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6.xml" ContentType="application/vnd.openxmlformats-officedocument.spreadsheetml.work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printerSettings/printerSettings2.bin" ContentType="application/vnd.openxmlformats-officedocument.spreadsheetml.printerSettings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printerSettings/printerSettings5.bin" ContentType="application/vnd.openxmlformats-officedocument.spreadsheetml.printerSettings"/>
  <Override PartName="/xl/drawings/drawing13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9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6.xml" ContentType="application/vnd.openxmlformats-officedocument.drawing+xml"/>
  <Override PartName="/xl/charts/chart12.xml" ContentType="application/vnd.openxmlformats-officedocument.drawingml.chart+xml"/>
  <Override PartName="/xl/comments3.xml" ContentType="application/vnd.openxmlformats-officedocument.spreadsheetml.comments+xml"/>
  <Override PartName="/xl/drawings/drawing17.xml" ContentType="application/vnd.openxmlformats-officedocument.drawing+xml"/>
  <Override PartName="/xl/charts/chart13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Questa_cartella_di_lavoro" defaultThemeVersion="124226"/>
  <mc:AlternateContent xmlns:mc="http://schemas.openxmlformats.org/markup-compatibility/2006">
    <mc:Choice Requires="x15">
      <x15ac:absPath xmlns:x15ac="http://schemas.microsoft.com/office/spreadsheetml/2010/11/ac" url="https://uniroma2-my.sharepoint.com/personal/ugo_pomante_uniroma2_eu/Documents/Desktop/YourSync/Cartelle/BACK-UP 10 DICEMBRE 2007/Ugo/TV/Asset Management/2026/"/>
    </mc:Choice>
  </mc:AlternateContent>
  <xr:revisionPtr revIDLastSave="11114" documentId="11_492B68BE8E71BA433862B129D9B468CE14CF0153" xr6:coauthVersionLast="47" xr6:coauthVersionMax="47" xr10:uidLastSave="{366F34B3-DE7F-480B-9F61-49C9B20EB88C}"/>
  <bookViews>
    <workbookView xWindow="-110" yWindow="-110" windowWidth="19420" windowHeight="10420" tabRatio="972" firstSheet="8" activeTab="15" xr2:uid="{00000000-000D-0000-FFFF-FFFF00000000}"/>
  </bookViews>
  <sheets>
    <sheet name="GRIGLIA" sheetId="151" r:id="rId1"/>
    <sheet name="Constit ACWI" sheetId="124" r:id="rId2"/>
    <sheet name="ACWI HOLDINGS (ETF)" sheetId="141" r:id="rId3"/>
    <sheet name="Indici MSCI" sheetId="157" r:id="rId4"/>
    <sheet name="Serie Storiche" sheetId="110" r:id="rId5"/>
    <sheet name="Volat2" sheetId="161" r:id="rId6"/>
    <sheet name="Rend Medio" sheetId="158" r:id="rId7"/>
    <sheet name="Comp Port" sheetId="159" r:id="rId8"/>
    <sheet name="Volat" sheetId="160" r:id="rId9"/>
    <sheet name="Volat3" sheetId="162" r:id="rId10"/>
    <sheet name="Rsk-Rend" sheetId="163" r:id="rId11"/>
    <sheet name="Duration Mod" sheetId="164" r:id="rId12"/>
    <sheet name="Evoluz DM Gov Italy" sheetId="165" r:id="rId13"/>
    <sheet name="Corr" sheetId="166" r:id="rId14"/>
    <sheet name="VaR" sheetId="147" r:id="rId15"/>
    <sheet name="Copertura Az.rio USA" sheetId="135" r:id="rId16"/>
    <sheet name="Copertura Obbl Globale" sheetId="134" r:id="rId17"/>
    <sheet name="GRIGLIA2" sheetId="136" r:id="rId18"/>
    <sheet name="Strategia Naive" sheetId="142" r:id="rId19"/>
    <sheet name="Grafico1" sheetId="143" r:id="rId20"/>
    <sheet name="Grafico2" sheetId="144" r:id="rId21"/>
    <sheet name="ESEMPIO DI METAPORTFOLIO" sheetId="138" r:id="rId22"/>
    <sheet name="Mark opt" sheetId="112" r:id="rId23"/>
    <sheet name="Mark abs" sheetId="139" r:id="rId24"/>
    <sheet name="Mark infra optim" sheetId="116" r:id="rId25"/>
    <sheet name="MC Sim" sheetId="121" r:id="rId26"/>
    <sheet name="Sim MC1 n MKT" sheetId="122" r:id="rId27"/>
    <sheet name="Resampling_TM" sheetId="156" r:id="rId28"/>
    <sheet name="BL" sheetId="123" r:id="rId29"/>
    <sheet name="BL + Infra Optim" sheetId="146" r:id="rId30"/>
    <sheet name="GRIGLIA_PT" sheetId="152" r:id="rId31"/>
    <sheet name="Mark infra + BL (VAR)" sheetId="148" r:id="rId32"/>
    <sheet name="Approccio Qualitativo" sheetId="153" r:id="rId33"/>
    <sheet name="Serie Storiche_2" sheetId="150" r:id="rId34"/>
    <sheet name="Skew Optim" sheetId="154" r:id="rId35"/>
    <sheet name="Carmignac Patrimoine" sheetId="155" r:id="rId36"/>
    <sheet name="Tactical Optim" sheetId="130" r:id="rId37"/>
    <sheet name="Tactical Views" sheetId="140" r:id="rId38"/>
  </sheets>
  <externalReferences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_xlnm._FilterDatabase" localSheetId="2" hidden="1">'ACWI HOLDINGS (ETF)'!$A$1:$G$1453</definedName>
    <definedName name="_xlnm._FilterDatabase" localSheetId="14" hidden="1">VaR!$A$1:$B$1</definedName>
    <definedName name="as" localSheetId="32" hidden="1">#REF!</definedName>
    <definedName name="as" localSheetId="27" hidden="1">#REF!</definedName>
    <definedName name="as" localSheetId="34" hidden="1">#REF!</definedName>
    <definedName name="as" hidden="1">#REF!</definedName>
    <definedName name="sd" localSheetId="27" hidden="1">'[1]Price versus TR'!#REF!</definedName>
    <definedName name="sd" hidden="1">'[1]Price versus TR'!#REF!</definedName>
    <definedName name="SDSDS" localSheetId="2" hidden="1">#REF!</definedName>
    <definedName name="SDSDS" localSheetId="32" hidden="1">#REF!</definedName>
    <definedName name="SDSDS" localSheetId="35" hidden="1">#REF!</definedName>
    <definedName name="SDSDS" localSheetId="11" hidden="1">#REF!</definedName>
    <definedName name="SDSDS" localSheetId="21" hidden="1">#REF!</definedName>
    <definedName name="SDSDS" localSheetId="30" hidden="1">#REF!</definedName>
    <definedName name="SDSDS" localSheetId="23" hidden="1">#REF!</definedName>
    <definedName name="SDSDS" localSheetId="27" hidden="1">#REF!</definedName>
    <definedName name="SDSDS" localSheetId="34" hidden="1">#REF!</definedName>
    <definedName name="SDSDS" localSheetId="37" hidden="1">#REF!</definedName>
    <definedName name="SDSDS" localSheetId="14" hidden="1">#REF!</definedName>
    <definedName name="SDSDS" hidden="1">#REF!</definedName>
    <definedName name="solver_adj" localSheetId="29" hidden="1">'BL + Infra Optim'!$D$2:$D$12</definedName>
    <definedName name="solver_adj" localSheetId="23" hidden="1">'Mark abs'!$D$2:$D$12</definedName>
    <definedName name="solver_adj" localSheetId="31" hidden="1">'Mark infra + BL (VAR)'!$D$2:$D$12</definedName>
    <definedName name="solver_adj" localSheetId="24" hidden="1">'Mark infra optim'!$D$2:$D$12</definedName>
    <definedName name="solver_adj" localSheetId="34" hidden="1">'Skew Optim'!$E$2:$E$12</definedName>
    <definedName name="solver_cvg" localSheetId="29" hidden="1">0.0001</definedName>
    <definedName name="solver_cvg" localSheetId="23" hidden="1">0.0001</definedName>
    <definedName name="solver_cvg" localSheetId="31" hidden="1">0.0001</definedName>
    <definedName name="solver_cvg" localSheetId="24" hidden="1">0.0001</definedName>
    <definedName name="solver_cvg" localSheetId="22" hidden="1">0.0001</definedName>
    <definedName name="solver_cvg" localSheetId="34" hidden="1">0.0001</definedName>
    <definedName name="solver_cvg" localSheetId="36" hidden="1">0.0001</definedName>
    <definedName name="solver_drv" localSheetId="29" hidden="1">2</definedName>
    <definedName name="solver_drv" localSheetId="23" hidden="1">2</definedName>
    <definedName name="solver_drv" localSheetId="31" hidden="1">2</definedName>
    <definedName name="solver_drv" localSheetId="24" hidden="1">2</definedName>
    <definedName name="solver_drv" localSheetId="22" hidden="1">2</definedName>
    <definedName name="solver_drv" localSheetId="34" hidden="1">2</definedName>
    <definedName name="solver_drv" localSheetId="36" hidden="1">1</definedName>
    <definedName name="solver_eng" localSheetId="29" hidden="1">1</definedName>
    <definedName name="solver_eng" localSheetId="23" hidden="1">1</definedName>
    <definedName name="solver_eng" localSheetId="31" hidden="1">1</definedName>
    <definedName name="solver_eng" localSheetId="24" hidden="1">1</definedName>
    <definedName name="solver_eng" localSheetId="22" hidden="1">1</definedName>
    <definedName name="solver_eng" localSheetId="4" hidden="1">1</definedName>
    <definedName name="solver_eng" localSheetId="33" hidden="1">1</definedName>
    <definedName name="solver_eng" localSheetId="34" hidden="1">1</definedName>
    <definedName name="solver_eng" localSheetId="36" hidden="1">1</definedName>
    <definedName name="solver_est" localSheetId="29" hidden="1">1</definedName>
    <definedName name="solver_est" localSheetId="23" hidden="1">1</definedName>
    <definedName name="solver_est" localSheetId="31" hidden="1">1</definedName>
    <definedName name="solver_est" localSheetId="24" hidden="1">1</definedName>
    <definedName name="solver_est" localSheetId="22" hidden="1">1</definedName>
    <definedName name="solver_est" localSheetId="34" hidden="1">1</definedName>
    <definedName name="solver_est" localSheetId="36" hidden="1">1</definedName>
    <definedName name="solver_itr" localSheetId="29" hidden="1">2147483647</definedName>
    <definedName name="solver_itr" localSheetId="23" hidden="1">2147483647</definedName>
    <definedName name="solver_itr" localSheetId="31" hidden="1">2147483647</definedName>
    <definedName name="solver_itr" localSheetId="24" hidden="1">2147483647</definedName>
    <definedName name="solver_itr" localSheetId="22" hidden="1">2147483647</definedName>
    <definedName name="solver_itr" localSheetId="34" hidden="1">2147483647</definedName>
    <definedName name="solver_itr" localSheetId="36" hidden="1">2147483647</definedName>
    <definedName name="solver_lhs1" localSheetId="29" hidden="1">'BL + Infra Optim'!$B$13</definedName>
    <definedName name="solver_lhs1" localSheetId="23" hidden="1">'Mark abs'!$B$13</definedName>
    <definedName name="solver_lhs1" localSheetId="31" hidden="1">'Mark infra + BL (VAR)'!$A$19</definedName>
    <definedName name="solver_lhs1" localSheetId="24" hidden="1">'Mark infra optim'!$B$13</definedName>
    <definedName name="solver_lhs1" localSheetId="22" hidden="1">'Mark opt'!#REF!</definedName>
    <definedName name="solver_lhs1" localSheetId="34" hidden="1">'Skew Optim'!$C$13</definedName>
    <definedName name="solver_lhs1" localSheetId="36" hidden="1">'Tactical Optim'!$C$13</definedName>
    <definedName name="solver_lhs2" localSheetId="29" hidden="1">'BL + Infra Optim'!$D$13</definedName>
    <definedName name="solver_lhs2" localSheetId="23" hidden="1">'Mark abs'!$D$13</definedName>
    <definedName name="solver_lhs2" localSheetId="31" hidden="1">'Mark infra + BL (VAR)'!$D$13</definedName>
    <definedName name="solver_lhs2" localSheetId="24" hidden="1">'Mark infra optim'!$D$13</definedName>
    <definedName name="solver_lhs2" localSheetId="22" hidden="1">'Mark opt'!$D$13</definedName>
    <definedName name="solver_lhs2" localSheetId="34" hidden="1">'Skew Optim'!$E$13</definedName>
    <definedName name="solver_lhs2" localSheetId="36" hidden="1">'Tactical Optim'!$E$13</definedName>
    <definedName name="solver_lhs3" localSheetId="29" hidden="1">'BL + Infra Optim'!$D$2:$D$12</definedName>
    <definedName name="solver_lhs3" localSheetId="23" hidden="1">'Mark abs'!$D$2:$D$12</definedName>
    <definedName name="solver_lhs3" localSheetId="31" hidden="1">'Mark infra + BL (VAR)'!$D$2:$D$12</definedName>
    <definedName name="solver_lhs3" localSheetId="24" hidden="1">'Mark infra optim'!$D$2:$D$12</definedName>
    <definedName name="solver_lhs3" localSheetId="22" hidden="1">'Mark opt'!$D$2:$D$10</definedName>
    <definedName name="solver_lhs3" localSheetId="34" hidden="1">'Skew Optim'!$E$2:$E$12</definedName>
    <definedName name="solver_lhs3" localSheetId="36" hidden="1">'Tactical Optim'!$E$2:$E$10</definedName>
    <definedName name="solver_lhs4" localSheetId="29" hidden="1">'BL + Infra Optim'!$Z$2:$Z$12</definedName>
    <definedName name="solver_lhs4" localSheetId="23" hidden="1">'Mark abs'!$D$2:$D$10</definedName>
    <definedName name="solver_lhs4" localSheetId="31" hidden="1">'Mark infra + BL (VAR)'!$Z$2:$Z$12</definedName>
    <definedName name="solver_lhs4" localSheetId="24" hidden="1">'Mark infra optim'!$D$13</definedName>
    <definedName name="solver_lhs4" localSheetId="34" hidden="1">'Skew Optim'!#REF!</definedName>
    <definedName name="solver_lhs4" localSheetId="36" hidden="1">'Tactical Optim'!$E$2:$E$10</definedName>
    <definedName name="solver_lhs5" localSheetId="29" hidden="1">'BL + Infra Optim'!$Z$2:$Z$12</definedName>
    <definedName name="solver_lhs5" localSheetId="23" hidden="1">'Mark abs'!$D$2:$D$10</definedName>
    <definedName name="solver_lhs5" localSheetId="31" hidden="1">'Mark infra + BL (VAR)'!$Z$2:$Z$12</definedName>
    <definedName name="solver_lhs5" localSheetId="24" hidden="1">'Mark infra optim'!$D$2:$D$10</definedName>
    <definedName name="solver_lhs5" localSheetId="34" hidden="1">'Skew Optim'!#REF!</definedName>
    <definedName name="solver_lhs5" localSheetId="36" hidden="1">'Tactical Optim'!$E$2:$E$10</definedName>
    <definedName name="solver_lhs6" localSheetId="34" hidden="1">'Skew Optim'!#REF!</definedName>
    <definedName name="solver_lhs6" localSheetId="36" hidden="1">'Tactical Optim'!$E$2:$E$10</definedName>
    <definedName name="solver_lhs7" localSheetId="36" hidden="1">'Tactical Optim'!$Q$14</definedName>
    <definedName name="solver_lhs8" localSheetId="36" hidden="1">'Tactical Optim'!$Q$14</definedName>
    <definedName name="solver_mip" localSheetId="29" hidden="1">2147483647</definedName>
    <definedName name="solver_mip" localSheetId="23" hidden="1">2147483647</definedName>
    <definedName name="solver_mip" localSheetId="31" hidden="1">2147483647</definedName>
    <definedName name="solver_mip" localSheetId="24" hidden="1">2147483647</definedName>
    <definedName name="solver_mip" localSheetId="22" hidden="1">2147483647</definedName>
    <definedName name="solver_mip" localSheetId="34" hidden="1">2147483647</definedName>
    <definedName name="solver_mip" localSheetId="36" hidden="1">2147483647</definedName>
    <definedName name="solver_mni" localSheetId="29" hidden="1">30</definedName>
    <definedName name="solver_mni" localSheetId="23" hidden="1">30</definedName>
    <definedName name="solver_mni" localSheetId="31" hidden="1">30</definedName>
    <definedName name="solver_mni" localSheetId="24" hidden="1">30</definedName>
    <definedName name="solver_mni" localSheetId="22" hidden="1">30</definedName>
    <definedName name="solver_mni" localSheetId="34" hidden="1">30</definedName>
    <definedName name="solver_mni" localSheetId="36" hidden="1">30</definedName>
    <definedName name="solver_mrt" localSheetId="29" hidden="1">0.075</definedName>
    <definedName name="solver_mrt" localSheetId="23" hidden="1">0.075</definedName>
    <definedName name="solver_mrt" localSheetId="31" hidden="1">0.075</definedName>
    <definedName name="solver_mrt" localSheetId="24" hidden="1">0.075</definedName>
    <definedName name="solver_mrt" localSheetId="22" hidden="1">0.075</definedName>
    <definedName name="solver_mrt" localSheetId="34" hidden="1">0.075</definedName>
    <definedName name="solver_mrt" localSheetId="36" hidden="1">0.075</definedName>
    <definedName name="solver_msl" localSheetId="29" hidden="1">2</definedName>
    <definedName name="solver_msl" localSheetId="23" hidden="1">2</definedName>
    <definedName name="solver_msl" localSheetId="31" hidden="1">2</definedName>
    <definedName name="solver_msl" localSheetId="24" hidden="1">2</definedName>
    <definedName name="solver_msl" localSheetId="22" hidden="1">2</definedName>
    <definedName name="solver_msl" localSheetId="34" hidden="1">2</definedName>
    <definedName name="solver_msl" localSheetId="36" hidden="1">2</definedName>
    <definedName name="solver_neg" localSheetId="29" hidden="1">1</definedName>
    <definedName name="solver_neg" localSheetId="23" hidden="1">1</definedName>
    <definedName name="solver_neg" localSheetId="31" hidden="1">1</definedName>
    <definedName name="solver_neg" localSheetId="24" hidden="1">1</definedName>
    <definedName name="solver_neg" localSheetId="22" hidden="1">1</definedName>
    <definedName name="solver_neg" localSheetId="4" hidden="1">1</definedName>
    <definedName name="solver_neg" localSheetId="33" hidden="1">1</definedName>
    <definedName name="solver_neg" localSheetId="34" hidden="1">1</definedName>
    <definedName name="solver_neg" localSheetId="36" hidden="1">1</definedName>
    <definedName name="solver_nod" localSheetId="29" hidden="1">2147483647</definedName>
    <definedName name="solver_nod" localSheetId="23" hidden="1">2147483647</definedName>
    <definedName name="solver_nod" localSheetId="31" hidden="1">2147483647</definedName>
    <definedName name="solver_nod" localSheetId="24" hidden="1">2147483647</definedName>
    <definedName name="solver_nod" localSheetId="22" hidden="1">2147483647</definedName>
    <definedName name="solver_nod" localSheetId="34" hidden="1">2147483647</definedName>
    <definedName name="solver_nod" localSheetId="36" hidden="1">2147483647</definedName>
    <definedName name="solver_num" localSheetId="29" hidden="1">5</definedName>
    <definedName name="solver_num" localSheetId="23" hidden="1">3</definedName>
    <definedName name="solver_num" localSheetId="31" hidden="1">5</definedName>
    <definedName name="solver_num" localSheetId="24" hidden="1">3</definedName>
    <definedName name="solver_num" localSheetId="22" hidden="1">0</definedName>
    <definedName name="solver_num" localSheetId="4" hidden="1">0</definedName>
    <definedName name="solver_num" localSheetId="33" hidden="1">0</definedName>
    <definedName name="solver_num" localSheetId="34" hidden="1">3</definedName>
    <definedName name="solver_num" localSheetId="36" hidden="1">0</definedName>
    <definedName name="solver_nwt" localSheetId="29" hidden="1">1</definedName>
    <definedName name="solver_nwt" localSheetId="23" hidden="1">1</definedName>
    <definedName name="solver_nwt" localSheetId="31" hidden="1">1</definedName>
    <definedName name="solver_nwt" localSheetId="24" hidden="1">1</definedName>
    <definedName name="solver_nwt" localSheetId="22" hidden="1">1</definedName>
    <definedName name="solver_nwt" localSheetId="34" hidden="1">1</definedName>
    <definedName name="solver_nwt" localSheetId="36" hidden="1">1</definedName>
    <definedName name="solver_opt" localSheetId="29" hidden="1">'BL + Infra Optim'!$C$13</definedName>
    <definedName name="solver_opt" localSheetId="23" hidden="1">'Mark abs'!$C$13</definedName>
    <definedName name="solver_opt" localSheetId="31" hidden="1">'Mark infra + BL (VAR)'!$B$13</definedName>
    <definedName name="solver_opt" localSheetId="24" hidden="1">'Mark infra optim'!$C$13</definedName>
    <definedName name="solver_opt" localSheetId="4" hidden="1">'Serie Storiche'!$A$41</definedName>
    <definedName name="solver_opt" localSheetId="33" hidden="1">'Serie Storiche_2'!#REF!</definedName>
    <definedName name="solver_opt" localSheetId="34" hidden="1">'Skew Optim'!$B$21</definedName>
    <definedName name="solver_pre" localSheetId="29" hidden="1">0.000001</definedName>
    <definedName name="solver_pre" localSheetId="23" hidden="1">0.000001</definedName>
    <definedName name="solver_pre" localSheetId="31" hidden="1">0.000001</definedName>
    <definedName name="solver_pre" localSheetId="24" hidden="1">0.000001</definedName>
    <definedName name="solver_pre" localSheetId="22" hidden="1">0.000001</definedName>
    <definedName name="solver_pre" localSheetId="34" hidden="1">0.000001</definedName>
    <definedName name="solver_pre" localSheetId="36" hidden="1">0.000001</definedName>
    <definedName name="solver_rbv" localSheetId="29" hidden="1">2</definedName>
    <definedName name="solver_rbv" localSheetId="23" hidden="1">2</definedName>
    <definedName name="solver_rbv" localSheetId="31" hidden="1">2</definedName>
    <definedName name="solver_rbv" localSheetId="24" hidden="1">2</definedName>
    <definedName name="solver_rbv" localSheetId="22" hidden="1">2</definedName>
    <definedName name="solver_rbv" localSheetId="34" hidden="1">2</definedName>
    <definedName name="solver_rbv" localSheetId="36" hidden="1">1</definedName>
    <definedName name="solver_rel1" localSheetId="29" hidden="1">2</definedName>
    <definedName name="solver_rel1" localSheetId="23" hidden="1">2</definedName>
    <definedName name="solver_rel1" localSheetId="31" hidden="1">2</definedName>
    <definedName name="solver_rel1" localSheetId="24" hidden="1">2</definedName>
    <definedName name="solver_rel1" localSheetId="22" hidden="1">2</definedName>
    <definedName name="solver_rel1" localSheetId="34" hidden="1">2</definedName>
    <definedName name="solver_rel1" localSheetId="36" hidden="1">1</definedName>
    <definedName name="solver_rel2" localSheetId="29" hidden="1">2</definedName>
    <definedName name="solver_rel2" localSheetId="23" hidden="1">2</definedName>
    <definedName name="solver_rel2" localSheetId="31" hidden="1">2</definedName>
    <definedName name="solver_rel2" localSheetId="24" hidden="1">2</definedName>
    <definedName name="solver_rel2" localSheetId="22" hidden="1">2</definedName>
    <definedName name="solver_rel2" localSheetId="34" hidden="1">2</definedName>
    <definedName name="solver_rel2" localSheetId="36" hidden="1">2</definedName>
    <definedName name="solver_rel3" localSheetId="29" hidden="1">3</definedName>
    <definedName name="solver_rel3" localSheetId="23" hidden="1">3</definedName>
    <definedName name="solver_rel3" localSheetId="31" hidden="1">3</definedName>
    <definedName name="solver_rel3" localSheetId="24" hidden="1">3</definedName>
    <definedName name="solver_rel3" localSheetId="22" hidden="1">3</definedName>
    <definedName name="solver_rel3" localSheetId="34" hidden="1">3</definedName>
    <definedName name="solver_rel3" localSheetId="36" hidden="1">1</definedName>
    <definedName name="solver_rel4" localSheetId="29" hidden="1">1</definedName>
    <definedName name="solver_rel4" localSheetId="23" hidden="1">3</definedName>
    <definedName name="solver_rel4" localSheetId="31" hidden="1">1</definedName>
    <definedName name="solver_rel4" localSheetId="24" hidden="1">2</definedName>
    <definedName name="solver_rel4" localSheetId="34" hidden="1">3</definedName>
    <definedName name="solver_rel4" localSheetId="36" hidden="1">1</definedName>
    <definedName name="solver_rel5" localSheetId="29" hidden="1">3</definedName>
    <definedName name="solver_rel5" localSheetId="23" hidden="1">3</definedName>
    <definedName name="solver_rel5" localSheetId="31" hidden="1">3</definedName>
    <definedName name="solver_rel5" localSheetId="24" hidden="1">3</definedName>
    <definedName name="solver_rel5" localSheetId="34" hidden="1">3</definedName>
    <definedName name="solver_rel5" localSheetId="36" hidden="1">3</definedName>
    <definedName name="solver_rel6" localSheetId="34" hidden="1">3</definedName>
    <definedName name="solver_rel6" localSheetId="36" hidden="1">3</definedName>
    <definedName name="solver_rel7" localSheetId="36" hidden="1">1</definedName>
    <definedName name="solver_rel8" localSheetId="36" hidden="1">3</definedName>
    <definedName name="solver_rhs1" localSheetId="29" hidden="1">'BL + Infra Optim'!$A$15</definedName>
    <definedName name="solver_rhs1" localSheetId="23" hidden="1">'Mark abs'!$A$15</definedName>
    <definedName name="solver_rhs1" localSheetId="31" hidden="1">'Mark infra + BL (VAR)'!$A$16</definedName>
    <definedName name="solver_rhs1" localSheetId="24" hidden="1">'Mark infra optim'!$A$15</definedName>
    <definedName name="solver_rhs1" localSheetId="22" hidden="1">'Mark opt'!$C$13</definedName>
    <definedName name="solver_rhs1" localSheetId="34" hidden="1">'Skew Optim'!$A$15</definedName>
    <definedName name="solver_rhs1" localSheetId="36" hidden="1">'Tactical Optim'!$B$15</definedName>
    <definedName name="solver_rhs2" localSheetId="29" hidden="1">1</definedName>
    <definedName name="solver_rhs2" localSheetId="23" hidden="1">1</definedName>
    <definedName name="solver_rhs2" localSheetId="31" hidden="1">1</definedName>
    <definedName name="solver_rhs2" localSheetId="24" hidden="1">1</definedName>
    <definedName name="solver_rhs2" localSheetId="22" hidden="1">1</definedName>
    <definedName name="solver_rhs2" localSheetId="34" hidden="1">1</definedName>
    <definedName name="solver_rhs2" localSheetId="36" hidden="1">1</definedName>
    <definedName name="solver_rhs3" localSheetId="29" hidden="1">0</definedName>
    <definedName name="solver_rhs3" localSheetId="23" hidden="1">0</definedName>
    <definedName name="solver_rhs3" localSheetId="31" hidden="1">0</definedName>
    <definedName name="solver_rhs3" localSheetId="24" hidden="1">0</definedName>
    <definedName name="solver_rhs3" localSheetId="22" hidden="1">0</definedName>
    <definedName name="solver_rhs3" localSheetId="34" hidden="1">0</definedName>
    <definedName name="solver_rhs3" localSheetId="36" hidden="1">'Tactical Optim'!$R$2:$R$10</definedName>
    <definedName name="solver_rhs4" localSheetId="29" hidden="1">'BL + Infra Optim'!$W$2:$W$12</definedName>
    <definedName name="solver_rhs4" localSheetId="23" hidden="1">'Mark abs'!$R$2:$R$10</definedName>
    <definedName name="solver_rhs4" localSheetId="31" hidden="1">'Mark infra + BL (VAR)'!$W$2:$W$12</definedName>
    <definedName name="solver_rhs4" localSheetId="24" hidden="1">1</definedName>
    <definedName name="solver_rhs4" localSheetId="34" hidden="1">'Skew Optim'!#REF!</definedName>
    <definedName name="solver_rhs4" localSheetId="36" hidden="1">1</definedName>
    <definedName name="solver_rhs5" localSheetId="29" hidden="1">'BL + Infra Optim'!$U$2:$U$12</definedName>
    <definedName name="solver_rhs5" localSheetId="23" hidden="1">0</definedName>
    <definedName name="solver_rhs5" localSheetId="31" hidden="1">'Mark infra + BL (VAR)'!$U$2:$U$12</definedName>
    <definedName name="solver_rhs5" localSheetId="24" hidden="1">0</definedName>
    <definedName name="solver_rhs5" localSheetId="34" hidden="1">'Skew Optim'!#REF!</definedName>
    <definedName name="solver_rhs5" localSheetId="36" hidden="1">'Tactical Optim'!$P$2:$P$10</definedName>
    <definedName name="solver_rhs6" localSheetId="34" hidden="1">'Skew Optim'!#REF!</definedName>
    <definedName name="solver_rhs6" localSheetId="36" hidden="1">0</definedName>
    <definedName name="solver_rhs7" localSheetId="36" hidden="1">'Tactical Optim'!$R$14</definedName>
    <definedName name="solver_rhs8" localSheetId="36" hidden="1">'Tactical Optim'!$P$14</definedName>
    <definedName name="solver_rlx" localSheetId="29" hidden="1">2</definedName>
    <definedName name="solver_rlx" localSheetId="23" hidden="1">2</definedName>
    <definedName name="solver_rlx" localSheetId="31" hidden="1">2</definedName>
    <definedName name="solver_rlx" localSheetId="24" hidden="1">2</definedName>
    <definedName name="solver_rlx" localSheetId="22" hidden="1">2</definedName>
    <definedName name="solver_rlx" localSheetId="34" hidden="1">2</definedName>
    <definedName name="solver_rlx" localSheetId="36" hidden="1">2</definedName>
    <definedName name="solver_rsd" localSheetId="29" hidden="1">0</definedName>
    <definedName name="solver_rsd" localSheetId="23" hidden="1">0</definedName>
    <definedName name="solver_rsd" localSheetId="31" hidden="1">0</definedName>
    <definedName name="solver_rsd" localSheetId="24" hidden="1">0</definedName>
    <definedName name="solver_rsd" localSheetId="22" hidden="1">0</definedName>
    <definedName name="solver_rsd" localSheetId="34" hidden="1">0</definedName>
    <definedName name="solver_rsd" localSheetId="36" hidden="1">0</definedName>
    <definedName name="solver_scl" localSheetId="29" hidden="1">2</definedName>
    <definedName name="solver_scl" localSheetId="23" hidden="1">2</definedName>
    <definedName name="solver_scl" localSheetId="31" hidden="1">2</definedName>
    <definedName name="solver_scl" localSheetId="24" hidden="1">2</definedName>
    <definedName name="solver_scl" localSheetId="22" hidden="1">2</definedName>
    <definedName name="solver_scl" localSheetId="34" hidden="1">2</definedName>
    <definedName name="solver_scl" localSheetId="36" hidden="1">1</definedName>
    <definedName name="solver_sho" localSheetId="29" hidden="1">2</definedName>
    <definedName name="solver_sho" localSheetId="23" hidden="1">2</definedName>
    <definedName name="solver_sho" localSheetId="31" hidden="1">2</definedName>
    <definedName name="solver_sho" localSheetId="24" hidden="1">2</definedName>
    <definedName name="solver_sho" localSheetId="22" hidden="1">2</definedName>
    <definedName name="solver_sho" localSheetId="34" hidden="1">2</definedName>
    <definedName name="solver_sho" localSheetId="36" hidden="1">2</definedName>
    <definedName name="solver_ssz" localSheetId="29" hidden="1">100</definedName>
    <definedName name="solver_ssz" localSheetId="23" hidden="1">100</definedName>
    <definedName name="solver_ssz" localSheetId="31" hidden="1">100</definedName>
    <definedName name="solver_ssz" localSheetId="24" hidden="1">100</definedName>
    <definedName name="solver_ssz" localSheetId="22" hidden="1">100</definedName>
    <definedName name="solver_ssz" localSheetId="34" hidden="1">100</definedName>
    <definedName name="solver_ssz" localSheetId="36" hidden="1">100</definedName>
    <definedName name="solver_tim" localSheetId="29" hidden="1">2147483647</definedName>
    <definedName name="solver_tim" localSheetId="23" hidden="1">2147483647</definedName>
    <definedName name="solver_tim" localSheetId="31" hidden="1">2147483647</definedName>
    <definedName name="solver_tim" localSheetId="24" hidden="1">2147483647</definedName>
    <definedName name="solver_tim" localSheetId="22" hidden="1">2147483647</definedName>
    <definedName name="solver_tim" localSheetId="34" hidden="1">2147483647</definedName>
    <definedName name="solver_tim" localSheetId="36" hidden="1">2147483647</definedName>
    <definedName name="solver_tol" localSheetId="29" hidden="1">0.01</definedName>
    <definedName name="solver_tol" localSheetId="23" hidden="1">0.01</definedName>
    <definedName name="solver_tol" localSheetId="31" hidden="1">0.01</definedName>
    <definedName name="solver_tol" localSheetId="24" hidden="1">0.01</definedName>
    <definedName name="solver_tol" localSheetId="22" hidden="1">0.01</definedName>
    <definedName name="solver_tol" localSheetId="34" hidden="1">0.01</definedName>
    <definedName name="solver_tol" localSheetId="36" hidden="1">0.01</definedName>
    <definedName name="solver_typ" localSheetId="29" hidden="1">2</definedName>
    <definedName name="solver_typ" localSheetId="23" hidden="1">2</definedName>
    <definedName name="solver_typ" localSheetId="31" hidden="1">1</definedName>
    <definedName name="solver_typ" localSheetId="24" hidden="1">2</definedName>
    <definedName name="solver_typ" localSheetId="22" hidden="1">1</definedName>
    <definedName name="solver_typ" localSheetId="4" hidden="1">1</definedName>
    <definedName name="solver_typ" localSheetId="33" hidden="1">1</definedName>
    <definedName name="solver_typ" localSheetId="34" hidden="1">1</definedName>
    <definedName name="solver_typ" localSheetId="36" hidden="1">1</definedName>
    <definedName name="solver_val" localSheetId="29" hidden="1">0</definedName>
    <definedName name="solver_val" localSheetId="23" hidden="1">0</definedName>
    <definedName name="solver_val" localSheetId="31" hidden="1">0</definedName>
    <definedName name="solver_val" localSheetId="24" hidden="1">0</definedName>
    <definedName name="solver_val" localSheetId="22" hidden="1">0</definedName>
    <definedName name="solver_val" localSheetId="4" hidden="1">0</definedName>
    <definedName name="solver_val" localSheetId="33" hidden="1">0</definedName>
    <definedName name="solver_val" localSheetId="34" hidden="1">0</definedName>
    <definedName name="solver_val" localSheetId="36" hidden="1">0</definedName>
    <definedName name="solver_ver" localSheetId="29" hidden="1">3</definedName>
    <definedName name="solver_ver" localSheetId="23" hidden="1">3</definedName>
    <definedName name="solver_ver" localSheetId="31" hidden="1">3</definedName>
    <definedName name="solver_ver" localSheetId="24" hidden="1">3</definedName>
    <definedName name="solver_ver" localSheetId="22" hidden="1">3</definedName>
    <definedName name="solver_ver" localSheetId="4" hidden="1">3</definedName>
    <definedName name="solver_ver" localSheetId="33" hidden="1">3</definedName>
    <definedName name="solver_ver" localSheetId="34" hidden="1">3</definedName>
    <definedName name="solver_ver" localSheetId="36" hidden="1">3</definedName>
    <definedName name="TRNR_01ce621e22164e94a724dfe9c5bafe68_522_503" localSheetId="11" hidden="1">#REF!</definedName>
    <definedName name="TRNR_01ce621e22164e94a724dfe9c5bafe68_522_503" hidden="1">#REF!</definedName>
    <definedName name="TRNR_0cad71ee4cd944feb48e4ad1b000f92f_2614_1" localSheetId="2" hidden="1">'[1]Price versus TR'!#REF!</definedName>
    <definedName name="TRNR_0cad71ee4cd944feb48e4ad1b000f92f_2614_1" localSheetId="32" hidden="1">'[1]Price versus TR'!#REF!</definedName>
    <definedName name="TRNR_0cad71ee4cd944feb48e4ad1b000f92f_2614_1" localSheetId="35" hidden="1">'[1]Price versus TR'!#REF!</definedName>
    <definedName name="TRNR_0cad71ee4cd944feb48e4ad1b000f92f_2614_1" localSheetId="11" hidden="1">'[1]Price versus TR'!#REF!</definedName>
    <definedName name="TRNR_0cad71ee4cd944feb48e4ad1b000f92f_2614_1" localSheetId="30" hidden="1">'[1]Price versus TR'!#REF!</definedName>
    <definedName name="TRNR_0cad71ee4cd944feb48e4ad1b000f92f_2614_1" localSheetId="27" hidden="1">'[1]Price versus TR'!#REF!</definedName>
    <definedName name="TRNR_0cad71ee4cd944feb48e4ad1b000f92f_2614_1" localSheetId="34" hidden="1">'[1]Price versus TR'!#REF!</definedName>
    <definedName name="TRNR_0cad71ee4cd944feb48e4ad1b000f92f_2614_1" localSheetId="14" hidden="1">'[1]Price versus TR'!#REF!</definedName>
    <definedName name="TRNR_0cad71ee4cd944feb48e4ad1b000f92f_2614_1" hidden="1">'[1]Price versus TR'!#REF!</definedName>
    <definedName name="TRNR_14381eb4ca7c4b54a9eec923bdb7e2da_6524_1" localSheetId="32" hidden="1">[2]VaR!#REF!</definedName>
    <definedName name="TRNR_14381eb4ca7c4b54a9eec923bdb7e2da_6524_1" localSheetId="35" hidden="1">[3]VaR!#REF!</definedName>
    <definedName name="TRNR_14381eb4ca7c4b54a9eec923bdb7e2da_6524_1" localSheetId="11" hidden="1">[4]VaR!#REF!</definedName>
    <definedName name="TRNR_14381eb4ca7c4b54a9eec923bdb7e2da_6524_1" localSheetId="30" hidden="1">[3]VaR!#REF!</definedName>
    <definedName name="TRNR_14381eb4ca7c4b54a9eec923bdb7e2da_6524_1" localSheetId="27" hidden="1">[5]VaR!#REF!</definedName>
    <definedName name="TRNR_14381eb4ca7c4b54a9eec923bdb7e2da_6524_1" localSheetId="34" hidden="1">[3]VaR!#REF!</definedName>
    <definedName name="TRNR_14381eb4ca7c4b54a9eec923bdb7e2da_6524_1" hidden="1">VaR!#REF!</definedName>
    <definedName name="TRNR_177dcc1399da4f00942e495c50967d38_26_1" localSheetId="32" hidden="1">[2]VaR!#REF!</definedName>
    <definedName name="TRNR_177dcc1399da4f00942e495c50967d38_26_1" localSheetId="35" hidden="1">[3]VaR!#REF!</definedName>
    <definedName name="TRNR_177dcc1399da4f00942e495c50967d38_26_1" localSheetId="11" hidden="1">[4]VaR!#REF!</definedName>
    <definedName name="TRNR_177dcc1399da4f00942e495c50967d38_26_1" localSheetId="30" hidden="1">[3]VaR!#REF!</definedName>
    <definedName name="TRNR_177dcc1399da4f00942e495c50967d38_26_1" localSheetId="27" hidden="1">[5]VaR!#REF!</definedName>
    <definedName name="TRNR_177dcc1399da4f00942e495c50967d38_26_1" localSheetId="34" hidden="1">[3]VaR!#REF!</definedName>
    <definedName name="TRNR_177dcc1399da4f00942e495c50967d38_26_1" hidden="1">VaR!#REF!</definedName>
    <definedName name="TRNR_1a57e634a3a9498ba6855af207455de5_527_1" localSheetId="32" hidden="1">#REF!</definedName>
    <definedName name="TRNR_1a57e634a3a9498ba6855af207455de5_527_1" localSheetId="35" hidden="1">#REF!</definedName>
    <definedName name="TRNR_1a57e634a3a9498ba6855af207455de5_527_1" localSheetId="11" hidden="1">#REF!</definedName>
    <definedName name="TRNR_1a57e634a3a9498ba6855af207455de5_527_1" localSheetId="30" hidden="1">#REF!</definedName>
    <definedName name="TRNR_1a57e634a3a9498ba6855af207455de5_527_1" localSheetId="27" hidden="1">#REF!</definedName>
    <definedName name="TRNR_1a57e634a3a9498ba6855af207455de5_527_1" localSheetId="34" hidden="1">#REF!</definedName>
    <definedName name="TRNR_1a57e634a3a9498ba6855af207455de5_527_1" hidden="1">#REF!</definedName>
    <definedName name="TRNR_21961a4c38fe472cbae4f7d3b9e21eda_301_1" localSheetId="32" hidden="1">[2]VaR!#REF!</definedName>
    <definedName name="TRNR_21961a4c38fe472cbae4f7d3b9e21eda_301_1" localSheetId="35" hidden="1">[3]VaR!#REF!</definedName>
    <definedName name="TRNR_21961a4c38fe472cbae4f7d3b9e21eda_301_1" localSheetId="11" hidden="1">[4]VaR!#REF!</definedName>
    <definedName name="TRNR_21961a4c38fe472cbae4f7d3b9e21eda_301_1" localSheetId="30" hidden="1">[3]VaR!#REF!</definedName>
    <definedName name="TRNR_21961a4c38fe472cbae4f7d3b9e21eda_301_1" localSheetId="27" hidden="1">[5]VaR!#REF!</definedName>
    <definedName name="TRNR_21961a4c38fe472cbae4f7d3b9e21eda_301_1" localSheetId="34" hidden="1">[3]VaR!#REF!</definedName>
    <definedName name="TRNR_21961a4c38fe472cbae4f7d3b9e21eda_301_1" hidden="1">VaR!#REF!</definedName>
    <definedName name="TRNR_28ba7a7d7bdb4a0e9c4b17a11249324d_5223_1" localSheetId="32" hidden="1">#REF!</definedName>
    <definedName name="TRNR_28ba7a7d7bdb4a0e9c4b17a11249324d_5223_1" localSheetId="35" hidden="1">#REF!</definedName>
    <definedName name="TRNR_28ba7a7d7bdb4a0e9c4b17a11249324d_5223_1" localSheetId="11" hidden="1">#REF!</definedName>
    <definedName name="TRNR_28ba7a7d7bdb4a0e9c4b17a11249324d_5223_1" localSheetId="30" hidden="1">#REF!</definedName>
    <definedName name="TRNR_28ba7a7d7bdb4a0e9c4b17a11249324d_5223_1" localSheetId="27" hidden="1">#REF!</definedName>
    <definedName name="TRNR_28ba7a7d7bdb4a0e9c4b17a11249324d_5223_1" localSheetId="34" hidden="1">#REF!</definedName>
    <definedName name="TRNR_28ba7a7d7bdb4a0e9c4b17a11249324d_5223_1" hidden="1">#REF!</definedName>
    <definedName name="TRNR_337411a05b3c452daacbb3b78cf26645_125_1" localSheetId="32" hidden="1">#REF!</definedName>
    <definedName name="TRNR_337411a05b3c452daacbb3b78cf26645_125_1" localSheetId="35" hidden="1">#REF!</definedName>
    <definedName name="TRNR_337411a05b3c452daacbb3b78cf26645_125_1" localSheetId="11" hidden="1">#REF!</definedName>
    <definedName name="TRNR_337411a05b3c452daacbb3b78cf26645_125_1" localSheetId="30" hidden="1">#REF!</definedName>
    <definedName name="TRNR_337411a05b3c452daacbb3b78cf26645_125_1" localSheetId="27" hidden="1">#REF!</definedName>
    <definedName name="TRNR_337411a05b3c452daacbb3b78cf26645_125_1" localSheetId="34" hidden="1">#REF!</definedName>
    <definedName name="TRNR_337411a05b3c452daacbb3b78cf26645_125_1" hidden="1">#REF!</definedName>
    <definedName name="TRNR_38b9ddf44ccf4bbd89ae3ac3186f545f_125_1" localSheetId="32" hidden="1">#REF!</definedName>
    <definedName name="TRNR_38b9ddf44ccf4bbd89ae3ac3186f545f_125_1" localSheetId="35" hidden="1">#REF!</definedName>
    <definedName name="TRNR_38b9ddf44ccf4bbd89ae3ac3186f545f_125_1" localSheetId="11" hidden="1">#REF!</definedName>
    <definedName name="TRNR_38b9ddf44ccf4bbd89ae3ac3186f545f_125_1" localSheetId="30" hidden="1">#REF!</definedName>
    <definedName name="TRNR_38b9ddf44ccf4bbd89ae3ac3186f545f_125_1" localSheetId="27" hidden="1">#REF!</definedName>
    <definedName name="TRNR_38b9ddf44ccf4bbd89ae3ac3186f545f_125_1" localSheetId="34" hidden="1">#REF!</definedName>
    <definedName name="TRNR_38b9ddf44ccf4bbd89ae3ac3186f545f_125_1" hidden="1">#REF!</definedName>
    <definedName name="TRNR_46b08697cb9844df905e13c8ed1d07e4_2614_1" localSheetId="2" hidden="1">'[6]Price versus Total Return'!#REF!</definedName>
    <definedName name="TRNR_46b08697cb9844df905e13c8ed1d07e4_2614_1" localSheetId="32" hidden="1">'[6]Price versus Total Return'!#REF!</definedName>
    <definedName name="TRNR_46b08697cb9844df905e13c8ed1d07e4_2614_1" localSheetId="35" hidden="1">'[6]Price versus Total Return'!#REF!</definedName>
    <definedName name="TRNR_46b08697cb9844df905e13c8ed1d07e4_2614_1" localSheetId="11" hidden="1">'[6]Price versus Total Return'!#REF!</definedName>
    <definedName name="TRNR_46b08697cb9844df905e13c8ed1d07e4_2614_1" localSheetId="30" hidden="1">'[6]Price versus Total Return'!#REF!</definedName>
    <definedName name="TRNR_46b08697cb9844df905e13c8ed1d07e4_2614_1" localSheetId="27" hidden="1">'[6]Price versus Total Return'!#REF!</definedName>
    <definedName name="TRNR_46b08697cb9844df905e13c8ed1d07e4_2614_1" localSheetId="34" hidden="1">'[6]Price versus Total Return'!#REF!</definedName>
    <definedName name="TRNR_46b08697cb9844df905e13c8ed1d07e4_2614_1" localSheetId="14" hidden="1">'[6]Price versus Total Return'!#REF!</definedName>
    <definedName name="TRNR_46b08697cb9844df905e13c8ed1d07e4_2614_1" hidden="1">'[6]Price versus Total Return'!#REF!</definedName>
    <definedName name="TRNR_4a303e8608e64c018484eadbbb8a085c_195_1" localSheetId="32" hidden="1">#REF!</definedName>
    <definedName name="TRNR_4a303e8608e64c018484eadbbb8a085c_195_1" localSheetId="35" hidden="1">#REF!</definedName>
    <definedName name="TRNR_4a303e8608e64c018484eadbbb8a085c_195_1" localSheetId="11" hidden="1">#REF!</definedName>
    <definedName name="TRNR_4a303e8608e64c018484eadbbb8a085c_195_1" localSheetId="30" hidden="1">#REF!</definedName>
    <definedName name="TRNR_4a303e8608e64c018484eadbbb8a085c_195_1" localSheetId="27" hidden="1">#REF!</definedName>
    <definedName name="TRNR_4a303e8608e64c018484eadbbb8a085c_195_1" localSheetId="34" hidden="1">#REF!</definedName>
    <definedName name="TRNR_4a303e8608e64c018484eadbbb8a085c_195_1" hidden="1">#REF!</definedName>
    <definedName name="TRNR_4b50efa39ad84526922899646d35f28c_301_1" localSheetId="32" hidden="1">[2]VaR!#REF!</definedName>
    <definedName name="TRNR_4b50efa39ad84526922899646d35f28c_301_1" localSheetId="35" hidden="1">[3]VaR!#REF!</definedName>
    <definedName name="TRNR_4b50efa39ad84526922899646d35f28c_301_1" localSheetId="11" hidden="1">[4]VaR!#REF!</definedName>
    <definedName name="TRNR_4b50efa39ad84526922899646d35f28c_301_1" localSheetId="30" hidden="1">[3]VaR!#REF!</definedName>
    <definedName name="TRNR_4b50efa39ad84526922899646d35f28c_301_1" localSheetId="27" hidden="1">[5]VaR!#REF!</definedName>
    <definedName name="TRNR_4b50efa39ad84526922899646d35f28c_301_1" localSheetId="34" hidden="1">[3]VaR!#REF!</definedName>
    <definedName name="TRNR_4b50efa39ad84526922899646d35f28c_301_1" hidden="1">VaR!#REF!</definedName>
    <definedName name="TRNR_4b65e54662354e3fb1fc65ab2e4bfe8a_25_3" localSheetId="32" hidden="1">#REF!</definedName>
    <definedName name="TRNR_4b65e54662354e3fb1fc65ab2e4bfe8a_25_3" localSheetId="35" hidden="1">#REF!</definedName>
    <definedName name="TRNR_4b65e54662354e3fb1fc65ab2e4bfe8a_25_3" localSheetId="11" hidden="1">#REF!</definedName>
    <definedName name="TRNR_4b65e54662354e3fb1fc65ab2e4bfe8a_25_3" localSheetId="30" hidden="1">#REF!</definedName>
    <definedName name="TRNR_4b65e54662354e3fb1fc65ab2e4bfe8a_25_3" localSheetId="27" hidden="1">#REF!</definedName>
    <definedName name="TRNR_4b65e54662354e3fb1fc65ab2e4bfe8a_25_3" localSheetId="34" hidden="1">#REF!</definedName>
    <definedName name="TRNR_4b65e54662354e3fb1fc65ab2e4bfe8a_25_3" hidden="1">#REF!</definedName>
    <definedName name="TRNR_53dff8f5b87346afaaee4c8a504439bc_25_3" localSheetId="32" hidden="1">#REF!</definedName>
    <definedName name="TRNR_53dff8f5b87346afaaee4c8a504439bc_25_3" localSheetId="35" hidden="1">#REF!</definedName>
    <definedName name="TRNR_53dff8f5b87346afaaee4c8a504439bc_25_3" localSheetId="11" hidden="1">#REF!</definedName>
    <definedName name="TRNR_53dff8f5b87346afaaee4c8a504439bc_25_3" localSheetId="30" hidden="1">#REF!</definedName>
    <definedName name="TRNR_53dff8f5b87346afaaee4c8a504439bc_25_3" localSheetId="27" hidden="1">#REF!</definedName>
    <definedName name="TRNR_53dff8f5b87346afaaee4c8a504439bc_25_3" localSheetId="34" hidden="1">#REF!</definedName>
    <definedName name="TRNR_53dff8f5b87346afaaee4c8a504439bc_25_3" hidden="1">#REF!</definedName>
    <definedName name="TRNR_5a7ceeb2c46f4e5ab3b8723415a56bed_125_1" localSheetId="32" hidden="1">#REF!</definedName>
    <definedName name="TRNR_5a7ceeb2c46f4e5ab3b8723415a56bed_125_1" localSheetId="35" hidden="1">#REF!</definedName>
    <definedName name="TRNR_5a7ceeb2c46f4e5ab3b8723415a56bed_125_1" localSheetId="11" hidden="1">#REF!</definedName>
    <definedName name="TRNR_5a7ceeb2c46f4e5ab3b8723415a56bed_125_1" localSheetId="30" hidden="1">#REF!</definedName>
    <definedName name="TRNR_5a7ceeb2c46f4e5ab3b8723415a56bed_125_1" localSheetId="27" hidden="1">#REF!</definedName>
    <definedName name="TRNR_5a7ceeb2c46f4e5ab3b8723415a56bed_125_1" localSheetId="34" hidden="1">#REF!</definedName>
    <definedName name="TRNR_5a7ceeb2c46f4e5ab3b8723415a56bed_125_1" hidden="1">#REF!</definedName>
    <definedName name="TRNR_5c92497db8094eafa4afe1829989e43a_125_1" localSheetId="32" hidden="1">#REF!</definedName>
    <definedName name="TRNR_5c92497db8094eafa4afe1829989e43a_125_1" localSheetId="35" hidden="1">#REF!</definedName>
    <definedName name="TRNR_5c92497db8094eafa4afe1829989e43a_125_1" localSheetId="11" hidden="1">#REF!</definedName>
    <definedName name="TRNR_5c92497db8094eafa4afe1829989e43a_125_1" localSheetId="30" hidden="1">#REF!</definedName>
    <definedName name="TRNR_5c92497db8094eafa4afe1829989e43a_125_1" localSheetId="27" hidden="1">#REF!</definedName>
    <definedName name="TRNR_5c92497db8094eafa4afe1829989e43a_125_1" localSheetId="34" hidden="1">#REF!</definedName>
    <definedName name="TRNR_5c92497db8094eafa4afe1829989e43a_125_1" hidden="1">#REF!</definedName>
    <definedName name="TRNR_5f8be3ce195145e286443b07b0647df2_2614_1" localSheetId="2" hidden="1">'[7]TR versus PRICE'!#REF!</definedName>
    <definedName name="TRNR_5f8be3ce195145e286443b07b0647df2_2614_1" localSheetId="32" hidden="1">'[7]TR versus PRICE'!#REF!</definedName>
    <definedName name="TRNR_5f8be3ce195145e286443b07b0647df2_2614_1" localSheetId="35" hidden="1">'[7]TR versus PRICE'!#REF!</definedName>
    <definedName name="TRNR_5f8be3ce195145e286443b07b0647df2_2614_1" localSheetId="11" hidden="1">'[7]TR versus PRICE'!#REF!</definedName>
    <definedName name="TRNR_5f8be3ce195145e286443b07b0647df2_2614_1" localSheetId="30" hidden="1">'[7]TR versus PRICE'!#REF!</definedName>
    <definedName name="TRNR_5f8be3ce195145e286443b07b0647df2_2614_1" localSheetId="27" hidden="1">'[7]TR versus PRICE'!#REF!</definedName>
    <definedName name="TRNR_5f8be3ce195145e286443b07b0647df2_2614_1" localSheetId="34" hidden="1">'[7]TR versus PRICE'!#REF!</definedName>
    <definedName name="TRNR_5f8be3ce195145e286443b07b0647df2_2614_1" localSheetId="14" hidden="1">#REF!</definedName>
    <definedName name="TRNR_5f8be3ce195145e286443b07b0647df2_2614_1" hidden="1">'[7]TR versus PRICE'!#REF!</definedName>
    <definedName name="TRNR_703a06613c184df7a5ac370c2a9bdd03_2611_1" localSheetId="32" hidden="1">'[8]TE versus Price'!#REF!</definedName>
    <definedName name="TRNR_703a06613c184df7a5ac370c2a9bdd03_2611_1" localSheetId="35" hidden="1">'[9]TE versus Price'!#REF!</definedName>
    <definedName name="TRNR_703a06613c184df7a5ac370c2a9bdd03_2611_1" localSheetId="11" hidden="1">'[9]TE versus Price'!#REF!</definedName>
    <definedName name="TRNR_703a06613c184df7a5ac370c2a9bdd03_2611_1" localSheetId="30" hidden="1">'[9]TE versus Price'!#REF!</definedName>
    <definedName name="TRNR_703a06613c184df7a5ac370c2a9bdd03_2611_1" localSheetId="27" hidden="1">'[8]TE versus Price'!#REF!</definedName>
    <definedName name="TRNR_703a06613c184df7a5ac370c2a9bdd03_2611_1" localSheetId="34" hidden="1">'[8]TE versus Price'!#REF!</definedName>
    <definedName name="TRNR_703a06613c184df7a5ac370c2a9bdd03_2611_1" hidden="1">'[9]TE versus Price'!#REF!</definedName>
    <definedName name="TRNR_734ad588ec7948af84be4badbf492526_527_1" localSheetId="32" hidden="1">#REF!</definedName>
    <definedName name="TRNR_734ad588ec7948af84be4badbf492526_527_1" localSheetId="35" hidden="1">#REF!</definedName>
    <definedName name="TRNR_734ad588ec7948af84be4badbf492526_527_1" localSheetId="11" hidden="1">#REF!</definedName>
    <definedName name="TRNR_734ad588ec7948af84be4badbf492526_527_1" localSheetId="30" hidden="1">#REF!</definedName>
    <definedName name="TRNR_734ad588ec7948af84be4badbf492526_527_1" localSheetId="27" hidden="1">#REF!</definedName>
    <definedName name="TRNR_734ad588ec7948af84be4badbf492526_527_1" localSheetId="34" hidden="1">#REF!</definedName>
    <definedName name="TRNR_734ad588ec7948af84be4badbf492526_527_1" hidden="1">#REF!</definedName>
    <definedName name="TRNR_7e9aec557a80474494eddbf3b7111b14_1_1" localSheetId="32" hidden="1">#REF!</definedName>
    <definedName name="TRNR_7e9aec557a80474494eddbf3b7111b14_1_1" localSheetId="35" hidden="1">#REF!</definedName>
    <definedName name="TRNR_7e9aec557a80474494eddbf3b7111b14_1_1" localSheetId="11" hidden="1">#REF!</definedName>
    <definedName name="TRNR_7e9aec557a80474494eddbf3b7111b14_1_1" localSheetId="30" hidden="1">#REF!</definedName>
    <definedName name="TRNR_7e9aec557a80474494eddbf3b7111b14_1_1" localSheetId="27" hidden="1">#REF!</definedName>
    <definedName name="TRNR_7e9aec557a80474494eddbf3b7111b14_1_1" localSheetId="34" hidden="1">#REF!</definedName>
    <definedName name="TRNR_7e9aec557a80474494eddbf3b7111b14_1_1" hidden="1">#REF!</definedName>
    <definedName name="TRNR_7f1f2a65374a45f3be5a941337b58190_301_1" localSheetId="32" hidden="1">[2]VaR!#REF!</definedName>
    <definedName name="TRNR_7f1f2a65374a45f3be5a941337b58190_301_1" localSheetId="35" hidden="1">[3]VaR!#REF!</definedName>
    <definedName name="TRNR_7f1f2a65374a45f3be5a941337b58190_301_1" localSheetId="11" hidden="1">[4]VaR!#REF!</definedName>
    <definedName name="TRNR_7f1f2a65374a45f3be5a941337b58190_301_1" localSheetId="30" hidden="1">[3]VaR!#REF!</definedName>
    <definedName name="TRNR_7f1f2a65374a45f3be5a941337b58190_301_1" localSheetId="27" hidden="1">[5]VaR!#REF!</definedName>
    <definedName name="TRNR_7f1f2a65374a45f3be5a941337b58190_301_1" localSheetId="34" hidden="1">[3]VaR!#REF!</definedName>
    <definedName name="TRNR_7f1f2a65374a45f3be5a941337b58190_301_1" hidden="1">VaR!#REF!</definedName>
    <definedName name="TRNR_80f6a3f115524cab9e72dfb2586042d6_229_3" localSheetId="2" hidden="1">#REF!</definedName>
    <definedName name="TRNR_80f6a3f115524cab9e72dfb2586042d6_229_3" localSheetId="32" hidden="1">#REF!</definedName>
    <definedName name="TRNR_80f6a3f115524cab9e72dfb2586042d6_229_3" localSheetId="35" hidden="1">#REF!</definedName>
    <definedName name="TRNR_80f6a3f115524cab9e72dfb2586042d6_229_3" localSheetId="11" hidden="1">#REF!</definedName>
    <definedName name="TRNR_80f6a3f115524cab9e72dfb2586042d6_229_3" localSheetId="21" hidden="1">#REF!</definedName>
    <definedName name="TRNR_80f6a3f115524cab9e72dfb2586042d6_229_3" localSheetId="0" hidden="1">#REF!</definedName>
    <definedName name="TRNR_80f6a3f115524cab9e72dfb2586042d6_229_3" localSheetId="30" hidden="1">#REF!</definedName>
    <definedName name="TRNR_80f6a3f115524cab9e72dfb2586042d6_229_3" localSheetId="17" hidden="1">#REF!</definedName>
    <definedName name="TRNR_80f6a3f115524cab9e72dfb2586042d6_229_3" localSheetId="23" hidden="1">#REF!</definedName>
    <definedName name="TRNR_80f6a3f115524cab9e72dfb2586042d6_229_3" localSheetId="27" hidden="1">#REF!</definedName>
    <definedName name="TRNR_80f6a3f115524cab9e72dfb2586042d6_229_3" localSheetId="34" hidden="1">#REF!</definedName>
    <definedName name="TRNR_80f6a3f115524cab9e72dfb2586042d6_229_3" localSheetId="37" hidden="1">#REF!</definedName>
    <definedName name="TRNR_80f6a3f115524cab9e72dfb2586042d6_229_3" localSheetId="14" hidden="1">#REF!</definedName>
    <definedName name="TRNR_80f6a3f115524cab9e72dfb2586042d6_229_3" hidden="1">#REF!</definedName>
    <definedName name="TRNR_86bbff047d86478cbfc46a9e7ab0217c_26_1" localSheetId="32" hidden="1">[2]VaR!#REF!</definedName>
    <definedName name="TRNR_86bbff047d86478cbfc46a9e7ab0217c_26_1" localSheetId="35" hidden="1">[3]VaR!#REF!</definedName>
    <definedName name="TRNR_86bbff047d86478cbfc46a9e7ab0217c_26_1" localSheetId="11" hidden="1">[4]VaR!#REF!</definedName>
    <definedName name="TRNR_86bbff047d86478cbfc46a9e7ab0217c_26_1" localSheetId="30" hidden="1">[3]VaR!#REF!</definedName>
    <definedName name="TRNR_86bbff047d86478cbfc46a9e7ab0217c_26_1" localSheetId="27" hidden="1">[5]VaR!#REF!</definedName>
    <definedName name="TRNR_86bbff047d86478cbfc46a9e7ab0217c_26_1" localSheetId="34" hidden="1">[3]VaR!#REF!</definedName>
    <definedName name="TRNR_86bbff047d86478cbfc46a9e7ab0217c_26_1" hidden="1">VaR!#REF!</definedName>
    <definedName name="TRNR_87cafb917d124054a23f92ec120ead04_527_1" localSheetId="32" hidden="1">#REF!</definedName>
    <definedName name="TRNR_87cafb917d124054a23f92ec120ead04_527_1" localSheetId="35" hidden="1">#REF!</definedName>
    <definedName name="TRNR_87cafb917d124054a23f92ec120ead04_527_1" localSheetId="11" hidden="1">#REF!</definedName>
    <definedName name="TRNR_87cafb917d124054a23f92ec120ead04_527_1" localSheetId="30" hidden="1">#REF!</definedName>
    <definedName name="TRNR_87cafb917d124054a23f92ec120ead04_527_1" localSheetId="27" hidden="1">#REF!</definedName>
    <definedName name="TRNR_87cafb917d124054a23f92ec120ead04_527_1" localSheetId="34" hidden="1">#REF!</definedName>
    <definedName name="TRNR_87cafb917d124054a23f92ec120ead04_527_1" hidden="1">#REF!</definedName>
    <definedName name="TRNR_8c9546db425e4c7d8b222dfda6011f14_2614_1" localSheetId="2" hidden="1">'[7]TR versus PRICE'!#REF!</definedName>
    <definedName name="TRNR_8c9546db425e4c7d8b222dfda6011f14_2614_1" localSheetId="32" hidden="1">'[7]TR versus PRICE'!#REF!</definedName>
    <definedName name="TRNR_8c9546db425e4c7d8b222dfda6011f14_2614_1" localSheetId="35" hidden="1">'[7]TR versus PRICE'!#REF!</definedName>
    <definedName name="TRNR_8c9546db425e4c7d8b222dfda6011f14_2614_1" localSheetId="11" hidden="1">'[7]TR versus PRICE'!#REF!</definedName>
    <definedName name="TRNR_8c9546db425e4c7d8b222dfda6011f14_2614_1" localSheetId="30" hidden="1">'[7]TR versus PRICE'!#REF!</definedName>
    <definedName name="TRNR_8c9546db425e4c7d8b222dfda6011f14_2614_1" localSheetId="27" hidden="1">'[7]TR versus PRICE'!#REF!</definedName>
    <definedName name="TRNR_8c9546db425e4c7d8b222dfda6011f14_2614_1" localSheetId="34" hidden="1">'[7]TR versus PRICE'!#REF!</definedName>
    <definedName name="TRNR_8c9546db425e4c7d8b222dfda6011f14_2614_1" localSheetId="14" hidden="1">#REF!</definedName>
    <definedName name="TRNR_8c9546db425e4c7d8b222dfda6011f14_2614_1" hidden="1">'[7]TR versus PRICE'!#REF!</definedName>
    <definedName name="TRNR_97b30b8ed35044029d1545e7249cbdab_262_1" localSheetId="2" hidden="1">#REF!</definedName>
    <definedName name="TRNR_97b30b8ed35044029d1545e7249cbdab_262_1" localSheetId="32" hidden="1">#REF!</definedName>
    <definedName name="TRNR_97b30b8ed35044029d1545e7249cbdab_262_1" localSheetId="35" hidden="1">#REF!</definedName>
    <definedName name="TRNR_97b30b8ed35044029d1545e7249cbdab_262_1" localSheetId="11" hidden="1">#REF!</definedName>
    <definedName name="TRNR_97b30b8ed35044029d1545e7249cbdab_262_1" localSheetId="21" hidden="1">#REF!</definedName>
    <definedName name="TRNR_97b30b8ed35044029d1545e7249cbdab_262_1" localSheetId="0" hidden="1">#REF!</definedName>
    <definedName name="TRNR_97b30b8ed35044029d1545e7249cbdab_262_1" localSheetId="30" hidden="1">#REF!</definedName>
    <definedName name="TRNR_97b30b8ed35044029d1545e7249cbdab_262_1" localSheetId="17" hidden="1">#REF!</definedName>
    <definedName name="TRNR_97b30b8ed35044029d1545e7249cbdab_262_1" localSheetId="23" hidden="1">#REF!</definedName>
    <definedName name="TRNR_97b30b8ed35044029d1545e7249cbdab_262_1" localSheetId="27" hidden="1">#REF!</definedName>
    <definedName name="TRNR_97b30b8ed35044029d1545e7249cbdab_262_1" localSheetId="34" hidden="1">#REF!</definedName>
    <definedName name="TRNR_97b30b8ed35044029d1545e7249cbdab_262_1" localSheetId="37" hidden="1">#REF!</definedName>
    <definedName name="TRNR_97b30b8ed35044029d1545e7249cbdab_262_1" localSheetId="14" hidden="1">#REF!</definedName>
    <definedName name="TRNR_97b30b8ed35044029d1545e7249cbdab_262_1" hidden="1">#REF!</definedName>
    <definedName name="TRNR_9d4bef2a4d9f44fc911fc5032ef5b1c9_6524_1" localSheetId="32" hidden="1">[2]VaR!#REF!</definedName>
    <definedName name="TRNR_9d4bef2a4d9f44fc911fc5032ef5b1c9_6524_1" localSheetId="35" hidden="1">[3]VaR!#REF!</definedName>
    <definedName name="TRNR_9d4bef2a4d9f44fc911fc5032ef5b1c9_6524_1" localSheetId="11" hidden="1">[4]VaR!#REF!</definedName>
    <definedName name="TRNR_9d4bef2a4d9f44fc911fc5032ef5b1c9_6524_1" localSheetId="30" hidden="1">[3]VaR!#REF!</definedName>
    <definedName name="TRNR_9d4bef2a4d9f44fc911fc5032ef5b1c9_6524_1" localSheetId="27" hidden="1">[5]VaR!#REF!</definedName>
    <definedName name="TRNR_9d4bef2a4d9f44fc911fc5032ef5b1c9_6524_1" localSheetId="34" hidden="1">[3]VaR!#REF!</definedName>
    <definedName name="TRNR_9d4bef2a4d9f44fc911fc5032ef5b1c9_6524_1" hidden="1">VaR!#REF!</definedName>
    <definedName name="TRNR_a0069025697b4310858a71ff94c7f115_262_1" localSheetId="2" hidden="1">#REF!</definedName>
    <definedName name="TRNR_a0069025697b4310858a71ff94c7f115_262_1" localSheetId="32" hidden="1">#REF!</definedName>
    <definedName name="TRNR_a0069025697b4310858a71ff94c7f115_262_1" localSheetId="35" hidden="1">#REF!</definedName>
    <definedName name="TRNR_a0069025697b4310858a71ff94c7f115_262_1" localSheetId="11" hidden="1">#REF!</definedName>
    <definedName name="TRNR_a0069025697b4310858a71ff94c7f115_262_1" localSheetId="21" hidden="1">#REF!</definedName>
    <definedName name="TRNR_a0069025697b4310858a71ff94c7f115_262_1" localSheetId="0" hidden="1">#REF!</definedName>
    <definedName name="TRNR_a0069025697b4310858a71ff94c7f115_262_1" localSheetId="30" hidden="1">#REF!</definedName>
    <definedName name="TRNR_a0069025697b4310858a71ff94c7f115_262_1" localSheetId="17" hidden="1">#REF!</definedName>
    <definedName name="TRNR_a0069025697b4310858a71ff94c7f115_262_1" localSheetId="23" hidden="1">#REF!</definedName>
    <definedName name="TRNR_a0069025697b4310858a71ff94c7f115_262_1" localSheetId="27" hidden="1">#REF!</definedName>
    <definedName name="TRNR_a0069025697b4310858a71ff94c7f115_262_1" localSheetId="34" hidden="1">#REF!</definedName>
    <definedName name="TRNR_a0069025697b4310858a71ff94c7f115_262_1" localSheetId="37" hidden="1">#REF!</definedName>
    <definedName name="TRNR_a0069025697b4310858a71ff94c7f115_262_1" localSheetId="14" hidden="1">#REF!</definedName>
    <definedName name="TRNR_a0069025697b4310858a71ff94c7f115_262_1" hidden="1">#REF!</definedName>
    <definedName name="TRNR_a0d433b46af34fb59d2d1d982590492a_5_1" localSheetId="32" hidden="1">#REF!</definedName>
    <definedName name="TRNR_a0d433b46af34fb59d2d1d982590492a_5_1" localSheetId="35" hidden="1">#REF!</definedName>
    <definedName name="TRNR_a0d433b46af34fb59d2d1d982590492a_5_1" localSheetId="11" hidden="1">#REF!</definedName>
    <definedName name="TRNR_a0d433b46af34fb59d2d1d982590492a_5_1" localSheetId="30" hidden="1">#REF!</definedName>
    <definedName name="TRNR_a0d433b46af34fb59d2d1d982590492a_5_1" localSheetId="27" hidden="1">#REF!</definedName>
    <definedName name="TRNR_a0d433b46af34fb59d2d1d982590492a_5_1" localSheetId="34" hidden="1">#REF!</definedName>
    <definedName name="TRNR_a0d433b46af34fb59d2d1d982590492a_5_1" hidden="1">#REF!</definedName>
    <definedName name="TRNR_a2af5ceeecaf4edaa538769888617a66_262_1" localSheetId="2" hidden="1">#REF!</definedName>
    <definedName name="TRNR_a2af5ceeecaf4edaa538769888617a66_262_1" localSheetId="32" hidden="1">#REF!</definedName>
    <definedName name="TRNR_a2af5ceeecaf4edaa538769888617a66_262_1" localSheetId="35" hidden="1">#REF!</definedName>
    <definedName name="TRNR_a2af5ceeecaf4edaa538769888617a66_262_1" localSheetId="11" hidden="1">#REF!</definedName>
    <definedName name="TRNR_a2af5ceeecaf4edaa538769888617a66_262_1" localSheetId="21" hidden="1">#REF!</definedName>
    <definedName name="TRNR_a2af5ceeecaf4edaa538769888617a66_262_1" localSheetId="0" hidden="1">#REF!</definedName>
    <definedName name="TRNR_a2af5ceeecaf4edaa538769888617a66_262_1" localSheetId="30" hidden="1">#REF!</definedName>
    <definedName name="TRNR_a2af5ceeecaf4edaa538769888617a66_262_1" localSheetId="17" hidden="1">#REF!</definedName>
    <definedName name="TRNR_a2af5ceeecaf4edaa538769888617a66_262_1" localSheetId="23" hidden="1">#REF!</definedName>
    <definedName name="TRNR_a2af5ceeecaf4edaa538769888617a66_262_1" localSheetId="27" hidden="1">#REF!</definedName>
    <definedName name="TRNR_a2af5ceeecaf4edaa538769888617a66_262_1" localSheetId="34" hidden="1">#REF!</definedName>
    <definedName name="TRNR_a2af5ceeecaf4edaa538769888617a66_262_1" localSheetId="37" hidden="1">#REF!</definedName>
    <definedName name="TRNR_a2af5ceeecaf4edaa538769888617a66_262_1" localSheetId="14" hidden="1">#REF!</definedName>
    <definedName name="TRNR_a2af5ceeecaf4edaa538769888617a66_262_1" hidden="1">#REF!</definedName>
    <definedName name="TRNR_a77f0fe49ae54d62bda08ebde8603650_195_1" localSheetId="32" hidden="1">#REF!</definedName>
    <definedName name="TRNR_a77f0fe49ae54d62bda08ebde8603650_195_1" localSheetId="35" hidden="1">#REF!</definedName>
    <definedName name="TRNR_a77f0fe49ae54d62bda08ebde8603650_195_1" localSheetId="11" hidden="1">#REF!</definedName>
    <definedName name="TRNR_a77f0fe49ae54d62bda08ebde8603650_195_1" localSheetId="30" hidden="1">#REF!</definedName>
    <definedName name="TRNR_a77f0fe49ae54d62bda08ebde8603650_195_1" localSheetId="27" hidden="1">#REF!</definedName>
    <definedName name="TRNR_a77f0fe49ae54d62bda08ebde8603650_195_1" localSheetId="34" hidden="1">#REF!</definedName>
    <definedName name="TRNR_a77f0fe49ae54d62bda08ebde8603650_195_1" hidden="1">#REF!</definedName>
    <definedName name="TRNR_b200c5c499a04e7c881d42e6fa98fa76_6524_1" localSheetId="32" hidden="1">[2]VaR!#REF!</definedName>
    <definedName name="TRNR_b200c5c499a04e7c881d42e6fa98fa76_6524_1" localSheetId="35" hidden="1">[3]VaR!#REF!</definedName>
    <definedName name="TRNR_b200c5c499a04e7c881d42e6fa98fa76_6524_1" localSheetId="11" hidden="1">[4]VaR!#REF!</definedName>
    <definedName name="TRNR_b200c5c499a04e7c881d42e6fa98fa76_6524_1" localSheetId="30" hidden="1">[3]VaR!#REF!</definedName>
    <definedName name="TRNR_b200c5c499a04e7c881d42e6fa98fa76_6524_1" localSheetId="27" hidden="1">[5]VaR!#REF!</definedName>
    <definedName name="TRNR_b200c5c499a04e7c881d42e6fa98fa76_6524_1" localSheetId="34" hidden="1">[3]VaR!#REF!</definedName>
    <definedName name="TRNR_b200c5c499a04e7c881d42e6fa98fa76_6524_1" hidden="1">VaR!#REF!</definedName>
    <definedName name="TRNR_b7ad71f2ada545ad98f735d2bc9f0c11_522_1" localSheetId="2" hidden="1">#REF!</definedName>
    <definedName name="TRNR_b7ad71f2ada545ad98f735d2bc9f0c11_522_1" localSheetId="32" hidden="1">#REF!</definedName>
    <definedName name="TRNR_b7ad71f2ada545ad98f735d2bc9f0c11_522_1" localSheetId="35" hidden="1">#REF!</definedName>
    <definedName name="TRNR_b7ad71f2ada545ad98f735d2bc9f0c11_522_1" localSheetId="11" hidden="1">#REF!</definedName>
    <definedName name="TRNR_b7ad71f2ada545ad98f735d2bc9f0c11_522_1" localSheetId="21" hidden="1">#REF!</definedName>
    <definedName name="TRNR_b7ad71f2ada545ad98f735d2bc9f0c11_522_1" localSheetId="0" hidden="1">#REF!</definedName>
    <definedName name="TRNR_b7ad71f2ada545ad98f735d2bc9f0c11_522_1" localSheetId="30" hidden="1">#REF!</definedName>
    <definedName name="TRNR_b7ad71f2ada545ad98f735d2bc9f0c11_522_1" localSheetId="17" hidden="1">#REF!</definedName>
    <definedName name="TRNR_b7ad71f2ada545ad98f735d2bc9f0c11_522_1" localSheetId="23" hidden="1">#REF!</definedName>
    <definedName name="TRNR_b7ad71f2ada545ad98f735d2bc9f0c11_522_1" localSheetId="27" hidden="1">#REF!</definedName>
    <definedName name="TRNR_b7ad71f2ada545ad98f735d2bc9f0c11_522_1" localSheetId="34" hidden="1">#REF!</definedName>
    <definedName name="TRNR_b7ad71f2ada545ad98f735d2bc9f0c11_522_1" localSheetId="37" hidden="1">#REF!</definedName>
    <definedName name="TRNR_b7ad71f2ada545ad98f735d2bc9f0c11_522_1" localSheetId="14" hidden="1">#REF!</definedName>
    <definedName name="TRNR_b7ad71f2ada545ad98f735d2bc9f0c11_522_1" hidden="1">#REF!</definedName>
    <definedName name="TRNR_b954484dca8d4b908de1b1bad2007d30_2614_1" localSheetId="2" hidden="1">'[1]Price versus TR'!#REF!</definedName>
    <definedName name="TRNR_b954484dca8d4b908de1b1bad2007d30_2614_1" localSheetId="32" hidden="1">'[1]Price versus TR'!#REF!</definedName>
    <definedName name="TRNR_b954484dca8d4b908de1b1bad2007d30_2614_1" localSheetId="35" hidden="1">'[1]Price versus TR'!#REF!</definedName>
    <definedName name="TRNR_b954484dca8d4b908de1b1bad2007d30_2614_1" localSheetId="11" hidden="1">'[1]Price versus TR'!#REF!</definedName>
    <definedName name="TRNR_b954484dca8d4b908de1b1bad2007d30_2614_1" localSheetId="30" hidden="1">'[1]Price versus TR'!#REF!</definedName>
    <definedName name="TRNR_b954484dca8d4b908de1b1bad2007d30_2614_1" localSheetId="27" hidden="1">'[1]Price versus TR'!#REF!</definedName>
    <definedName name="TRNR_b954484dca8d4b908de1b1bad2007d30_2614_1" localSheetId="34" hidden="1">'[1]Price versus TR'!#REF!</definedName>
    <definedName name="TRNR_b954484dca8d4b908de1b1bad2007d30_2614_1" localSheetId="14" hidden="1">'[1]Price versus TR'!#REF!</definedName>
    <definedName name="TRNR_b954484dca8d4b908de1b1bad2007d30_2614_1" hidden="1">'[1]Price versus TR'!#REF!</definedName>
    <definedName name="TRNR_b99745a4602a47209493bac1aeeee3f8_522_2" localSheetId="2" hidden="1">#REF!</definedName>
    <definedName name="TRNR_b99745a4602a47209493bac1aeeee3f8_522_2" localSheetId="32" hidden="1">#REF!</definedName>
    <definedName name="TRNR_b99745a4602a47209493bac1aeeee3f8_522_2" localSheetId="35" hidden="1">#REF!</definedName>
    <definedName name="TRNR_b99745a4602a47209493bac1aeeee3f8_522_2" localSheetId="11" hidden="1">#REF!</definedName>
    <definedName name="TRNR_b99745a4602a47209493bac1aeeee3f8_522_2" localSheetId="21" hidden="1">#REF!</definedName>
    <definedName name="TRNR_b99745a4602a47209493bac1aeeee3f8_522_2" localSheetId="0" hidden="1">#REF!</definedName>
    <definedName name="TRNR_b99745a4602a47209493bac1aeeee3f8_522_2" localSheetId="30" hidden="1">#REF!</definedName>
    <definedName name="TRNR_b99745a4602a47209493bac1aeeee3f8_522_2" localSheetId="17" hidden="1">#REF!</definedName>
    <definedName name="TRNR_b99745a4602a47209493bac1aeeee3f8_522_2" localSheetId="23" hidden="1">#REF!</definedName>
    <definedName name="TRNR_b99745a4602a47209493bac1aeeee3f8_522_2" localSheetId="27" hidden="1">#REF!</definedName>
    <definedName name="TRNR_b99745a4602a47209493bac1aeeee3f8_522_2" localSheetId="34" hidden="1">#REF!</definedName>
    <definedName name="TRNR_b99745a4602a47209493bac1aeeee3f8_522_2" localSheetId="37" hidden="1">#REF!</definedName>
    <definedName name="TRNR_b99745a4602a47209493bac1aeeee3f8_522_2" localSheetId="14" hidden="1">#REF!</definedName>
    <definedName name="TRNR_b99745a4602a47209493bac1aeeee3f8_522_2" hidden="1">#REF!</definedName>
    <definedName name="TRNR_c5356a122a9d4a72944bbc745e175706_5223_1" localSheetId="32" hidden="1">#REF!</definedName>
    <definedName name="TRNR_c5356a122a9d4a72944bbc745e175706_5223_1" localSheetId="35" hidden="1">#REF!</definedName>
    <definedName name="TRNR_c5356a122a9d4a72944bbc745e175706_5223_1" localSheetId="11" hidden="1">#REF!</definedName>
    <definedName name="TRNR_c5356a122a9d4a72944bbc745e175706_5223_1" localSheetId="30" hidden="1">#REF!</definedName>
    <definedName name="TRNR_c5356a122a9d4a72944bbc745e175706_5223_1" localSheetId="27" hidden="1">#REF!</definedName>
    <definedName name="TRNR_c5356a122a9d4a72944bbc745e175706_5223_1" localSheetId="34" hidden="1">#REF!</definedName>
    <definedName name="TRNR_c5356a122a9d4a72944bbc745e175706_5223_1" hidden="1">#REF!</definedName>
    <definedName name="TRNR_cd56055cd74449f3a4a7702d63910fee_301_1" localSheetId="32" hidden="1">[2]VaR!#REF!</definedName>
    <definedName name="TRNR_cd56055cd74449f3a4a7702d63910fee_301_1" localSheetId="35" hidden="1">[3]VaR!#REF!</definedName>
    <definedName name="TRNR_cd56055cd74449f3a4a7702d63910fee_301_1" localSheetId="11" hidden="1">[4]VaR!#REF!</definedName>
    <definedName name="TRNR_cd56055cd74449f3a4a7702d63910fee_301_1" localSheetId="30" hidden="1">[3]VaR!#REF!</definedName>
    <definedName name="TRNR_cd56055cd74449f3a4a7702d63910fee_301_1" localSheetId="27" hidden="1">[5]VaR!#REF!</definedName>
    <definedName name="TRNR_cd56055cd74449f3a4a7702d63910fee_301_1" localSheetId="34" hidden="1">[3]VaR!#REF!</definedName>
    <definedName name="TRNR_cd56055cd74449f3a4a7702d63910fee_301_1" hidden="1">VaR!#REF!</definedName>
    <definedName name="TRNR_cdc0cb1752b14abe8294c4e121c8f2b6_25_2" localSheetId="32" hidden="1">#REF!</definedName>
    <definedName name="TRNR_cdc0cb1752b14abe8294c4e121c8f2b6_25_2" localSheetId="35" hidden="1">#REF!</definedName>
    <definedName name="TRNR_cdc0cb1752b14abe8294c4e121c8f2b6_25_2" localSheetId="11" hidden="1">#REF!</definedName>
    <definedName name="TRNR_cdc0cb1752b14abe8294c4e121c8f2b6_25_2" localSheetId="30" hidden="1">#REF!</definedName>
    <definedName name="TRNR_cdc0cb1752b14abe8294c4e121c8f2b6_25_2" localSheetId="27" hidden="1">#REF!</definedName>
    <definedName name="TRNR_cdc0cb1752b14abe8294c4e121c8f2b6_25_2" localSheetId="34" hidden="1">#REF!</definedName>
    <definedName name="TRNR_cdc0cb1752b14abe8294c4e121c8f2b6_25_2" hidden="1">#REF!</definedName>
    <definedName name="TRNR_cfd3472bd7ef4295948ca2b7d713cf06_25_1" localSheetId="32" hidden="1">#REF!</definedName>
    <definedName name="TRNR_cfd3472bd7ef4295948ca2b7d713cf06_25_1" localSheetId="35" hidden="1">#REF!</definedName>
    <definedName name="TRNR_cfd3472bd7ef4295948ca2b7d713cf06_25_1" localSheetId="11" hidden="1">#REF!</definedName>
    <definedName name="TRNR_cfd3472bd7ef4295948ca2b7d713cf06_25_1" localSheetId="30" hidden="1">#REF!</definedName>
    <definedName name="TRNR_cfd3472bd7ef4295948ca2b7d713cf06_25_1" localSheetId="27" hidden="1">#REF!</definedName>
    <definedName name="TRNR_cfd3472bd7ef4295948ca2b7d713cf06_25_1" localSheetId="34" hidden="1">#REF!</definedName>
    <definedName name="TRNR_cfd3472bd7ef4295948ca2b7d713cf06_25_1" hidden="1">#REF!</definedName>
    <definedName name="TRNR_d265e86af554408c92560a5f92c15d48_527_1" localSheetId="32" hidden="1">#REF!</definedName>
    <definedName name="TRNR_d265e86af554408c92560a5f92c15d48_527_1" localSheetId="35" hidden="1">#REF!</definedName>
    <definedName name="TRNR_d265e86af554408c92560a5f92c15d48_527_1" localSheetId="11" hidden="1">#REF!</definedName>
    <definedName name="TRNR_d265e86af554408c92560a5f92c15d48_527_1" localSheetId="30" hidden="1">#REF!</definedName>
    <definedName name="TRNR_d265e86af554408c92560a5f92c15d48_527_1" localSheetId="27" hidden="1">#REF!</definedName>
    <definedName name="TRNR_d265e86af554408c92560a5f92c15d48_527_1" localSheetId="34" hidden="1">#REF!</definedName>
    <definedName name="TRNR_d265e86af554408c92560a5f92c15d48_527_1" hidden="1">#REF!</definedName>
    <definedName name="TRNR_d329e954d5af432cb73a42a0c42168a3_2614_1" localSheetId="2" hidden="1">'[6]Price versus Total Return'!#REF!</definedName>
    <definedName name="TRNR_d329e954d5af432cb73a42a0c42168a3_2614_1" localSheetId="32" hidden="1">'[6]Price versus Total Return'!#REF!</definedName>
    <definedName name="TRNR_d329e954d5af432cb73a42a0c42168a3_2614_1" localSheetId="35" hidden="1">'[6]Price versus Total Return'!#REF!</definedName>
    <definedName name="TRNR_d329e954d5af432cb73a42a0c42168a3_2614_1" localSheetId="11" hidden="1">'[6]Price versus Total Return'!#REF!</definedName>
    <definedName name="TRNR_d329e954d5af432cb73a42a0c42168a3_2614_1" localSheetId="30" hidden="1">'[6]Price versus Total Return'!#REF!</definedName>
    <definedName name="TRNR_d329e954d5af432cb73a42a0c42168a3_2614_1" localSheetId="27" hidden="1">'[6]Price versus Total Return'!#REF!</definedName>
    <definedName name="TRNR_d329e954d5af432cb73a42a0c42168a3_2614_1" localSheetId="34" hidden="1">'[6]Price versus Total Return'!#REF!</definedName>
    <definedName name="TRNR_d329e954d5af432cb73a42a0c42168a3_2614_1" localSheetId="14" hidden="1">'[6]Price versus Total Return'!#REF!</definedName>
    <definedName name="TRNR_d329e954d5af432cb73a42a0c42168a3_2614_1" hidden="1">'[6]Price versus Total Return'!#REF!</definedName>
    <definedName name="TRNR_d5966902070e42b895760a9f491bd73e_301_1" localSheetId="32" hidden="1">[2]VaR!#REF!</definedName>
    <definedName name="TRNR_d5966902070e42b895760a9f491bd73e_301_1" localSheetId="35" hidden="1">[3]VaR!#REF!</definedName>
    <definedName name="TRNR_d5966902070e42b895760a9f491bd73e_301_1" localSheetId="11" hidden="1">[4]VaR!#REF!</definedName>
    <definedName name="TRNR_d5966902070e42b895760a9f491bd73e_301_1" localSheetId="30" hidden="1">[3]VaR!#REF!</definedName>
    <definedName name="TRNR_d5966902070e42b895760a9f491bd73e_301_1" localSheetId="27" hidden="1">[5]VaR!#REF!</definedName>
    <definedName name="TRNR_d5966902070e42b895760a9f491bd73e_301_1" localSheetId="34" hidden="1">[3]VaR!#REF!</definedName>
    <definedName name="TRNR_d5966902070e42b895760a9f491bd73e_301_1" hidden="1">VaR!#REF!</definedName>
    <definedName name="TRNR_ecd9ca3aae99476c8da8e24665b575f5_522_1" localSheetId="2" hidden="1">#REF!</definedName>
    <definedName name="TRNR_ecd9ca3aae99476c8da8e24665b575f5_522_1" localSheetId="32" hidden="1">#REF!</definedName>
    <definedName name="TRNR_ecd9ca3aae99476c8da8e24665b575f5_522_1" localSheetId="35" hidden="1">#REF!</definedName>
    <definedName name="TRNR_ecd9ca3aae99476c8da8e24665b575f5_522_1" localSheetId="11" hidden="1">#REF!</definedName>
    <definedName name="TRNR_ecd9ca3aae99476c8da8e24665b575f5_522_1" localSheetId="21" hidden="1">#REF!</definedName>
    <definedName name="TRNR_ecd9ca3aae99476c8da8e24665b575f5_522_1" localSheetId="0" hidden="1">#REF!</definedName>
    <definedName name="TRNR_ecd9ca3aae99476c8da8e24665b575f5_522_1" localSheetId="30" hidden="1">#REF!</definedName>
    <definedName name="TRNR_ecd9ca3aae99476c8da8e24665b575f5_522_1" localSheetId="17" hidden="1">#REF!</definedName>
    <definedName name="TRNR_ecd9ca3aae99476c8da8e24665b575f5_522_1" localSheetId="23" hidden="1">#REF!</definedName>
    <definedName name="TRNR_ecd9ca3aae99476c8da8e24665b575f5_522_1" localSheetId="27" hidden="1">#REF!</definedName>
    <definedName name="TRNR_ecd9ca3aae99476c8da8e24665b575f5_522_1" localSheetId="34" hidden="1">#REF!</definedName>
    <definedName name="TRNR_ecd9ca3aae99476c8da8e24665b575f5_522_1" localSheetId="37" hidden="1">#REF!</definedName>
    <definedName name="TRNR_ecd9ca3aae99476c8da8e24665b575f5_522_1" localSheetId="14" hidden="1">#REF!</definedName>
    <definedName name="TRNR_ecd9ca3aae99476c8da8e24665b575f5_522_1" hidden="1">#REF!</definedName>
    <definedName name="TRNR_ee2456f8927c4dd1ab9946ac618179db_26_1" localSheetId="32" hidden="1">[2]VaR!#REF!</definedName>
    <definedName name="TRNR_ee2456f8927c4dd1ab9946ac618179db_26_1" localSheetId="35" hidden="1">[3]VaR!#REF!</definedName>
    <definedName name="TRNR_ee2456f8927c4dd1ab9946ac618179db_26_1" localSheetId="11" hidden="1">[4]VaR!#REF!</definedName>
    <definedName name="TRNR_ee2456f8927c4dd1ab9946ac618179db_26_1" localSheetId="30" hidden="1">[3]VaR!#REF!</definedName>
    <definedName name="TRNR_ee2456f8927c4dd1ab9946ac618179db_26_1" localSheetId="27" hidden="1">[5]VaR!#REF!</definedName>
    <definedName name="TRNR_ee2456f8927c4dd1ab9946ac618179db_26_1" localSheetId="34" hidden="1">[3]VaR!#REF!</definedName>
    <definedName name="TRNR_ee2456f8927c4dd1ab9946ac618179db_26_1" hidden="1">VaR!#REF!</definedName>
    <definedName name="TRNR_f09911805d394ba9b2bc40c2fdaeb66a_6524_1" localSheetId="32" hidden="1">[2]VaR!#REF!</definedName>
    <definedName name="TRNR_f09911805d394ba9b2bc40c2fdaeb66a_6524_1" localSheetId="35" hidden="1">[3]VaR!#REF!</definedName>
    <definedName name="TRNR_f09911805d394ba9b2bc40c2fdaeb66a_6524_1" localSheetId="11" hidden="1">[4]VaR!#REF!</definedName>
    <definedName name="TRNR_f09911805d394ba9b2bc40c2fdaeb66a_6524_1" localSheetId="30" hidden="1">[3]VaR!#REF!</definedName>
    <definedName name="TRNR_f09911805d394ba9b2bc40c2fdaeb66a_6524_1" localSheetId="27" hidden="1">[5]VaR!#REF!</definedName>
    <definedName name="TRNR_f09911805d394ba9b2bc40c2fdaeb66a_6524_1" localSheetId="34" hidden="1">[3]VaR!#REF!</definedName>
    <definedName name="TRNR_f09911805d394ba9b2bc40c2fdaeb66a_6524_1" hidden="1">VaR!#REF!</definedName>
    <definedName name="TRNR_f4cb5827df2f4f60b9123d2b19025e79_527_1" localSheetId="32" hidden="1">#REF!</definedName>
    <definedName name="TRNR_f4cb5827df2f4f60b9123d2b19025e79_527_1" localSheetId="35" hidden="1">#REF!</definedName>
    <definedName name="TRNR_f4cb5827df2f4f60b9123d2b19025e79_527_1" localSheetId="11" hidden="1">#REF!</definedName>
    <definedName name="TRNR_f4cb5827df2f4f60b9123d2b19025e79_527_1" localSheetId="30" hidden="1">#REF!</definedName>
    <definedName name="TRNR_f4cb5827df2f4f60b9123d2b19025e79_527_1" localSheetId="27" hidden="1">#REF!</definedName>
    <definedName name="TRNR_f4cb5827df2f4f60b9123d2b19025e79_527_1" localSheetId="34" hidden="1">#REF!</definedName>
    <definedName name="TRNR_f4cb5827df2f4f60b9123d2b19025e79_527_1" hidden="1">#REF!</definedName>
    <definedName name="TRNR_fa0429a15bca4b42a4cb3cc2fedf8097_527_1" localSheetId="32" hidden="1">#REF!</definedName>
    <definedName name="TRNR_fa0429a15bca4b42a4cb3cc2fedf8097_527_1" localSheetId="35" hidden="1">#REF!</definedName>
    <definedName name="TRNR_fa0429a15bca4b42a4cb3cc2fedf8097_527_1" localSheetId="11" hidden="1">#REF!</definedName>
    <definedName name="TRNR_fa0429a15bca4b42a4cb3cc2fedf8097_527_1" localSheetId="30" hidden="1">#REF!</definedName>
    <definedName name="TRNR_fa0429a15bca4b42a4cb3cc2fedf8097_527_1" localSheetId="27" hidden="1">#REF!</definedName>
    <definedName name="TRNR_fa0429a15bca4b42a4cb3cc2fedf8097_527_1" localSheetId="34" hidden="1">#REF!</definedName>
    <definedName name="TRNR_fa0429a15bca4b42a4cb3cc2fedf8097_527_1" hidden="1">#REF!</definedName>
    <definedName name="w" localSheetId="2" hidden="1">#REF!</definedName>
    <definedName name="w" localSheetId="32" hidden="1">#REF!</definedName>
    <definedName name="w" localSheetId="35" hidden="1">#REF!</definedName>
    <definedName name="w" localSheetId="11" hidden="1">#REF!</definedName>
    <definedName name="w" localSheetId="21" hidden="1">#REF!</definedName>
    <definedName name="w" localSheetId="30" hidden="1">#REF!</definedName>
    <definedName name="w" localSheetId="23" hidden="1">#REF!</definedName>
    <definedName name="w" localSheetId="27" hidden="1">#REF!</definedName>
    <definedName name="w" localSheetId="34" hidden="1">#REF!</definedName>
    <definedName name="w" localSheetId="37" hidden="1">#REF!</definedName>
    <definedName name="w" localSheetId="14" hidden="1">#REF!</definedName>
    <definedName name="w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7" i="110" l="1"/>
  <c r="L36" i="110" s="1"/>
  <c r="K35" i="110"/>
  <c r="J35" i="110"/>
  <c r="I35" i="110"/>
  <c r="H35" i="110"/>
  <c r="G35" i="110"/>
  <c r="F35" i="110"/>
  <c r="E35" i="110"/>
  <c r="D35" i="110"/>
  <c r="C35" i="110"/>
  <c r="B35" i="110"/>
  <c r="G15" i="147"/>
  <c r="G16" i="147" s="1"/>
  <c r="G14" i="147"/>
  <c r="F16" i="147"/>
  <c r="F15" i="147"/>
  <c r="F14" i="147"/>
  <c r="G6" i="147"/>
  <c r="F6" i="147"/>
  <c r="E6" i="147"/>
  <c r="E17" i="147"/>
  <c r="E16" i="147"/>
  <c r="G10" i="147"/>
  <c r="F10" i="147"/>
  <c r="E10" i="147"/>
  <c r="E15" i="147"/>
  <c r="E14" i="147"/>
  <c r="G12" i="147"/>
  <c r="F12" i="147"/>
  <c r="E12" i="147"/>
  <c r="G5" i="147"/>
  <c r="F5" i="147"/>
  <c r="E5" i="147"/>
  <c r="K34" i="110"/>
  <c r="J34" i="110"/>
  <c r="I34" i="110"/>
  <c r="H34" i="110"/>
  <c r="G34" i="110"/>
  <c r="F34" i="110"/>
  <c r="E34" i="110"/>
  <c r="D34" i="110"/>
  <c r="C34" i="110"/>
  <c r="B34" i="110"/>
  <c r="P5" i="110"/>
  <c r="E36" i="110" l="1"/>
  <c r="F36" i="110"/>
  <c r="G36" i="110"/>
  <c r="H36" i="110"/>
  <c r="I36" i="110"/>
  <c r="J36" i="110"/>
  <c r="K36" i="110"/>
  <c r="B36" i="110"/>
  <c r="C36" i="110"/>
  <c r="D36" i="110"/>
  <c r="K32" i="110"/>
  <c r="K33" i="110" s="1"/>
  <c r="J32" i="110"/>
  <c r="J33" i="110" s="1"/>
  <c r="I32" i="110"/>
  <c r="H32" i="110"/>
  <c r="G32" i="110"/>
  <c r="G33" i="110" s="1"/>
  <c r="F32" i="110"/>
  <c r="F33" i="110" s="1"/>
  <c r="E32" i="110"/>
  <c r="E33" i="110" s="1"/>
  <c r="D32" i="110"/>
  <c r="D33" i="110" s="1"/>
  <c r="C32" i="110"/>
  <c r="C33" i="110" s="1"/>
  <c r="B32" i="110"/>
  <c r="B33" i="110" s="1"/>
  <c r="L30" i="110"/>
  <c r="K30" i="110"/>
  <c r="J30" i="110"/>
  <c r="I30" i="110"/>
  <c r="H30" i="110"/>
  <c r="G30" i="110"/>
  <c r="F30" i="110"/>
  <c r="E30" i="110"/>
  <c r="D30" i="110"/>
  <c r="C30" i="110"/>
  <c r="B30" i="110"/>
  <c r="Y17" i="157"/>
  <c r="U17" i="157"/>
  <c r="V17" i="157"/>
  <c r="M4" i="157"/>
  <c r="M5" i="157" s="1"/>
  <c r="L4" i="157"/>
  <c r="L5" i="157" s="1"/>
  <c r="F4" i="157"/>
  <c r="F5" i="157" s="1"/>
  <c r="E4" i="157"/>
  <c r="E5" i="157" s="1"/>
  <c r="T1" i="157"/>
  <c r="A2" i="164"/>
  <c r="X1" i="157"/>
  <c r="H1" i="157"/>
  <c r="R17" i="157" l="1"/>
  <c r="H33" i="110"/>
  <c r="P3" i="110"/>
  <c r="I33" i="110"/>
  <c r="L32" i="110" s="1" a="1"/>
  <c r="L32" i="110" s="1"/>
  <c r="Q3" i="110"/>
  <c r="Q12" i="156"/>
  <c r="P12" i="156"/>
  <c r="O12" i="156"/>
  <c r="N12" i="156"/>
  <c r="M12" i="156"/>
  <c r="L12" i="156"/>
  <c r="K12" i="156"/>
  <c r="J12" i="156"/>
  <c r="I12" i="156"/>
  <c r="H12" i="156"/>
  <c r="G12" i="156"/>
  <c r="Q11" i="156"/>
  <c r="P11" i="156"/>
  <c r="O11" i="156"/>
  <c r="N11" i="156"/>
  <c r="M11" i="156"/>
  <c r="L11" i="156"/>
  <c r="K11" i="156"/>
  <c r="J11" i="156"/>
  <c r="I11" i="156"/>
  <c r="H11" i="156"/>
  <c r="G11" i="156"/>
  <c r="Q10" i="156"/>
  <c r="P10" i="156"/>
  <c r="O10" i="156"/>
  <c r="N10" i="156"/>
  <c r="M10" i="156"/>
  <c r="L10" i="156"/>
  <c r="K10" i="156"/>
  <c r="J10" i="156"/>
  <c r="I10" i="156"/>
  <c r="H10" i="156"/>
  <c r="G10" i="156"/>
  <c r="Q9" i="156"/>
  <c r="P9" i="156"/>
  <c r="O9" i="156"/>
  <c r="N9" i="156"/>
  <c r="M9" i="156"/>
  <c r="L9" i="156"/>
  <c r="K9" i="156"/>
  <c r="J9" i="156"/>
  <c r="I9" i="156"/>
  <c r="H9" i="156"/>
  <c r="G9" i="156"/>
  <c r="Q8" i="156"/>
  <c r="P8" i="156"/>
  <c r="O8" i="156"/>
  <c r="N8" i="156"/>
  <c r="M8" i="156"/>
  <c r="L8" i="156"/>
  <c r="K8" i="156"/>
  <c r="J8" i="156"/>
  <c r="I8" i="156"/>
  <c r="H8" i="156"/>
  <c r="G8" i="156"/>
  <c r="Q7" i="156"/>
  <c r="P7" i="156"/>
  <c r="O7" i="156"/>
  <c r="N7" i="156"/>
  <c r="M7" i="156"/>
  <c r="L7" i="156"/>
  <c r="K7" i="156"/>
  <c r="J7" i="156"/>
  <c r="I7" i="156"/>
  <c r="H7" i="156"/>
  <c r="G7" i="156"/>
  <c r="Q6" i="156"/>
  <c r="P6" i="156"/>
  <c r="O6" i="156"/>
  <c r="N6" i="156"/>
  <c r="M6" i="156"/>
  <c r="L6" i="156"/>
  <c r="K6" i="156"/>
  <c r="J6" i="156"/>
  <c r="I6" i="156"/>
  <c r="H6" i="156"/>
  <c r="G6" i="156"/>
  <c r="Q5" i="156"/>
  <c r="P5" i="156"/>
  <c r="O5" i="156"/>
  <c r="N5" i="156"/>
  <c r="M5" i="156"/>
  <c r="L5" i="156"/>
  <c r="K5" i="156"/>
  <c r="J5" i="156"/>
  <c r="I5" i="156"/>
  <c r="H5" i="156"/>
  <c r="G5" i="156"/>
  <c r="Q4" i="156"/>
  <c r="P4" i="156"/>
  <c r="O4" i="156"/>
  <c r="N4" i="156"/>
  <c r="M4" i="156"/>
  <c r="L4" i="156"/>
  <c r="K4" i="156"/>
  <c r="J4" i="156"/>
  <c r="I4" i="156"/>
  <c r="H4" i="156"/>
  <c r="G4" i="156"/>
  <c r="Q3" i="156"/>
  <c r="P3" i="156"/>
  <c r="O3" i="156"/>
  <c r="N3" i="156"/>
  <c r="M3" i="156"/>
  <c r="L3" i="156"/>
  <c r="K3" i="156"/>
  <c r="J3" i="156"/>
  <c r="I3" i="156"/>
  <c r="H3" i="156"/>
  <c r="G3" i="156"/>
  <c r="Q2" i="156"/>
  <c r="P2" i="156"/>
  <c r="O2" i="156"/>
  <c r="N2" i="156"/>
  <c r="M2" i="156"/>
  <c r="L2" i="156"/>
  <c r="K2" i="156"/>
  <c r="J2" i="156"/>
  <c r="I2" i="156"/>
  <c r="H2" i="156"/>
  <c r="G2" i="156"/>
  <c r="C12" i="156"/>
  <c r="B12" i="156"/>
  <c r="C11" i="156"/>
  <c r="B11" i="156"/>
  <c r="C10" i="156"/>
  <c r="B10" i="156"/>
  <c r="C9" i="156"/>
  <c r="B9" i="156"/>
  <c r="C8" i="156"/>
  <c r="B8" i="156"/>
  <c r="C7" i="156"/>
  <c r="B7" i="156"/>
  <c r="C6" i="156"/>
  <c r="B6" i="156"/>
  <c r="C5" i="156"/>
  <c r="B5" i="156"/>
  <c r="C4" i="156"/>
  <c r="B4" i="156"/>
  <c r="C3" i="156"/>
  <c r="B3" i="156"/>
  <c r="C2" i="156"/>
  <c r="B2" i="156"/>
  <c r="A12" i="156"/>
  <c r="F12" i="156" s="1"/>
  <c r="A11" i="156"/>
  <c r="F11" i="156" s="1"/>
  <c r="A10" i="156"/>
  <c r="F10" i="156" s="1"/>
  <c r="A9" i="156"/>
  <c r="F9" i="156" s="1"/>
  <c r="A8" i="156"/>
  <c r="F8" i="156" s="1"/>
  <c r="A7" i="156"/>
  <c r="F7" i="156" s="1"/>
  <c r="A6" i="156"/>
  <c r="F6" i="156" s="1"/>
  <c r="A5" i="156"/>
  <c r="F5" i="156" s="1"/>
  <c r="A4" i="156"/>
  <c r="F4" i="156" s="1"/>
  <c r="A3" i="156"/>
  <c r="F3" i="156" s="1"/>
  <c r="A2" i="156"/>
  <c r="F2" i="156" s="1"/>
  <c r="Z38" i="153"/>
  <c r="B37" i="153"/>
  <c r="B36" i="153"/>
  <c r="A33" i="153"/>
  <c r="A32" i="153"/>
  <c r="A31" i="153"/>
  <c r="A30" i="153"/>
  <c r="A29" i="153"/>
  <c r="A28" i="153"/>
  <c r="A27" i="153"/>
  <c r="A26" i="153"/>
  <c r="A25" i="153"/>
  <c r="A24" i="153"/>
  <c r="A23" i="153"/>
  <c r="A20" i="153"/>
  <c r="A19" i="153"/>
  <c r="A18" i="153"/>
  <c r="A17" i="153"/>
  <c r="A16" i="153"/>
  <c r="A15" i="153"/>
  <c r="A14" i="153"/>
  <c r="A13" i="153"/>
  <c r="A12" i="153"/>
  <c r="A11" i="153"/>
  <c r="A10" i="153"/>
  <c r="N33" i="153"/>
  <c r="M33" i="153"/>
  <c r="L33" i="153"/>
  <c r="K33" i="153"/>
  <c r="J33" i="153"/>
  <c r="I33" i="153"/>
  <c r="H33" i="153"/>
  <c r="G33" i="153"/>
  <c r="F33" i="153"/>
  <c r="E33" i="153"/>
  <c r="D33" i="153"/>
  <c r="N32" i="153"/>
  <c r="M32" i="153"/>
  <c r="L32" i="153"/>
  <c r="K32" i="153"/>
  <c r="J32" i="153"/>
  <c r="I32" i="153"/>
  <c r="H32" i="153"/>
  <c r="G32" i="153"/>
  <c r="F32" i="153"/>
  <c r="E32" i="153"/>
  <c r="D32" i="153"/>
  <c r="N31" i="153"/>
  <c r="M31" i="153"/>
  <c r="L31" i="153"/>
  <c r="K31" i="153"/>
  <c r="J31" i="153"/>
  <c r="I31" i="153"/>
  <c r="H31" i="153"/>
  <c r="G31" i="153"/>
  <c r="F31" i="153"/>
  <c r="E31" i="153"/>
  <c r="D31" i="153"/>
  <c r="N30" i="153"/>
  <c r="M30" i="153"/>
  <c r="L30" i="153"/>
  <c r="K30" i="153"/>
  <c r="J30" i="153"/>
  <c r="I30" i="153"/>
  <c r="H30" i="153"/>
  <c r="G30" i="153"/>
  <c r="F30" i="153"/>
  <c r="E30" i="153"/>
  <c r="D30" i="153"/>
  <c r="N29" i="153"/>
  <c r="M29" i="153"/>
  <c r="L29" i="153"/>
  <c r="K29" i="153"/>
  <c r="J29" i="153"/>
  <c r="I29" i="153"/>
  <c r="H29" i="153"/>
  <c r="G29" i="153"/>
  <c r="F29" i="153"/>
  <c r="E29" i="153"/>
  <c r="D29" i="153"/>
  <c r="N28" i="153"/>
  <c r="M28" i="153"/>
  <c r="L28" i="153"/>
  <c r="K28" i="153"/>
  <c r="J28" i="153"/>
  <c r="I28" i="153"/>
  <c r="H28" i="153"/>
  <c r="G28" i="153"/>
  <c r="F28" i="153"/>
  <c r="E28" i="153"/>
  <c r="D28" i="153"/>
  <c r="N27" i="153"/>
  <c r="M27" i="153"/>
  <c r="L27" i="153"/>
  <c r="K27" i="153"/>
  <c r="J27" i="153"/>
  <c r="I27" i="153"/>
  <c r="H27" i="153"/>
  <c r="G27" i="153"/>
  <c r="F27" i="153"/>
  <c r="E27" i="153"/>
  <c r="D27" i="153"/>
  <c r="N26" i="153"/>
  <c r="M26" i="153"/>
  <c r="L26" i="153"/>
  <c r="K26" i="153"/>
  <c r="J26" i="153"/>
  <c r="I26" i="153"/>
  <c r="H26" i="153"/>
  <c r="G26" i="153"/>
  <c r="F26" i="153"/>
  <c r="E26" i="153"/>
  <c r="D26" i="153"/>
  <c r="N25" i="153"/>
  <c r="M25" i="153"/>
  <c r="L25" i="153"/>
  <c r="K25" i="153"/>
  <c r="J25" i="153"/>
  <c r="I25" i="153"/>
  <c r="H25" i="153"/>
  <c r="G25" i="153"/>
  <c r="F25" i="153"/>
  <c r="E25" i="153"/>
  <c r="D25" i="153"/>
  <c r="N24" i="153"/>
  <c r="M24" i="153"/>
  <c r="L24" i="153"/>
  <c r="K24" i="153"/>
  <c r="J24" i="153"/>
  <c r="I24" i="153"/>
  <c r="H24" i="153"/>
  <c r="G24" i="153"/>
  <c r="F24" i="153"/>
  <c r="E24" i="153"/>
  <c r="D24" i="153"/>
  <c r="N23" i="153"/>
  <c r="M23" i="153"/>
  <c r="L23" i="153"/>
  <c r="K23" i="153"/>
  <c r="J23" i="153"/>
  <c r="I23" i="153"/>
  <c r="H23" i="153"/>
  <c r="G23" i="153"/>
  <c r="F23" i="153"/>
  <c r="E23" i="153"/>
  <c r="D23" i="153"/>
  <c r="B33" i="153"/>
  <c r="B32" i="153"/>
  <c r="B31" i="153"/>
  <c r="B30" i="153"/>
  <c r="B29" i="153"/>
  <c r="B28" i="153"/>
  <c r="B27" i="153"/>
  <c r="B26" i="153"/>
  <c r="B25" i="153"/>
  <c r="B24" i="153"/>
  <c r="B23" i="153"/>
  <c r="J23" i="155"/>
  <c r="E23" i="155"/>
  <c r="D23" i="155"/>
  <c r="J22" i="155"/>
  <c r="E22" i="155"/>
  <c r="D22" i="155"/>
  <c r="J21" i="155"/>
  <c r="E21" i="155"/>
  <c r="D21" i="155"/>
  <c r="J20" i="155"/>
  <c r="E20" i="155"/>
  <c r="D20" i="155"/>
  <c r="J19" i="155"/>
  <c r="E19" i="155"/>
  <c r="D19" i="155"/>
  <c r="J18" i="155"/>
  <c r="E18" i="155"/>
  <c r="D18" i="155"/>
  <c r="J17" i="155"/>
  <c r="E17" i="155"/>
  <c r="D17" i="155"/>
  <c r="J16" i="155"/>
  <c r="E16" i="155"/>
  <c r="D16" i="155"/>
  <c r="J15" i="155"/>
  <c r="E15" i="155"/>
  <c r="D15" i="155"/>
  <c r="J14" i="155"/>
  <c r="E14" i="155"/>
  <c r="D14" i="155"/>
  <c r="J13" i="155"/>
  <c r="E13" i="155"/>
  <c r="D13" i="155"/>
  <c r="J12" i="155"/>
  <c r="E12" i="155"/>
  <c r="D12" i="155"/>
  <c r="J11" i="155"/>
  <c r="E11" i="155"/>
  <c r="D11" i="155"/>
  <c r="J10" i="155"/>
  <c r="E10" i="155"/>
  <c r="D10" i="155"/>
  <c r="J9" i="155"/>
  <c r="E9" i="155"/>
  <c r="D9" i="155"/>
  <c r="J8" i="155"/>
  <c r="E8" i="155"/>
  <c r="D8" i="155"/>
  <c r="J7" i="155"/>
  <c r="E7" i="155"/>
  <c r="D7" i="155"/>
  <c r="J6" i="155"/>
  <c r="E6" i="155"/>
  <c r="D6" i="155"/>
  <c r="J5" i="155"/>
  <c r="E5" i="155"/>
  <c r="D5" i="155"/>
  <c r="J4" i="155"/>
  <c r="T12" i="154"/>
  <c r="S12" i="154"/>
  <c r="R12" i="154"/>
  <c r="Q12" i="154"/>
  <c r="P12" i="154"/>
  <c r="O12" i="154"/>
  <c r="N12" i="154"/>
  <c r="M12" i="154"/>
  <c r="L12" i="154"/>
  <c r="K12" i="154"/>
  <c r="J12" i="154"/>
  <c r="T11" i="154"/>
  <c r="S11" i="154"/>
  <c r="R11" i="154"/>
  <c r="Q11" i="154"/>
  <c r="P11" i="154"/>
  <c r="O11" i="154"/>
  <c r="N11" i="154"/>
  <c r="M11" i="154"/>
  <c r="L11" i="154"/>
  <c r="K11" i="154"/>
  <c r="J11" i="154"/>
  <c r="T10" i="154"/>
  <c r="S10" i="154"/>
  <c r="R10" i="154"/>
  <c r="Q10" i="154"/>
  <c r="P10" i="154"/>
  <c r="O10" i="154"/>
  <c r="N10" i="154"/>
  <c r="M10" i="154"/>
  <c r="L10" i="154"/>
  <c r="K10" i="154"/>
  <c r="J10" i="154"/>
  <c r="T9" i="154"/>
  <c r="S9" i="154"/>
  <c r="R9" i="154"/>
  <c r="Q9" i="154"/>
  <c r="P9" i="154"/>
  <c r="O9" i="154"/>
  <c r="N9" i="154"/>
  <c r="M9" i="154"/>
  <c r="L9" i="154"/>
  <c r="K9" i="154"/>
  <c r="J9" i="154"/>
  <c r="T8" i="154"/>
  <c r="S8" i="154"/>
  <c r="R8" i="154"/>
  <c r="Q8" i="154"/>
  <c r="P8" i="154"/>
  <c r="O8" i="154"/>
  <c r="N8" i="154"/>
  <c r="M8" i="154"/>
  <c r="L8" i="154"/>
  <c r="K8" i="154"/>
  <c r="J8" i="154"/>
  <c r="T7" i="154"/>
  <c r="S7" i="154"/>
  <c r="R7" i="154"/>
  <c r="Q7" i="154"/>
  <c r="P7" i="154"/>
  <c r="O7" i="154"/>
  <c r="N7" i="154"/>
  <c r="M7" i="154"/>
  <c r="L7" i="154"/>
  <c r="K7" i="154"/>
  <c r="J7" i="154"/>
  <c r="T6" i="154"/>
  <c r="S6" i="154"/>
  <c r="R6" i="154"/>
  <c r="Q6" i="154"/>
  <c r="P6" i="154"/>
  <c r="O6" i="154"/>
  <c r="N6" i="154"/>
  <c r="M6" i="154"/>
  <c r="L6" i="154"/>
  <c r="K6" i="154"/>
  <c r="J6" i="154"/>
  <c r="T5" i="154"/>
  <c r="S5" i="154"/>
  <c r="R5" i="154"/>
  <c r="Q5" i="154"/>
  <c r="P5" i="154"/>
  <c r="O5" i="154"/>
  <c r="N5" i="154"/>
  <c r="M5" i="154"/>
  <c r="L5" i="154"/>
  <c r="K5" i="154"/>
  <c r="J5" i="154"/>
  <c r="T4" i="154"/>
  <c r="S4" i="154"/>
  <c r="R4" i="154"/>
  <c r="Q4" i="154"/>
  <c r="P4" i="154"/>
  <c r="O4" i="154"/>
  <c r="N4" i="154"/>
  <c r="M4" i="154"/>
  <c r="L4" i="154"/>
  <c r="K4" i="154"/>
  <c r="J4" i="154"/>
  <c r="T3" i="154"/>
  <c r="S3" i="154"/>
  <c r="R3" i="154"/>
  <c r="Q3" i="154"/>
  <c r="P3" i="154"/>
  <c r="O3" i="154"/>
  <c r="N3" i="154"/>
  <c r="M3" i="154"/>
  <c r="L3" i="154"/>
  <c r="K3" i="154"/>
  <c r="J3" i="154"/>
  <c r="T2" i="154"/>
  <c r="S2" i="154"/>
  <c r="R2" i="154"/>
  <c r="Q2" i="154"/>
  <c r="P2" i="154"/>
  <c r="O2" i="154"/>
  <c r="N2" i="154"/>
  <c r="M2" i="154"/>
  <c r="L2" i="154"/>
  <c r="K2" i="154"/>
  <c r="J2" i="154"/>
  <c r="E12" i="154"/>
  <c r="E11" i="154"/>
  <c r="E10" i="154"/>
  <c r="E9" i="154"/>
  <c r="E8" i="154"/>
  <c r="E7" i="154"/>
  <c r="E6" i="154"/>
  <c r="E5" i="154"/>
  <c r="E4" i="154"/>
  <c r="E3" i="154"/>
  <c r="E2" i="154"/>
  <c r="G23" i="154" s="1" a="1"/>
  <c r="G23" i="154" s="1"/>
  <c r="C12" i="154"/>
  <c r="C11" i="154"/>
  <c r="C10" i="154"/>
  <c r="C9" i="154"/>
  <c r="C8" i="154"/>
  <c r="C7" i="154"/>
  <c r="C6" i="154"/>
  <c r="C5" i="154"/>
  <c r="C4" i="154"/>
  <c r="C3" i="154"/>
  <c r="B12" i="154"/>
  <c r="B11" i="154"/>
  <c r="B10" i="154"/>
  <c r="B9" i="154"/>
  <c r="B8" i="154"/>
  <c r="B7" i="154"/>
  <c r="B6" i="154"/>
  <c r="B5" i="154"/>
  <c r="B4" i="154"/>
  <c r="B3" i="154"/>
  <c r="G21" i="154" a="1"/>
  <c r="G21" i="154" s="1"/>
  <c r="D2" i="154" a="1"/>
  <c r="D8" i="154" s="1"/>
  <c r="C2" i="154"/>
  <c r="B2" i="154"/>
  <c r="K18" i="154"/>
  <c r="J18" i="154"/>
  <c r="L18" i="154" s="1"/>
  <c r="I12" i="154"/>
  <c r="I11" i="154"/>
  <c r="I10" i="154"/>
  <c r="I9" i="154"/>
  <c r="I8" i="154"/>
  <c r="I7" i="154"/>
  <c r="I6" i="154"/>
  <c r="I5" i="154"/>
  <c r="I4" i="154"/>
  <c r="I3" i="154"/>
  <c r="I2" i="154"/>
  <c r="Y41" i="153" a="1"/>
  <c r="E3" i="153"/>
  <c r="U61" i="153" s="1"/>
  <c r="E2" i="153"/>
  <c r="U60" i="153" s="1"/>
  <c r="A1" i="155"/>
  <c r="A1" i="157"/>
  <c r="G1" i="155"/>
  <c r="P8" i="110" l="1"/>
  <c r="L33" i="110"/>
  <c r="B10" i="153" a="1"/>
  <c r="B19" i="153" s="1"/>
  <c r="U63" i="153" a="1"/>
  <c r="U63" i="153" s="1"/>
  <c r="V64" i="153" a="1"/>
  <c r="V64" i="153" s="1"/>
  <c r="G9" i="154" a="1"/>
  <c r="G9" i="154" s="1"/>
  <c r="G17" i="154" a="1"/>
  <c r="G17" i="154" s="1"/>
  <c r="G25" i="154" a="1"/>
  <c r="G25" i="154" s="1"/>
  <c r="G24" i="154" a="1"/>
  <c r="G24" i="154" s="1"/>
  <c r="G2" i="154" a="1"/>
  <c r="G2" i="154" s="1"/>
  <c r="G10" i="154" a="1"/>
  <c r="G10" i="154" s="1"/>
  <c r="G18" i="154" a="1"/>
  <c r="G18" i="154" s="1"/>
  <c r="G26" i="154" a="1"/>
  <c r="G26" i="154" s="1"/>
  <c r="G16" i="154" a="1"/>
  <c r="G16" i="154" s="1"/>
  <c r="G3" i="154" a="1"/>
  <c r="G3" i="154" s="1"/>
  <c r="G11" i="154" a="1"/>
  <c r="G11" i="154" s="1"/>
  <c r="G19" i="154" a="1"/>
  <c r="G19" i="154" s="1"/>
  <c r="G27" i="154" a="1"/>
  <c r="G27" i="154" s="1"/>
  <c r="G8" i="154" a="1"/>
  <c r="G8" i="154" s="1"/>
  <c r="E13" i="154"/>
  <c r="G4" i="154" a="1"/>
  <c r="G4" i="154" s="1"/>
  <c r="D14" i="154" s="1"/>
  <c r="D15" i="154" s="1"/>
  <c r="B21" i="154" s="1"/>
  <c r="G12" i="154" a="1"/>
  <c r="G12" i="154" s="1"/>
  <c r="G20" i="154" a="1"/>
  <c r="G20" i="154" s="1"/>
  <c r="G13" i="154" a="1"/>
  <c r="G13" i="154" s="1"/>
  <c r="G6" i="154" a="1"/>
  <c r="G6" i="154" s="1"/>
  <c r="G14" i="154" a="1"/>
  <c r="G14" i="154" s="1"/>
  <c r="G22" i="154" a="1"/>
  <c r="G22" i="154" s="1"/>
  <c r="G5" i="154" a="1"/>
  <c r="G5" i="154" s="1"/>
  <c r="B13" i="154" a="1"/>
  <c r="B13" i="154" s="1"/>
  <c r="G7" i="154" a="1"/>
  <c r="G7" i="154" s="1"/>
  <c r="G15" i="154" a="1"/>
  <c r="G15" i="154" s="1"/>
  <c r="C13" i="154" a="1"/>
  <c r="C13" i="154" s="1"/>
  <c r="D10" i="154"/>
  <c r="D4" i="154"/>
  <c r="D12" i="154"/>
  <c r="D3" i="154"/>
  <c r="D2" i="154"/>
  <c r="D5" i="154"/>
  <c r="D6" i="154"/>
  <c r="D11" i="154"/>
  <c r="D9" i="154"/>
  <c r="D7" i="154"/>
  <c r="AC51" i="153"/>
  <c r="AF50" i="153"/>
  <c r="AI49" i="153"/>
  <c r="AA49" i="153"/>
  <c r="AD48" i="153"/>
  <c r="AG47" i="153"/>
  <c r="Y47" i="153"/>
  <c r="AB46" i="153"/>
  <c r="AE45" i="153"/>
  <c r="AH44" i="153"/>
  <c r="Z44" i="153"/>
  <c r="AC43" i="153"/>
  <c r="AF42" i="153"/>
  <c r="AI41" i="153"/>
  <c r="AA41" i="153"/>
  <c r="AB51" i="153"/>
  <c r="AE50" i="153"/>
  <c r="AH49" i="153"/>
  <c r="Z49" i="153"/>
  <c r="AC48" i="153"/>
  <c r="AF47" i="153"/>
  <c r="AI46" i="153"/>
  <c r="AA46" i="153"/>
  <c r="AD45" i="153"/>
  <c r="AG44" i="153"/>
  <c r="Y44" i="153"/>
  <c r="AB43" i="153"/>
  <c r="AE42" i="153"/>
  <c r="AH41" i="153"/>
  <c r="Z41" i="153"/>
  <c r="AI51" i="153"/>
  <c r="AA51" i="153"/>
  <c r="AD50" i="153"/>
  <c r="AG49" i="153"/>
  <c r="Y49" i="153"/>
  <c r="AB48" i="153"/>
  <c r="AE47" i="153"/>
  <c r="AH46" i="153"/>
  <c r="Z46" i="153"/>
  <c r="AC45" i="153"/>
  <c r="AF44" i="153"/>
  <c r="AI43" i="153"/>
  <c r="AA43" i="153"/>
  <c r="AD42" i="153"/>
  <c r="AG41" i="153"/>
  <c r="Y41" i="153"/>
  <c r="AH51" i="153"/>
  <c r="Z51" i="153"/>
  <c r="AC50" i="153"/>
  <c r="AF49" i="153"/>
  <c r="AI48" i="153"/>
  <c r="AA48" i="153"/>
  <c r="AD47" i="153"/>
  <c r="AG46" i="153"/>
  <c r="Y46" i="153"/>
  <c r="AB45" i="153"/>
  <c r="AE44" i="153"/>
  <c r="AH43" i="153"/>
  <c r="Z43" i="153"/>
  <c r="AC42" i="153"/>
  <c r="AF41" i="153"/>
  <c r="AG51" i="153"/>
  <c r="Y51" i="153"/>
  <c r="AB50" i="153"/>
  <c r="AE49" i="153"/>
  <c r="AH48" i="153"/>
  <c r="Z48" i="153"/>
  <c r="AC47" i="153"/>
  <c r="AF46" i="153"/>
  <c r="AI45" i="153"/>
  <c r="AA45" i="153"/>
  <c r="AD44" i="153"/>
  <c r="AG43" i="153"/>
  <c r="Y43" i="153"/>
  <c r="AB42" i="153"/>
  <c r="AE41" i="153"/>
  <c r="AF51" i="153"/>
  <c r="AI50" i="153"/>
  <c r="AA50" i="153"/>
  <c r="AD49" i="153"/>
  <c r="AG48" i="153"/>
  <c r="Y48" i="153"/>
  <c r="AB47" i="153"/>
  <c r="AE46" i="153"/>
  <c r="AH45" i="153"/>
  <c r="Z45" i="153"/>
  <c r="AC44" i="153"/>
  <c r="AF43" i="153"/>
  <c r="AI42" i="153"/>
  <c r="AA42" i="153"/>
  <c r="AD41" i="153"/>
  <c r="AE51" i="153"/>
  <c r="AH50" i="153"/>
  <c r="Z50" i="153"/>
  <c r="AC49" i="153"/>
  <c r="AF48" i="153"/>
  <c r="AI47" i="153"/>
  <c r="AA47" i="153"/>
  <c r="AD46" i="153"/>
  <c r="AG45" i="153"/>
  <c r="Y45" i="153"/>
  <c r="AB44" i="153"/>
  <c r="AE43" i="153"/>
  <c r="AH42" i="153"/>
  <c r="Z42" i="153"/>
  <c r="AC41" i="153"/>
  <c r="AD51" i="153"/>
  <c r="AG50" i="153"/>
  <c r="Y50" i="153"/>
  <c r="AB49" i="153"/>
  <c r="AE48" i="153"/>
  <c r="AH47" i="153"/>
  <c r="Z47" i="153"/>
  <c r="AC46" i="153"/>
  <c r="AF45" i="153"/>
  <c r="AI44" i="153"/>
  <c r="AA44" i="153"/>
  <c r="AD43" i="153"/>
  <c r="AG42" i="153"/>
  <c r="Y42" i="153"/>
  <c r="AB41" i="153"/>
  <c r="B11" i="153" l="1"/>
  <c r="B18" i="153"/>
  <c r="B10" i="153"/>
  <c r="B12" i="153"/>
  <c r="B17" i="153"/>
  <c r="E17" i="153" s="1"/>
  <c r="B16" i="153"/>
  <c r="B13" i="153"/>
  <c r="B20" i="153"/>
  <c r="B15" i="153"/>
  <c r="B14" i="153"/>
  <c r="C6" i="153" a="1"/>
  <c r="C6" i="153" s="1"/>
  <c r="B70" i="153" a="1"/>
  <c r="C7" i="153" a="1"/>
  <c r="C7" i="153" s="1"/>
  <c r="B7" i="153" l="1"/>
  <c r="B6" i="153"/>
  <c r="E14" i="153"/>
  <c r="H80" i="153"/>
  <c r="K79" i="153"/>
  <c r="C79" i="153"/>
  <c r="F78" i="153"/>
  <c r="I77" i="153"/>
  <c r="L76" i="153"/>
  <c r="D76" i="153"/>
  <c r="G75" i="153"/>
  <c r="J74" i="153"/>
  <c r="B74" i="153"/>
  <c r="E73" i="153"/>
  <c r="H72" i="153"/>
  <c r="K71" i="153"/>
  <c r="C71" i="153"/>
  <c r="F70" i="153"/>
  <c r="G80" i="153"/>
  <c r="J79" i="153"/>
  <c r="B79" i="153"/>
  <c r="E78" i="153"/>
  <c r="H77" i="153"/>
  <c r="K76" i="153"/>
  <c r="C76" i="153"/>
  <c r="F75" i="153"/>
  <c r="I74" i="153"/>
  <c r="L73" i="153"/>
  <c r="D73" i="153"/>
  <c r="G72" i="153"/>
  <c r="J71" i="153"/>
  <c r="B71" i="153"/>
  <c r="E70" i="153"/>
  <c r="F80" i="153"/>
  <c r="I79" i="153"/>
  <c r="L78" i="153"/>
  <c r="D78" i="153"/>
  <c r="G77" i="153"/>
  <c r="J76" i="153"/>
  <c r="B76" i="153"/>
  <c r="E75" i="153"/>
  <c r="H74" i="153"/>
  <c r="K73" i="153"/>
  <c r="C73" i="153"/>
  <c r="F72" i="153"/>
  <c r="I71" i="153"/>
  <c r="L70" i="153"/>
  <c r="D70" i="153"/>
  <c r="E80" i="153"/>
  <c r="H79" i="153"/>
  <c r="K78" i="153"/>
  <c r="C78" i="153"/>
  <c r="F77" i="153"/>
  <c r="I76" i="153"/>
  <c r="L75" i="153"/>
  <c r="D75" i="153"/>
  <c r="G74" i="153"/>
  <c r="J73" i="153"/>
  <c r="B73" i="153"/>
  <c r="E72" i="153"/>
  <c r="H71" i="153"/>
  <c r="K70" i="153"/>
  <c r="C70" i="153"/>
  <c r="L80" i="153"/>
  <c r="D80" i="153"/>
  <c r="G79" i="153"/>
  <c r="J78" i="153"/>
  <c r="B78" i="153"/>
  <c r="E77" i="153"/>
  <c r="H76" i="153"/>
  <c r="K75" i="153"/>
  <c r="C75" i="153"/>
  <c r="F74" i="153"/>
  <c r="I73" i="153"/>
  <c r="L72" i="153"/>
  <c r="D72" i="153"/>
  <c r="G71" i="153"/>
  <c r="J70" i="153"/>
  <c r="B70" i="153"/>
  <c r="K80" i="153"/>
  <c r="C80" i="153"/>
  <c r="F79" i="153"/>
  <c r="I78" i="153"/>
  <c r="L77" i="153"/>
  <c r="D77" i="153"/>
  <c r="G76" i="153"/>
  <c r="J75" i="153"/>
  <c r="B75" i="153"/>
  <c r="E74" i="153"/>
  <c r="H73" i="153"/>
  <c r="K72" i="153"/>
  <c r="C72" i="153"/>
  <c r="F71" i="153"/>
  <c r="I70" i="153"/>
  <c r="J80" i="153"/>
  <c r="B80" i="153"/>
  <c r="E79" i="153"/>
  <c r="H78" i="153"/>
  <c r="K77" i="153"/>
  <c r="C77" i="153"/>
  <c r="F76" i="153"/>
  <c r="I75" i="153"/>
  <c r="L74" i="153"/>
  <c r="D74" i="153"/>
  <c r="G73" i="153"/>
  <c r="J72" i="153"/>
  <c r="B72" i="153"/>
  <c r="E71" i="153"/>
  <c r="H70" i="153"/>
  <c r="I80" i="153"/>
  <c r="L79" i="153"/>
  <c r="D79" i="153"/>
  <c r="G78" i="153"/>
  <c r="J77" i="153"/>
  <c r="B77" i="153"/>
  <c r="E76" i="153"/>
  <c r="H75" i="153"/>
  <c r="K74" i="153"/>
  <c r="C74" i="153"/>
  <c r="F73" i="153"/>
  <c r="I72" i="153"/>
  <c r="L71" i="153"/>
  <c r="D71" i="153"/>
  <c r="G70" i="153"/>
  <c r="D2" i="153"/>
  <c r="U57" i="153" s="1"/>
  <c r="N70" i="153" s="1" a="1"/>
  <c r="D3" i="153"/>
  <c r="U58" i="153" s="1"/>
  <c r="N80" i="153" l="1"/>
  <c r="N72" i="153"/>
  <c r="N79" i="153"/>
  <c r="N71" i="153"/>
  <c r="N78" i="153"/>
  <c r="N70" i="153"/>
  <c r="C10" i="153" s="1" a="1"/>
  <c r="N77" i="153"/>
  <c r="N76" i="153"/>
  <c r="N75" i="153"/>
  <c r="N74" i="153"/>
  <c r="N73" i="153"/>
  <c r="C15" i="153" l="1"/>
  <c r="C14" i="153"/>
  <c r="C20" i="153"/>
  <c r="C12" i="153"/>
  <c r="C19" i="153"/>
  <c r="C11" i="153"/>
  <c r="C18" i="153"/>
  <c r="C10" i="153"/>
  <c r="C17" i="153"/>
  <c r="F17" i="153" s="1"/>
  <c r="C16" i="153"/>
  <c r="C13" i="153"/>
  <c r="F14" i="153" l="1"/>
  <c r="Z21" i="123" l="1"/>
  <c r="L31" i="150"/>
  <c r="L30" i="150"/>
  <c r="K31" i="150"/>
  <c r="J31" i="150"/>
  <c r="I31" i="150"/>
  <c r="H31" i="150"/>
  <c r="G31" i="150"/>
  <c r="F31" i="150"/>
  <c r="E31" i="150"/>
  <c r="D31" i="150"/>
  <c r="C31" i="150"/>
  <c r="B31" i="150"/>
  <c r="K30" i="150"/>
  <c r="J30" i="150"/>
  <c r="I30" i="150"/>
  <c r="H30" i="150"/>
  <c r="G30" i="150"/>
  <c r="F30" i="150"/>
  <c r="E30" i="150"/>
  <c r="D30" i="150"/>
  <c r="C30" i="150"/>
  <c r="B30" i="150"/>
  <c r="B16" i="123" l="1"/>
  <c r="B15" i="123"/>
  <c r="B14" i="123"/>
  <c r="B13" i="123"/>
  <c r="B12" i="123"/>
  <c r="B11" i="123"/>
  <c r="B10" i="123"/>
  <c r="B9" i="123"/>
  <c r="B8" i="123"/>
  <c r="B7" i="123"/>
  <c r="B6" i="123"/>
  <c r="W12" i="148"/>
  <c r="W11" i="148"/>
  <c r="W10" i="148"/>
  <c r="W9" i="148"/>
  <c r="W8" i="148"/>
  <c r="W7" i="148"/>
  <c r="W6" i="148"/>
  <c r="W5" i="148"/>
  <c r="W4" i="148"/>
  <c r="W3" i="148"/>
  <c r="W2" i="148"/>
  <c r="U12" i="148"/>
  <c r="U11" i="148"/>
  <c r="U10" i="148"/>
  <c r="U9" i="148"/>
  <c r="U8" i="148"/>
  <c r="U7" i="148"/>
  <c r="U6" i="148"/>
  <c r="U5" i="148"/>
  <c r="U4" i="148"/>
  <c r="U3" i="148"/>
  <c r="U2" i="148"/>
  <c r="V12" i="146"/>
  <c r="V12" i="148" s="1"/>
  <c r="V11" i="146"/>
  <c r="V10" i="146"/>
  <c r="V10" i="148" s="1"/>
  <c r="V9" i="146"/>
  <c r="V9" i="148" s="1"/>
  <c r="V8" i="146"/>
  <c r="V8" i="148" s="1"/>
  <c r="V7" i="146"/>
  <c r="V7" i="148" s="1"/>
  <c r="V6" i="146"/>
  <c r="V6" i="148" s="1"/>
  <c r="V5" i="146"/>
  <c r="V5" i="148" s="1"/>
  <c r="V4" i="146"/>
  <c r="V4" i="148" s="1"/>
  <c r="V3" i="146"/>
  <c r="V3" i="148" s="1"/>
  <c r="W12" i="146"/>
  <c r="W11" i="146"/>
  <c r="W10" i="146"/>
  <c r="W9" i="146"/>
  <c r="W8" i="146"/>
  <c r="W7" i="146"/>
  <c r="W6" i="146"/>
  <c r="W5" i="146"/>
  <c r="W4" i="146"/>
  <c r="W3" i="146"/>
  <c r="W2" i="146"/>
  <c r="U12" i="146"/>
  <c r="U11" i="146"/>
  <c r="U10" i="146"/>
  <c r="U9" i="146"/>
  <c r="U8" i="146"/>
  <c r="U7" i="146"/>
  <c r="U6" i="146"/>
  <c r="U5" i="146"/>
  <c r="U4" i="146"/>
  <c r="U3" i="146"/>
  <c r="U2" i="146"/>
  <c r="V11" i="148"/>
  <c r="V2" i="148"/>
  <c r="Q12" i="148"/>
  <c r="P12" i="148"/>
  <c r="O12" i="148"/>
  <c r="N12" i="148"/>
  <c r="M12" i="148"/>
  <c r="L12" i="148"/>
  <c r="K12" i="148"/>
  <c r="J12" i="148"/>
  <c r="I12" i="148"/>
  <c r="H12" i="148"/>
  <c r="R11" i="148"/>
  <c r="P11" i="148"/>
  <c r="O11" i="148"/>
  <c r="N11" i="148"/>
  <c r="M11" i="148"/>
  <c r="L11" i="148"/>
  <c r="K11" i="148"/>
  <c r="J11" i="148"/>
  <c r="I11" i="148"/>
  <c r="H11" i="148"/>
  <c r="R10" i="148"/>
  <c r="Q10" i="148"/>
  <c r="O10" i="148"/>
  <c r="N10" i="148"/>
  <c r="M10" i="148"/>
  <c r="L10" i="148"/>
  <c r="K10" i="148"/>
  <c r="J10" i="148"/>
  <c r="I10" i="148"/>
  <c r="H10" i="148"/>
  <c r="R9" i="148"/>
  <c r="Q9" i="148"/>
  <c r="P9" i="148"/>
  <c r="N9" i="148"/>
  <c r="M9" i="148"/>
  <c r="L9" i="148"/>
  <c r="K9" i="148"/>
  <c r="J9" i="148"/>
  <c r="I9" i="148"/>
  <c r="H9" i="148"/>
  <c r="R8" i="148"/>
  <c r="Q8" i="148"/>
  <c r="P8" i="148"/>
  <c r="O8" i="148"/>
  <c r="M8" i="148"/>
  <c r="L8" i="148"/>
  <c r="K8" i="148"/>
  <c r="J8" i="148"/>
  <c r="I8" i="148"/>
  <c r="H8" i="148"/>
  <c r="R7" i="148"/>
  <c r="Q7" i="148"/>
  <c r="P7" i="148"/>
  <c r="O7" i="148"/>
  <c r="N7" i="148"/>
  <c r="L7" i="148"/>
  <c r="K7" i="148"/>
  <c r="J7" i="148"/>
  <c r="I7" i="148"/>
  <c r="H7" i="148"/>
  <c r="R6" i="148"/>
  <c r="Q6" i="148"/>
  <c r="P6" i="148"/>
  <c r="O6" i="148"/>
  <c r="N6" i="148"/>
  <c r="M6" i="148"/>
  <c r="K6" i="148"/>
  <c r="J6" i="148"/>
  <c r="I6" i="148"/>
  <c r="H6" i="148"/>
  <c r="R5" i="148"/>
  <c r="Q5" i="148"/>
  <c r="P5" i="148"/>
  <c r="O5" i="148"/>
  <c r="N5" i="148"/>
  <c r="M5" i="148"/>
  <c r="L5" i="148"/>
  <c r="J5" i="148"/>
  <c r="I5" i="148"/>
  <c r="H5" i="148"/>
  <c r="R4" i="148"/>
  <c r="Q4" i="148"/>
  <c r="P4" i="148"/>
  <c r="O4" i="148"/>
  <c r="N4" i="148"/>
  <c r="M4" i="148"/>
  <c r="L4" i="148"/>
  <c r="K4" i="148"/>
  <c r="I4" i="148"/>
  <c r="H4" i="148"/>
  <c r="R3" i="148"/>
  <c r="Q3" i="148"/>
  <c r="P3" i="148"/>
  <c r="O3" i="148"/>
  <c r="N3" i="148"/>
  <c r="M3" i="148"/>
  <c r="L3" i="148"/>
  <c r="K3" i="148"/>
  <c r="J3" i="148"/>
  <c r="H3" i="148"/>
  <c r="R2" i="148"/>
  <c r="Q2" i="148"/>
  <c r="P2" i="148"/>
  <c r="O2" i="148"/>
  <c r="N2" i="148"/>
  <c r="M2" i="148"/>
  <c r="L2" i="148"/>
  <c r="K2" i="148"/>
  <c r="J2" i="148"/>
  <c r="I2" i="148"/>
  <c r="D7" i="148"/>
  <c r="D6" i="148"/>
  <c r="D5" i="148"/>
  <c r="D4" i="148"/>
  <c r="D3" i="148"/>
  <c r="D12" i="148"/>
  <c r="D11" i="148"/>
  <c r="D10" i="148"/>
  <c r="D9" i="148"/>
  <c r="D8" i="148"/>
  <c r="D2" i="148"/>
  <c r="A12" i="148"/>
  <c r="A11" i="148"/>
  <c r="A10" i="148"/>
  <c r="A9" i="148"/>
  <c r="A8" i="148"/>
  <c r="A7" i="148"/>
  <c r="A6" i="148"/>
  <c r="A5" i="148"/>
  <c r="A4" i="148"/>
  <c r="A3" i="148"/>
  <c r="A2" i="148"/>
  <c r="H20" i="146" l="1" a="1"/>
  <c r="H20" i="146" s="1"/>
  <c r="N20" i="146"/>
  <c r="O20" i="146"/>
  <c r="Q12" i="146"/>
  <c r="P12" i="146"/>
  <c r="O12" i="146"/>
  <c r="N12" i="146"/>
  <c r="M12" i="146"/>
  <c r="L12" i="146"/>
  <c r="K12" i="146"/>
  <c r="J12" i="146"/>
  <c r="I12" i="146"/>
  <c r="H12" i="146"/>
  <c r="R11" i="146"/>
  <c r="P11" i="146"/>
  <c r="O11" i="146"/>
  <c r="N11" i="146"/>
  <c r="M11" i="146"/>
  <c r="L11" i="146"/>
  <c r="K11" i="146"/>
  <c r="J11" i="146"/>
  <c r="I11" i="146"/>
  <c r="H11" i="146"/>
  <c r="R10" i="146"/>
  <c r="Q10" i="146"/>
  <c r="O10" i="146"/>
  <c r="N10" i="146"/>
  <c r="M10" i="146"/>
  <c r="L10" i="146"/>
  <c r="K10" i="146"/>
  <c r="J10" i="146"/>
  <c r="I10" i="146"/>
  <c r="H10" i="146"/>
  <c r="R9" i="146"/>
  <c r="Q9" i="146"/>
  <c r="P9" i="146"/>
  <c r="N9" i="146"/>
  <c r="M9" i="146"/>
  <c r="L9" i="146"/>
  <c r="K9" i="146"/>
  <c r="J9" i="146"/>
  <c r="I9" i="146"/>
  <c r="H9" i="146"/>
  <c r="R8" i="146"/>
  <c r="Q8" i="146"/>
  <c r="P8" i="146"/>
  <c r="O8" i="146"/>
  <c r="M8" i="146"/>
  <c r="L8" i="146"/>
  <c r="K8" i="146"/>
  <c r="J8" i="146"/>
  <c r="I8" i="146"/>
  <c r="H8" i="146"/>
  <c r="R7" i="146"/>
  <c r="Q7" i="146"/>
  <c r="P7" i="146"/>
  <c r="O7" i="146"/>
  <c r="N7" i="146"/>
  <c r="L7" i="146"/>
  <c r="K7" i="146"/>
  <c r="J7" i="146"/>
  <c r="I7" i="146"/>
  <c r="H7" i="146"/>
  <c r="R6" i="146"/>
  <c r="Q6" i="146"/>
  <c r="P6" i="146"/>
  <c r="O6" i="146"/>
  <c r="N6" i="146"/>
  <c r="M6" i="146"/>
  <c r="K6" i="146"/>
  <c r="J6" i="146"/>
  <c r="I6" i="146"/>
  <c r="H6" i="146"/>
  <c r="R5" i="146"/>
  <c r="Q5" i="146"/>
  <c r="P5" i="146"/>
  <c r="O5" i="146"/>
  <c r="N5" i="146"/>
  <c r="M5" i="146"/>
  <c r="L5" i="146"/>
  <c r="J5" i="146"/>
  <c r="I5" i="146"/>
  <c r="H5" i="146"/>
  <c r="R4" i="146"/>
  <c r="Q4" i="146"/>
  <c r="P4" i="146"/>
  <c r="O4" i="146"/>
  <c r="N4" i="146"/>
  <c r="M4" i="146"/>
  <c r="L4" i="146"/>
  <c r="K4" i="146"/>
  <c r="I4" i="146"/>
  <c r="H4" i="146"/>
  <c r="R3" i="146"/>
  <c r="Q3" i="146"/>
  <c r="P3" i="146"/>
  <c r="O3" i="146"/>
  <c r="N3" i="146"/>
  <c r="M3" i="146"/>
  <c r="L3" i="146"/>
  <c r="K3" i="146"/>
  <c r="J3" i="146"/>
  <c r="R2" i="146"/>
  <c r="Q2" i="146"/>
  <c r="P2" i="146"/>
  <c r="O2" i="146"/>
  <c r="N2" i="146"/>
  <c r="M2" i="146"/>
  <c r="L2" i="146"/>
  <c r="K2" i="146"/>
  <c r="J2" i="146"/>
  <c r="I2" i="146"/>
  <c r="D12" i="146"/>
  <c r="D11" i="146"/>
  <c r="D10" i="146"/>
  <c r="D9" i="146"/>
  <c r="D8" i="146"/>
  <c r="D7" i="146"/>
  <c r="D6" i="146"/>
  <c r="D5" i="146"/>
  <c r="D4" i="146"/>
  <c r="D3" i="146"/>
  <c r="D2" i="146"/>
  <c r="C12" i="146"/>
  <c r="C12" i="148" s="1"/>
  <c r="C11" i="146"/>
  <c r="C11" i="148" s="1"/>
  <c r="C10" i="146"/>
  <c r="C10" i="148" s="1"/>
  <c r="C9" i="146"/>
  <c r="C9" i="148" s="1"/>
  <c r="C8" i="146"/>
  <c r="C8" i="148" s="1"/>
  <c r="C7" i="146"/>
  <c r="C7" i="148" s="1"/>
  <c r="C6" i="146"/>
  <c r="C6" i="148" s="1"/>
  <c r="C5" i="146"/>
  <c r="C5" i="148" s="1"/>
  <c r="C4" i="146"/>
  <c r="C4" i="148" s="1"/>
  <c r="C3" i="146"/>
  <c r="C3" i="148" s="1"/>
  <c r="A12" i="146"/>
  <c r="A11" i="146"/>
  <c r="A10" i="146"/>
  <c r="A9" i="146"/>
  <c r="A8" i="146"/>
  <c r="A7" i="146"/>
  <c r="A6" i="146"/>
  <c r="A5" i="146"/>
  <c r="A4" i="146"/>
  <c r="A3" i="146"/>
  <c r="H3" i="146"/>
  <c r="G3" i="146"/>
  <c r="V2" i="146"/>
  <c r="C2" i="146"/>
  <c r="C2" i="148" s="1"/>
  <c r="A2" i="146"/>
  <c r="T2" i="146" s="1"/>
  <c r="D13" i="148"/>
  <c r="Z12" i="148"/>
  <c r="T12" i="148"/>
  <c r="G12" i="148"/>
  <c r="Z11" i="148"/>
  <c r="T11" i="148"/>
  <c r="G11" i="148"/>
  <c r="Z10" i="148"/>
  <c r="T10" i="148"/>
  <c r="G10" i="148"/>
  <c r="Z9" i="148"/>
  <c r="T9" i="148"/>
  <c r="G9" i="148"/>
  <c r="Z8" i="148"/>
  <c r="T8" i="148"/>
  <c r="G8" i="148"/>
  <c r="Z7" i="148"/>
  <c r="T7" i="148"/>
  <c r="G7" i="148"/>
  <c r="Z6" i="148"/>
  <c r="T6" i="148"/>
  <c r="G6" i="148"/>
  <c r="Z5" i="148"/>
  <c r="T5" i="148"/>
  <c r="G5" i="148"/>
  <c r="Z4" i="148"/>
  <c r="T4" i="148"/>
  <c r="G4" i="148"/>
  <c r="Z3" i="148"/>
  <c r="T3" i="148"/>
  <c r="G3" i="148"/>
  <c r="Z2" i="148"/>
  <c r="T2" i="148"/>
  <c r="G2" i="148"/>
  <c r="D13" i="146"/>
  <c r="Z12" i="146"/>
  <c r="T12" i="146"/>
  <c r="G12" i="146"/>
  <c r="Z11" i="146"/>
  <c r="T11" i="146"/>
  <c r="G11" i="146"/>
  <c r="Z10" i="146"/>
  <c r="T10" i="146"/>
  <c r="G10" i="146"/>
  <c r="Z9" i="146"/>
  <c r="T9" i="146"/>
  <c r="G9" i="146"/>
  <c r="Z8" i="146"/>
  <c r="T8" i="146"/>
  <c r="G8" i="146"/>
  <c r="Z7" i="146"/>
  <c r="T7" i="146"/>
  <c r="G7" i="146"/>
  <c r="Z6" i="146"/>
  <c r="T6" i="146"/>
  <c r="G6" i="146"/>
  <c r="Z5" i="146"/>
  <c r="T5" i="146"/>
  <c r="G5" i="146"/>
  <c r="Z4" i="146"/>
  <c r="T4" i="146"/>
  <c r="G4" i="146"/>
  <c r="Z3" i="146"/>
  <c r="Z2" i="146"/>
  <c r="M20" i="146" l="1"/>
  <c r="L20" i="146"/>
  <c r="K20" i="146"/>
  <c r="R20" i="146"/>
  <c r="J20" i="146"/>
  <c r="Q20" i="146"/>
  <c r="I20" i="146"/>
  <c r="P20" i="146"/>
  <c r="T3" i="146"/>
  <c r="G2" i="146"/>
  <c r="R12" i="112" l="1"/>
  <c r="Q11" i="112"/>
  <c r="P10" i="112"/>
  <c r="P10" i="146" s="1"/>
  <c r="P10" i="148" s="1"/>
  <c r="O9" i="112"/>
  <c r="O9" i="146" s="1"/>
  <c r="O9" i="148" s="1"/>
  <c r="N8" i="112"/>
  <c r="M7" i="112"/>
  <c r="L6" i="112"/>
  <c r="K5" i="112"/>
  <c r="J4" i="112"/>
  <c r="I3" i="112"/>
  <c r="H2" i="112"/>
  <c r="Q12" i="116"/>
  <c r="P12" i="116"/>
  <c r="O12" i="116"/>
  <c r="N12" i="116"/>
  <c r="M12" i="116"/>
  <c r="L12" i="116"/>
  <c r="K12" i="116"/>
  <c r="J12" i="116"/>
  <c r="I12" i="116"/>
  <c r="H12" i="116"/>
  <c r="R11" i="116"/>
  <c r="P11" i="116"/>
  <c r="O11" i="116"/>
  <c r="N11" i="116"/>
  <c r="M11" i="116"/>
  <c r="L11" i="116"/>
  <c r="K11" i="116"/>
  <c r="J11" i="116"/>
  <c r="I11" i="116"/>
  <c r="H11" i="116"/>
  <c r="R10" i="116"/>
  <c r="Q10" i="116"/>
  <c r="O10" i="116"/>
  <c r="N10" i="116"/>
  <c r="M10" i="116"/>
  <c r="L10" i="116"/>
  <c r="K10" i="116"/>
  <c r="J10" i="116"/>
  <c r="I10" i="116"/>
  <c r="H10" i="116"/>
  <c r="R9" i="116"/>
  <c r="Q9" i="116"/>
  <c r="P9" i="116"/>
  <c r="O9" i="116"/>
  <c r="N9" i="116"/>
  <c r="M9" i="116"/>
  <c r="L9" i="116"/>
  <c r="K9" i="116"/>
  <c r="J9" i="116"/>
  <c r="I9" i="116"/>
  <c r="H9" i="116"/>
  <c r="R8" i="116"/>
  <c r="Q8" i="116"/>
  <c r="P8" i="116"/>
  <c r="O8" i="116"/>
  <c r="M8" i="116"/>
  <c r="L8" i="116"/>
  <c r="K8" i="116"/>
  <c r="J8" i="116"/>
  <c r="I8" i="116"/>
  <c r="H8" i="116"/>
  <c r="R7" i="116"/>
  <c r="Q7" i="116"/>
  <c r="P7" i="116"/>
  <c r="O7" i="116"/>
  <c r="N7" i="116"/>
  <c r="L7" i="116"/>
  <c r="K7" i="116"/>
  <c r="J7" i="116"/>
  <c r="I7" i="116"/>
  <c r="H7" i="116"/>
  <c r="R6" i="116"/>
  <c r="Q6" i="116"/>
  <c r="P6" i="116"/>
  <c r="O6" i="116"/>
  <c r="N6" i="116"/>
  <c r="M6" i="116"/>
  <c r="K6" i="116"/>
  <c r="J6" i="116"/>
  <c r="I6" i="116"/>
  <c r="H6" i="116"/>
  <c r="R5" i="116"/>
  <c r="Q5" i="116"/>
  <c r="P5" i="116"/>
  <c r="O5" i="116"/>
  <c r="N5" i="116"/>
  <c r="M5" i="116"/>
  <c r="L5" i="116"/>
  <c r="J5" i="116"/>
  <c r="I5" i="116"/>
  <c r="H5" i="116"/>
  <c r="R4" i="116"/>
  <c r="Q4" i="116"/>
  <c r="P4" i="116"/>
  <c r="O4" i="116"/>
  <c r="N4" i="116"/>
  <c r="M4" i="116"/>
  <c r="L4" i="116"/>
  <c r="K4" i="116"/>
  <c r="I4" i="116"/>
  <c r="H4" i="116"/>
  <c r="R3" i="116"/>
  <c r="Q3" i="116"/>
  <c r="P3" i="116"/>
  <c r="O3" i="116"/>
  <c r="N3" i="116"/>
  <c r="M3" i="116"/>
  <c r="L3" i="116"/>
  <c r="K3" i="116"/>
  <c r="J3" i="116"/>
  <c r="H3" i="116"/>
  <c r="R2" i="116"/>
  <c r="Q2" i="116"/>
  <c r="P2" i="116"/>
  <c r="O2" i="116"/>
  <c r="N2" i="116"/>
  <c r="M2" i="116"/>
  <c r="L2" i="116"/>
  <c r="K2" i="116"/>
  <c r="J2" i="116"/>
  <c r="I2" i="116"/>
  <c r="W103" i="142" a="1"/>
  <c r="AA103" i="142" s="1"/>
  <c r="Q103" i="142" a="1"/>
  <c r="T103" i="142" s="1"/>
  <c r="W102" i="142" a="1"/>
  <c r="X102" i="142" s="1"/>
  <c r="Q102" i="142" a="1"/>
  <c r="Q102" i="142" s="1"/>
  <c r="W101" i="142" a="1"/>
  <c r="Q101" i="142" a="1"/>
  <c r="T101" i="142" s="1"/>
  <c r="AA100" i="142"/>
  <c r="W100" i="142" a="1"/>
  <c r="Z100" i="142" s="1"/>
  <c r="T100" i="142"/>
  <c r="Q100" i="142"/>
  <c r="Q100" i="142" a="1"/>
  <c r="S100" i="142" s="1"/>
  <c r="W99" i="142" a="1"/>
  <c r="W99" i="142" s="1"/>
  <c r="Q99" i="142" a="1"/>
  <c r="S99" i="142" s="1"/>
  <c r="Z98" i="142"/>
  <c r="Y98" i="142"/>
  <c r="X98" i="142"/>
  <c r="W98" i="142"/>
  <c r="W98" i="142" a="1"/>
  <c r="AA98" i="142" s="1"/>
  <c r="S98" i="142"/>
  <c r="R98" i="142"/>
  <c r="Q98" i="142" a="1"/>
  <c r="V98" i="142" s="1"/>
  <c r="W97" i="142" a="1"/>
  <c r="Y97" i="142" s="1"/>
  <c r="S97" i="142"/>
  <c r="Q97" i="142"/>
  <c r="Q97" i="142" a="1"/>
  <c r="R97" i="142" s="1"/>
  <c r="W96" i="142" a="1"/>
  <c r="AA96" i="142" s="1"/>
  <c r="Q96" i="142" a="1"/>
  <c r="Z95" i="142"/>
  <c r="Y95" i="142"/>
  <c r="W95" i="142"/>
  <c r="W95" i="142" a="1"/>
  <c r="AA95" i="142" s="1"/>
  <c r="Q95" i="142" a="1"/>
  <c r="T95" i="142" s="1"/>
  <c r="W94" i="142" a="1"/>
  <c r="X94" i="142" s="1"/>
  <c r="U94" i="142"/>
  <c r="Q94" i="142" a="1"/>
  <c r="Q94" i="142" s="1"/>
  <c r="W93" i="142" a="1"/>
  <c r="U93" i="142"/>
  <c r="S93" i="142"/>
  <c r="R93" i="142"/>
  <c r="Q93" i="142" a="1"/>
  <c r="V93" i="142" s="1"/>
  <c r="W92" i="142" a="1"/>
  <c r="Z92" i="142" s="1"/>
  <c r="T92" i="142"/>
  <c r="Q92" i="142" a="1"/>
  <c r="S92" i="142" s="1"/>
  <c r="AA91" i="142"/>
  <c r="X91" i="142"/>
  <c r="W91" i="142" a="1"/>
  <c r="W91" i="142" s="1"/>
  <c r="Q91" i="142" a="1"/>
  <c r="V91" i="142" s="1"/>
  <c r="Z90" i="142"/>
  <c r="Y90" i="142"/>
  <c r="W90" i="142"/>
  <c r="W90" i="142" a="1"/>
  <c r="AA90" i="142" s="1"/>
  <c r="U90" i="142"/>
  <c r="S90" i="142"/>
  <c r="R90" i="142"/>
  <c r="Q90" i="142" a="1"/>
  <c r="V90" i="142" s="1"/>
  <c r="W89" i="142" a="1"/>
  <c r="Y89" i="142" s="1"/>
  <c r="Q89" i="142" a="1"/>
  <c r="R89" i="142" s="1"/>
  <c r="AA88" i="142"/>
  <c r="W88" i="142"/>
  <c r="W88" i="142" a="1"/>
  <c r="Y88" i="142" s="1"/>
  <c r="Q88" i="142" a="1"/>
  <c r="Y87" i="142"/>
  <c r="X87" i="142"/>
  <c r="W87" i="142" a="1"/>
  <c r="AA87" i="142" s="1"/>
  <c r="Q87" i="142" a="1"/>
  <c r="T87" i="142" s="1"/>
  <c r="Y86" i="142"/>
  <c r="W86" i="142" a="1"/>
  <c r="X86" i="142" s="1"/>
  <c r="U86" i="142"/>
  <c r="R86" i="142"/>
  <c r="Q86" i="142" a="1"/>
  <c r="Q86" i="142" s="1"/>
  <c r="W85" i="142" a="1"/>
  <c r="V85" i="142"/>
  <c r="U85" i="142"/>
  <c r="T85" i="142"/>
  <c r="R85" i="142"/>
  <c r="Q85" i="142"/>
  <c r="Q85" i="142" a="1"/>
  <c r="S85" i="142" s="1"/>
  <c r="AA84" i="142"/>
  <c r="W84" i="142" a="1"/>
  <c r="Z84" i="142" s="1"/>
  <c r="Q84" i="142" a="1"/>
  <c r="S84" i="142" s="1"/>
  <c r="W83" i="142" a="1"/>
  <c r="W83" i="142" s="1"/>
  <c r="Q83" i="142" a="1"/>
  <c r="V83" i="142" s="1"/>
  <c r="Y82" i="142"/>
  <c r="X82" i="142"/>
  <c r="W82" i="142" a="1"/>
  <c r="AA82" i="142" s="1"/>
  <c r="V82" i="142"/>
  <c r="U82" i="142"/>
  <c r="T82" i="142"/>
  <c r="R82" i="142"/>
  <c r="Q82" i="142"/>
  <c r="Q82" i="142" a="1"/>
  <c r="S82" i="142" s="1"/>
  <c r="Z81" i="142"/>
  <c r="W81" i="142" a="1"/>
  <c r="Y81" i="142" s="1"/>
  <c r="Q81" i="142" a="1"/>
  <c r="R81" i="142" s="1"/>
  <c r="AA80" i="142"/>
  <c r="W80" i="142" a="1"/>
  <c r="Y80" i="142" s="1"/>
  <c r="Q80" i="142" a="1"/>
  <c r="Y79" i="142"/>
  <c r="X79" i="142"/>
  <c r="W79" i="142" a="1"/>
  <c r="AA79" i="142" s="1"/>
  <c r="Q79" i="142" a="1"/>
  <c r="T79" i="142" s="1"/>
  <c r="Y78" i="142"/>
  <c r="W78" i="142" a="1"/>
  <c r="X78" i="142" s="1"/>
  <c r="Q78" i="142" a="1"/>
  <c r="Q78" i="142" s="1"/>
  <c r="W77" i="142" a="1"/>
  <c r="Q77" i="142" a="1"/>
  <c r="U77" i="142" s="1"/>
  <c r="W76" i="142" a="1"/>
  <c r="Z76" i="142" s="1"/>
  <c r="Q76" i="142" a="1"/>
  <c r="S76" i="142" s="1"/>
  <c r="W75" i="142" a="1"/>
  <c r="W75" i="142" s="1"/>
  <c r="U75" i="142"/>
  <c r="Q75" i="142"/>
  <c r="Q75" i="142" a="1"/>
  <c r="V75" i="142" s="1"/>
  <c r="AA74" i="142"/>
  <c r="X74" i="142"/>
  <c r="W74" i="142"/>
  <c r="W74" i="142" a="1"/>
  <c r="Z74" i="142" s="1"/>
  <c r="Q74" i="142" a="1"/>
  <c r="U74" i="142" s="1"/>
  <c r="W73" i="142" a="1"/>
  <c r="Y73" i="142" s="1"/>
  <c r="Q73" i="142" a="1"/>
  <c r="R73" i="142" s="1"/>
  <c r="W72" i="142"/>
  <c r="W72" i="142" a="1"/>
  <c r="AA72" i="142" s="1"/>
  <c r="Q72" i="142" a="1"/>
  <c r="AA71" i="142"/>
  <c r="Y71" i="142"/>
  <c r="X71" i="142"/>
  <c r="W71" i="142"/>
  <c r="W71" i="142" a="1"/>
  <c r="Z71" i="142" s="1"/>
  <c r="Q71" i="142" a="1"/>
  <c r="T71" i="142" s="1"/>
  <c r="Y70" i="142"/>
  <c r="W70" i="142" a="1"/>
  <c r="X70" i="142" s="1"/>
  <c r="Q70" i="142" a="1"/>
  <c r="Q70" i="142" s="1"/>
  <c r="W69" i="142" a="1"/>
  <c r="U69" i="142"/>
  <c r="T69" i="142"/>
  <c r="Q69" i="142" a="1"/>
  <c r="Q69" i="142" s="1"/>
  <c r="W68" i="142" a="1"/>
  <c r="Z68" i="142" s="1"/>
  <c r="Q68" i="142" a="1"/>
  <c r="X67" i="142"/>
  <c r="W67" i="142" a="1"/>
  <c r="W67" i="142" s="1"/>
  <c r="Q67" i="142" a="1"/>
  <c r="V67" i="142" s="1"/>
  <c r="AA66" i="142"/>
  <c r="Y66" i="142"/>
  <c r="X66" i="142"/>
  <c r="W66" i="142"/>
  <c r="W66" i="142" a="1"/>
  <c r="Z66" i="142" s="1"/>
  <c r="U66" i="142"/>
  <c r="T66" i="142"/>
  <c r="Q66" i="142" a="1"/>
  <c r="Q66" i="142" s="1"/>
  <c r="W65" i="142" a="1"/>
  <c r="S65" i="142"/>
  <c r="Q65" i="142"/>
  <c r="Q65" i="142" a="1"/>
  <c r="R65" i="142" s="1"/>
  <c r="W64" i="142" a="1"/>
  <c r="Z64" i="142" s="1"/>
  <c r="T64" i="142"/>
  <c r="Q64" i="142" a="1"/>
  <c r="AA63" i="142"/>
  <c r="Z63" i="142"/>
  <c r="W63" i="142" a="1"/>
  <c r="W63" i="142" s="1"/>
  <c r="Q63" i="142" a="1"/>
  <c r="T63" i="142" s="1"/>
  <c r="Y62" i="142"/>
  <c r="W62" i="142" a="1"/>
  <c r="X62" i="142" s="1"/>
  <c r="Q62" i="142" a="1"/>
  <c r="Q62" i="142" s="1"/>
  <c r="Z61" i="142"/>
  <c r="W61" i="142" a="1"/>
  <c r="V61" i="142"/>
  <c r="U61" i="142"/>
  <c r="Q61" i="142"/>
  <c r="Q61" i="142" a="1"/>
  <c r="R61" i="142" s="1"/>
  <c r="W60" i="142" a="1"/>
  <c r="Z60" i="142" s="1"/>
  <c r="Q60" i="142" a="1"/>
  <c r="W59" i="142" a="1"/>
  <c r="W59" i="142" s="1"/>
  <c r="Q59" i="142" a="1"/>
  <c r="V59" i="142" s="1"/>
  <c r="AA58" i="142"/>
  <c r="W58" i="142"/>
  <c r="W58" i="142" a="1"/>
  <c r="X58" i="142" s="1"/>
  <c r="U58" i="142"/>
  <c r="T58" i="142"/>
  <c r="Q58" i="142" a="1"/>
  <c r="Q58" i="142" s="1"/>
  <c r="W57" i="142" a="1"/>
  <c r="Q57" i="142" a="1"/>
  <c r="R57" i="142" s="1"/>
  <c r="AA56" i="142"/>
  <c r="W56" i="142" a="1"/>
  <c r="Z56" i="142" s="1"/>
  <c r="Q56" i="142" a="1"/>
  <c r="AA55" i="142"/>
  <c r="Z55" i="142"/>
  <c r="X55" i="142"/>
  <c r="W55" i="142"/>
  <c r="W55" i="142" a="1"/>
  <c r="Y55" i="142" s="1"/>
  <c r="Q55" i="142" a="1"/>
  <c r="W54" i="142" a="1"/>
  <c r="X54" i="142" s="1"/>
  <c r="Q54" i="142" a="1"/>
  <c r="Q54" i="142" s="1"/>
  <c r="W53" i="142" a="1"/>
  <c r="Z53" i="142" s="1"/>
  <c r="V53" i="142"/>
  <c r="S53" i="142"/>
  <c r="R53" i="142"/>
  <c r="Q53" i="142" a="1"/>
  <c r="U53" i="142" s="1"/>
  <c r="W52" i="142"/>
  <c r="W52" i="142" a="1"/>
  <c r="AA52" i="142" s="1"/>
  <c r="Q52" i="142" a="1"/>
  <c r="AA51" i="142"/>
  <c r="X51" i="142"/>
  <c r="W51" i="142" a="1"/>
  <c r="W51" i="142" s="1"/>
  <c r="Q51" i="142"/>
  <c r="Q51" i="142" a="1"/>
  <c r="V51" i="142" s="1"/>
  <c r="Z50" i="142"/>
  <c r="Y50" i="142"/>
  <c r="W50" i="142" a="1"/>
  <c r="AA50" i="142" s="1"/>
  <c r="V50" i="142"/>
  <c r="U50" i="142"/>
  <c r="S50" i="142"/>
  <c r="R50" i="142"/>
  <c r="Q50" i="142" a="1"/>
  <c r="T50" i="142" s="1"/>
  <c r="W49" i="142" a="1"/>
  <c r="V49" i="142"/>
  <c r="S49" i="142"/>
  <c r="Q49" i="142" a="1"/>
  <c r="R49" i="142" s="1"/>
  <c r="AA48" i="142"/>
  <c r="Z48" i="142"/>
  <c r="W48" i="142" a="1"/>
  <c r="Y48" i="142" s="1"/>
  <c r="Q48" i="142" a="1"/>
  <c r="AA47" i="142"/>
  <c r="Z47" i="142"/>
  <c r="X47" i="142"/>
  <c r="W47" i="142"/>
  <c r="W47" i="142" a="1"/>
  <c r="Y47" i="142" s="1"/>
  <c r="Q47" i="142" a="1"/>
  <c r="Q47" i="142" s="1"/>
  <c r="Y46" i="142"/>
  <c r="W46" i="142" a="1"/>
  <c r="X46" i="142" s="1"/>
  <c r="U46" i="142"/>
  <c r="R46" i="142"/>
  <c r="Q46" i="142" a="1"/>
  <c r="Q46" i="142" s="1"/>
  <c r="W45" i="142" a="1"/>
  <c r="Z45" i="142" s="1"/>
  <c r="V45" i="142"/>
  <c r="S45" i="142"/>
  <c r="R45" i="142"/>
  <c r="Q45" i="142" a="1"/>
  <c r="U45" i="142" s="1"/>
  <c r="AA44" i="142"/>
  <c r="W44" i="142"/>
  <c r="W44" i="142" a="1"/>
  <c r="Q44" i="142" a="1"/>
  <c r="AA43" i="142"/>
  <c r="X43" i="142"/>
  <c r="W43" i="142" a="1"/>
  <c r="W43" i="142" s="1"/>
  <c r="T43" i="142"/>
  <c r="Q43" i="142"/>
  <c r="Q43" i="142" a="1"/>
  <c r="V43" i="142" s="1"/>
  <c r="Z42" i="142"/>
  <c r="Y42" i="142"/>
  <c r="W42" i="142" a="1"/>
  <c r="AA42" i="142" s="1"/>
  <c r="S42" i="142"/>
  <c r="R42" i="142"/>
  <c r="Q42" i="142" a="1"/>
  <c r="V42" i="142" s="1"/>
  <c r="W41" i="142" a="1"/>
  <c r="Z41" i="142" s="1"/>
  <c r="Q41" i="142" a="1"/>
  <c r="R41" i="142" s="1"/>
  <c r="W40" i="142" a="1"/>
  <c r="Y40" i="142" s="1"/>
  <c r="Q40" i="142" a="1"/>
  <c r="T40" i="142" s="1"/>
  <c r="AA39" i="142"/>
  <c r="W39" i="142"/>
  <c r="W39" i="142" a="1"/>
  <c r="X39" i="142" s="1"/>
  <c r="Q39" i="142" a="1"/>
  <c r="Q39" i="142" s="1"/>
  <c r="Y38" i="142"/>
  <c r="W38" i="142" a="1"/>
  <c r="W38" i="142" s="1"/>
  <c r="Q38" i="142" a="1"/>
  <c r="T38" i="142" s="1"/>
  <c r="AA37" i="142"/>
  <c r="W37" i="142" a="1"/>
  <c r="Z37" i="142" s="1"/>
  <c r="V37" i="142"/>
  <c r="S37" i="142"/>
  <c r="R37" i="142"/>
  <c r="Q37" i="142" a="1"/>
  <c r="U37" i="142" s="1"/>
  <c r="W36" i="142" a="1"/>
  <c r="AA36" i="142" s="1"/>
  <c r="Q36" i="142" a="1"/>
  <c r="T36" i="142" s="1"/>
  <c r="W35" i="142" a="1"/>
  <c r="Q35" i="142" a="1"/>
  <c r="W34" i="142" a="1"/>
  <c r="AA34" i="142" s="1"/>
  <c r="Q34" i="142" a="1"/>
  <c r="T34" i="142" s="1"/>
  <c r="W33" i="142" a="1"/>
  <c r="AA33" i="142" s="1"/>
  <c r="Q33" i="142" a="1"/>
  <c r="Q33" i="142" s="1"/>
  <c r="W32" i="142" a="1"/>
  <c r="Q32" i="142" a="1"/>
  <c r="AA31" i="142"/>
  <c r="Z31" i="142"/>
  <c r="W31" i="142" a="1"/>
  <c r="W31" i="142" s="1"/>
  <c r="Q31" i="142" a="1"/>
  <c r="V31" i="142" s="1"/>
  <c r="W30" i="142" a="1"/>
  <c r="V30" i="142"/>
  <c r="U30" i="142"/>
  <c r="R30" i="142"/>
  <c r="Q30" i="142"/>
  <c r="Q30" i="142" a="1"/>
  <c r="W29" i="142" a="1"/>
  <c r="Y29" i="142" s="1"/>
  <c r="Q29" i="142" a="1"/>
  <c r="T29" i="142" s="1"/>
  <c r="AA28" i="142"/>
  <c r="W28" i="142" a="1"/>
  <c r="W28" i="142" s="1"/>
  <c r="Q28" i="142" a="1"/>
  <c r="W27" i="142" a="1"/>
  <c r="Y27" i="142" s="1"/>
  <c r="U27" i="142"/>
  <c r="T27" i="142"/>
  <c r="Q27" i="142" a="1"/>
  <c r="R27" i="142" s="1"/>
  <c r="W26" i="142" a="1"/>
  <c r="Z26" i="142" s="1"/>
  <c r="Q26" i="142" a="1"/>
  <c r="V26" i="142" s="1"/>
  <c r="W25" i="142" a="1"/>
  <c r="AA25" i="142" s="1"/>
  <c r="Q25" i="142" a="1"/>
  <c r="T25" i="142" s="1"/>
  <c r="W24" i="142" a="1"/>
  <c r="X24" i="142" s="1"/>
  <c r="Q24" i="142" a="1"/>
  <c r="Q24" i="142" s="1"/>
  <c r="AA23" i="142"/>
  <c r="W23" i="142" a="1"/>
  <c r="X23" i="142" s="1"/>
  <c r="S23" i="142"/>
  <c r="R23" i="142"/>
  <c r="Q23" i="142" a="1"/>
  <c r="V23" i="142" s="1"/>
  <c r="W22" i="142" a="1"/>
  <c r="Z22" i="142" s="1"/>
  <c r="Q22" i="142" a="1"/>
  <c r="S22" i="142" s="1"/>
  <c r="W21" i="142" a="1"/>
  <c r="W21" i="142" s="1"/>
  <c r="Q21" i="142" a="1"/>
  <c r="T21" i="142" s="1"/>
  <c r="X20" i="142"/>
  <c r="W20" i="142" a="1"/>
  <c r="AA20" i="142" s="1"/>
  <c r="Q20" i="142" a="1"/>
  <c r="U20" i="142" s="1"/>
  <c r="X19" i="142"/>
  <c r="W19" i="142" a="1"/>
  <c r="Y19" i="142" s="1"/>
  <c r="Q19" i="142" a="1"/>
  <c r="R19" i="142" s="1"/>
  <c r="AA18" i="142"/>
  <c r="W18" i="142"/>
  <c r="W18" i="142" a="1"/>
  <c r="X18" i="142" s="1"/>
  <c r="Q18" i="142" a="1"/>
  <c r="T18" i="142" s="1"/>
  <c r="W17" i="142" a="1"/>
  <c r="X17" i="142" s="1"/>
  <c r="Q17" i="142" a="1"/>
  <c r="Q17" i="142" s="1"/>
  <c r="Y16" i="142"/>
  <c r="W16" i="142" a="1"/>
  <c r="AA16" i="142" s="1"/>
  <c r="Q16" i="142" a="1"/>
  <c r="V16" i="142" s="1"/>
  <c r="W15" i="142" a="1"/>
  <c r="Z15" i="142" s="1"/>
  <c r="Q15" i="142" a="1"/>
  <c r="S15" i="142" s="1"/>
  <c r="W14" i="142" a="1"/>
  <c r="W14" i="142" s="1"/>
  <c r="Q14" i="142" a="1"/>
  <c r="U14" i="142" s="1"/>
  <c r="W13" i="142" a="1"/>
  <c r="AA13" i="142" s="1"/>
  <c r="V13" i="142"/>
  <c r="Q13" i="142" a="1"/>
  <c r="U13" i="142" s="1"/>
  <c r="AA12" i="142"/>
  <c r="X12" i="142"/>
  <c r="W12" i="142"/>
  <c r="W12" i="142" a="1"/>
  <c r="Y12" i="142" s="1"/>
  <c r="S12" i="142"/>
  <c r="Q12" i="142"/>
  <c r="Q12" i="142" a="1"/>
  <c r="R12" i="142" s="1"/>
  <c r="H12" i="142"/>
  <c r="C12" i="142"/>
  <c r="B12" i="142"/>
  <c r="W11" i="142" a="1"/>
  <c r="Y11" i="142" s="1"/>
  <c r="V11" i="142"/>
  <c r="S11" i="142"/>
  <c r="Q11" i="142" a="1"/>
  <c r="R11" i="142" s="1"/>
  <c r="H11" i="142"/>
  <c r="C11" i="142"/>
  <c r="B11" i="142"/>
  <c r="W10" i="142" a="1"/>
  <c r="Y10" i="142" s="1"/>
  <c r="Q10" i="142" a="1"/>
  <c r="R10" i="142" s="1"/>
  <c r="H10" i="142"/>
  <c r="C10" i="142"/>
  <c r="B10" i="142"/>
  <c r="W9" i="142" a="1"/>
  <c r="Y9" i="142" s="1"/>
  <c r="Q9" i="142" a="1"/>
  <c r="R9" i="142" s="1"/>
  <c r="H9" i="142"/>
  <c r="C9" i="142"/>
  <c r="B9" i="142"/>
  <c r="W8" i="142" a="1"/>
  <c r="Y8" i="142" s="1"/>
  <c r="V8" i="142"/>
  <c r="Q8" i="142" a="1"/>
  <c r="R8" i="142" s="1"/>
  <c r="H8" i="142"/>
  <c r="C8" i="142"/>
  <c r="B8" i="142"/>
  <c r="W7" i="142" a="1"/>
  <c r="Y7" i="142" s="1"/>
  <c r="Q7" i="142" a="1"/>
  <c r="R7" i="142" s="1"/>
  <c r="H7" i="142"/>
  <c r="W6" i="142" a="1"/>
  <c r="Y6" i="142" s="1"/>
  <c r="Q6" i="142" a="1"/>
  <c r="R6" i="142" s="1"/>
  <c r="H6" i="142"/>
  <c r="W5" i="142" a="1"/>
  <c r="Y5" i="142" s="1"/>
  <c r="Q5" i="142" a="1"/>
  <c r="R5" i="142" s="1"/>
  <c r="H5" i="142"/>
  <c r="W4" i="142" a="1"/>
  <c r="Y4" i="142" s="1"/>
  <c r="Q4" i="142" a="1"/>
  <c r="R4" i="142" s="1"/>
  <c r="H4" i="142"/>
  <c r="W3" i="142" a="1"/>
  <c r="Y3" i="142" s="1"/>
  <c r="Q3" i="142" a="1"/>
  <c r="R3" i="142" s="1"/>
  <c r="H3" i="142"/>
  <c r="Q2" i="142" a="1"/>
  <c r="Y2" i="142" s="1"/>
  <c r="H2" i="142"/>
  <c r="E2" i="142"/>
  <c r="C7" i="142" s="1"/>
  <c r="M7" i="116" l="1"/>
  <c r="M7" i="146"/>
  <c r="M7" i="148" s="1"/>
  <c r="K5" i="116"/>
  <c r="K5" i="146"/>
  <c r="K5" i="148" s="1"/>
  <c r="N8" i="116"/>
  <c r="N8" i="146"/>
  <c r="N8" i="148" s="1"/>
  <c r="L6" i="116"/>
  <c r="L6" i="146"/>
  <c r="L6" i="148" s="1"/>
  <c r="P10" i="116"/>
  <c r="I3" i="116"/>
  <c r="I3" i="146"/>
  <c r="I3" i="148" s="1"/>
  <c r="Q11" i="116"/>
  <c r="Q11" i="146"/>
  <c r="Q11" i="148" s="1"/>
  <c r="H2" i="116"/>
  <c r="H2" i="146"/>
  <c r="J4" i="116"/>
  <c r="J4" i="146"/>
  <c r="J4" i="148" s="1"/>
  <c r="R12" i="116"/>
  <c r="R12" i="146"/>
  <c r="R12" i="148" s="1"/>
  <c r="R54" i="142"/>
  <c r="R78" i="142"/>
  <c r="V6" i="142"/>
  <c r="V9" i="142"/>
  <c r="Z11" i="142"/>
  <c r="V12" i="142"/>
  <c r="S13" i="142"/>
  <c r="T14" i="142"/>
  <c r="T15" i="142"/>
  <c r="R17" i="142"/>
  <c r="Y18" i="142"/>
  <c r="U21" i="142"/>
  <c r="Y23" i="142"/>
  <c r="S25" i="142"/>
  <c r="AA26" i="142"/>
  <c r="Y28" i="142"/>
  <c r="U29" i="142"/>
  <c r="X31" i="142"/>
  <c r="S33" i="142"/>
  <c r="U34" i="142"/>
  <c r="Y37" i="142"/>
  <c r="Y39" i="142"/>
  <c r="Z40" i="142"/>
  <c r="W42" i="142"/>
  <c r="U43" i="142"/>
  <c r="W50" i="142"/>
  <c r="U51" i="142"/>
  <c r="Y53" i="142"/>
  <c r="R58" i="142"/>
  <c r="Y58" i="142"/>
  <c r="X59" i="142"/>
  <c r="S61" i="142"/>
  <c r="V62" i="142"/>
  <c r="X63" i="142"/>
  <c r="AA64" i="142"/>
  <c r="R66" i="142"/>
  <c r="R69" i="142"/>
  <c r="U70" i="142"/>
  <c r="V74" i="142"/>
  <c r="V77" i="142"/>
  <c r="W80" i="142"/>
  <c r="T83" i="142"/>
  <c r="U91" i="142"/>
  <c r="Z96" i="142"/>
  <c r="U99" i="142"/>
  <c r="U101" i="142"/>
  <c r="Q31" i="142"/>
  <c r="Q36" i="142"/>
  <c r="W60" i="142"/>
  <c r="Q74" i="142"/>
  <c r="Q77" i="142"/>
  <c r="X83" i="142"/>
  <c r="W103" i="142"/>
  <c r="T13" i="142"/>
  <c r="V14" i="142"/>
  <c r="U15" i="142"/>
  <c r="U17" i="142"/>
  <c r="Z18" i="142"/>
  <c r="V21" i="142"/>
  <c r="Q23" i="142"/>
  <c r="Z23" i="142"/>
  <c r="Z28" i="142"/>
  <c r="V29" i="142"/>
  <c r="Y31" i="142"/>
  <c r="V33" i="142"/>
  <c r="V34" i="142"/>
  <c r="Q37" i="142"/>
  <c r="X38" i="142"/>
  <c r="Z39" i="142"/>
  <c r="AA40" i="142"/>
  <c r="Q42" i="142"/>
  <c r="X42" i="142"/>
  <c r="Q45" i="142"/>
  <c r="W48" i="142"/>
  <c r="Q50" i="142"/>
  <c r="X50" i="142"/>
  <c r="Q53" i="142"/>
  <c r="W56" i="142"/>
  <c r="S58" i="142"/>
  <c r="Z58" i="142"/>
  <c r="T61" i="142"/>
  <c r="Y63" i="142"/>
  <c r="S66" i="142"/>
  <c r="AA67" i="142"/>
  <c r="S69" i="142"/>
  <c r="Z73" i="142"/>
  <c r="T75" i="142"/>
  <c r="AA76" i="142"/>
  <c r="W79" i="142"/>
  <c r="Z80" i="142"/>
  <c r="W82" i="142"/>
  <c r="U83" i="142"/>
  <c r="W87" i="142"/>
  <c r="Z88" i="142"/>
  <c r="Q90" i="142"/>
  <c r="X90" i="142"/>
  <c r="Q93" i="142"/>
  <c r="R94" i="142"/>
  <c r="X95" i="142"/>
  <c r="Q98" i="142"/>
  <c r="V99" i="142"/>
  <c r="V101" i="142"/>
  <c r="U103" i="142"/>
  <c r="V7" i="142"/>
  <c r="Z12" i="142"/>
  <c r="X13" i="142"/>
  <c r="AA14" i="142"/>
  <c r="R16" i="142"/>
  <c r="T19" i="142"/>
  <c r="Q21" i="142"/>
  <c r="Z21" i="142"/>
  <c r="T23" i="142"/>
  <c r="R24" i="142"/>
  <c r="W26" i="142"/>
  <c r="Q29" i="142"/>
  <c r="R31" i="142"/>
  <c r="Q34" i="142"/>
  <c r="X34" i="142"/>
  <c r="R36" i="142"/>
  <c r="T37" i="142"/>
  <c r="Q38" i="142"/>
  <c r="S40" i="142"/>
  <c r="S41" i="142"/>
  <c r="T42" i="142"/>
  <c r="T45" i="142"/>
  <c r="V46" i="142"/>
  <c r="T53" i="142"/>
  <c r="U54" i="142"/>
  <c r="S57" i="142"/>
  <c r="V58" i="142"/>
  <c r="Q59" i="142"/>
  <c r="AA60" i="142"/>
  <c r="Q63" i="142"/>
  <c r="V65" i="142"/>
  <c r="V66" i="142"/>
  <c r="Q67" i="142"/>
  <c r="W68" i="142"/>
  <c r="V69" i="142"/>
  <c r="U71" i="142"/>
  <c r="R74" i="142"/>
  <c r="Y74" i="142"/>
  <c r="X75" i="142"/>
  <c r="R77" i="142"/>
  <c r="Z79" i="142"/>
  <c r="Q81" i="142"/>
  <c r="Z82" i="142"/>
  <c r="AA83" i="142"/>
  <c r="Z87" i="142"/>
  <c r="S89" i="142"/>
  <c r="T90" i="142"/>
  <c r="T93" i="142"/>
  <c r="Y94" i="142"/>
  <c r="V97" i="142"/>
  <c r="T98" i="142"/>
  <c r="AA99" i="142"/>
  <c r="Q101" i="142"/>
  <c r="R102" i="142"/>
  <c r="X103" i="142"/>
  <c r="Y21" i="142"/>
  <c r="R21" i="142"/>
  <c r="U23" i="142"/>
  <c r="T24" i="142"/>
  <c r="X26" i="142"/>
  <c r="R29" i="142"/>
  <c r="T31" i="142"/>
  <c r="R34" i="142"/>
  <c r="Y34" i="142"/>
  <c r="S36" i="142"/>
  <c r="R38" i="142"/>
  <c r="V41" i="142"/>
  <c r="U42" i="142"/>
  <c r="V54" i="142"/>
  <c r="T59" i="142"/>
  <c r="U63" i="142"/>
  <c r="T67" i="142"/>
  <c r="AA68" i="142"/>
  <c r="S74" i="142"/>
  <c r="AA75" i="142"/>
  <c r="S77" i="142"/>
  <c r="S81" i="142"/>
  <c r="V89" i="142"/>
  <c r="U98" i="142"/>
  <c r="R101" i="142"/>
  <c r="U102" i="142"/>
  <c r="Y103" i="142"/>
  <c r="X14" i="142"/>
  <c r="Y17" i="142"/>
  <c r="W34" i="142"/>
  <c r="X99" i="142"/>
  <c r="S10" i="142"/>
  <c r="Q14" i="142"/>
  <c r="Q15" i="142"/>
  <c r="S21" i="142"/>
  <c r="Y26" i="142"/>
  <c r="S29" i="142"/>
  <c r="S34" i="142"/>
  <c r="Z34" i="142"/>
  <c r="U38" i="142"/>
  <c r="U59" i="142"/>
  <c r="U67" i="142"/>
  <c r="T74" i="142"/>
  <c r="T77" i="142"/>
  <c r="V81" i="142"/>
  <c r="T84" i="142"/>
  <c r="Q91" i="142"/>
  <c r="U95" i="142"/>
  <c r="X97" i="142"/>
  <c r="Q99" i="142"/>
  <c r="S101" i="142"/>
  <c r="Z103" i="142"/>
  <c r="Q41" i="142"/>
  <c r="V10" i="142"/>
  <c r="T12" i="142"/>
  <c r="Q13" i="142"/>
  <c r="R14" i="142"/>
  <c r="R15" i="142"/>
  <c r="Z19" i="142"/>
  <c r="X22" i="142"/>
  <c r="W23" i="142"/>
  <c r="X28" i="142"/>
  <c r="V38" i="142"/>
  <c r="W40" i="142"/>
  <c r="T51" i="142"/>
  <c r="Y54" i="142"/>
  <c r="R62" i="142"/>
  <c r="W64" i="142"/>
  <c r="R70" i="142"/>
  <c r="S73" i="142"/>
  <c r="T76" i="142"/>
  <c r="U79" i="142"/>
  <c r="Q83" i="142"/>
  <c r="U87" i="142"/>
  <c r="Z89" i="142"/>
  <c r="T91" i="142"/>
  <c r="AA92" i="142"/>
  <c r="W96" i="142"/>
  <c r="Z97" i="142"/>
  <c r="T99" i="142"/>
  <c r="R100" i="142"/>
  <c r="Y102" i="142"/>
  <c r="S5" i="142"/>
  <c r="Z5" i="142"/>
  <c r="S6" i="142"/>
  <c r="Z6" i="142"/>
  <c r="S7" i="142"/>
  <c r="Z7" i="142"/>
  <c r="S8" i="142"/>
  <c r="Z8" i="142"/>
  <c r="S9" i="142"/>
  <c r="Z9" i="142"/>
  <c r="Z10" i="142"/>
  <c r="AA15" i="142"/>
  <c r="U18" i="142"/>
  <c r="V20" i="142"/>
  <c r="V22" i="142"/>
  <c r="V28" i="142"/>
  <c r="U28" i="142"/>
  <c r="Y32" i="142"/>
  <c r="X32" i="142"/>
  <c r="Z35" i="142"/>
  <c r="Y35" i="142"/>
  <c r="T55" i="142"/>
  <c r="S55" i="142"/>
  <c r="R55" i="142"/>
  <c r="V55" i="142"/>
  <c r="AA85" i="142"/>
  <c r="Z85" i="142"/>
  <c r="Y85" i="142"/>
  <c r="X85" i="142"/>
  <c r="W85" i="142"/>
  <c r="W2" i="142"/>
  <c r="W3" i="142"/>
  <c r="R2" i="142"/>
  <c r="S3" i="142"/>
  <c r="Z4" i="142"/>
  <c r="S2" i="142"/>
  <c r="AA2" i="142"/>
  <c r="T3" i="142"/>
  <c r="AA3" i="142"/>
  <c r="T4" i="142"/>
  <c r="AA4" i="142"/>
  <c r="T5" i="142"/>
  <c r="AA5" i="142"/>
  <c r="T6" i="142"/>
  <c r="AA6" i="142"/>
  <c r="T7" i="142"/>
  <c r="AA7" i="142"/>
  <c r="T8" i="142"/>
  <c r="AA8" i="142"/>
  <c r="T9" i="142"/>
  <c r="AA9" i="142"/>
  <c r="T10" i="142"/>
  <c r="AA10" i="142"/>
  <c r="T11" i="142"/>
  <c r="AA11" i="142"/>
  <c r="Y14" i="142"/>
  <c r="W16" i="142"/>
  <c r="S17" i="142"/>
  <c r="Z17" i="142"/>
  <c r="V18" i="142"/>
  <c r="Q19" i="142"/>
  <c r="W24" i="142"/>
  <c r="U25" i="142"/>
  <c r="Q26" i="142"/>
  <c r="Q28" i="142"/>
  <c r="W32" i="142"/>
  <c r="W35" i="142"/>
  <c r="AA45" i="142"/>
  <c r="X45" i="142"/>
  <c r="W45" i="142"/>
  <c r="Q55" i="142"/>
  <c r="V56" i="142"/>
  <c r="U56" i="142"/>
  <c r="R56" i="142"/>
  <c r="Q56" i="142"/>
  <c r="Y57" i="142"/>
  <c r="X57" i="142"/>
  <c r="W57" i="142"/>
  <c r="AA57" i="142"/>
  <c r="S68" i="142"/>
  <c r="R68" i="142"/>
  <c r="Q68" i="142"/>
  <c r="V68" i="142"/>
  <c r="U68" i="142"/>
  <c r="AA77" i="142"/>
  <c r="Z77" i="142"/>
  <c r="Y77" i="142"/>
  <c r="X77" i="142"/>
  <c r="W77" i="142"/>
  <c r="Z2" i="142"/>
  <c r="Z3" i="142"/>
  <c r="S4" i="142"/>
  <c r="B2" i="142"/>
  <c r="T2" i="142"/>
  <c r="B3" i="142"/>
  <c r="U3" i="142"/>
  <c r="B4" i="142"/>
  <c r="U4" i="142"/>
  <c r="B5" i="142"/>
  <c r="U5" i="142"/>
  <c r="B6" i="142"/>
  <c r="U6" i="142"/>
  <c r="B7" i="142"/>
  <c r="U7" i="142"/>
  <c r="U8" i="142"/>
  <c r="U9" i="142"/>
  <c r="U10" i="142"/>
  <c r="U11" i="142"/>
  <c r="U12" i="142"/>
  <c r="W13" i="142"/>
  <c r="S14" i="142"/>
  <c r="Z14" i="142"/>
  <c r="V15" i="142"/>
  <c r="Q16" i="142"/>
  <c r="X16" i="142"/>
  <c r="T17" i="142"/>
  <c r="AA17" i="142"/>
  <c r="S19" i="142"/>
  <c r="AA19" i="142"/>
  <c r="W20" i="142"/>
  <c r="AA21" i="142"/>
  <c r="W22" i="142"/>
  <c r="Y24" i="142"/>
  <c r="V25" i="142"/>
  <c r="R26" i="142"/>
  <c r="V27" i="142"/>
  <c r="R28" i="142"/>
  <c r="X29" i="142"/>
  <c r="W29" i="142"/>
  <c r="S31" i="142"/>
  <c r="Z32" i="142"/>
  <c r="W33" i="142"/>
  <c r="X35" i="142"/>
  <c r="W36" i="142"/>
  <c r="S39" i="142"/>
  <c r="R39" i="142"/>
  <c r="V39" i="142"/>
  <c r="Y45" i="142"/>
  <c r="T47" i="142"/>
  <c r="S47" i="142"/>
  <c r="R47" i="142"/>
  <c r="V47" i="142"/>
  <c r="U55" i="142"/>
  <c r="S56" i="142"/>
  <c r="Z57" i="142"/>
  <c r="AA61" i="142"/>
  <c r="Y61" i="142"/>
  <c r="X61" i="142"/>
  <c r="W61" i="142"/>
  <c r="V64" i="142"/>
  <c r="U64" i="142"/>
  <c r="S64" i="142"/>
  <c r="R64" i="142"/>
  <c r="Q64" i="142"/>
  <c r="T68" i="142"/>
  <c r="AA101" i="142"/>
  <c r="Z101" i="142"/>
  <c r="Y101" i="142"/>
  <c r="X101" i="142"/>
  <c r="W101" i="142"/>
  <c r="C2" i="142"/>
  <c r="U2" i="142"/>
  <c r="C3" i="142"/>
  <c r="V3" i="142"/>
  <c r="C4" i="142"/>
  <c r="V4" i="142"/>
  <c r="C5" i="142"/>
  <c r="V5" i="142"/>
  <c r="C6" i="142"/>
  <c r="Z24" i="142"/>
  <c r="S26" i="142"/>
  <c r="S28" i="142"/>
  <c r="AA30" i="142"/>
  <c r="Z30" i="142"/>
  <c r="R32" i="142"/>
  <c r="Q32" i="142"/>
  <c r="AA32" i="142"/>
  <c r="X33" i="142"/>
  <c r="S35" i="142"/>
  <c r="R35" i="142"/>
  <c r="AA35" i="142"/>
  <c r="X36" i="142"/>
  <c r="V48" i="142"/>
  <c r="U48" i="142"/>
  <c r="R48" i="142"/>
  <c r="Q48" i="142"/>
  <c r="S52" i="142"/>
  <c r="R52" i="142"/>
  <c r="Q52" i="142"/>
  <c r="V52" i="142"/>
  <c r="U52" i="142"/>
  <c r="T56" i="142"/>
  <c r="Y65" i="142"/>
  <c r="X65" i="142"/>
  <c r="W65" i="142"/>
  <c r="AA65" i="142"/>
  <c r="V72" i="142"/>
  <c r="U72" i="142"/>
  <c r="T72" i="142"/>
  <c r="S72" i="142"/>
  <c r="R72" i="142"/>
  <c r="Q72" i="142"/>
  <c r="V2" i="142"/>
  <c r="R13" i="142"/>
  <c r="Y13" i="142"/>
  <c r="W15" i="142"/>
  <c r="S16" i="142"/>
  <c r="Z16" i="142"/>
  <c r="V17" i="142"/>
  <c r="Q18" i="142"/>
  <c r="U19" i="142"/>
  <c r="Q20" i="142"/>
  <c r="Y20" i="142"/>
  <c r="Q22" i="142"/>
  <c r="Y22" i="142"/>
  <c r="S24" i="142"/>
  <c r="AA24" i="142"/>
  <c r="W25" i="142"/>
  <c r="T26" i="142"/>
  <c r="W27" i="142"/>
  <c r="T28" i="142"/>
  <c r="Z29" i="142"/>
  <c r="W30" i="142"/>
  <c r="U31" i="142"/>
  <c r="S32" i="142"/>
  <c r="U33" i="142"/>
  <c r="T33" i="142"/>
  <c r="Y33" i="142"/>
  <c r="Q35" i="142"/>
  <c r="V36" i="142"/>
  <c r="U36" i="142"/>
  <c r="Y36" i="142"/>
  <c r="T39" i="142"/>
  <c r="V40" i="142"/>
  <c r="U40" i="142"/>
  <c r="R40" i="142"/>
  <c r="Q40" i="142"/>
  <c r="U47" i="142"/>
  <c r="S48" i="142"/>
  <c r="T52" i="142"/>
  <c r="Z65" i="142"/>
  <c r="W4" i="142"/>
  <c r="W6" i="142"/>
  <c r="W7" i="142"/>
  <c r="W8" i="142"/>
  <c r="W9" i="142"/>
  <c r="W10" i="142"/>
  <c r="W11" i="142"/>
  <c r="Z13" i="142"/>
  <c r="X15" i="142"/>
  <c r="T16" i="142"/>
  <c r="R18" i="142"/>
  <c r="V19" i="142"/>
  <c r="R20" i="142"/>
  <c r="Z20" i="142"/>
  <c r="R22" i="142"/>
  <c r="AA22" i="142"/>
  <c r="X25" i="142"/>
  <c r="U26" i="142"/>
  <c r="X27" i="142"/>
  <c r="AA29" i="142"/>
  <c r="X30" i="142"/>
  <c r="T32" i="142"/>
  <c r="Z33" i="142"/>
  <c r="T35" i="142"/>
  <c r="Z36" i="142"/>
  <c r="U39" i="142"/>
  <c r="S44" i="142"/>
  <c r="R44" i="142"/>
  <c r="Q44" i="142"/>
  <c r="V44" i="142"/>
  <c r="U44" i="142"/>
  <c r="T48" i="142"/>
  <c r="Y49" i="142"/>
  <c r="X49" i="142"/>
  <c r="W49" i="142"/>
  <c r="AA49" i="142"/>
  <c r="Z52" i="142"/>
  <c r="Y52" i="142"/>
  <c r="X52" i="142"/>
  <c r="AA69" i="142"/>
  <c r="Z69" i="142"/>
  <c r="Y69" i="142"/>
  <c r="X69" i="142"/>
  <c r="W69" i="142"/>
  <c r="V96" i="142"/>
  <c r="U96" i="142"/>
  <c r="T96" i="142"/>
  <c r="S96" i="142"/>
  <c r="R96" i="142"/>
  <c r="Q96" i="142"/>
  <c r="X2" i="142"/>
  <c r="Q3" i="142"/>
  <c r="X3" i="142"/>
  <c r="Q4" i="142"/>
  <c r="X4" i="142"/>
  <c r="Q5" i="142"/>
  <c r="X5" i="142"/>
  <c r="Q6" i="142"/>
  <c r="X6" i="142"/>
  <c r="Q7" i="142"/>
  <c r="X7" i="142"/>
  <c r="Q8" i="142"/>
  <c r="X8" i="142"/>
  <c r="Q9" i="142"/>
  <c r="X9" i="142"/>
  <c r="Q10" i="142"/>
  <c r="X10" i="142"/>
  <c r="Q11" i="142"/>
  <c r="X11" i="142"/>
  <c r="Y15" i="142"/>
  <c r="U16" i="142"/>
  <c r="W17" i="142"/>
  <c r="S18" i="142"/>
  <c r="S20" i="142"/>
  <c r="T22" i="142"/>
  <c r="U24" i="142"/>
  <c r="Q25" i="142"/>
  <c r="Y25" i="142"/>
  <c r="Q27" i="142"/>
  <c r="Z27" i="142"/>
  <c r="T30" i="142"/>
  <c r="S30" i="142"/>
  <c r="Y30" i="142"/>
  <c r="U32" i="142"/>
  <c r="R33" i="142"/>
  <c r="U35" i="142"/>
  <c r="X37" i="142"/>
  <c r="W37" i="142"/>
  <c r="T44" i="142"/>
  <c r="Z49" i="142"/>
  <c r="S60" i="142"/>
  <c r="R60" i="142"/>
  <c r="Q60" i="142"/>
  <c r="V60" i="142"/>
  <c r="U60" i="142"/>
  <c r="V80" i="142"/>
  <c r="U80" i="142"/>
  <c r="T80" i="142"/>
  <c r="S80" i="142"/>
  <c r="R80" i="142"/>
  <c r="Q80" i="142"/>
  <c r="V88" i="142"/>
  <c r="U88" i="142"/>
  <c r="T88" i="142"/>
  <c r="S88" i="142"/>
  <c r="R88" i="142"/>
  <c r="Q88" i="142"/>
  <c r="W5" i="142"/>
  <c r="Q2" i="142"/>
  <c r="W19" i="142"/>
  <c r="T20" i="142"/>
  <c r="X21" i="142"/>
  <c r="U22" i="142"/>
  <c r="V24" i="142"/>
  <c r="R25" i="142"/>
  <c r="Z25" i="142"/>
  <c r="S27" i="142"/>
  <c r="AA27" i="142"/>
  <c r="V32" i="142"/>
  <c r="V35" i="142"/>
  <c r="Y41" i="142"/>
  <c r="X41" i="142"/>
  <c r="W41" i="142"/>
  <c r="AA41" i="142"/>
  <c r="Z44" i="142"/>
  <c r="Y44" i="142"/>
  <c r="X44" i="142"/>
  <c r="AA53" i="142"/>
  <c r="X53" i="142"/>
  <c r="W53" i="142"/>
  <c r="T60" i="142"/>
  <c r="AA93" i="142"/>
  <c r="Z93" i="142"/>
  <c r="Y93" i="142"/>
  <c r="X93" i="142"/>
  <c r="W93" i="142"/>
  <c r="S38" i="142"/>
  <c r="Z38" i="142"/>
  <c r="X40" i="142"/>
  <c r="T41" i="142"/>
  <c r="R43" i="142"/>
  <c r="Y43" i="142"/>
  <c r="S46" i="142"/>
  <c r="Z46" i="142"/>
  <c r="X48" i="142"/>
  <c r="T49" i="142"/>
  <c r="R51" i="142"/>
  <c r="Y51" i="142"/>
  <c r="S54" i="142"/>
  <c r="Z54" i="142"/>
  <c r="X56" i="142"/>
  <c r="T57" i="142"/>
  <c r="R59" i="142"/>
  <c r="Y59" i="142"/>
  <c r="S62" i="142"/>
  <c r="Z62" i="142"/>
  <c r="V63" i="142"/>
  <c r="X64" i="142"/>
  <c r="T65" i="142"/>
  <c r="R67" i="142"/>
  <c r="Y67" i="142"/>
  <c r="S70" i="142"/>
  <c r="Z70" i="142"/>
  <c r="V71" i="142"/>
  <c r="X72" i="142"/>
  <c r="T73" i="142"/>
  <c r="AA73" i="142"/>
  <c r="R75" i="142"/>
  <c r="Y75" i="142"/>
  <c r="U76" i="142"/>
  <c r="S78" i="142"/>
  <c r="Z78" i="142"/>
  <c r="V79" i="142"/>
  <c r="X80" i="142"/>
  <c r="T81" i="142"/>
  <c r="AA81" i="142"/>
  <c r="R83" i="142"/>
  <c r="Y83" i="142"/>
  <c r="U84" i="142"/>
  <c r="S86" i="142"/>
  <c r="Z86" i="142"/>
  <c r="V87" i="142"/>
  <c r="X88" i="142"/>
  <c r="T89" i="142"/>
  <c r="AA89" i="142"/>
  <c r="R91" i="142"/>
  <c r="Y91" i="142"/>
  <c r="U92" i="142"/>
  <c r="S94" i="142"/>
  <c r="Z94" i="142"/>
  <c r="V95" i="142"/>
  <c r="X96" i="142"/>
  <c r="T97" i="142"/>
  <c r="AA97" i="142"/>
  <c r="R99" i="142"/>
  <c r="Y99" i="142"/>
  <c r="U100" i="142"/>
  <c r="S102" i="142"/>
  <c r="Z102" i="142"/>
  <c r="V103" i="142"/>
  <c r="AA38" i="142"/>
  <c r="U41" i="142"/>
  <c r="S43" i="142"/>
  <c r="Z43" i="142"/>
  <c r="T46" i="142"/>
  <c r="AA46" i="142"/>
  <c r="U49" i="142"/>
  <c r="S51" i="142"/>
  <c r="Z51" i="142"/>
  <c r="T54" i="142"/>
  <c r="AA54" i="142"/>
  <c r="Y56" i="142"/>
  <c r="U57" i="142"/>
  <c r="S59" i="142"/>
  <c r="Z59" i="142"/>
  <c r="T62" i="142"/>
  <c r="AA62" i="142"/>
  <c r="Y64" i="142"/>
  <c r="U65" i="142"/>
  <c r="S67" i="142"/>
  <c r="Z67" i="142"/>
  <c r="T70" i="142"/>
  <c r="AA70" i="142"/>
  <c r="Y72" i="142"/>
  <c r="U73" i="142"/>
  <c r="S75" i="142"/>
  <c r="Z75" i="142"/>
  <c r="V76" i="142"/>
  <c r="T78" i="142"/>
  <c r="AA78" i="142"/>
  <c r="U81" i="142"/>
  <c r="S83" i="142"/>
  <c r="Z83" i="142"/>
  <c r="V84" i="142"/>
  <c r="T86" i="142"/>
  <c r="AA86" i="142"/>
  <c r="U89" i="142"/>
  <c r="S91" i="142"/>
  <c r="Z91" i="142"/>
  <c r="V92" i="142"/>
  <c r="T94" i="142"/>
  <c r="AA94" i="142"/>
  <c r="Y96" i="142"/>
  <c r="U97" i="142"/>
  <c r="Z99" i="142"/>
  <c r="V100" i="142"/>
  <c r="T102" i="142"/>
  <c r="AA102" i="142"/>
  <c r="V57" i="142"/>
  <c r="AA59" i="142"/>
  <c r="U62" i="142"/>
  <c r="Z72" i="142"/>
  <c r="V73" i="142"/>
  <c r="U78" i="142"/>
  <c r="V70" i="142"/>
  <c r="Q71" i="142"/>
  <c r="W76" i="142"/>
  <c r="V78" i="142"/>
  <c r="Q79" i="142"/>
  <c r="W84" i="142"/>
  <c r="V86" i="142"/>
  <c r="Q87" i="142"/>
  <c r="W92" i="142"/>
  <c r="V94" i="142"/>
  <c r="Q95" i="142"/>
  <c r="W100" i="142"/>
  <c r="V102" i="142"/>
  <c r="Q103" i="142"/>
  <c r="X60" i="142"/>
  <c r="R63" i="142"/>
  <c r="X68" i="142"/>
  <c r="R71" i="142"/>
  <c r="W73" i="142"/>
  <c r="Q76" i="142"/>
  <c r="X76" i="142"/>
  <c r="R79" i="142"/>
  <c r="W81" i="142"/>
  <c r="Q84" i="142"/>
  <c r="X84" i="142"/>
  <c r="R87" i="142"/>
  <c r="W89" i="142"/>
  <c r="Q92" i="142"/>
  <c r="X92" i="142"/>
  <c r="R95" i="142"/>
  <c r="W97" i="142"/>
  <c r="X100" i="142"/>
  <c r="R103" i="142"/>
  <c r="W46" i="142"/>
  <c r="Q49" i="142"/>
  <c r="W54" i="142"/>
  <c r="Q57" i="142"/>
  <c r="Y60" i="142"/>
  <c r="W62" i="142"/>
  <c r="S63" i="142"/>
  <c r="Y68" i="142"/>
  <c r="W70" i="142"/>
  <c r="S71" i="142"/>
  <c r="Q73" i="142"/>
  <c r="X73" i="142"/>
  <c r="R76" i="142"/>
  <c r="Y76" i="142"/>
  <c r="W78" i="142"/>
  <c r="S79" i="142"/>
  <c r="X81" i="142"/>
  <c r="R84" i="142"/>
  <c r="Y84" i="142"/>
  <c r="W86" i="142"/>
  <c r="S87" i="142"/>
  <c r="Q89" i="142"/>
  <c r="X89" i="142"/>
  <c r="R92" i="142"/>
  <c r="Y92" i="142"/>
  <c r="W94" i="142"/>
  <c r="S95" i="142"/>
  <c r="Y100" i="142"/>
  <c r="W102" i="142"/>
  <c r="S103" i="142"/>
  <c r="H2" i="148" l="1"/>
  <c r="C13" i="148" s="1" a="1"/>
  <c r="C13" i="148" s="1"/>
  <c r="C13" i="146" a="1"/>
  <c r="C13" i="146" s="1"/>
  <c r="D2" i="116"/>
  <c r="C13" i="116" s="1" a="1"/>
  <c r="C13" i="116" s="1"/>
  <c r="R12" i="139"/>
  <c r="Q12" i="139"/>
  <c r="P12" i="139"/>
  <c r="O12" i="139"/>
  <c r="N12" i="139"/>
  <c r="M12" i="139"/>
  <c r="L12" i="139"/>
  <c r="K12" i="139"/>
  <c r="J12" i="139"/>
  <c r="I12" i="139"/>
  <c r="H12" i="139"/>
  <c r="R11" i="139"/>
  <c r="Q11" i="139"/>
  <c r="P11" i="139"/>
  <c r="O11" i="139"/>
  <c r="N11" i="139"/>
  <c r="M11" i="139"/>
  <c r="L11" i="139"/>
  <c r="K11" i="139"/>
  <c r="J11" i="139"/>
  <c r="I11" i="139"/>
  <c r="H11" i="139"/>
  <c r="R10" i="139"/>
  <c r="Q10" i="139"/>
  <c r="P10" i="139"/>
  <c r="O10" i="139"/>
  <c r="N10" i="139"/>
  <c r="M10" i="139"/>
  <c r="L10" i="139"/>
  <c r="K10" i="139"/>
  <c r="J10" i="139"/>
  <c r="I10" i="139"/>
  <c r="H10" i="139"/>
  <c r="R9" i="139"/>
  <c r="Q9" i="139"/>
  <c r="P9" i="139"/>
  <c r="O9" i="139"/>
  <c r="N9" i="139"/>
  <c r="M9" i="139"/>
  <c r="L9" i="139"/>
  <c r="K9" i="139"/>
  <c r="J9" i="139"/>
  <c r="I9" i="139"/>
  <c r="H9" i="139"/>
  <c r="R8" i="139"/>
  <c r="Q8" i="139"/>
  <c r="P8" i="139"/>
  <c r="O8" i="139"/>
  <c r="N8" i="139"/>
  <c r="M8" i="139"/>
  <c r="L8" i="139"/>
  <c r="K8" i="139"/>
  <c r="J8" i="139"/>
  <c r="I8" i="139"/>
  <c r="H8" i="139"/>
  <c r="R7" i="139"/>
  <c r="Q7" i="139"/>
  <c r="P7" i="139"/>
  <c r="O7" i="139"/>
  <c r="N7" i="139"/>
  <c r="M7" i="139"/>
  <c r="L7" i="139"/>
  <c r="K7" i="139"/>
  <c r="J7" i="139"/>
  <c r="I7" i="139"/>
  <c r="H7" i="139"/>
  <c r="R6" i="139"/>
  <c r="Q6" i="139"/>
  <c r="P6" i="139"/>
  <c r="O6" i="139"/>
  <c r="N6" i="139"/>
  <c r="M6" i="139"/>
  <c r="L6" i="139"/>
  <c r="K6" i="139"/>
  <c r="J6" i="139"/>
  <c r="I6" i="139"/>
  <c r="H6" i="139"/>
  <c r="R5" i="139"/>
  <c r="Q5" i="139"/>
  <c r="P5" i="139"/>
  <c r="O5" i="139"/>
  <c r="N5" i="139"/>
  <c r="M5" i="139"/>
  <c r="L5" i="139"/>
  <c r="K5" i="139"/>
  <c r="J5" i="139"/>
  <c r="I5" i="139"/>
  <c r="H5" i="139"/>
  <c r="R4" i="139"/>
  <c r="Q4" i="139"/>
  <c r="P4" i="139"/>
  <c r="O4" i="139"/>
  <c r="N4" i="139"/>
  <c r="M4" i="139"/>
  <c r="L4" i="139"/>
  <c r="K4" i="139"/>
  <c r="J4" i="139"/>
  <c r="I4" i="139"/>
  <c r="H4" i="139"/>
  <c r="R3" i="139"/>
  <c r="Q3" i="139"/>
  <c r="P3" i="139"/>
  <c r="O3" i="139"/>
  <c r="N3" i="139"/>
  <c r="M3" i="139"/>
  <c r="L3" i="139"/>
  <c r="K3" i="139"/>
  <c r="J3" i="139"/>
  <c r="I3" i="139"/>
  <c r="H3" i="139"/>
  <c r="R2" i="139"/>
  <c r="Q2" i="139"/>
  <c r="P2" i="139"/>
  <c r="O2" i="139"/>
  <c r="N2" i="139"/>
  <c r="M2" i="139"/>
  <c r="L2" i="139"/>
  <c r="K2" i="139"/>
  <c r="J2" i="139"/>
  <c r="I2" i="139"/>
  <c r="H2" i="139"/>
  <c r="C12" i="139"/>
  <c r="C9" i="139"/>
  <c r="C6" i="139"/>
  <c r="C4" i="139"/>
  <c r="B12" i="139"/>
  <c r="B11" i="139"/>
  <c r="B10" i="139"/>
  <c r="B9" i="139"/>
  <c r="B8" i="139"/>
  <c r="B7" i="139"/>
  <c r="B6" i="139"/>
  <c r="B5" i="139"/>
  <c r="B4" i="139"/>
  <c r="B3" i="139"/>
  <c r="B2" i="139"/>
  <c r="A12" i="139"/>
  <c r="A11" i="139"/>
  <c r="A10" i="139"/>
  <c r="G10" i="139" s="1"/>
  <c r="A9" i="139"/>
  <c r="G9" i="139" s="1"/>
  <c r="A8" i="139"/>
  <c r="A7" i="139"/>
  <c r="G7" i="139" s="1"/>
  <c r="A6" i="139"/>
  <c r="G6" i="139" s="1"/>
  <c r="A5" i="139"/>
  <c r="G5" i="139" s="1"/>
  <c r="A4" i="139"/>
  <c r="A3" i="139"/>
  <c r="A2" i="139"/>
  <c r="G2" i="139" s="1"/>
  <c r="D2" i="139"/>
  <c r="G3" i="139"/>
  <c r="D3" i="139"/>
  <c r="G4" i="139"/>
  <c r="D4" i="139"/>
  <c r="D5" i="139"/>
  <c r="D6" i="139"/>
  <c r="D7" i="139"/>
  <c r="G8" i="139"/>
  <c r="D8" i="139"/>
  <c r="D9" i="139"/>
  <c r="D10" i="139"/>
  <c r="G11" i="139"/>
  <c r="D11" i="139"/>
  <c r="G12" i="139"/>
  <c r="D12" i="139"/>
  <c r="A33" i="123"/>
  <c r="A16" i="123"/>
  <c r="A15" i="123"/>
  <c r="A32" i="123" s="1"/>
  <c r="A14" i="123"/>
  <c r="Q14" i="130"/>
  <c r="A12" i="130"/>
  <c r="O12" i="130" s="1"/>
  <c r="C12" i="116"/>
  <c r="C11" i="116"/>
  <c r="C10" i="116"/>
  <c r="C9" i="116"/>
  <c r="C8" i="116"/>
  <c r="C7" i="116"/>
  <c r="C6" i="116"/>
  <c r="C5" i="139"/>
  <c r="C4" i="116"/>
  <c r="C3" i="139"/>
  <c r="C3" i="116"/>
  <c r="C2" i="139"/>
  <c r="D11" i="116"/>
  <c r="D10" i="116"/>
  <c r="D9" i="116"/>
  <c r="D8" i="116"/>
  <c r="D7" i="116"/>
  <c r="D6" i="116"/>
  <c r="D5" i="116"/>
  <c r="D4" i="116"/>
  <c r="D13" i="116" s="1"/>
  <c r="D3" i="116"/>
  <c r="D12" i="116"/>
  <c r="G12" i="116"/>
  <c r="G10" i="116"/>
  <c r="G9" i="116"/>
  <c r="G7" i="116"/>
  <c r="G4" i="116"/>
  <c r="B12" i="116"/>
  <c r="B11" i="116"/>
  <c r="B10" i="116"/>
  <c r="B9" i="116"/>
  <c r="B8" i="116"/>
  <c r="B7" i="116"/>
  <c r="B6" i="116"/>
  <c r="B5" i="116"/>
  <c r="B4" i="116"/>
  <c r="B3" i="116"/>
  <c r="A12" i="116"/>
  <c r="T12" i="116" s="1"/>
  <c r="A11" i="116"/>
  <c r="A11" i="130" s="1"/>
  <c r="O11" i="130" s="1"/>
  <c r="A10" i="116"/>
  <c r="A9" i="116"/>
  <c r="A8" i="116"/>
  <c r="G8" i="116" s="1"/>
  <c r="A7" i="116"/>
  <c r="A6" i="116"/>
  <c r="G6" i="116" s="1"/>
  <c r="A5" i="116"/>
  <c r="G5" i="116" s="1"/>
  <c r="A4" i="116"/>
  <c r="A3" i="116"/>
  <c r="G3" i="116" s="1"/>
  <c r="G12" i="112"/>
  <c r="G11" i="112"/>
  <c r="D13" i="139" l="1"/>
  <c r="T11" i="116"/>
  <c r="G11" i="116"/>
  <c r="C7" i="139"/>
  <c r="C8" i="139"/>
  <c r="C5" i="116"/>
  <c r="C10" i="139"/>
  <c r="C11" i="139"/>
  <c r="H1" i="139" a="1"/>
  <c r="C13" i="139" a="1"/>
  <c r="C13" i="139" s="1"/>
  <c r="B13" i="139" a="1"/>
  <c r="B13" i="139" s="1"/>
  <c r="O1" i="139" l="1"/>
  <c r="O28" i="139" s="1"/>
  <c r="H1" i="139"/>
  <c r="H28" i="139" s="1"/>
  <c r="P1" i="139"/>
  <c r="P28" i="139" s="1"/>
  <c r="I1" i="139"/>
  <c r="I28" i="139" s="1"/>
  <c r="Q1" i="139"/>
  <c r="Q28" i="139" s="1"/>
  <c r="J1" i="139"/>
  <c r="J28" i="139" s="1"/>
  <c r="R1" i="139"/>
  <c r="R28" i="139" s="1"/>
  <c r="K1" i="139"/>
  <c r="K28" i="139" s="1"/>
  <c r="L1" i="139"/>
  <c r="L28" i="139" s="1"/>
  <c r="M1" i="139"/>
  <c r="M28" i="139" s="1"/>
  <c r="N1" i="139"/>
  <c r="N28" i="139" s="1"/>
  <c r="B3" i="121" l="1"/>
  <c r="B2" i="121"/>
  <c r="G2" i="112"/>
  <c r="G5" i="112" l="1"/>
  <c r="G4" i="112"/>
  <c r="G8" i="112"/>
  <c r="G7" i="112"/>
  <c r="G3" i="112"/>
  <c r="G9" i="112"/>
  <c r="G6" i="112"/>
  <c r="G10" i="112"/>
  <c r="B19" i="123"/>
  <c r="A6" i="123" l="1"/>
  <c r="A13" i="123"/>
  <c r="A7" i="123"/>
  <c r="A8" i="123"/>
  <c r="A9" i="123"/>
  <c r="A12" i="123"/>
  <c r="A10" i="123"/>
  <c r="A11" i="123"/>
  <c r="Y24" i="123" a="1"/>
  <c r="Y24" i="123" l="1"/>
  <c r="Y31" i="123"/>
  <c r="AA25" i="123"/>
  <c r="AI30" i="123"/>
  <c r="Z25" i="123"/>
  <c r="AE27" i="123"/>
  <c r="AI28" i="123"/>
  <c r="AA27" i="123"/>
  <c r="Y30" i="123"/>
  <c r="AA24" i="123"/>
  <c r="AE33" i="123"/>
  <c r="AG27" i="123"/>
  <c r="AF29" i="123"/>
  <c r="AI27" i="123"/>
  <c r="AB31" i="123"/>
  <c r="AD25" i="123"/>
  <c r="AA28" i="123"/>
  <c r="Z31" i="123"/>
  <c r="AB30" i="123"/>
  <c r="AD24" i="123"/>
  <c r="AA30" i="123"/>
  <c r="AC24" i="123"/>
  <c r="AH26" i="123"/>
  <c r="AD27" i="123"/>
  <c r="AB24" i="123"/>
  <c r="AB29" i="123"/>
  <c r="Z34" i="123"/>
  <c r="AH32" i="123"/>
  <c r="Y27" i="123"/>
  <c r="AD26" i="123"/>
  <c r="AE30" i="123"/>
  <c r="AG24" i="123"/>
  <c r="AG32" i="123"/>
  <c r="AG31" i="123"/>
  <c r="AB28" i="123"/>
  <c r="AG30" i="123"/>
  <c r="AB34" i="123"/>
  <c r="Y32" i="123"/>
  <c r="AD30" i="123"/>
  <c r="AE29" i="123"/>
  <c r="Y29" i="123"/>
  <c r="AD29" i="123"/>
  <c r="AH34" i="123"/>
  <c r="Z26" i="123"/>
  <c r="Y26" i="123"/>
  <c r="AC34" i="123"/>
  <c r="AE28" i="123"/>
  <c r="AI31" i="123"/>
  <c r="Z32" i="123"/>
  <c r="AB26" i="123"/>
  <c r="AG26" i="123"/>
  <c r="Y25" i="123"/>
  <c r="AH29" i="123"/>
  <c r="AI25" i="123"/>
  <c r="AC30" i="123"/>
  <c r="AI24" i="123"/>
  <c r="AC29" i="123"/>
  <c r="AF34" i="123"/>
  <c r="AH28" i="123"/>
  <c r="AE34" i="123"/>
  <c r="AG28" i="123"/>
  <c r="AC33" i="123"/>
  <c r="AF24" i="123"/>
  <c r="AD34" i="123"/>
  <c r="AF33" i="123"/>
  <c r="AH27" i="123"/>
  <c r="AC25" i="123"/>
  <c r="AC31" i="123"/>
  <c r="AE25" i="123"/>
  <c r="AB25" i="123"/>
  <c r="AI34" i="123"/>
  <c r="Z29" i="123"/>
  <c r="AG29" i="123"/>
  <c r="Z30" i="123"/>
  <c r="AF25" i="123"/>
  <c r="AA29" i="123"/>
  <c r="AH30" i="123"/>
  <c r="AF31" i="123"/>
  <c r="AI33" i="123"/>
  <c r="Z28" i="123"/>
  <c r="AH33" i="123"/>
  <c r="Y28" i="123"/>
  <c r="AF32" i="123"/>
  <c r="Y34" i="123"/>
  <c r="Y33" i="123"/>
  <c r="AI32" i="123"/>
  <c r="Z27" i="123"/>
  <c r="AG34" i="123"/>
  <c r="AF30" i="123"/>
  <c r="AH24" i="123"/>
  <c r="AG33" i="123"/>
  <c r="AA34" i="123"/>
  <c r="AC28" i="123"/>
  <c r="AA33" i="123"/>
  <c r="AC27" i="123"/>
  <c r="Z33" i="123"/>
  <c r="AB27" i="123"/>
  <c r="AA31" i="123"/>
  <c r="AE32" i="123"/>
  <c r="AE31" i="123"/>
  <c r="AA32" i="123"/>
  <c r="AC26" i="123"/>
  <c r="AE24" i="123"/>
  <c r="AI29" i="123"/>
  <c r="Z24" i="123"/>
  <c r="AB32" i="123"/>
  <c r="AD33" i="123"/>
  <c r="AF27" i="123"/>
  <c r="AD32" i="123"/>
  <c r="AF26" i="123"/>
  <c r="AC32" i="123"/>
  <c r="AE26" i="123"/>
  <c r="AH31" i="123"/>
  <c r="AD31" i="123"/>
  <c r="AG25" i="123"/>
  <c r="AB33" i="123"/>
  <c r="AI26" i="123"/>
  <c r="AH25" i="123"/>
  <c r="AF28" i="123"/>
  <c r="AD28" i="123"/>
  <c r="AA26" i="123"/>
  <c r="U44" i="123"/>
  <c r="V47" i="123" s="1" a="1"/>
  <c r="V47" i="123" s="1"/>
  <c r="U43" i="123"/>
  <c r="U46" i="123" s="1" a="1"/>
  <c r="U46" i="123" s="1"/>
  <c r="B53" i="123" l="1" a="1"/>
  <c r="C2" i="116"/>
  <c r="B2" i="116"/>
  <c r="B13" i="116" s="1" a="1"/>
  <c r="B13" i="116" s="1"/>
  <c r="B53" i="123" l="1"/>
  <c r="L57" i="123"/>
  <c r="E59" i="123"/>
  <c r="G53" i="123"/>
  <c r="D59" i="123"/>
  <c r="F53" i="123"/>
  <c r="J62" i="123"/>
  <c r="L56" i="123"/>
  <c r="F63" i="123"/>
  <c r="H57" i="123"/>
  <c r="D60" i="123"/>
  <c r="K61" i="123"/>
  <c r="B56" i="123"/>
  <c r="H61" i="123"/>
  <c r="E60" i="123"/>
  <c r="G54" i="123"/>
  <c r="G61" i="123"/>
  <c r="H53" i="123"/>
  <c r="H58" i="123"/>
  <c r="E54" i="123"/>
  <c r="G58" i="123"/>
  <c r="F62" i="123"/>
  <c r="B62" i="123"/>
  <c r="D56" i="123"/>
  <c r="I62" i="123"/>
  <c r="K56" i="123"/>
  <c r="B58" i="123"/>
  <c r="C61" i="123"/>
  <c r="E55" i="123"/>
  <c r="F59" i="123"/>
  <c r="H59" i="123"/>
  <c r="J53" i="123"/>
  <c r="F61" i="123"/>
  <c r="L54" i="123"/>
  <c r="F58" i="123"/>
  <c r="D53" i="123"/>
  <c r="J58" i="123"/>
  <c r="K63" i="123"/>
  <c r="I63" i="123"/>
  <c r="K57" i="123"/>
  <c r="H63" i="123"/>
  <c r="J57" i="123"/>
  <c r="G59" i="123"/>
  <c r="E61" i="123"/>
  <c r="G55" i="123"/>
  <c r="L61" i="123"/>
  <c r="C56" i="123"/>
  <c r="K55" i="123"/>
  <c r="F60" i="123"/>
  <c r="H54" i="123"/>
  <c r="G56" i="123"/>
  <c r="K58" i="123"/>
  <c r="I55" i="123"/>
  <c r="I60" i="123"/>
  <c r="L60" i="123"/>
  <c r="L62" i="123"/>
  <c r="C57" i="123"/>
  <c r="K62" i="123"/>
  <c r="B57" i="123"/>
  <c r="I53" i="123"/>
  <c r="H60" i="123"/>
  <c r="J54" i="123"/>
  <c r="D61" i="123"/>
  <c r="F55" i="123"/>
  <c r="B63" i="123"/>
  <c r="I59" i="123"/>
  <c r="K53" i="123"/>
  <c r="L63" i="123"/>
  <c r="C58" i="123"/>
  <c r="F54" i="123"/>
  <c r="I58" i="123"/>
  <c r="E53" i="123"/>
  <c r="L53" i="123"/>
  <c r="D58" i="123"/>
  <c r="G62" i="123"/>
  <c r="J63" i="123"/>
  <c r="B55" i="123"/>
  <c r="B59" i="123"/>
  <c r="G57" i="123"/>
  <c r="L55" i="123"/>
  <c r="E57" i="123"/>
  <c r="D62" i="123"/>
  <c r="F56" i="123"/>
  <c r="C62" i="123"/>
  <c r="E56" i="123"/>
  <c r="E62" i="123"/>
  <c r="K59" i="123"/>
  <c r="B54" i="123"/>
  <c r="G60" i="123"/>
  <c r="I54" i="123"/>
  <c r="C60" i="123"/>
  <c r="L58" i="123"/>
  <c r="C53" i="123"/>
  <c r="D63" i="123"/>
  <c r="F57" i="123"/>
  <c r="H55" i="123"/>
  <c r="C59" i="123"/>
  <c r="J59" i="123"/>
  <c r="D57" i="123"/>
  <c r="I61" i="123"/>
  <c r="I56" i="123"/>
  <c r="J60" i="123"/>
  <c r="K54" i="123"/>
  <c r="H56" i="123"/>
  <c r="E63" i="123"/>
  <c r="J61" i="123"/>
  <c r="K60" i="123"/>
  <c r="B60" i="123"/>
  <c r="D54" i="123"/>
  <c r="L59" i="123"/>
  <c r="C54" i="123"/>
  <c r="G63" i="123"/>
  <c r="I57" i="123"/>
  <c r="J55" i="123"/>
  <c r="E58" i="123"/>
  <c r="C63" i="123"/>
  <c r="H62" i="123"/>
  <c r="J56" i="123"/>
  <c r="C55" i="123"/>
  <c r="B61" i="123"/>
  <c r="D55" i="123"/>
  <c r="U41" i="123" l="1"/>
  <c r="U40" i="123"/>
  <c r="A31" i="123"/>
  <c r="A30" i="123"/>
  <c r="A29" i="123"/>
  <c r="A28" i="123"/>
  <c r="A27" i="123"/>
  <c r="A26" i="123"/>
  <c r="A25" i="123"/>
  <c r="A24" i="123"/>
  <c r="A23" i="123"/>
  <c r="A2" i="116"/>
  <c r="U36" i="123" l="1" a="1"/>
  <c r="A6" i="130"/>
  <c r="O6" i="130" s="1"/>
  <c r="A8" i="130"/>
  <c r="O8" i="130" s="1"/>
  <c r="T7" i="116"/>
  <c r="T9" i="116"/>
  <c r="T2" i="116"/>
  <c r="G2" i="116"/>
  <c r="A10" i="130"/>
  <c r="O10" i="130" s="1"/>
  <c r="T3" i="116"/>
  <c r="T4" i="116"/>
  <c r="T5" i="116"/>
  <c r="T6" i="116"/>
  <c r="T10" i="116"/>
  <c r="A7" i="130"/>
  <c r="O7" i="130" s="1"/>
  <c r="A4" i="130"/>
  <c r="O4" i="130" s="1"/>
  <c r="T8" i="116"/>
  <c r="A5" i="130"/>
  <c r="O5" i="130" s="1"/>
  <c r="A9" i="130"/>
  <c r="O9" i="130" s="1"/>
  <c r="A3" i="130"/>
  <c r="O3" i="130" s="1"/>
  <c r="V36" i="123" l="1"/>
  <c r="U36" i="123"/>
  <c r="AB36" i="123"/>
  <c r="AC36" i="123"/>
  <c r="Y36" i="123"/>
  <c r="AD36" i="123"/>
  <c r="AA36" i="123"/>
  <c r="AE36" i="123"/>
  <c r="Z36" i="123"/>
  <c r="X36" i="123"/>
  <c r="W36" i="123"/>
  <c r="B23" i="123" a="1"/>
  <c r="B31" i="123" l="1"/>
  <c r="B23" i="123"/>
  <c r="B28" i="123"/>
  <c r="B25" i="123"/>
  <c r="B27" i="123"/>
  <c r="B29" i="123"/>
  <c r="B30" i="123"/>
  <c r="B24" i="123"/>
  <c r="B33" i="123"/>
  <c r="B26" i="123"/>
  <c r="B32" i="123"/>
  <c r="A2" i="130"/>
  <c r="Y153" i="122"/>
  <c r="AD153" i="122" s="1"/>
  <c r="X153" i="122"/>
  <c r="AC153" i="122" s="1"/>
  <c r="W153" i="122"/>
  <c r="AB153" i="122" s="1"/>
  <c r="V153" i="122"/>
  <c r="AA153" i="122" s="1"/>
  <c r="Y152" i="122"/>
  <c r="AD152" i="122" s="1"/>
  <c r="X152" i="122"/>
  <c r="AC152" i="122" s="1"/>
  <c r="W152" i="122"/>
  <c r="AB152" i="122" s="1"/>
  <c r="V152" i="122"/>
  <c r="AA152" i="122" s="1"/>
  <c r="Y151" i="122"/>
  <c r="AD151" i="122" s="1"/>
  <c r="X151" i="122"/>
  <c r="AC151" i="122" s="1"/>
  <c r="W151" i="122"/>
  <c r="AB151" i="122" s="1"/>
  <c r="V151" i="122"/>
  <c r="AA151" i="122" s="1"/>
  <c r="Y150" i="122"/>
  <c r="AD150" i="122" s="1"/>
  <c r="X150" i="122"/>
  <c r="AC150" i="122" s="1"/>
  <c r="W150" i="122"/>
  <c r="AB150" i="122" s="1"/>
  <c r="V150" i="122"/>
  <c r="AA150" i="122" s="1"/>
  <c r="Y149" i="122"/>
  <c r="AD149" i="122" s="1"/>
  <c r="X149" i="122"/>
  <c r="AC149" i="122" s="1"/>
  <c r="W149" i="122"/>
  <c r="AB149" i="122" s="1"/>
  <c r="V149" i="122"/>
  <c r="AA149" i="122" s="1"/>
  <c r="Y148" i="122"/>
  <c r="AD148" i="122" s="1"/>
  <c r="X148" i="122"/>
  <c r="AC148" i="122" s="1"/>
  <c r="W148" i="122"/>
  <c r="AB148" i="122" s="1"/>
  <c r="V148" i="122"/>
  <c r="AA148" i="122" s="1"/>
  <c r="Y147" i="122"/>
  <c r="AD147" i="122" s="1"/>
  <c r="X147" i="122"/>
  <c r="AC147" i="122" s="1"/>
  <c r="W147" i="122"/>
  <c r="AB147" i="122" s="1"/>
  <c r="V147" i="122"/>
  <c r="AA147" i="122" s="1"/>
  <c r="Y146" i="122"/>
  <c r="AD146" i="122" s="1"/>
  <c r="X146" i="122"/>
  <c r="AC146" i="122" s="1"/>
  <c r="W146" i="122"/>
  <c r="AB146" i="122" s="1"/>
  <c r="V146" i="122"/>
  <c r="AA146" i="122" s="1"/>
  <c r="Y145" i="122"/>
  <c r="AD145" i="122" s="1"/>
  <c r="X145" i="122"/>
  <c r="AC145" i="122" s="1"/>
  <c r="W145" i="122"/>
  <c r="AB145" i="122" s="1"/>
  <c r="V145" i="122"/>
  <c r="AA145" i="122" s="1"/>
  <c r="Y144" i="122"/>
  <c r="AD144" i="122" s="1"/>
  <c r="X144" i="122"/>
  <c r="AC144" i="122" s="1"/>
  <c r="W144" i="122"/>
  <c r="AB144" i="122" s="1"/>
  <c r="V144" i="122"/>
  <c r="AA144" i="122" s="1"/>
  <c r="Y143" i="122"/>
  <c r="AD143" i="122" s="1"/>
  <c r="X143" i="122"/>
  <c r="AC143" i="122" s="1"/>
  <c r="W143" i="122"/>
  <c r="AB143" i="122" s="1"/>
  <c r="V143" i="122"/>
  <c r="AA143" i="122" s="1"/>
  <c r="Y142" i="122"/>
  <c r="AD142" i="122" s="1"/>
  <c r="X142" i="122"/>
  <c r="AC142" i="122" s="1"/>
  <c r="W142" i="122"/>
  <c r="AB142" i="122" s="1"/>
  <c r="V142" i="122"/>
  <c r="AA142" i="122" s="1"/>
  <c r="Y141" i="122"/>
  <c r="AD141" i="122" s="1"/>
  <c r="X141" i="122"/>
  <c r="AC141" i="122" s="1"/>
  <c r="W141" i="122"/>
  <c r="AB141" i="122" s="1"/>
  <c r="V141" i="122"/>
  <c r="AA141" i="122" s="1"/>
  <c r="Y140" i="122"/>
  <c r="AD140" i="122" s="1"/>
  <c r="X140" i="122"/>
  <c r="AC140" i="122" s="1"/>
  <c r="W140" i="122"/>
  <c r="AB140" i="122" s="1"/>
  <c r="V140" i="122"/>
  <c r="AA140" i="122" s="1"/>
  <c r="Y139" i="122"/>
  <c r="AD139" i="122" s="1"/>
  <c r="X139" i="122"/>
  <c r="AC139" i="122" s="1"/>
  <c r="W139" i="122"/>
  <c r="AB139" i="122" s="1"/>
  <c r="V139" i="122"/>
  <c r="AA139" i="122" s="1"/>
  <c r="Y138" i="122"/>
  <c r="AD138" i="122" s="1"/>
  <c r="X138" i="122"/>
  <c r="AC138" i="122" s="1"/>
  <c r="W138" i="122"/>
  <c r="AB138" i="122" s="1"/>
  <c r="V138" i="122"/>
  <c r="AA138" i="122" s="1"/>
  <c r="Y137" i="122"/>
  <c r="AD137" i="122" s="1"/>
  <c r="X137" i="122"/>
  <c r="AC137" i="122" s="1"/>
  <c r="W137" i="122"/>
  <c r="AB137" i="122" s="1"/>
  <c r="V137" i="122"/>
  <c r="AA137" i="122" s="1"/>
  <c r="Y136" i="122"/>
  <c r="AD136" i="122" s="1"/>
  <c r="X136" i="122"/>
  <c r="AC136" i="122" s="1"/>
  <c r="W136" i="122"/>
  <c r="AB136" i="122" s="1"/>
  <c r="V136" i="122"/>
  <c r="AA136" i="122" s="1"/>
  <c r="Y135" i="122"/>
  <c r="AD135" i="122" s="1"/>
  <c r="X135" i="122"/>
  <c r="AC135" i="122" s="1"/>
  <c r="W135" i="122"/>
  <c r="AB135" i="122" s="1"/>
  <c r="V135" i="122"/>
  <c r="AA135" i="122" s="1"/>
  <c r="Y134" i="122"/>
  <c r="AD134" i="122" s="1"/>
  <c r="X134" i="122"/>
  <c r="AC134" i="122" s="1"/>
  <c r="W134" i="122"/>
  <c r="AB134" i="122" s="1"/>
  <c r="V134" i="122"/>
  <c r="AA134" i="122" s="1"/>
  <c r="Y133" i="122"/>
  <c r="AD133" i="122" s="1"/>
  <c r="X133" i="122"/>
  <c r="AC133" i="122" s="1"/>
  <c r="W133" i="122"/>
  <c r="AB133" i="122" s="1"/>
  <c r="V133" i="122"/>
  <c r="AA133" i="122" s="1"/>
  <c r="Y132" i="122"/>
  <c r="AD132" i="122" s="1"/>
  <c r="X132" i="122"/>
  <c r="AC132" i="122" s="1"/>
  <c r="W132" i="122"/>
  <c r="AB132" i="122" s="1"/>
  <c r="V132" i="122"/>
  <c r="AA132" i="122" s="1"/>
  <c r="Y131" i="122"/>
  <c r="AD131" i="122" s="1"/>
  <c r="X131" i="122"/>
  <c r="AC131" i="122" s="1"/>
  <c r="W131" i="122"/>
  <c r="AB131" i="122" s="1"/>
  <c r="V131" i="122"/>
  <c r="AA131" i="122" s="1"/>
  <c r="Y130" i="122"/>
  <c r="AD130" i="122" s="1"/>
  <c r="X130" i="122"/>
  <c r="AC130" i="122" s="1"/>
  <c r="W130" i="122"/>
  <c r="AB130" i="122" s="1"/>
  <c r="V130" i="122"/>
  <c r="AA130" i="122" s="1"/>
  <c r="Y129" i="122"/>
  <c r="AD129" i="122" s="1"/>
  <c r="X129" i="122"/>
  <c r="AC129" i="122" s="1"/>
  <c r="W129" i="122"/>
  <c r="AB129" i="122" s="1"/>
  <c r="V129" i="122"/>
  <c r="AA129" i="122" s="1"/>
  <c r="Y128" i="122"/>
  <c r="AD128" i="122" s="1"/>
  <c r="X128" i="122"/>
  <c r="AC128" i="122" s="1"/>
  <c r="W128" i="122"/>
  <c r="AB128" i="122" s="1"/>
  <c r="V128" i="122"/>
  <c r="AA128" i="122" s="1"/>
  <c r="Y127" i="122"/>
  <c r="AD127" i="122" s="1"/>
  <c r="X127" i="122"/>
  <c r="AC127" i="122" s="1"/>
  <c r="W127" i="122"/>
  <c r="AB127" i="122" s="1"/>
  <c r="V127" i="122"/>
  <c r="AA127" i="122" s="1"/>
  <c r="Y126" i="122"/>
  <c r="AD126" i="122" s="1"/>
  <c r="X126" i="122"/>
  <c r="AC126" i="122" s="1"/>
  <c r="W126" i="122"/>
  <c r="AB126" i="122" s="1"/>
  <c r="V126" i="122"/>
  <c r="AA126" i="122" s="1"/>
  <c r="Y125" i="122"/>
  <c r="AD125" i="122" s="1"/>
  <c r="X125" i="122"/>
  <c r="AC125" i="122" s="1"/>
  <c r="W125" i="122"/>
  <c r="AB125" i="122" s="1"/>
  <c r="V125" i="122"/>
  <c r="AA125" i="122" s="1"/>
  <c r="Y124" i="122"/>
  <c r="AD124" i="122" s="1"/>
  <c r="X124" i="122"/>
  <c r="AC124" i="122" s="1"/>
  <c r="W124" i="122"/>
  <c r="AB124" i="122" s="1"/>
  <c r="V124" i="122"/>
  <c r="AA124" i="122" s="1"/>
  <c r="Y123" i="122"/>
  <c r="AD123" i="122" s="1"/>
  <c r="X123" i="122"/>
  <c r="AC123" i="122" s="1"/>
  <c r="W123" i="122"/>
  <c r="AB123" i="122" s="1"/>
  <c r="V123" i="122"/>
  <c r="AA123" i="122" s="1"/>
  <c r="Y122" i="122"/>
  <c r="AD122" i="122" s="1"/>
  <c r="X122" i="122"/>
  <c r="AC122" i="122" s="1"/>
  <c r="W122" i="122"/>
  <c r="AB122" i="122" s="1"/>
  <c r="V122" i="122"/>
  <c r="AA122" i="122" s="1"/>
  <c r="Y121" i="122"/>
  <c r="AD121" i="122" s="1"/>
  <c r="X121" i="122"/>
  <c r="AC121" i="122" s="1"/>
  <c r="W121" i="122"/>
  <c r="AB121" i="122" s="1"/>
  <c r="V121" i="122"/>
  <c r="AA121" i="122" s="1"/>
  <c r="Y120" i="122"/>
  <c r="AD120" i="122" s="1"/>
  <c r="X120" i="122"/>
  <c r="AC120" i="122" s="1"/>
  <c r="W120" i="122"/>
  <c r="AB120" i="122" s="1"/>
  <c r="V120" i="122"/>
  <c r="AA120" i="122" s="1"/>
  <c r="Y119" i="122"/>
  <c r="AD119" i="122" s="1"/>
  <c r="X119" i="122"/>
  <c r="AC119" i="122" s="1"/>
  <c r="W119" i="122"/>
  <c r="AB119" i="122" s="1"/>
  <c r="V119" i="122"/>
  <c r="AA119" i="122" s="1"/>
  <c r="Y118" i="122"/>
  <c r="AD118" i="122" s="1"/>
  <c r="X118" i="122"/>
  <c r="AC118" i="122" s="1"/>
  <c r="W118" i="122"/>
  <c r="AB118" i="122" s="1"/>
  <c r="V118" i="122"/>
  <c r="AA118" i="122" s="1"/>
  <c r="Y117" i="122"/>
  <c r="AD117" i="122" s="1"/>
  <c r="X117" i="122"/>
  <c r="AC117" i="122" s="1"/>
  <c r="W117" i="122"/>
  <c r="AB117" i="122" s="1"/>
  <c r="V117" i="122"/>
  <c r="AA117" i="122" s="1"/>
  <c r="Y116" i="122"/>
  <c r="AD116" i="122" s="1"/>
  <c r="X116" i="122"/>
  <c r="AC116" i="122" s="1"/>
  <c r="W116" i="122"/>
  <c r="AB116" i="122" s="1"/>
  <c r="V116" i="122"/>
  <c r="AA116" i="122" s="1"/>
  <c r="Y115" i="122"/>
  <c r="AD115" i="122" s="1"/>
  <c r="X115" i="122"/>
  <c r="AC115" i="122" s="1"/>
  <c r="W115" i="122"/>
  <c r="AB115" i="122" s="1"/>
  <c r="V115" i="122"/>
  <c r="AA115" i="122" s="1"/>
  <c r="Y114" i="122"/>
  <c r="AD114" i="122" s="1"/>
  <c r="X114" i="122"/>
  <c r="AC114" i="122" s="1"/>
  <c r="W114" i="122"/>
  <c r="AB114" i="122" s="1"/>
  <c r="V114" i="122"/>
  <c r="AA114" i="122" s="1"/>
  <c r="Y113" i="122"/>
  <c r="AD113" i="122" s="1"/>
  <c r="X113" i="122"/>
  <c r="AC113" i="122" s="1"/>
  <c r="W113" i="122"/>
  <c r="AB113" i="122" s="1"/>
  <c r="V113" i="122"/>
  <c r="AA113" i="122" s="1"/>
  <c r="Y112" i="122"/>
  <c r="AD112" i="122" s="1"/>
  <c r="X112" i="122"/>
  <c r="AC112" i="122" s="1"/>
  <c r="W112" i="122"/>
  <c r="AB112" i="122" s="1"/>
  <c r="V112" i="122"/>
  <c r="AA112" i="122" s="1"/>
  <c r="Y111" i="122"/>
  <c r="AD111" i="122" s="1"/>
  <c r="X111" i="122"/>
  <c r="AC111" i="122" s="1"/>
  <c r="W111" i="122"/>
  <c r="AB111" i="122" s="1"/>
  <c r="V111" i="122"/>
  <c r="AA111" i="122" s="1"/>
  <c r="Y110" i="122"/>
  <c r="AD110" i="122" s="1"/>
  <c r="X110" i="122"/>
  <c r="AC110" i="122" s="1"/>
  <c r="W110" i="122"/>
  <c r="AB110" i="122" s="1"/>
  <c r="V110" i="122"/>
  <c r="AA110" i="122" s="1"/>
  <c r="Y109" i="122"/>
  <c r="AD109" i="122" s="1"/>
  <c r="X109" i="122"/>
  <c r="AC109" i="122" s="1"/>
  <c r="W109" i="122"/>
  <c r="AB109" i="122" s="1"/>
  <c r="V109" i="122"/>
  <c r="AA109" i="122" s="1"/>
  <c r="Y108" i="122"/>
  <c r="AD108" i="122" s="1"/>
  <c r="X108" i="122"/>
  <c r="AC108" i="122" s="1"/>
  <c r="W108" i="122"/>
  <c r="AB108" i="122" s="1"/>
  <c r="V108" i="122"/>
  <c r="AA108" i="122" s="1"/>
  <c r="Y107" i="122"/>
  <c r="AD107" i="122" s="1"/>
  <c r="X107" i="122"/>
  <c r="AC107" i="122" s="1"/>
  <c r="W107" i="122"/>
  <c r="AB107" i="122" s="1"/>
  <c r="V107" i="122"/>
  <c r="AA107" i="122" s="1"/>
  <c r="Y106" i="122"/>
  <c r="AD106" i="122" s="1"/>
  <c r="X106" i="122"/>
  <c r="AC106" i="122" s="1"/>
  <c r="W106" i="122"/>
  <c r="AB106" i="122" s="1"/>
  <c r="V106" i="122"/>
  <c r="AA106" i="122" s="1"/>
  <c r="Y105" i="122"/>
  <c r="AD105" i="122" s="1"/>
  <c r="X105" i="122"/>
  <c r="AC105" i="122" s="1"/>
  <c r="W105" i="122"/>
  <c r="AB105" i="122" s="1"/>
  <c r="V105" i="122"/>
  <c r="AA105" i="122" s="1"/>
  <c r="Y104" i="122"/>
  <c r="AD104" i="122" s="1"/>
  <c r="X104" i="122"/>
  <c r="AC104" i="122" s="1"/>
  <c r="W104" i="122"/>
  <c r="AB104" i="122" s="1"/>
  <c r="V104" i="122"/>
  <c r="AA104" i="122" s="1"/>
  <c r="Y103" i="122"/>
  <c r="AD103" i="122" s="1"/>
  <c r="X103" i="122"/>
  <c r="AC103" i="122" s="1"/>
  <c r="W103" i="122"/>
  <c r="AB103" i="122" s="1"/>
  <c r="V103" i="122"/>
  <c r="AA103" i="122" s="1"/>
  <c r="Y102" i="122"/>
  <c r="AD102" i="122" s="1"/>
  <c r="X102" i="122"/>
  <c r="AC102" i="122" s="1"/>
  <c r="W102" i="122"/>
  <c r="AB102" i="122" s="1"/>
  <c r="V102" i="122"/>
  <c r="AA102" i="122" s="1"/>
  <c r="Y101" i="122"/>
  <c r="AD101" i="122" s="1"/>
  <c r="X101" i="122"/>
  <c r="AC101" i="122" s="1"/>
  <c r="W101" i="122"/>
  <c r="AB101" i="122" s="1"/>
  <c r="V101" i="122"/>
  <c r="AA101" i="122" s="1"/>
  <c r="Y100" i="122"/>
  <c r="AD100" i="122" s="1"/>
  <c r="X100" i="122"/>
  <c r="AC100" i="122" s="1"/>
  <c r="W100" i="122"/>
  <c r="AB100" i="122" s="1"/>
  <c r="V100" i="122"/>
  <c r="AA100" i="122" s="1"/>
  <c r="Y99" i="122"/>
  <c r="AD99" i="122" s="1"/>
  <c r="X99" i="122"/>
  <c r="AC99" i="122" s="1"/>
  <c r="W99" i="122"/>
  <c r="AB99" i="122" s="1"/>
  <c r="V99" i="122"/>
  <c r="AA99" i="122" s="1"/>
  <c r="Y98" i="122"/>
  <c r="AD98" i="122" s="1"/>
  <c r="X98" i="122"/>
  <c r="AC98" i="122" s="1"/>
  <c r="W98" i="122"/>
  <c r="AB98" i="122" s="1"/>
  <c r="V98" i="122"/>
  <c r="AA98" i="122" s="1"/>
  <c r="Y97" i="122"/>
  <c r="AD97" i="122" s="1"/>
  <c r="X97" i="122"/>
  <c r="AC97" i="122" s="1"/>
  <c r="W97" i="122"/>
  <c r="AB97" i="122" s="1"/>
  <c r="V97" i="122"/>
  <c r="AA97" i="122" s="1"/>
  <c r="Y96" i="122"/>
  <c r="AD96" i="122" s="1"/>
  <c r="X96" i="122"/>
  <c r="AC96" i="122" s="1"/>
  <c r="W96" i="122"/>
  <c r="AB96" i="122" s="1"/>
  <c r="V96" i="122"/>
  <c r="AA96" i="122" s="1"/>
  <c r="Y95" i="122"/>
  <c r="AD95" i="122" s="1"/>
  <c r="X95" i="122"/>
  <c r="AC95" i="122" s="1"/>
  <c r="W95" i="122"/>
  <c r="AB95" i="122" s="1"/>
  <c r="V95" i="122"/>
  <c r="AA95" i="122" s="1"/>
  <c r="Y94" i="122"/>
  <c r="AD94" i="122" s="1"/>
  <c r="X94" i="122"/>
  <c r="AC94" i="122" s="1"/>
  <c r="W94" i="122"/>
  <c r="AB94" i="122" s="1"/>
  <c r="V94" i="122"/>
  <c r="AA94" i="122" s="1"/>
  <c r="Y93" i="122"/>
  <c r="AD93" i="122" s="1"/>
  <c r="X93" i="122"/>
  <c r="AC93" i="122" s="1"/>
  <c r="W93" i="122"/>
  <c r="AB93" i="122" s="1"/>
  <c r="V93" i="122"/>
  <c r="AA93" i="122" s="1"/>
  <c r="Y92" i="122"/>
  <c r="AD92" i="122" s="1"/>
  <c r="X92" i="122"/>
  <c r="AC92" i="122" s="1"/>
  <c r="W92" i="122"/>
  <c r="AB92" i="122" s="1"/>
  <c r="V92" i="122"/>
  <c r="AA92" i="122" s="1"/>
  <c r="Y91" i="122"/>
  <c r="AD91" i="122" s="1"/>
  <c r="X91" i="122"/>
  <c r="AC91" i="122" s="1"/>
  <c r="W91" i="122"/>
  <c r="AB91" i="122" s="1"/>
  <c r="V91" i="122"/>
  <c r="AA91" i="122" s="1"/>
  <c r="Y90" i="122"/>
  <c r="AD90" i="122" s="1"/>
  <c r="X90" i="122"/>
  <c r="AC90" i="122" s="1"/>
  <c r="W90" i="122"/>
  <c r="AB90" i="122" s="1"/>
  <c r="V90" i="122"/>
  <c r="AA90" i="122" s="1"/>
  <c r="Y89" i="122"/>
  <c r="AD89" i="122" s="1"/>
  <c r="X89" i="122"/>
  <c r="AC89" i="122" s="1"/>
  <c r="W89" i="122"/>
  <c r="AB89" i="122" s="1"/>
  <c r="V89" i="122"/>
  <c r="AA89" i="122" s="1"/>
  <c r="Y88" i="122"/>
  <c r="AD88" i="122" s="1"/>
  <c r="X88" i="122"/>
  <c r="AC88" i="122" s="1"/>
  <c r="W88" i="122"/>
  <c r="AB88" i="122" s="1"/>
  <c r="V88" i="122"/>
  <c r="AA88" i="122" s="1"/>
  <c r="Y87" i="122"/>
  <c r="AD87" i="122" s="1"/>
  <c r="X87" i="122"/>
  <c r="AC87" i="122" s="1"/>
  <c r="W87" i="122"/>
  <c r="AB87" i="122" s="1"/>
  <c r="V87" i="122"/>
  <c r="AA87" i="122" s="1"/>
  <c r="Y86" i="122"/>
  <c r="AD86" i="122" s="1"/>
  <c r="X86" i="122"/>
  <c r="AC86" i="122" s="1"/>
  <c r="W86" i="122"/>
  <c r="AB86" i="122" s="1"/>
  <c r="V86" i="122"/>
  <c r="AA86" i="122" s="1"/>
  <c r="Y85" i="122"/>
  <c r="AD85" i="122" s="1"/>
  <c r="X85" i="122"/>
  <c r="AC85" i="122" s="1"/>
  <c r="W85" i="122"/>
  <c r="AB85" i="122" s="1"/>
  <c r="V85" i="122"/>
  <c r="AA85" i="122" s="1"/>
  <c r="Y84" i="122"/>
  <c r="AD84" i="122" s="1"/>
  <c r="X84" i="122"/>
  <c r="AC84" i="122" s="1"/>
  <c r="W84" i="122"/>
  <c r="AB84" i="122" s="1"/>
  <c r="V84" i="122"/>
  <c r="AA84" i="122" s="1"/>
  <c r="Y83" i="122"/>
  <c r="AD83" i="122" s="1"/>
  <c r="X83" i="122"/>
  <c r="AC83" i="122" s="1"/>
  <c r="W83" i="122"/>
  <c r="AB83" i="122" s="1"/>
  <c r="V83" i="122"/>
  <c r="AA83" i="122" s="1"/>
  <c r="Y82" i="122"/>
  <c r="AD82" i="122" s="1"/>
  <c r="X82" i="122"/>
  <c r="AC82" i="122" s="1"/>
  <c r="W82" i="122"/>
  <c r="AB82" i="122" s="1"/>
  <c r="V82" i="122"/>
  <c r="AA82" i="122" s="1"/>
  <c r="Y81" i="122"/>
  <c r="AD81" i="122" s="1"/>
  <c r="X81" i="122"/>
  <c r="AC81" i="122" s="1"/>
  <c r="W81" i="122"/>
  <c r="AB81" i="122" s="1"/>
  <c r="V81" i="122"/>
  <c r="AA81" i="122" s="1"/>
  <c r="Y80" i="122"/>
  <c r="AD80" i="122" s="1"/>
  <c r="X80" i="122"/>
  <c r="AC80" i="122" s="1"/>
  <c r="W80" i="122"/>
  <c r="AB80" i="122" s="1"/>
  <c r="V80" i="122"/>
  <c r="AA80" i="122" s="1"/>
  <c r="Y79" i="122"/>
  <c r="AD79" i="122" s="1"/>
  <c r="X79" i="122"/>
  <c r="AC79" i="122" s="1"/>
  <c r="W79" i="122"/>
  <c r="AB79" i="122" s="1"/>
  <c r="V79" i="122"/>
  <c r="AA79" i="122" s="1"/>
  <c r="Y78" i="122"/>
  <c r="AD78" i="122" s="1"/>
  <c r="X78" i="122"/>
  <c r="AC78" i="122" s="1"/>
  <c r="W78" i="122"/>
  <c r="AB78" i="122" s="1"/>
  <c r="V78" i="122"/>
  <c r="AA78" i="122" s="1"/>
  <c r="Y77" i="122"/>
  <c r="AD77" i="122" s="1"/>
  <c r="X77" i="122"/>
  <c r="AC77" i="122" s="1"/>
  <c r="W77" i="122"/>
  <c r="AB77" i="122" s="1"/>
  <c r="V77" i="122"/>
  <c r="AA77" i="122" s="1"/>
  <c r="Y76" i="122"/>
  <c r="AD76" i="122" s="1"/>
  <c r="X76" i="122"/>
  <c r="AC76" i="122" s="1"/>
  <c r="W76" i="122"/>
  <c r="AB76" i="122" s="1"/>
  <c r="V76" i="122"/>
  <c r="AA76" i="122" s="1"/>
  <c r="Y75" i="122"/>
  <c r="AD75" i="122" s="1"/>
  <c r="X75" i="122"/>
  <c r="AC75" i="122" s="1"/>
  <c r="W75" i="122"/>
  <c r="AB75" i="122" s="1"/>
  <c r="V75" i="122"/>
  <c r="AA75" i="122" s="1"/>
  <c r="Y74" i="122"/>
  <c r="AD74" i="122" s="1"/>
  <c r="X74" i="122"/>
  <c r="AC74" i="122" s="1"/>
  <c r="W74" i="122"/>
  <c r="AB74" i="122" s="1"/>
  <c r="V74" i="122"/>
  <c r="AA74" i="122" s="1"/>
  <c r="Y73" i="122"/>
  <c r="AD73" i="122" s="1"/>
  <c r="X73" i="122"/>
  <c r="AC73" i="122" s="1"/>
  <c r="W73" i="122"/>
  <c r="AB73" i="122" s="1"/>
  <c r="V73" i="122"/>
  <c r="AA73" i="122" s="1"/>
  <c r="Y72" i="122"/>
  <c r="AD72" i="122" s="1"/>
  <c r="X72" i="122"/>
  <c r="AC72" i="122" s="1"/>
  <c r="W72" i="122"/>
  <c r="AB72" i="122" s="1"/>
  <c r="V72" i="122"/>
  <c r="AA72" i="122" s="1"/>
  <c r="Y71" i="122"/>
  <c r="AD71" i="122" s="1"/>
  <c r="X71" i="122"/>
  <c r="AC71" i="122" s="1"/>
  <c r="W71" i="122"/>
  <c r="AB71" i="122" s="1"/>
  <c r="V71" i="122"/>
  <c r="AA71" i="122" s="1"/>
  <c r="Y70" i="122"/>
  <c r="AD70" i="122" s="1"/>
  <c r="X70" i="122"/>
  <c r="AC70" i="122" s="1"/>
  <c r="W70" i="122"/>
  <c r="AB70" i="122" s="1"/>
  <c r="V70" i="122"/>
  <c r="AA70" i="122" s="1"/>
  <c r="Y69" i="122"/>
  <c r="AD69" i="122" s="1"/>
  <c r="X69" i="122"/>
  <c r="AC69" i="122" s="1"/>
  <c r="W69" i="122"/>
  <c r="AB69" i="122" s="1"/>
  <c r="V69" i="122"/>
  <c r="AA69" i="122" s="1"/>
  <c r="Y68" i="122"/>
  <c r="AD68" i="122" s="1"/>
  <c r="X68" i="122"/>
  <c r="AC68" i="122" s="1"/>
  <c r="W68" i="122"/>
  <c r="AB68" i="122" s="1"/>
  <c r="V68" i="122"/>
  <c r="AA68" i="122" s="1"/>
  <c r="Y67" i="122"/>
  <c r="AD67" i="122" s="1"/>
  <c r="X67" i="122"/>
  <c r="AC67" i="122" s="1"/>
  <c r="W67" i="122"/>
  <c r="AB67" i="122" s="1"/>
  <c r="V67" i="122"/>
  <c r="AA67" i="122" s="1"/>
  <c r="Y66" i="122"/>
  <c r="AD66" i="122" s="1"/>
  <c r="X66" i="122"/>
  <c r="AC66" i="122" s="1"/>
  <c r="W66" i="122"/>
  <c r="AB66" i="122" s="1"/>
  <c r="V66" i="122"/>
  <c r="AA66" i="122" s="1"/>
  <c r="Y65" i="122"/>
  <c r="AD65" i="122" s="1"/>
  <c r="X65" i="122"/>
  <c r="AC65" i="122" s="1"/>
  <c r="W65" i="122"/>
  <c r="AB65" i="122" s="1"/>
  <c r="V65" i="122"/>
  <c r="AA65" i="122" s="1"/>
  <c r="Y64" i="122"/>
  <c r="AD64" i="122" s="1"/>
  <c r="X64" i="122"/>
  <c r="AC64" i="122" s="1"/>
  <c r="W64" i="122"/>
  <c r="AB64" i="122" s="1"/>
  <c r="V64" i="122"/>
  <c r="AA64" i="122" s="1"/>
  <c r="Y63" i="122"/>
  <c r="AD63" i="122" s="1"/>
  <c r="X63" i="122"/>
  <c r="AC63" i="122" s="1"/>
  <c r="W63" i="122"/>
  <c r="AB63" i="122" s="1"/>
  <c r="V63" i="122"/>
  <c r="AA63" i="122" s="1"/>
  <c r="Y62" i="122"/>
  <c r="AD62" i="122" s="1"/>
  <c r="X62" i="122"/>
  <c r="AC62" i="122" s="1"/>
  <c r="W62" i="122"/>
  <c r="AB62" i="122" s="1"/>
  <c r="V62" i="122"/>
  <c r="AA62" i="122" s="1"/>
  <c r="Y61" i="122"/>
  <c r="AD61" i="122" s="1"/>
  <c r="X61" i="122"/>
  <c r="AC61" i="122" s="1"/>
  <c r="W61" i="122"/>
  <c r="AB61" i="122" s="1"/>
  <c r="V61" i="122"/>
  <c r="AA61" i="122" s="1"/>
  <c r="Y60" i="122"/>
  <c r="AD60" i="122" s="1"/>
  <c r="X60" i="122"/>
  <c r="AC60" i="122" s="1"/>
  <c r="W60" i="122"/>
  <c r="AB60" i="122" s="1"/>
  <c r="V60" i="122"/>
  <c r="AA60" i="122" s="1"/>
  <c r="Y59" i="122"/>
  <c r="AD59" i="122" s="1"/>
  <c r="X59" i="122"/>
  <c r="AC59" i="122" s="1"/>
  <c r="W59" i="122"/>
  <c r="AB59" i="122" s="1"/>
  <c r="V59" i="122"/>
  <c r="AA59" i="122" s="1"/>
  <c r="Y58" i="122"/>
  <c r="AD58" i="122" s="1"/>
  <c r="X58" i="122"/>
  <c r="AC58" i="122" s="1"/>
  <c r="W58" i="122"/>
  <c r="AB58" i="122" s="1"/>
  <c r="V58" i="122"/>
  <c r="AA58" i="122" s="1"/>
  <c r="Y57" i="122"/>
  <c r="AD57" i="122" s="1"/>
  <c r="X57" i="122"/>
  <c r="AC57" i="122" s="1"/>
  <c r="W57" i="122"/>
  <c r="AB57" i="122" s="1"/>
  <c r="V57" i="122"/>
  <c r="AA57" i="122" s="1"/>
  <c r="Y56" i="122"/>
  <c r="AD56" i="122" s="1"/>
  <c r="X56" i="122"/>
  <c r="AC56" i="122" s="1"/>
  <c r="W56" i="122"/>
  <c r="AB56" i="122" s="1"/>
  <c r="V56" i="122"/>
  <c r="AA56" i="122" s="1"/>
  <c r="Y55" i="122"/>
  <c r="AD55" i="122" s="1"/>
  <c r="X55" i="122"/>
  <c r="AC55" i="122" s="1"/>
  <c r="W55" i="122"/>
  <c r="AB55" i="122" s="1"/>
  <c r="V55" i="122"/>
  <c r="AA55" i="122" s="1"/>
  <c r="Y54" i="122"/>
  <c r="AD54" i="122" s="1"/>
  <c r="X54" i="122"/>
  <c r="AC54" i="122" s="1"/>
  <c r="W54" i="122"/>
  <c r="AB54" i="122" s="1"/>
  <c r="V54" i="122"/>
  <c r="AA54" i="122" s="1"/>
  <c r="Y53" i="122"/>
  <c r="AD53" i="122" s="1"/>
  <c r="X53" i="122"/>
  <c r="AC53" i="122" s="1"/>
  <c r="W53" i="122"/>
  <c r="AB53" i="122" s="1"/>
  <c r="V53" i="122"/>
  <c r="AA53" i="122" s="1"/>
  <c r="Y52" i="122"/>
  <c r="AD52" i="122" s="1"/>
  <c r="X52" i="122"/>
  <c r="AC52" i="122" s="1"/>
  <c r="W52" i="122"/>
  <c r="AB52" i="122" s="1"/>
  <c r="V52" i="122"/>
  <c r="AA52" i="122" s="1"/>
  <c r="Y51" i="122"/>
  <c r="AD51" i="122" s="1"/>
  <c r="X51" i="122"/>
  <c r="AC51" i="122" s="1"/>
  <c r="W51" i="122"/>
  <c r="AB51" i="122" s="1"/>
  <c r="V51" i="122"/>
  <c r="AA51" i="122" s="1"/>
  <c r="Y50" i="122"/>
  <c r="AD50" i="122" s="1"/>
  <c r="X50" i="122"/>
  <c r="AC50" i="122" s="1"/>
  <c r="W50" i="122"/>
  <c r="AB50" i="122" s="1"/>
  <c r="V50" i="122"/>
  <c r="AA50" i="122" s="1"/>
  <c r="Y49" i="122"/>
  <c r="AD49" i="122" s="1"/>
  <c r="X49" i="122"/>
  <c r="AC49" i="122" s="1"/>
  <c r="W49" i="122"/>
  <c r="AB49" i="122" s="1"/>
  <c r="V49" i="122"/>
  <c r="AA49" i="122" s="1"/>
  <c r="Y48" i="122"/>
  <c r="AD48" i="122" s="1"/>
  <c r="X48" i="122"/>
  <c r="AC48" i="122" s="1"/>
  <c r="W48" i="122"/>
  <c r="AB48" i="122" s="1"/>
  <c r="V48" i="122"/>
  <c r="AA48" i="122" s="1"/>
  <c r="Y47" i="122"/>
  <c r="AD47" i="122" s="1"/>
  <c r="X47" i="122"/>
  <c r="AC47" i="122" s="1"/>
  <c r="W47" i="122"/>
  <c r="AB47" i="122" s="1"/>
  <c r="V47" i="122"/>
  <c r="AA47" i="122" s="1"/>
  <c r="Y46" i="122"/>
  <c r="AD46" i="122" s="1"/>
  <c r="X46" i="122"/>
  <c r="AC46" i="122" s="1"/>
  <c r="W46" i="122"/>
  <c r="AB46" i="122" s="1"/>
  <c r="V46" i="122"/>
  <c r="AA46" i="122" s="1"/>
  <c r="Y45" i="122"/>
  <c r="AD45" i="122" s="1"/>
  <c r="X45" i="122"/>
  <c r="AC45" i="122" s="1"/>
  <c r="W45" i="122"/>
  <c r="AB45" i="122" s="1"/>
  <c r="V45" i="122"/>
  <c r="AA45" i="122" s="1"/>
  <c r="Y44" i="122"/>
  <c r="AD44" i="122" s="1"/>
  <c r="X44" i="122"/>
  <c r="AC44" i="122" s="1"/>
  <c r="W44" i="122"/>
  <c r="AB44" i="122" s="1"/>
  <c r="V44" i="122"/>
  <c r="AA44" i="122" s="1"/>
  <c r="Y43" i="122"/>
  <c r="AD43" i="122" s="1"/>
  <c r="X43" i="122"/>
  <c r="AC43" i="122" s="1"/>
  <c r="W43" i="122"/>
  <c r="AB43" i="122" s="1"/>
  <c r="V43" i="122"/>
  <c r="AA43" i="122" s="1"/>
  <c r="Y42" i="122"/>
  <c r="AD42" i="122" s="1"/>
  <c r="X42" i="122"/>
  <c r="AC42" i="122" s="1"/>
  <c r="W42" i="122"/>
  <c r="AB42" i="122" s="1"/>
  <c r="V42" i="122"/>
  <c r="AA42" i="122" s="1"/>
  <c r="Y41" i="122"/>
  <c r="AD41" i="122" s="1"/>
  <c r="X41" i="122"/>
  <c r="AC41" i="122" s="1"/>
  <c r="W41" i="122"/>
  <c r="AB41" i="122" s="1"/>
  <c r="V41" i="122"/>
  <c r="AA41" i="122" s="1"/>
  <c r="Y40" i="122"/>
  <c r="AD40" i="122" s="1"/>
  <c r="X40" i="122"/>
  <c r="AC40" i="122" s="1"/>
  <c r="W40" i="122"/>
  <c r="AB40" i="122" s="1"/>
  <c r="V40" i="122"/>
  <c r="AA40" i="122" s="1"/>
  <c r="Y39" i="122"/>
  <c r="AD39" i="122" s="1"/>
  <c r="X39" i="122"/>
  <c r="AC39" i="122" s="1"/>
  <c r="W39" i="122"/>
  <c r="AB39" i="122" s="1"/>
  <c r="V39" i="122"/>
  <c r="AA39" i="122" s="1"/>
  <c r="Y38" i="122"/>
  <c r="AD38" i="122" s="1"/>
  <c r="X38" i="122"/>
  <c r="AC38" i="122" s="1"/>
  <c r="W38" i="122"/>
  <c r="AB38" i="122" s="1"/>
  <c r="V38" i="122"/>
  <c r="AA38" i="122" s="1"/>
  <c r="Y37" i="122"/>
  <c r="AD37" i="122" s="1"/>
  <c r="X37" i="122"/>
  <c r="AC37" i="122" s="1"/>
  <c r="W37" i="122"/>
  <c r="AB37" i="122" s="1"/>
  <c r="V37" i="122"/>
  <c r="AA37" i="122" s="1"/>
  <c r="Y36" i="122"/>
  <c r="AD36" i="122" s="1"/>
  <c r="X36" i="122"/>
  <c r="AC36" i="122" s="1"/>
  <c r="W36" i="122"/>
  <c r="AB36" i="122" s="1"/>
  <c r="V36" i="122"/>
  <c r="AA36" i="122" s="1"/>
  <c r="Y35" i="122"/>
  <c r="AD35" i="122" s="1"/>
  <c r="X35" i="122"/>
  <c r="AC35" i="122" s="1"/>
  <c r="W35" i="122"/>
  <c r="AB35" i="122" s="1"/>
  <c r="V35" i="122"/>
  <c r="AA35" i="122" s="1"/>
  <c r="Y34" i="122"/>
  <c r="AD34" i="122" s="1"/>
  <c r="X34" i="122"/>
  <c r="AC34" i="122" s="1"/>
  <c r="W34" i="122"/>
  <c r="AB34" i="122" s="1"/>
  <c r="V34" i="122"/>
  <c r="AA34" i="122" s="1"/>
  <c r="Y33" i="122"/>
  <c r="AD33" i="122" s="1"/>
  <c r="X33" i="122"/>
  <c r="AC33" i="122" s="1"/>
  <c r="W33" i="122"/>
  <c r="AB33" i="122" s="1"/>
  <c r="V33" i="122"/>
  <c r="AA33" i="122" s="1"/>
  <c r="Y32" i="122"/>
  <c r="AD32" i="122" s="1"/>
  <c r="X32" i="122"/>
  <c r="AC32" i="122" s="1"/>
  <c r="W32" i="122"/>
  <c r="AB32" i="122" s="1"/>
  <c r="V32" i="122"/>
  <c r="AA32" i="122" s="1"/>
  <c r="Y31" i="122"/>
  <c r="AD31" i="122" s="1"/>
  <c r="X31" i="122"/>
  <c r="AC31" i="122" s="1"/>
  <c r="W31" i="122"/>
  <c r="AB31" i="122" s="1"/>
  <c r="V31" i="122"/>
  <c r="AA31" i="122" s="1"/>
  <c r="Y30" i="122"/>
  <c r="AD30" i="122" s="1"/>
  <c r="X30" i="122"/>
  <c r="AC30" i="122" s="1"/>
  <c r="W30" i="122"/>
  <c r="AB30" i="122" s="1"/>
  <c r="V30" i="122"/>
  <c r="AA30" i="122" s="1"/>
  <c r="Y29" i="122"/>
  <c r="AD29" i="122" s="1"/>
  <c r="X29" i="122"/>
  <c r="AC29" i="122" s="1"/>
  <c r="W29" i="122"/>
  <c r="AB29" i="122" s="1"/>
  <c r="V29" i="122"/>
  <c r="AA29" i="122" s="1"/>
  <c r="Y28" i="122"/>
  <c r="AD28" i="122" s="1"/>
  <c r="X28" i="122"/>
  <c r="AC28" i="122" s="1"/>
  <c r="W28" i="122"/>
  <c r="AB28" i="122" s="1"/>
  <c r="V28" i="122"/>
  <c r="AA28" i="122" s="1"/>
  <c r="Y27" i="122"/>
  <c r="AD27" i="122" s="1"/>
  <c r="X27" i="122"/>
  <c r="AC27" i="122" s="1"/>
  <c r="W27" i="122"/>
  <c r="AB27" i="122" s="1"/>
  <c r="V27" i="122"/>
  <c r="AA27" i="122" s="1"/>
  <c r="Y26" i="122"/>
  <c r="AD26" i="122" s="1"/>
  <c r="X26" i="122"/>
  <c r="AC26" i="122" s="1"/>
  <c r="W26" i="122"/>
  <c r="AB26" i="122" s="1"/>
  <c r="V26" i="122"/>
  <c r="AA26" i="122" s="1"/>
  <c r="Y25" i="122"/>
  <c r="AD25" i="122" s="1"/>
  <c r="X25" i="122"/>
  <c r="AC25" i="122" s="1"/>
  <c r="W25" i="122"/>
  <c r="AB25" i="122" s="1"/>
  <c r="V25" i="122"/>
  <c r="AA25" i="122" s="1"/>
  <c r="Y24" i="122"/>
  <c r="AD24" i="122" s="1"/>
  <c r="X24" i="122"/>
  <c r="AC24" i="122" s="1"/>
  <c r="W24" i="122"/>
  <c r="AB24" i="122" s="1"/>
  <c r="V24" i="122"/>
  <c r="AA24" i="122" s="1"/>
  <c r="Y23" i="122"/>
  <c r="AD23" i="122" s="1"/>
  <c r="X23" i="122"/>
  <c r="AC23" i="122" s="1"/>
  <c r="W23" i="122"/>
  <c r="AB23" i="122" s="1"/>
  <c r="V23" i="122"/>
  <c r="AA23" i="122" s="1"/>
  <c r="Y22" i="122"/>
  <c r="AD22" i="122" s="1"/>
  <c r="X22" i="122"/>
  <c r="AC22" i="122" s="1"/>
  <c r="W22" i="122"/>
  <c r="AB22" i="122" s="1"/>
  <c r="V22" i="122"/>
  <c r="AA22" i="122" s="1"/>
  <c r="Y21" i="122"/>
  <c r="AD21" i="122" s="1"/>
  <c r="X21" i="122"/>
  <c r="AC21" i="122" s="1"/>
  <c r="W21" i="122"/>
  <c r="AB21" i="122" s="1"/>
  <c r="V21" i="122"/>
  <c r="AA21" i="122" s="1"/>
  <c r="Y20" i="122"/>
  <c r="AD20" i="122" s="1"/>
  <c r="X20" i="122"/>
  <c r="AC20" i="122" s="1"/>
  <c r="W20" i="122"/>
  <c r="AB20" i="122" s="1"/>
  <c r="V20" i="122"/>
  <c r="AA20" i="122" s="1"/>
  <c r="Y19" i="122"/>
  <c r="AD19" i="122" s="1"/>
  <c r="X19" i="122"/>
  <c r="AC19" i="122" s="1"/>
  <c r="W19" i="122"/>
  <c r="AB19" i="122" s="1"/>
  <c r="V19" i="122"/>
  <c r="AA19" i="122" s="1"/>
  <c r="Y18" i="122"/>
  <c r="AD18" i="122" s="1"/>
  <c r="X18" i="122"/>
  <c r="AC18" i="122" s="1"/>
  <c r="W18" i="122"/>
  <c r="AB18" i="122" s="1"/>
  <c r="V18" i="122"/>
  <c r="AA18" i="122" s="1"/>
  <c r="Y17" i="122"/>
  <c r="AD17" i="122" s="1"/>
  <c r="X17" i="122"/>
  <c r="AC17" i="122" s="1"/>
  <c r="W17" i="122"/>
  <c r="AB17" i="122" s="1"/>
  <c r="V17" i="122"/>
  <c r="AA17" i="122" s="1"/>
  <c r="Y16" i="122"/>
  <c r="AD16" i="122" s="1"/>
  <c r="X16" i="122"/>
  <c r="AC16" i="122" s="1"/>
  <c r="W16" i="122"/>
  <c r="AB16" i="122" s="1"/>
  <c r="V16" i="122"/>
  <c r="AA16" i="122" s="1"/>
  <c r="Y15" i="122"/>
  <c r="AD15" i="122" s="1"/>
  <c r="X15" i="122"/>
  <c r="AC15" i="122" s="1"/>
  <c r="W15" i="122"/>
  <c r="AB15" i="122" s="1"/>
  <c r="V15" i="122"/>
  <c r="AA15" i="122" s="1"/>
  <c r="Y14" i="122"/>
  <c r="AD14" i="122" s="1"/>
  <c r="X14" i="122"/>
  <c r="AC14" i="122" s="1"/>
  <c r="W14" i="122"/>
  <c r="AB14" i="122" s="1"/>
  <c r="V14" i="122"/>
  <c r="AA14" i="122" s="1"/>
  <c r="Y13" i="122"/>
  <c r="AD13" i="122" s="1"/>
  <c r="X13" i="122"/>
  <c r="AC13" i="122" s="1"/>
  <c r="W13" i="122"/>
  <c r="AB13" i="122" s="1"/>
  <c r="V13" i="122"/>
  <c r="AA13" i="122" s="1"/>
  <c r="Y12" i="122"/>
  <c r="AD12" i="122" s="1"/>
  <c r="X12" i="122"/>
  <c r="AC12" i="122" s="1"/>
  <c r="W12" i="122"/>
  <c r="AB12" i="122" s="1"/>
  <c r="V12" i="122"/>
  <c r="AA12" i="122" s="1"/>
  <c r="Y11" i="122"/>
  <c r="AD11" i="122" s="1"/>
  <c r="X11" i="122"/>
  <c r="AC11" i="122" s="1"/>
  <c r="W11" i="122"/>
  <c r="AB11" i="122" s="1"/>
  <c r="V11" i="122"/>
  <c r="AA11" i="122" s="1"/>
  <c r="Y10" i="122"/>
  <c r="AD10" i="122" s="1"/>
  <c r="X10" i="122"/>
  <c r="AC10" i="122" s="1"/>
  <c r="W10" i="122"/>
  <c r="AB10" i="122" s="1"/>
  <c r="V10" i="122"/>
  <c r="AA10" i="122" s="1"/>
  <c r="Y9" i="122"/>
  <c r="AD9" i="122" s="1"/>
  <c r="X9" i="122"/>
  <c r="AC9" i="122" s="1"/>
  <c r="W9" i="122"/>
  <c r="AB9" i="122" s="1"/>
  <c r="V9" i="122"/>
  <c r="AA9" i="122" s="1"/>
  <c r="Y8" i="122"/>
  <c r="AD8" i="122" s="1"/>
  <c r="X8" i="122"/>
  <c r="AC8" i="122" s="1"/>
  <c r="W8" i="122"/>
  <c r="AB8" i="122" s="1"/>
  <c r="V8" i="122"/>
  <c r="AA8" i="122" s="1"/>
  <c r="Y7" i="122"/>
  <c r="AD7" i="122" s="1"/>
  <c r="X7" i="122"/>
  <c r="AC7" i="122" s="1"/>
  <c r="W7" i="122"/>
  <c r="AB7" i="122" s="1"/>
  <c r="V7" i="122"/>
  <c r="AA7" i="122" s="1"/>
  <c r="Y6" i="122"/>
  <c r="AD6" i="122" s="1"/>
  <c r="X6" i="122"/>
  <c r="AC6" i="122" s="1"/>
  <c r="W6" i="122"/>
  <c r="AB6" i="122" s="1"/>
  <c r="V6" i="122"/>
  <c r="AA6" i="122" s="1"/>
  <c r="Y5" i="122"/>
  <c r="AD5" i="122" s="1"/>
  <c r="X5" i="122"/>
  <c r="AC5" i="122" s="1"/>
  <c r="W5" i="122"/>
  <c r="AB5" i="122" s="1"/>
  <c r="V5" i="122"/>
  <c r="AA5" i="122" s="1"/>
  <c r="Y4" i="122"/>
  <c r="AD4" i="122" s="1"/>
  <c r="X4" i="122"/>
  <c r="AC4" i="122" s="1"/>
  <c r="W4" i="122"/>
  <c r="AB4" i="122" s="1"/>
  <c r="V4" i="122"/>
  <c r="AA4" i="122" s="1"/>
  <c r="L1001" i="121"/>
  <c r="M1001" i="121" s="1"/>
  <c r="L1000" i="121"/>
  <c r="M1000" i="121" s="1"/>
  <c r="L999" i="121"/>
  <c r="M999" i="121" s="1"/>
  <c r="L998" i="121"/>
  <c r="L997" i="121"/>
  <c r="M997" i="121" s="1"/>
  <c r="L996" i="121"/>
  <c r="M996" i="121" s="1"/>
  <c r="L995" i="121"/>
  <c r="M995" i="121" s="1"/>
  <c r="L994" i="121"/>
  <c r="L993" i="121"/>
  <c r="M993" i="121" s="1"/>
  <c r="L992" i="121"/>
  <c r="M992" i="121" s="1"/>
  <c r="L991" i="121"/>
  <c r="M991" i="121" s="1"/>
  <c r="L990" i="121"/>
  <c r="L989" i="121"/>
  <c r="M989" i="121" s="1"/>
  <c r="L988" i="121"/>
  <c r="M988" i="121" s="1"/>
  <c r="L987" i="121"/>
  <c r="M987" i="121" s="1"/>
  <c r="L986" i="121"/>
  <c r="L985" i="121"/>
  <c r="M985" i="121" s="1"/>
  <c r="L984" i="121"/>
  <c r="M984" i="121" s="1"/>
  <c r="L983" i="121"/>
  <c r="M983" i="121" s="1"/>
  <c r="L982" i="121"/>
  <c r="L981" i="121"/>
  <c r="M981" i="121" s="1"/>
  <c r="L980" i="121"/>
  <c r="M980" i="121" s="1"/>
  <c r="L979" i="121"/>
  <c r="M979" i="121" s="1"/>
  <c r="L978" i="121"/>
  <c r="L977" i="121"/>
  <c r="M977" i="121" s="1"/>
  <c r="L976" i="121"/>
  <c r="M976" i="121" s="1"/>
  <c r="L975" i="121"/>
  <c r="M975" i="121" s="1"/>
  <c r="L974" i="121"/>
  <c r="L973" i="121"/>
  <c r="M973" i="121" s="1"/>
  <c r="L972" i="121"/>
  <c r="M972" i="121" s="1"/>
  <c r="L971" i="121"/>
  <c r="M971" i="121" s="1"/>
  <c r="L970" i="121"/>
  <c r="L969" i="121"/>
  <c r="M969" i="121" s="1"/>
  <c r="L968" i="121"/>
  <c r="M968" i="121" s="1"/>
  <c r="L967" i="121"/>
  <c r="M967" i="121" s="1"/>
  <c r="L966" i="121"/>
  <c r="L965" i="121"/>
  <c r="M965" i="121" s="1"/>
  <c r="L964" i="121"/>
  <c r="M964" i="121" s="1"/>
  <c r="L963" i="121"/>
  <c r="M963" i="121" s="1"/>
  <c r="L962" i="121"/>
  <c r="L961" i="121"/>
  <c r="M961" i="121" s="1"/>
  <c r="L960" i="121"/>
  <c r="M960" i="121" s="1"/>
  <c r="L959" i="121"/>
  <c r="L958" i="121"/>
  <c r="M958" i="121" s="1"/>
  <c r="L957" i="121"/>
  <c r="M957" i="121" s="1"/>
  <c r="L956" i="121"/>
  <c r="M956" i="121" s="1"/>
  <c r="L955" i="121"/>
  <c r="L954" i="121"/>
  <c r="M954" i="121" s="1"/>
  <c r="L953" i="121"/>
  <c r="M953" i="121" s="1"/>
  <c r="L952" i="121"/>
  <c r="M952" i="121" s="1"/>
  <c r="L951" i="121"/>
  <c r="M951" i="121" s="1"/>
  <c r="L950" i="121"/>
  <c r="M950" i="121" s="1"/>
  <c r="L949" i="121"/>
  <c r="M949" i="121" s="1"/>
  <c r="L948" i="121"/>
  <c r="M948" i="121" s="1"/>
  <c r="L947" i="121"/>
  <c r="M947" i="121" s="1"/>
  <c r="L946" i="121"/>
  <c r="M946" i="121" s="1"/>
  <c r="L945" i="121"/>
  <c r="L944" i="121"/>
  <c r="M944" i="121" s="1"/>
  <c r="L943" i="121"/>
  <c r="M943" i="121" s="1"/>
  <c r="L942" i="121"/>
  <c r="L941" i="121"/>
  <c r="M941" i="121" s="1"/>
  <c r="L940" i="121"/>
  <c r="M940" i="121" s="1"/>
  <c r="L939" i="121"/>
  <c r="L938" i="121"/>
  <c r="M938" i="121" s="1"/>
  <c r="L937" i="121"/>
  <c r="M937" i="121" s="1"/>
  <c r="L936" i="121"/>
  <c r="M936" i="121" s="1"/>
  <c r="L935" i="121"/>
  <c r="M935" i="121" s="1"/>
  <c r="L934" i="121"/>
  <c r="M934" i="121" s="1"/>
  <c r="L933" i="121"/>
  <c r="M933" i="121" s="1"/>
  <c r="L932" i="121"/>
  <c r="M932" i="121" s="1"/>
  <c r="L931" i="121"/>
  <c r="M931" i="121" s="1"/>
  <c r="L930" i="121"/>
  <c r="M930" i="121" s="1"/>
  <c r="L929" i="121"/>
  <c r="L928" i="121"/>
  <c r="M928" i="121" s="1"/>
  <c r="L927" i="121"/>
  <c r="M927" i="121" s="1"/>
  <c r="L926" i="121"/>
  <c r="L925" i="121"/>
  <c r="M925" i="121" s="1"/>
  <c r="L924" i="121"/>
  <c r="M924" i="121" s="1"/>
  <c r="L923" i="121"/>
  <c r="L922" i="121"/>
  <c r="M922" i="121" s="1"/>
  <c r="L921" i="121"/>
  <c r="M921" i="121" s="1"/>
  <c r="L920" i="121"/>
  <c r="M920" i="121" s="1"/>
  <c r="L919" i="121"/>
  <c r="M919" i="121" s="1"/>
  <c r="L918" i="121"/>
  <c r="M918" i="121" s="1"/>
  <c r="L917" i="121"/>
  <c r="M917" i="121" s="1"/>
  <c r="L916" i="121"/>
  <c r="M916" i="121" s="1"/>
  <c r="L915" i="121"/>
  <c r="M915" i="121" s="1"/>
  <c r="L914" i="121"/>
  <c r="M914" i="121" s="1"/>
  <c r="L913" i="121"/>
  <c r="L912" i="121"/>
  <c r="M912" i="121" s="1"/>
  <c r="L911" i="121"/>
  <c r="M911" i="121" s="1"/>
  <c r="L910" i="121"/>
  <c r="L909" i="121"/>
  <c r="M909" i="121" s="1"/>
  <c r="L908" i="121"/>
  <c r="M908" i="121" s="1"/>
  <c r="L907" i="121"/>
  <c r="L906" i="121"/>
  <c r="M906" i="121" s="1"/>
  <c r="L905" i="121"/>
  <c r="M905" i="121" s="1"/>
  <c r="L904" i="121"/>
  <c r="M904" i="121" s="1"/>
  <c r="L903" i="121"/>
  <c r="M903" i="121" s="1"/>
  <c r="L902" i="121"/>
  <c r="M902" i="121" s="1"/>
  <c r="L901" i="121"/>
  <c r="M901" i="121" s="1"/>
  <c r="L900" i="121"/>
  <c r="M900" i="121" s="1"/>
  <c r="L899" i="121"/>
  <c r="M899" i="121" s="1"/>
  <c r="L898" i="121"/>
  <c r="M898" i="121" s="1"/>
  <c r="L897" i="121"/>
  <c r="L896" i="121"/>
  <c r="M896" i="121" s="1"/>
  <c r="L895" i="121"/>
  <c r="M895" i="121" s="1"/>
  <c r="L894" i="121"/>
  <c r="L893" i="121"/>
  <c r="M893" i="121" s="1"/>
  <c r="L892" i="121"/>
  <c r="M892" i="121" s="1"/>
  <c r="L891" i="121"/>
  <c r="L890" i="121"/>
  <c r="M890" i="121" s="1"/>
  <c r="L889" i="121"/>
  <c r="M889" i="121" s="1"/>
  <c r="L888" i="121"/>
  <c r="M888" i="121" s="1"/>
  <c r="L887" i="121"/>
  <c r="M887" i="121" s="1"/>
  <c r="L886" i="121"/>
  <c r="M886" i="121" s="1"/>
  <c r="L885" i="121"/>
  <c r="M885" i="121" s="1"/>
  <c r="L884" i="121"/>
  <c r="M884" i="121" s="1"/>
  <c r="L883" i="121"/>
  <c r="M883" i="121" s="1"/>
  <c r="L882" i="121"/>
  <c r="M882" i="121" s="1"/>
  <c r="L881" i="121"/>
  <c r="L880" i="121"/>
  <c r="M880" i="121" s="1"/>
  <c r="L879" i="121"/>
  <c r="M879" i="121" s="1"/>
  <c r="L878" i="121"/>
  <c r="L877" i="121"/>
  <c r="M877" i="121" s="1"/>
  <c r="L876" i="121"/>
  <c r="M876" i="121" s="1"/>
  <c r="L875" i="121"/>
  <c r="L874" i="121"/>
  <c r="M874" i="121" s="1"/>
  <c r="L873" i="121"/>
  <c r="M873" i="121" s="1"/>
  <c r="L872" i="121"/>
  <c r="M872" i="121" s="1"/>
  <c r="L871" i="121"/>
  <c r="M871" i="121" s="1"/>
  <c r="L870" i="121"/>
  <c r="M870" i="121" s="1"/>
  <c r="L869" i="121"/>
  <c r="M869" i="121" s="1"/>
  <c r="L868" i="121"/>
  <c r="M868" i="121" s="1"/>
  <c r="L867" i="121"/>
  <c r="M867" i="121" s="1"/>
  <c r="L866" i="121"/>
  <c r="M866" i="121" s="1"/>
  <c r="L865" i="121"/>
  <c r="L864" i="121"/>
  <c r="M864" i="121" s="1"/>
  <c r="L863" i="121"/>
  <c r="M863" i="121" s="1"/>
  <c r="L862" i="121"/>
  <c r="L861" i="121"/>
  <c r="M861" i="121" s="1"/>
  <c r="L860" i="121"/>
  <c r="M860" i="121" s="1"/>
  <c r="L859" i="121"/>
  <c r="L858" i="121"/>
  <c r="M858" i="121" s="1"/>
  <c r="L857" i="121"/>
  <c r="M857" i="121" s="1"/>
  <c r="L856" i="121"/>
  <c r="M856" i="121" s="1"/>
  <c r="L855" i="121"/>
  <c r="M855" i="121" s="1"/>
  <c r="L854" i="121"/>
  <c r="M854" i="121" s="1"/>
  <c r="L853" i="121"/>
  <c r="M853" i="121" s="1"/>
  <c r="L852" i="121"/>
  <c r="M852" i="121" s="1"/>
  <c r="L851" i="121"/>
  <c r="M851" i="121" s="1"/>
  <c r="L850" i="121"/>
  <c r="M850" i="121" s="1"/>
  <c r="L849" i="121"/>
  <c r="L848" i="121"/>
  <c r="M848" i="121" s="1"/>
  <c r="L847" i="121"/>
  <c r="M847" i="121" s="1"/>
  <c r="L846" i="121"/>
  <c r="L845" i="121"/>
  <c r="M845" i="121" s="1"/>
  <c r="L844" i="121"/>
  <c r="M844" i="121" s="1"/>
  <c r="L843" i="121"/>
  <c r="L842" i="121"/>
  <c r="M842" i="121" s="1"/>
  <c r="L841" i="121"/>
  <c r="M841" i="121" s="1"/>
  <c r="L840" i="121"/>
  <c r="M840" i="121" s="1"/>
  <c r="L839" i="121"/>
  <c r="M839" i="121" s="1"/>
  <c r="L838" i="121"/>
  <c r="M838" i="121" s="1"/>
  <c r="L837" i="121"/>
  <c r="M837" i="121" s="1"/>
  <c r="L836" i="121"/>
  <c r="M836" i="121" s="1"/>
  <c r="L835" i="121"/>
  <c r="M835" i="121" s="1"/>
  <c r="L834" i="121"/>
  <c r="M834" i="121" s="1"/>
  <c r="L833" i="121"/>
  <c r="L832" i="121"/>
  <c r="M832" i="121" s="1"/>
  <c r="L831" i="121"/>
  <c r="M831" i="121" s="1"/>
  <c r="L830" i="121"/>
  <c r="L829" i="121"/>
  <c r="M829" i="121" s="1"/>
  <c r="L828" i="121"/>
  <c r="M828" i="121" s="1"/>
  <c r="L827" i="121"/>
  <c r="L826" i="121"/>
  <c r="M826" i="121" s="1"/>
  <c r="L825" i="121"/>
  <c r="M825" i="121" s="1"/>
  <c r="L824" i="121"/>
  <c r="M824" i="121" s="1"/>
  <c r="L823" i="121"/>
  <c r="M823" i="121" s="1"/>
  <c r="L822" i="121"/>
  <c r="M822" i="121" s="1"/>
  <c r="L821" i="121"/>
  <c r="M821" i="121" s="1"/>
  <c r="L820" i="121"/>
  <c r="M820" i="121" s="1"/>
  <c r="L819" i="121"/>
  <c r="M819" i="121" s="1"/>
  <c r="L818" i="121"/>
  <c r="M818" i="121" s="1"/>
  <c r="L817" i="121"/>
  <c r="L816" i="121"/>
  <c r="M816" i="121" s="1"/>
  <c r="L815" i="121"/>
  <c r="M815" i="121" s="1"/>
  <c r="L814" i="121"/>
  <c r="L813" i="121"/>
  <c r="M813" i="121" s="1"/>
  <c r="L812" i="121"/>
  <c r="M812" i="121" s="1"/>
  <c r="L811" i="121"/>
  <c r="L810" i="121"/>
  <c r="M810" i="121" s="1"/>
  <c r="L809" i="121"/>
  <c r="M809" i="121" s="1"/>
  <c r="L808" i="121"/>
  <c r="M808" i="121" s="1"/>
  <c r="L807" i="121"/>
  <c r="M807" i="121" s="1"/>
  <c r="L806" i="121"/>
  <c r="M806" i="121" s="1"/>
  <c r="L805" i="121"/>
  <c r="M805" i="121" s="1"/>
  <c r="L804" i="121"/>
  <c r="M804" i="121" s="1"/>
  <c r="L803" i="121"/>
  <c r="M803" i="121" s="1"/>
  <c r="L802" i="121"/>
  <c r="M802" i="121" s="1"/>
  <c r="L801" i="121"/>
  <c r="L800" i="121"/>
  <c r="M800" i="121" s="1"/>
  <c r="L799" i="121"/>
  <c r="M799" i="121" s="1"/>
  <c r="L798" i="121"/>
  <c r="L797" i="121"/>
  <c r="M797" i="121" s="1"/>
  <c r="L796" i="121"/>
  <c r="M796" i="121" s="1"/>
  <c r="L795" i="121"/>
  <c r="L794" i="121"/>
  <c r="M794" i="121" s="1"/>
  <c r="L793" i="121"/>
  <c r="M793" i="121" s="1"/>
  <c r="L792" i="121"/>
  <c r="M792" i="121" s="1"/>
  <c r="L791" i="121"/>
  <c r="M791" i="121" s="1"/>
  <c r="L790" i="121"/>
  <c r="M790" i="121" s="1"/>
  <c r="L789" i="121"/>
  <c r="M789" i="121" s="1"/>
  <c r="L788" i="121"/>
  <c r="M788" i="121" s="1"/>
  <c r="L787" i="121"/>
  <c r="M787" i="121" s="1"/>
  <c r="L786" i="121"/>
  <c r="M786" i="121" s="1"/>
  <c r="L785" i="121"/>
  <c r="L784" i="121"/>
  <c r="M784" i="121" s="1"/>
  <c r="L783" i="121"/>
  <c r="M783" i="121" s="1"/>
  <c r="L782" i="121"/>
  <c r="L781" i="121"/>
  <c r="M781" i="121" s="1"/>
  <c r="L780" i="121"/>
  <c r="M780" i="121" s="1"/>
  <c r="L779" i="121"/>
  <c r="L778" i="121"/>
  <c r="M778" i="121" s="1"/>
  <c r="L777" i="121"/>
  <c r="M777" i="121" s="1"/>
  <c r="L776" i="121"/>
  <c r="M776" i="121" s="1"/>
  <c r="L775" i="121"/>
  <c r="M775" i="121" s="1"/>
  <c r="L774" i="121"/>
  <c r="M774" i="121" s="1"/>
  <c r="L773" i="121"/>
  <c r="M773" i="121" s="1"/>
  <c r="L772" i="121"/>
  <c r="M772" i="121" s="1"/>
  <c r="L771" i="121"/>
  <c r="M771" i="121" s="1"/>
  <c r="L770" i="121"/>
  <c r="M770" i="121" s="1"/>
  <c r="L769" i="121"/>
  <c r="L768" i="121"/>
  <c r="M768" i="121" s="1"/>
  <c r="L767" i="121"/>
  <c r="M767" i="121" s="1"/>
  <c r="L766" i="121"/>
  <c r="L765" i="121"/>
  <c r="M765" i="121" s="1"/>
  <c r="L764" i="121"/>
  <c r="M764" i="121" s="1"/>
  <c r="L763" i="121"/>
  <c r="L762" i="121"/>
  <c r="M762" i="121" s="1"/>
  <c r="L761" i="121"/>
  <c r="M761" i="121" s="1"/>
  <c r="L760" i="121"/>
  <c r="M760" i="121" s="1"/>
  <c r="L759" i="121"/>
  <c r="M759" i="121" s="1"/>
  <c r="L758" i="121"/>
  <c r="M758" i="121" s="1"/>
  <c r="L757" i="121"/>
  <c r="M757" i="121" s="1"/>
  <c r="L756" i="121"/>
  <c r="M756" i="121" s="1"/>
  <c r="L755" i="121"/>
  <c r="M755" i="121" s="1"/>
  <c r="L754" i="121"/>
  <c r="M754" i="121" s="1"/>
  <c r="L753" i="121"/>
  <c r="L752" i="121"/>
  <c r="M752" i="121" s="1"/>
  <c r="L751" i="121"/>
  <c r="M751" i="121" s="1"/>
  <c r="L750" i="121"/>
  <c r="L749" i="121"/>
  <c r="M749" i="121" s="1"/>
  <c r="L748" i="121"/>
  <c r="M748" i="121" s="1"/>
  <c r="L747" i="121"/>
  <c r="L746" i="121"/>
  <c r="M746" i="121" s="1"/>
  <c r="L745" i="121"/>
  <c r="M745" i="121" s="1"/>
  <c r="L744" i="121"/>
  <c r="M744" i="121" s="1"/>
  <c r="L743" i="121"/>
  <c r="M743" i="121" s="1"/>
  <c r="L742" i="121"/>
  <c r="M742" i="121" s="1"/>
  <c r="L741" i="121"/>
  <c r="M741" i="121" s="1"/>
  <c r="L740" i="121"/>
  <c r="M740" i="121" s="1"/>
  <c r="L739" i="121"/>
  <c r="M739" i="121" s="1"/>
  <c r="L738" i="121"/>
  <c r="M738" i="121" s="1"/>
  <c r="L737" i="121"/>
  <c r="L736" i="121"/>
  <c r="M736" i="121" s="1"/>
  <c r="L735" i="121"/>
  <c r="M735" i="121" s="1"/>
  <c r="L734" i="121"/>
  <c r="L733" i="121"/>
  <c r="M733" i="121" s="1"/>
  <c r="L732" i="121"/>
  <c r="M732" i="121" s="1"/>
  <c r="L731" i="121"/>
  <c r="M731" i="121" s="1"/>
  <c r="L730" i="121"/>
  <c r="M730" i="121" s="1"/>
  <c r="L729" i="121"/>
  <c r="M729" i="121" s="1"/>
  <c r="L728" i="121"/>
  <c r="M728" i="121" s="1"/>
  <c r="L727" i="121"/>
  <c r="M727" i="121" s="1"/>
  <c r="L726" i="121"/>
  <c r="M726" i="121" s="1"/>
  <c r="L725" i="121"/>
  <c r="M725" i="121" s="1"/>
  <c r="L724" i="121"/>
  <c r="M724" i="121" s="1"/>
  <c r="L723" i="121"/>
  <c r="M723" i="121" s="1"/>
  <c r="L722" i="121"/>
  <c r="M722" i="121" s="1"/>
  <c r="L721" i="121"/>
  <c r="M721" i="121" s="1"/>
  <c r="L720" i="121"/>
  <c r="M720" i="121" s="1"/>
  <c r="L719" i="121"/>
  <c r="M719" i="121" s="1"/>
  <c r="L718" i="121"/>
  <c r="M718" i="121" s="1"/>
  <c r="L717" i="121"/>
  <c r="M717" i="121" s="1"/>
  <c r="L716" i="121"/>
  <c r="M716" i="121" s="1"/>
  <c r="L715" i="121"/>
  <c r="M715" i="121" s="1"/>
  <c r="L714" i="121"/>
  <c r="M714" i="121" s="1"/>
  <c r="L713" i="121"/>
  <c r="M713" i="121" s="1"/>
  <c r="L712" i="121"/>
  <c r="M712" i="121" s="1"/>
  <c r="L711" i="121"/>
  <c r="M711" i="121" s="1"/>
  <c r="L710" i="121"/>
  <c r="M710" i="121" s="1"/>
  <c r="L709" i="121"/>
  <c r="M709" i="121" s="1"/>
  <c r="L708" i="121"/>
  <c r="M708" i="121" s="1"/>
  <c r="L707" i="121"/>
  <c r="M707" i="121" s="1"/>
  <c r="L706" i="121"/>
  <c r="M706" i="121" s="1"/>
  <c r="L705" i="121"/>
  <c r="M705" i="121" s="1"/>
  <c r="L704" i="121"/>
  <c r="M704" i="121" s="1"/>
  <c r="L703" i="121"/>
  <c r="M703" i="121" s="1"/>
  <c r="L702" i="121"/>
  <c r="M702" i="121" s="1"/>
  <c r="L701" i="121"/>
  <c r="M701" i="121" s="1"/>
  <c r="L700" i="121"/>
  <c r="M700" i="121" s="1"/>
  <c r="L699" i="121"/>
  <c r="M699" i="121" s="1"/>
  <c r="L698" i="121"/>
  <c r="M698" i="121" s="1"/>
  <c r="L697" i="121"/>
  <c r="M697" i="121" s="1"/>
  <c r="L696" i="121"/>
  <c r="M696" i="121" s="1"/>
  <c r="L695" i="121"/>
  <c r="M695" i="121" s="1"/>
  <c r="L694" i="121"/>
  <c r="M694" i="121" s="1"/>
  <c r="L693" i="121"/>
  <c r="M693" i="121" s="1"/>
  <c r="L692" i="121"/>
  <c r="M692" i="121" s="1"/>
  <c r="L691" i="121"/>
  <c r="M691" i="121" s="1"/>
  <c r="L690" i="121"/>
  <c r="M690" i="121" s="1"/>
  <c r="L689" i="121"/>
  <c r="M689" i="121" s="1"/>
  <c r="L688" i="121"/>
  <c r="M688" i="121" s="1"/>
  <c r="L687" i="121"/>
  <c r="M687" i="121" s="1"/>
  <c r="L686" i="121"/>
  <c r="M686" i="121" s="1"/>
  <c r="L685" i="121"/>
  <c r="M685" i="121" s="1"/>
  <c r="L684" i="121"/>
  <c r="M684" i="121" s="1"/>
  <c r="L683" i="121"/>
  <c r="M683" i="121" s="1"/>
  <c r="L682" i="121"/>
  <c r="M682" i="121" s="1"/>
  <c r="L681" i="121"/>
  <c r="M681" i="121" s="1"/>
  <c r="L680" i="121"/>
  <c r="M680" i="121" s="1"/>
  <c r="L679" i="121"/>
  <c r="M679" i="121" s="1"/>
  <c r="L678" i="121"/>
  <c r="M678" i="121" s="1"/>
  <c r="L677" i="121"/>
  <c r="M677" i="121" s="1"/>
  <c r="L676" i="121"/>
  <c r="M676" i="121" s="1"/>
  <c r="L675" i="121"/>
  <c r="M675" i="121" s="1"/>
  <c r="L674" i="121"/>
  <c r="M674" i="121" s="1"/>
  <c r="L673" i="121"/>
  <c r="M673" i="121" s="1"/>
  <c r="L672" i="121"/>
  <c r="M672" i="121" s="1"/>
  <c r="L671" i="121"/>
  <c r="M671" i="121" s="1"/>
  <c r="L670" i="121"/>
  <c r="M670" i="121" s="1"/>
  <c r="L669" i="121"/>
  <c r="M669" i="121" s="1"/>
  <c r="L668" i="121"/>
  <c r="M668" i="121" s="1"/>
  <c r="L667" i="121"/>
  <c r="M667" i="121" s="1"/>
  <c r="L666" i="121"/>
  <c r="M666" i="121" s="1"/>
  <c r="L665" i="121"/>
  <c r="M665" i="121" s="1"/>
  <c r="L664" i="121"/>
  <c r="M664" i="121" s="1"/>
  <c r="L663" i="121"/>
  <c r="M663" i="121" s="1"/>
  <c r="L662" i="121"/>
  <c r="M662" i="121" s="1"/>
  <c r="L661" i="121"/>
  <c r="M661" i="121" s="1"/>
  <c r="L660" i="121"/>
  <c r="M660" i="121" s="1"/>
  <c r="L659" i="121"/>
  <c r="M659" i="121" s="1"/>
  <c r="L658" i="121"/>
  <c r="M658" i="121" s="1"/>
  <c r="L657" i="121"/>
  <c r="M657" i="121" s="1"/>
  <c r="L656" i="121"/>
  <c r="M656" i="121" s="1"/>
  <c r="L655" i="121"/>
  <c r="M655" i="121" s="1"/>
  <c r="L654" i="121"/>
  <c r="M654" i="121" s="1"/>
  <c r="L653" i="121"/>
  <c r="M653" i="121" s="1"/>
  <c r="L652" i="121"/>
  <c r="M652" i="121" s="1"/>
  <c r="L651" i="121"/>
  <c r="M651" i="121" s="1"/>
  <c r="L650" i="121"/>
  <c r="M650" i="121" s="1"/>
  <c r="L649" i="121"/>
  <c r="M649" i="121" s="1"/>
  <c r="L648" i="121"/>
  <c r="M648" i="121" s="1"/>
  <c r="L647" i="121"/>
  <c r="M647" i="121" s="1"/>
  <c r="L646" i="121"/>
  <c r="M646" i="121" s="1"/>
  <c r="L645" i="121"/>
  <c r="M645" i="121" s="1"/>
  <c r="L644" i="121"/>
  <c r="M644" i="121" s="1"/>
  <c r="L643" i="121"/>
  <c r="M643" i="121" s="1"/>
  <c r="L642" i="121"/>
  <c r="M642" i="121" s="1"/>
  <c r="L641" i="121"/>
  <c r="M641" i="121" s="1"/>
  <c r="L640" i="121"/>
  <c r="M640" i="121" s="1"/>
  <c r="L639" i="121"/>
  <c r="M639" i="121" s="1"/>
  <c r="L638" i="121"/>
  <c r="M638" i="121" s="1"/>
  <c r="L637" i="121"/>
  <c r="M637" i="121" s="1"/>
  <c r="L636" i="121"/>
  <c r="M636" i="121" s="1"/>
  <c r="L635" i="121"/>
  <c r="M635" i="121" s="1"/>
  <c r="L634" i="121"/>
  <c r="M634" i="121" s="1"/>
  <c r="L633" i="121"/>
  <c r="M633" i="121" s="1"/>
  <c r="L632" i="121"/>
  <c r="M632" i="121" s="1"/>
  <c r="L631" i="121"/>
  <c r="M631" i="121" s="1"/>
  <c r="L630" i="121"/>
  <c r="M630" i="121" s="1"/>
  <c r="L629" i="121"/>
  <c r="M629" i="121" s="1"/>
  <c r="L628" i="121"/>
  <c r="M628" i="121" s="1"/>
  <c r="L627" i="121"/>
  <c r="M627" i="121" s="1"/>
  <c r="L626" i="121"/>
  <c r="M626" i="121" s="1"/>
  <c r="L625" i="121"/>
  <c r="M625" i="121" s="1"/>
  <c r="L624" i="121"/>
  <c r="M624" i="121" s="1"/>
  <c r="L623" i="121"/>
  <c r="M623" i="121" s="1"/>
  <c r="L622" i="121"/>
  <c r="M622" i="121" s="1"/>
  <c r="L621" i="121"/>
  <c r="M621" i="121" s="1"/>
  <c r="L620" i="121"/>
  <c r="M620" i="121" s="1"/>
  <c r="L619" i="121"/>
  <c r="M619" i="121" s="1"/>
  <c r="L618" i="121"/>
  <c r="M618" i="121" s="1"/>
  <c r="L617" i="121"/>
  <c r="M617" i="121" s="1"/>
  <c r="L616" i="121"/>
  <c r="M616" i="121" s="1"/>
  <c r="L615" i="121"/>
  <c r="M615" i="121" s="1"/>
  <c r="L614" i="121"/>
  <c r="M614" i="121" s="1"/>
  <c r="L613" i="121"/>
  <c r="M613" i="121" s="1"/>
  <c r="L612" i="121"/>
  <c r="M612" i="121" s="1"/>
  <c r="L611" i="121"/>
  <c r="M611" i="121" s="1"/>
  <c r="L610" i="121"/>
  <c r="M610" i="121" s="1"/>
  <c r="L609" i="121"/>
  <c r="M609" i="121" s="1"/>
  <c r="L608" i="121"/>
  <c r="M608" i="121" s="1"/>
  <c r="L607" i="121"/>
  <c r="M607" i="121" s="1"/>
  <c r="L606" i="121"/>
  <c r="M606" i="121" s="1"/>
  <c r="L605" i="121"/>
  <c r="M605" i="121" s="1"/>
  <c r="L604" i="121"/>
  <c r="M604" i="121" s="1"/>
  <c r="L603" i="121"/>
  <c r="M603" i="121" s="1"/>
  <c r="L602" i="121"/>
  <c r="M602" i="121" s="1"/>
  <c r="L601" i="121"/>
  <c r="M601" i="121" s="1"/>
  <c r="L600" i="121"/>
  <c r="M600" i="121" s="1"/>
  <c r="L599" i="121"/>
  <c r="M599" i="121" s="1"/>
  <c r="L598" i="121"/>
  <c r="M598" i="121" s="1"/>
  <c r="L597" i="121"/>
  <c r="M597" i="121" s="1"/>
  <c r="L596" i="121"/>
  <c r="M596" i="121" s="1"/>
  <c r="L595" i="121"/>
  <c r="M595" i="121" s="1"/>
  <c r="L594" i="121"/>
  <c r="M594" i="121" s="1"/>
  <c r="L593" i="121"/>
  <c r="M593" i="121" s="1"/>
  <c r="L592" i="121"/>
  <c r="M592" i="121" s="1"/>
  <c r="L591" i="121"/>
  <c r="M591" i="121" s="1"/>
  <c r="L590" i="121"/>
  <c r="M590" i="121" s="1"/>
  <c r="L589" i="121"/>
  <c r="M589" i="121" s="1"/>
  <c r="L588" i="121"/>
  <c r="M588" i="121" s="1"/>
  <c r="L587" i="121"/>
  <c r="M587" i="121" s="1"/>
  <c r="L586" i="121"/>
  <c r="M586" i="121" s="1"/>
  <c r="L585" i="121"/>
  <c r="M585" i="121" s="1"/>
  <c r="L584" i="121"/>
  <c r="M584" i="121" s="1"/>
  <c r="L583" i="121"/>
  <c r="M583" i="121" s="1"/>
  <c r="L582" i="121"/>
  <c r="M582" i="121" s="1"/>
  <c r="L581" i="121"/>
  <c r="M581" i="121" s="1"/>
  <c r="L580" i="121"/>
  <c r="M580" i="121" s="1"/>
  <c r="L579" i="121"/>
  <c r="M579" i="121" s="1"/>
  <c r="L578" i="121"/>
  <c r="M578" i="121" s="1"/>
  <c r="L577" i="121"/>
  <c r="M577" i="121" s="1"/>
  <c r="L576" i="121"/>
  <c r="M576" i="121" s="1"/>
  <c r="L575" i="121"/>
  <c r="M575" i="121" s="1"/>
  <c r="L574" i="121"/>
  <c r="M574" i="121" s="1"/>
  <c r="L573" i="121"/>
  <c r="M573" i="121" s="1"/>
  <c r="L572" i="121"/>
  <c r="M572" i="121" s="1"/>
  <c r="L571" i="121"/>
  <c r="M571" i="121" s="1"/>
  <c r="L570" i="121"/>
  <c r="M570" i="121" s="1"/>
  <c r="L569" i="121"/>
  <c r="M569" i="121" s="1"/>
  <c r="L568" i="121"/>
  <c r="M568" i="121" s="1"/>
  <c r="L567" i="121"/>
  <c r="M567" i="121" s="1"/>
  <c r="L566" i="121"/>
  <c r="M566" i="121" s="1"/>
  <c r="L565" i="121"/>
  <c r="M565" i="121" s="1"/>
  <c r="L564" i="121"/>
  <c r="M564" i="121" s="1"/>
  <c r="L563" i="121"/>
  <c r="M563" i="121" s="1"/>
  <c r="L562" i="121"/>
  <c r="M562" i="121" s="1"/>
  <c r="L561" i="121"/>
  <c r="M561" i="121" s="1"/>
  <c r="L560" i="121"/>
  <c r="M560" i="121" s="1"/>
  <c r="L559" i="121"/>
  <c r="M559" i="121" s="1"/>
  <c r="L558" i="121"/>
  <c r="M558" i="121" s="1"/>
  <c r="L557" i="121"/>
  <c r="M557" i="121" s="1"/>
  <c r="L556" i="121"/>
  <c r="M556" i="121" s="1"/>
  <c r="L555" i="121"/>
  <c r="M555" i="121" s="1"/>
  <c r="L554" i="121"/>
  <c r="M554" i="121" s="1"/>
  <c r="L553" i="121"/>
  <c r="M553" i="121" s="1"/>
  <c r="L552" i="121"/>
  <c r="M552" i="121" s="1"/>
  <c r="L551" i="121"/>
  <c r="M551" i="121" s="1"/>
  <c r="L550" i="121"/>
  <c r="M550" i="121" s="1"/>
  <c r="L549" i="121"/>
  <c r="M549" i="121" s="1"/>
  <c r="L548" i="121"/>
  <c r="M548" i="121" s="1"/>
  <c r="L547" i="121"/>
  <c r="M547" i="121" s="1"/>
  <c r="L546" i="121"/>
  <c r="M546" i="121" s="1"/>
  <c r="L545" i="121"/>
  <c r="M545" i="121" s="1"/>
  <c r="L544" i="121"/>
  <c r="M544" i="121" s="1"/>
  <c r="L543" i="121"/>
  <c r="M543" i="121" s="1"/>
  <c r="L542" i="121"/>
  <c r="M542" i="121" s="1"/>
  <c r="L541" i="121"/>
  <c r="M541" i="121" s="1"/>
  <c r="L540" i="121"/>
  <c r="M540" i="121" s="1"/>
  <c r="L539" i="121"/>
  <c r="M539" i="121" s="1"/>
  <c r="L538" i="121"/>
  <c r="M538" i="121" s="1"/>
  <c r="L537" i="121"/>
  <c r="M537" i="121" s="1"/>
  <c r="L536" i="121"/>
  <c r="M536" i="121" s="1"/>
  <c r="L535" i="121"/>
  <c r="M535" i="121" s="1"/>
  <c r="L534" i="121"/>
  <c r="M534" i="121" s="1"/>
  <c r="L533" i="121"/>
  <c r="M533" i="121" s="1"/>
  <c r="L532" i="121"/>
  <c r="M532" i="121" s="1"/>
  <c r="L531" i="121"/>
  <c r="M531" i="121" s="1"/>
  <c r="L530" i="121"/>
  <c r="M530" i="121" s="1"/>
  <c r="L529" i="121"/>
  <c r="M529" i="121" s="1"/>
  <c r="L528" i="121"/>
  <c r="M528" i="121" s="1"/>
  <c r="L527" i="121"/>
  <c r="M527" i="121" s="1"/>
  <c r="L526" i="121"/>
  <c r="M526" i="121" s="1"/>
  <c r="L525" i="121"/>
  <c r="M525" i="121" s="1"/>
  <c r="L524" i="121"/>
  <c r="M524" i="121" s="1"/>
  <c r="L523" i="121"/>
  <c r="M523" i="121" s="1"/>
  <c r="L522" i="121"/>
  <c r="M522" i="121" s="1"/>
  <c r="L521" i="121"/>
  <c r="M521" i="121" s="1"/>
  <c r="L520" i="121"/>
  <c r="M520" i="121" s="1"/>
  <c r="L519" i="121"/>
  <c r="M519" i="121" s="1"/>
  <c r="L518" i="121"/>
  <c r="M518" i="121" s="1"/>
  <c r="L517" i="121"/>
  <c r="M517" i="121" s="1"/>
  <c r="L516" i="121"/>
  <c r="M516" i="121" s="1"/>
  <c r="L515" i="121"/>
  <c r="M515" i="121" s="1"/>
  <c r="L514" i="121"/>
  <c r="M514" i="121" s="1"/>
  <c r="L513" i="121"/>
  <c r="M513" i="121" s="1"/>
  <c r="L512" i="121"/>
  <c r="M512" i="121" s="1"/>
  <c r="L511" i="121"/>
  <c r="M511" i="121" s="1"/>
  <c r="L510" i="121"/>
  <c r="M510" i="121" s="1"/>
  <c r="L509" i="121"/>
  <c r="M509" i="121" s="1"/>
  <c r="L508" i="121"/>
  <c r="M508" i="121" s="1"/>
  <c r="L507" i="121"/>
  <c r="M507" i="121" s="1"/>
  <c r="L506" i="121"/>
  <c r="M506" i="121" s="1"/>
  <c r="L505" i="121"/>
  <c r="M505" i="121" s="1"/>
  <c r="L504" i="121"/>
  <c r="M504" i="121" s="1"/>
  <c r="L503" i="121"/>
  <c r="M503" i="121" s="1"/>
  <c r="L502" i="121"/>
  <c r="M502" i="121" s="1"/>
  <c r="L501" i="121"/>
  <c r="M501" i="121" s="1"/>
  <c r="L500" i="121"/>
  <c r="M500" i="121" s="1"/>
  <c r="L499" i="121"/>
  <c r="M499" i="121" s="1"/>
  <c r="L498" i="121"/>
  <c r="M498" i="121" s="1"/>
  <c r="L497" i="121"/>
  <c r="M497" i="121" s="1"/>
  <c r="L496" i="121"/>
  <c r="M496" i="121" s="1"/>
  <c r="L495" i="121"/>
  <c r="M495" i="121" s="1"/>
  <c r="L494" i="121"/>
  <c r="M494" i="121" s="1"/>
  <c r="L493" i="121"/>
  <c r="M493" i="121" s="1"/>
  <c r="L492" i="121"/>
  <c r="M492" i="121" s="1"/>
  <c r="L491" i="121"/>
  <c r="M491" i="121" s="1"/>
  <c r="L490" i="121"/>
  <c r="M490" i="121" s="1"/>
  <c r="L489" i="121"/>
  <c r="M489" i="121" s="1"/>
  <c r="L488" i="121"/>
  <c r="M488" i="121" s="1"/>
  <c r="L487" i="121"/>
  <c r="M487" i="121" s="1"/>
  <c r="L486" i="121"/>
  <c r="M486" i="121" s="1"/>
  <c r="L485" i="121"/>
  <c r="M485" i="121" s="1"/>
  <c r="L484" i="121"/>
  <c r="M484" i="121" s="1"/>
  <c r="L483" i="121"/>
  <c r="M483" i="121" s="1"/>
  <c r="L482" i="121"/>
  <c r="M482" i="121" s="1"/>
  <c r="L481" i="121"/>
  <c r="M481" i="121" s="1"/>
  <c r="L480" i="121"/>
  <c r="M480" i="121" s="1"/>
  <c r="L479" i="121"/>
  <c r="M479" i="121" s="1"/>
  <c r="L478" i="121"/>
  <c r="M478" i="121" s="1"/>
  <c r="L477" i="121"/>
  <c r="M477" i="121" s="1"/>
  <c r="L476" i="121"/>
  <c r="M476" i="121" s="1"/>
  <c r="L475" i="121"/>
  <c r="M475" i="121" s="1"/>
  <c r="L474" i="121"/>
  <c r="M474" i="121" s="1"/>
  <c r="L473" i="121"/>
  <c r="M473" i="121" s="1"/>
  <c r="L472" i="121"/>
  <c r="M472" i="121" s="1"/>
  <c r="L471" i="121"/>
  <c r="M471" i="121" s="1"/>
  <c r="L470" i="121"/>
  <c r="M470" i="121" s="1"/>
  <c r="L469" i="121"/>
  <c r="M469" i="121" s="1"/>
  <c r="L468" i="121"/>
  <c r="M468" i="121" s="1"/>
  <c r="L467" i="121"/>
  <c r="M467" i="121" s="1"/>
  <c r="L466" i="121"/>
  <c r="M466" i="121" s="1"/>
  <c r="L465" i="121"/>
  <c r="M465" i="121" s="1"/>
  <c r="L464" i="121"/>
  <c r="M464" i="121" s="1"/>
  <c r="L463" i="121"/>
  <c r="M463" i="121" s="1"/>
  <c r="L462" i="121"/>
  <c r="M462" i="121" s="1"/>
  <c r="L461" i="121"/>
  <c r="M461" i="121" s="1"/>
  <c r="L460" i="121"/>
  <c r="M460" i="121" s="1"/>
  <c r="L459" i="121"/>
  <c r="M459" i="121" s="1"/>
  <c r="L458" i="121"/>
  <c r="M458" i="121" s="1"/>
  <c r="L457" i="121"/>
  <c r="M457" i="121" s="1"/>
  <c r="L456" i="121"/>
  <c r="M456" i="121" s="1"/>
  <c r="L455" i="121"/>
  <c r="M455" i="121" s="1"/>
  <c r="L454" i="121"/>
  <c r="M454" i="121" s="1"/>
  <c r="L453" i="121"/>
  <c r="M453" i="121" s="1"/>
  <c r="L452" i="121"/>
  <c r="M452" i="121" s="1"/>
  <c r="L451" i="121"/>
  <c r="M451" i="121" s="1"/>
  <c r="L450" i="121"/>
  <c r="M450" i="121" s="1"/>
  <c r="L449" i="121"/>
  <c r="M449" i="121" s="1"/>
  <c r="L448" i="121"/>
  <c r="M448" i="121" s="1"/>
  <c r="L447" i="121"/>
  <c r="M447" i="121" s="1"/>
  <c r="L446" i="121"/>
  <c r="M446" i="121" s="1"/>
  <c r="L445" i="121"/>
  <c r="M445" i="121" s="1"/>
  <c r="L444" i="121"/>
  <c r="M444" i="121" s="1"/>
  <c r="L443" i="121"/>
  <c r="M443" i="121" s="1"/>
  <c r="L442" i="121"/>
  <c r="M442" i="121" s="1"/>
  <c r="L441" i="121"/>
  <c r="M441" i="121" s="1"/>
  <c r="L440" i="121"/>
  <c r="M440" i="121" s="1"/>
  <c r="L439" i="121"/>
  <c r="M439" i="121" s="1"/>
  <c r="L438" i="121"/>
  <c r="M438" i="121" s="1"/>
  <c r="L437" i="121"/>
  <c r="M437" i="121" s="1"/>
  <c r="L436" i="121"/>
  <c r="M436" i="121" s="1"/>
  <c r="L435" i="121"/>
  <c r="M435" i="121" s="1"/>
  <c r="L434" i="121"/>
  <c r="M434" i="121" s="1"/>
  <c r="L433" i="121"/>
  <c r="M433" i="121" s="1"/>
  <c r="L432" i="121"/>
  <c r="M432" i="121" s="1"/>
  <c r="L431" i="121"/>
  <c r="M431" i="121" s="1"/>
  <c r="L430" i="121"/>
  <c r="M430" i="121" s="1"/>
  <c r="L429" i="121"/>
  <c r="M429" i="121" s="1"/>
  <c r="L428" i="121"/>
  <c r="M428" i="121" s="1"/>
  <c r="L427" i="121"/>
  <c r="M427" i="121" s="1"/>
  <c r="L426" i="121"/>
  <c r="M426" i="121" s="1"/>
  <c r="L425" i="121"/>
  <c r="M425" i="121" s="1"/>
  <c r="L424" i="121"/>
  <c r="M424" i="121" s="1"/>
  <c r="L423" i="121"/>
  <c r="M423" i="121" s="1"/>
  <c r="L422" i="121"/>
  <c r="M422" i="121" s="1"/>
  <c r="L421" i="121"/>
  <c r="M421" i="121" s="1"/>
  <c r="L420" i="121"/>
  <c r="M420" i="121" s="1"/>
  <c r="L419" i="121"/>
  <c r="M419" i="121" s="1"/>
  <c r="L418" i="121"/>
  <c r="M418" i="121" s="1"/>
  <c r="L417" i="121"/>
  <c r="M417" i="121" s="1"/>
  <c r="L416" i="121"/>
  <c r="M416" i="121" s="1"/>
  <c r="L415" i="121"/>
  <c r="M415" i="121" s="1"/>
  <c r="L414" i="121"/>
  <c r="M414" i="121" s="1"/>
  <c r="L413" i="121"/>
  <c r="M413" i="121" s="1"/>
  <c r="L412" i="121"/>
  <c r="M412" i="121" s="1"/>
  <c r="L411" i="121"/>
  <c r="M411" i="121" s="1"/>
  <c r="L410" i="121"/>
  <c r="M410" i="121" s="1"/>
  <c r="L409" i="121"/>
  <c r="M409" i="121" s="1"/>
  <c r="L408" i="121"/>
  <c r="M408" i="121" s="1"/>
  <c r="L407" i="121"/>
  <c r="M407" i="121" s="1"/>
  <c r="L406" i="121"/>
  <c r="M406" i="121" s="1"/>
  <c r="L405" i="121"/>
  <c r="M405" i="121" s="1"/>
  <c r="L404" i="121"/>
  <c r="M404" i="121" s="1"/>
  <c r="L403" i="121"/>
  <c r="M403" i="121" s="1"/>
  <c r="L402" i="121"/>
  <c r="M402" i="121" s="1"/>
  <c r="L401" i="121"/>
  <c r="M401" i="121" s="1"/>
  <c r="L400" i="121"/>
  <c r="M400" i="121" s="1"/>
  <c r="L399" i="121"/>
  <c r="M399" i="121" s="1"/>
  <c r="L398" i="121"/>
  <c r="M398" i="121" s="1"/>
  <c r="L397" i="121"/>
  <c r="M397" i="121" s="1"/>
  <c r="L396" i="121"/>
  <c r="M396" i="121" s="1"/>
  <c r="L395" i="121"/>
  <c r="M395" i="121" s="1"/>
  <c r="L394" i="121"/>
  <c r="M394" i="121" s="1"/>
  <c r="L393" i="121"/>
  <c r="M393" i="121" s="1"/>
  <c r="L392" i="121"/>
  <c r="M392" i="121" s="1"/>
  <c r="L391" i="121"/>
  <c r="M391" i="121" s="1"/>
  <c r="L390" i="121"/>
  <c r="M390" i="121" s="1"/>
  <c r="L389" i="121"/>
  <c r="M389" i="121" s="1"/>
  <c r="L388" i="121"/>
  <c r="M388" i="121" s="1"/>
  <c r="L387" i="121"/>
  <c r="M387" i="121" s="1"/>
  <c r="L386" i="121"/>
  <c r="M386" i="121" s="1"/>
  <c r="L385" i="121"/>
  <c r="M385" i="121" s="1"/>
  <c r="L384" i="121"/>
  <c r="M384" i="121" s="1"/>
  <c r="L383" i="121"/>
  <c r="M383" i="121" s="1"/>
  <c r="L382" i="121"/>
  <c r="M382" i="121" s="1"/>
  <c r="L381" i="121"/>
  <c r="M381" i="121" s="1"/>
  <c r="L380" i="121"/>
  <c r="M380" i="121" s="1"/>
  <c r="L379" i="121"/>
  <c r="M379" i="121" s="1"/>
  <c r="L378" i="121"/>
  <c r="M378" i="121" s="1"/>
  <c r="L377" i="121"/>
  <c r="M377" i="121" s="1"/>
  <c r="L376" i="121"/>
  <c r="M376" i="121" s="1"/>
  <c r="L375" i="121"/>
  <c r="M375" i="121" s="1"/>
  <c r="L374" i="121"/>
  <c r="M374" i="121" s="1"/>
  <c r="L373" i="121"/>
  <c r="M373" i="121" s="1"/>
  <c r="L372" i="121"/>
  <c r="M372" i="121" s="1"/>
  <c r="L371" i="121"/>
  <c r="M371" i="121" s="1"/>
  <c r="L370" i="121"/>
  <c r="M370" i="121" s="1"/>
  <c r="L369" i="121"/>
  <c r="M369" i="121" s="1"/>
  <c r="L368" i="121"/>
  <c r="M368" i="121" s="1"/>
  <c r="L367" i="121"/>
  <c r="M367" i="121" s="1"/>
  <c r="L366" i="121"/>
  <c r="M366" i="121" s="1"/>
  <c r="L365" i="121"/>
  <c r="M365" i="121" s="1"/>
  <c r="L364" i="121"/>
  <c r="M364" i="121" s="1"/>
  <c r="L363" i="121"/>
  <c r="M363" i="121" s="1"/>
  <c r="L362" i="121"/>
  <c r="M362" i="121" s="1"/>
  <c r="L361" i="121"/>
  <c r="M361" i="121" s="1"/>
  <c r="L360" i="121"/>
  <c r="M360" i="121" s="1"/>
  <c r="L359" i="121"/>
  <c r="M359" i="121" s="1"/>
  <c r="L358" i="121"/>
  <c r="M358" i="121" s="1"/>
  <c r="L357" i="121"/>
  <c r="M357" i="121" s="1"/>
  <c r="L356" i="121"/>
  <c r="M356" i="121" s="1"/>
  <c r="L355" i="121"/>
  <c r="M355" i="121" s="1"/>
  <c r="L354" i="121"/>
  <c r="M354" i="121" s="1"/>
  <c r="L353" i="121"/>
  <c r="M353" i="121" s="1"/>
  <c r="L352" i="121"/>
  <c r="M352" i="121" s="1"/>
  <c r="L351" i="121"/>
  <c r="M351" i="121" s="1"/>
  <c r="L350" i="121"/>
  <c r="M350" i="121" s="1"/>
  <c r="L349" i="121"/>
  <c r="M349" i="121" s="1"/>
  <c r="L348" i="121"/>
  <c r="M348" i="121" s="1"/>
  <c r="L347" i="121"/>
  <c r="M347" i="121" s="1"/>
  <c r="L346" i="121"/>
  <c r="M346" i="121" s="1"/>
  <c r="L345" i="121"/>
  <c r="M345" i="121" s="1"/>
  <c r="L344" i="121"/>
  <c r="M344" i="121" s="1"/>
  <c r="L343" i="121"/>
  <c r="M343" i="121" s="1"/>
  <c r="L342" i="121"/>
  <c r="M342" i="121" s="1"/>
  <c r="L341" i="121"/>
  <c r="M341" i="121" s="1"/>
  <c r="L340" i="121"/>
  <c r="M340" i="121" s="1"/>
  <c r="L339" i="121"/>
  <c r="M339" i="121" s="1"/>
  <c r="L338" i="121"/>
  <c r="M338" i="121" s="1"/>
  <c r="L337" i="121"/>
  <c r="M337" i="121" s="1"/>
  <c r="L336" i="121"/>
  <c r="M336" i="121" s="1"/>
  <c r="L335" i="121"/>
  <c r="M335" i="121" s="1"/>
  <c r="L334" i="121"/>
  <c r="M334" i="121" s="1"/>
  <c r="L333" i="121"/>
  <c r="M333" i="121" s="1"/>
  <c r="L332" i="121"/>
  <c r="M332" i="121" s="1"/>
  <c r="L331" i="121"/>
  <c r="M331" i="121" s="1"/>
  <c r="L330" i="121"/>
  <c r="M330" i="121" s="1"/>
  <c r="L329" i="121"/>
  <c r="M329" i="121" s="1"/>
  <c r="L328" i="121"/>
  <c r="M328" i="121" s="1"/>
  <c r="L327" i="121"/>
  <c r="M327" i="121" s="1"/>
  <c r="L326" i="121"/>
  <c r="M326" i="121" s="1"/>
  <c r="L325" i="121"/>
  <c r="M325" i="121" s="1"/>
  <c r="L324" i="121"/>
  <c r="M324" i="121" s="1"/>
  <c r="L323" i="121"/>
  <c r="M323" i="121" s="1"/>
  <c r="L322" i="121"/>
  <c r="M322" i="121" s="1"/>
  <c r="L321" i="121"/>
  <c r="M321" i="121" s="1"/>
  <c r="L320" i="121"/>
  <c r="M320" i="121" s="1"/>
  <c r="L319" i="121"/>
  <c r="M319" i="121" s="1"/>
  <c r="L318" i="121"/>
  <c r="M318" i="121" s="1"/>
  <c r="L317" i="121"/>
  <c r="M317" i="121" s="1"/>
  <c r="L316" i="121"/>
  <c r="M316" i="121" s="1"/>
  <c r="L315" i="121"/>
  <c r="M315" i="121" s="1"/>
  <c r="L314" i="121"/>
  <c r="M314" i="121" s="1"/>
  <c r="L313" i="121"/>
  <c r="M313" i="121" s="1"/>
  <c r="L312" i="121"/>
  <c r="M312" i="121" s="1"/>
  <c r="L311" i="121"/>
  <c r="M311" i="121" s="1"/>
  <c r="L310" i="121"/>
  <c r="M310" i="121" s="1"/>
  <c r="L309" i="121"/>
  <c r="M309" i="121" s="1"/>
  <c r="L308" i="121"/>
  <c r="M308" i="121" s="1"/>
  <c r="L307" i="121"/>
  <c r="M307" i="121" s="1"/>
  <c r="L306" i="121"/>
  <c r="M306" i="121" s="1"/>
  <c r="L305" i="121"/>
  <c r="M305" i="121" s="1"/>
  <c r="L304" i="121"/>
  <c r="M304" i="121" s="1"/>
  <c r="L303" i="121"/>
  <c r="M303" i="121" s="1"/>
  <c r="L302" i="121"/>
  <c r="M302" i="121" s="1"/>
  <c r="L301" i="121"/>
  <c r="M301" i="121" s="1"/>
  <c r="L300" i="121"/>
  <c r="M300" i="121" s="1"/>
  <c r="L299" i="121"/>
  <c r="M299" i="121" s="1"/>
  <c r="L298" i="121"/>
  <c r="M298" i="121" s="1"/>
  <c r="L297" i="121"/>
  <c r="M297" i="121" s="1"/>
  <c r="L296" i="121"/>
  <c r="M296" i="121" s="1"/>
  <c r="L295" i="121"/>
  <c r="M295" i="121" s="1"/>
  <c r="L294" i="121"/>
  <c r="M294" i="121" s="1"/>
  <c r="L293" i="121"/>
  <c r="M293" i="121" s="1"/>
  <c r="L292" i="121"/>
  <c r="M292" i="121" s="1"/>
  <c r="L291" i="121"/>
  <c r="M291" i="121" s="1"/>
  <c r="L290" i="121"/>
  <c r="M290" i="121" s="1"/>
  <c r="L289" i="121"/>
  <c r="M289" i="121" s="1"/>
  <c r="L288" i="121"/>
  <c r="M288" i="121" s="1"/>
  <c r="L287" i="121"/>
  <c r="M287" i="121" s="1"/>
  <c r="L286" i="121"/>
  <c r="M286" i="121" s="1"/>
  <c r="L285" i="121"/>
  <c r="M285" i="121" s="1"/>
  <c r="L284" i="121"/>
  <c r="M284" i="121" s="1"/>
  <c r="L283" i="121"/>
  <c r="M283" i="121" s="1"/>
  <c r="L282" i="121"/>
  <c r="M282" i="121" s="1"/>
  <c r="L281" i="121"/>
  <c r="M281" i="121" s="1"/>
  <c r="L280" i="121"/>
  <c r="M280" i="121" s="1"/>
  <c r="L279" i="121"/>
  <c r="M279" i="121" s="1"/>
  <c r="L278" i="121"/>
  <c r="M278" i="121" s="1"/>
  <c r="L277" i="121"/>
  <c r="M277" i="121" s="1"/>
  <c r="L276" i="121"/>
  <c r="M276" i="121" s="1"/>
  <c r="L275" i="121"/>
  <c r="M275" i="121" s="1"/>
  <c r="L274" i="121"/>
  <c r="M274" i="121" s="1"/>
  <c r="L273" i="121"/>
  <c r="M273" i="121" s="1"/>
  <c r="L272" i="121"/>
  <c r="M272" i="121" s="1"/>
  <c r="L271" i="121"/>
  <c r="M271" i="121" s="1"/>
  <c r="L270" i="121"/>
  <c r="M270" i="121" s="1"/>
  <c r="L269" i="121"/>
  <c r="M269" i="121" s="1"/>
  <c r="L268" i="121"/>
  <c r="M268" i="121" s="1"/>
  <c r="L267" i="121"/>
  <c r="M267" i="121" s="1"/>
  <c r="L266" i="121"/>
  <c r="M266" i="121" s="1"/>
  <c r="L265" i="121"/>
  <c r="M265" i="121" s="1"/>
  <c r="L264" i="121"/>
  <c r="M264" i="121" s="1"/>
  <c r="L263" i="121"/>
  <c r="M263" i="121" s="1"/>
  <c r="L262" i="121"/>
  <c r="M262" i="121" s="1"/>
  <c r="L261" i="121"/>
  <c r="M261" i="121" s="1"/>
  <c r="L260" i="121"/>
  <c r="M260" i="121" s="1"/>
  <c r="L259" i="121"/>
  <c r="M259" i="121" s="1"/>
  <c r="L258" i="121"/>
  <c r="M258" i="121" s="1"/>
  <c r="L257" i="121"/>
  <c r="M257" i="121" s="1"/>
  <c r="L256" i="121"/>
  <c r="M256" i="121" s="1"/>
  <c r="L255" i="121"/>
  <c r="M255" i="121" s="1"/>
  <c r="L254" i="121"/>
  <c r="M254" i="121" s="1"/>
  <c r="L253" i="121"/>
  <c r="M253" i="121" s="1"/>
  <c r="L252" i="121"/>
  <c r="M252" i="121" s="1"/>
  <c r="L251" i="121"/>
  <c r="M251" i="121" s="1"/>
  <c r="L250" i="121"/>
  <c r="M250" i="121" s="1"/>
  <c r="L249" i="121"/>
  <c r="M249" i="121" s="1"/>
  <c r="L248" i="121"/>
  <c r="M248" i="121" s="1"/>
  <c r="L247" i="121"/>
  <c r="M247" i="121" s="1"/>
  <c r="L246" i="121"/>
  <c r="M246" i="121" s="1"/>
  <c r="L245" i="121"/>
  <c r="M245" i="121" s="1"/>
  <c r="L244" i="121"/>
  <c r="M244" i="121" s="1"/>
  <c r="L243" i="121"/>
  <c r="M243" i="121" s="1"/>
  <c r="L242" i="121"/>
  <c r="M242" i="121" s="1"/>
  <c r="L241" i="121"/>
  <c r="M241" i="121" s="1"/>
  <c r="L240" i="121"/>
  <c r="M240" i="121" s="1"/>
  <c r="L239" i="121"/>
  <c r="M239" i="121" s="1"/>
  <c r="L238" i="121"/>
  <c r="M238" i="121" s="1"/>
  <c r="L237" i="121"/>
  <c r="M237" i="121" s="1"/>
  <c r="L236" i="121"/>
  <c r="M236" i="121" s="1"/>
  <c r="L235" i="121"/>
  <c r="M235" i="121" s="1"/>
  <c r="L234" i="121"/>
  <c r="M234" i="121" s="1"/>
  <c r="L233" i="121"/>
  <c r="M233" i="121" s="1"/>
  <c r="L232" i="121"/>
  <c r="M232" i="121" s="1"/>
  <c r="L231" i="121"/>
  <c r="M231" i="121" s="1"/>
  <c r="L230" i="121"/>
  <c r="M230" i="121" s="1"/>
  <c r="L229" i="121"/>
  <c r="M229" i="121" s="1"/>
  <c r="L228" i="121"/>
  <c r="M228" i="121" s="1"/>
  <c r="L227" i="121"/>
  <c r="M227" i="121" s="1"/>
  <c r="L226" i="121"/>
  <c r="M226" i="121" s="1"/>
  <c r="L225" i="121"/>
  <c r="M225" i="121" s="1"/>
  <c r="L224" i="121"/>
  <c r="M224" i="121" s="1"/>
  <c r="L223" i="121"/>
  <c r="M223" i="121" s="1"/>
  <c r="L222" i="121"/>
  <c r="M222" i="121" s="1"/>
  <c r="L221" i="121"/>
  <c r="M221" i="121" s="1"/>
  <c r="L220" i="121"/>
  <c r="M220" i="121" s="1"/>
  <c r="L219" i="121"/>
  <c r="M219" i="121" s="1"/>
  <c r="L218" i="121"/>
  <c r="M218" i="121" s="1"/>
  <c r="L217" i="121"/>
  <c r="M217" i="121" s="1"/>
  <c r="L216" i="121"/>
  <c r="M216" i="121" s="1"/>
  <c r="L215" i="121"/>
  <c r="M215" i="121" s="1"/>
  <c r="L214" i="121"/>
  <c r="M214" i="121" s="1"/>
  <c r="L213" i="121"/>
  <c r="M213" i="121" s="1"/>
  <c r="L212" i="121"/>
  <c r="M212" i="121" s="1"/>
  <c r="L211" i="121"/>
  <c r="M211" i="121" s="1"/>
  <c r="L210" i="121"/>
  <c r="M210" i="121" s="1"/>
  <c r="L209" i="121"/>
  <c r="M209" i="121" s="1"/>
  <c r="L208" i="121"/>
  <c r="M208" i="121" s="1"/>
  <c r="L207" i="121"/>
  <c r="M207" i="121" s="1"/>
  <c r="L206" i="121"/>
  <c r="M206" i="121" s="1"/>
  <c r="L205" i="121"/>
  <c r="M205" i="121" s="1"/>
  <c r="L204" i="121"/>
  <c r="M204" i="121" s="1"/>
  <c r="L203" i="121"/>
  <c r="M203" i="121" s="1"/>
  <c r="L202" i="121"/>
  <c r="M202" i="121" s="1"/>
  <c r="L201" i="121"/>
  <c r="M201" i="121" s="1"/>
  <c r="L200" i="121"/>
  <c r="M200" i="121" s="1"/>
  <c r="L199" i="121"/>
  <c r="M199" i="121" s="1"/>
  <c r="L198" i="121"/>
  <c r="M198" i="121" s="1"/>
  <c r="L197" i="121"/>
  <c r="M197" i="121" s="1"/>
  <c r="L196" i="121"/>
  <c r="M196" i="121" s="1"/>
  <c r="L195" i="121"/>
  <c r="M195" i="121" s="1"/>
  <c r="L194" i="121"/>
  <c r="M194" i="121" s="1"/>
  <c r="L193" i="121"/>
  <c r="M193" i="121" s="1"/>
  <c r="L192" i="121"/>
  <c r="M192" i="121" s="1"/>
  <c r="L191" i="121"/>
  <c r="M191" i="121" s="1"/>
  <c r="L190" i="121"/>
  <c r="M190" i="121" s="1"/>
  <c r="L189" i="121"/>
  <c r="M189" i="121" s="1"/>
  <c r="L188" i="121"/>
  <c r="M188" i="121" s="1"/>
  <c r="L187" i="121"/>
  <c r="M187" i="121" s="1"/>
  <c r="L186" i="121"/>
  <c r="M186" i="121" s="1"/>
  <c r="L185" i="121"/>
  <c r="M185" i="121" s="1"/>
  <c r="L184" i="121"/>
  <c r="M184" i="121" s="1"/>
  <c r="L183" i="121"/>
  <c r="M183" i="121" s="1"/>
  <c r="L182" i="121"/>
  <c r="M182" i="121" s="1"/>
  <c r="L181" i="121"/>
  <c r="M181" i="121" s="1"/>
  <c r="L180" i="121"/>
  <c r="M180" i="121" s="1"/>
  <c r="L179" i="121"/>
  <c r="M179" i="121" s="1"/>
  <c r="L178" i="121"/>
  <c r="M178" i="121" s="1"/>
  <c r="L177" i="121"/>
  <c r="M177" i="121" s="1"/>
  <c r="L176" i="121"/>
  <c r="M176" i="121" s="1"/>
  <c r="L175" i="121"/>
  <c r="M175" i="121" s="1"/>
  <c r="L174" i="121"/>
  <c r="M174" i="121" s="1"/>
  <c r="L173" i="121"/>
  <c r="M173" i="121" s="1"/>
  <c r="L172" i="121"/>
  <c r="M172" i="121" s="1"/>
  <c r="L171" i="121"/>
  <c r="M171" i="121" s="1"/>
  <c r="L170" i="121"/>
  <c r="M170" i="121" s="1"/>
  <c r="L169" i="121"/>
  <c r="M169" i="121" s="1"/>
  <c r="L168" i="121"/>
  <c r="M168" i="121" s="1"/>
  <c r="L167" i="121"/>
  <c r="M167" i="121" s="1"/>
  <c r="L166" i="121"/>
  <c r="M166" i="121" s="1"/>
  <c r="L165" i="121"/>
  <c r="M165" i="121" s="1"/>
  <c r="L164" i="121"/>
  <c r="M164" i="121" s="1"/>
  <c r="L163" i="121"/>
  <c r="M163" i="121" s="1"/>
  <c r="L162" i="121"/>
  <c r="M162" i="121" s="1"/>
  <c r="L161" i="121"/>
  <c r="M161" i="121" s="1"/>
  <c r="L160" i="121"/>
  <c r="M160" i="121" s="1"/>
  <c r="L159" i="121"/>
  <c r="M159" i="121" s="1"/>
  <c r="L158" i="121"/>
  <c r="M158" i="121" s="1"/>
  <c r="L157" i="121"/>
  <c r="M157" i="121" s="1"/>
  <c r="L156" i="121"/>
  <c r="M156" i="121" s="1"/>
  <c r="L155" i="121"/>
  <c r="M155" i="121" s="1"/>
  <c r="L154" i="121"/>
  <c r="M154" i="121" s="1"/>
  <c r="L153" i="121"/>
  <c r="M153" i="121" s="1"/>
  <c r="L152" i="121"/>
  <c r="M152" i="121" s="1"/>
  <c r="L151" i="121"/>
  <c r="M151" i="121" s="1"/>
  <c r="L150" i="121"/>
  <c r="M150" i="121" s="1"/>
  <c r="L149" i="121"/>
  <c r="M149" i="121" s="1"/>
  <c r="L148" i="121"/>
  <c r="M148" i="121" s="1"/>
  <c r="L147" i="121"/>
  <c r="M147" i="121" s="1"/>
  <c r="L146" i="121"/>
  <c r="M146" i="121" s="1"/>
  <c r="L145" i="121"/>
  <c r="M145" i="121" s="1"/>
  <c r="L144" i="121"/>
  <c r="M144" i="121" s="1"/>
  <c r="L143" i="121"/>
  <c r="M143" i="121" s="1"/>
  <c r="L142" i="121"/>
  <c r="M142" i="121" s="1"/>
  <c r="L141" i="121"/>
  <c r="M141" i="121" s="1"/>
  <c r="L140" i="121"/>
  <c r="M140" i="121" s="1"/>
  <c r="L139" i="121"/>
  <c r="M139" i="121" s="1"/>
  <c r="L138" i="121"/>
  <c r="M138" i="121" s="1"/>
  <c r="L137" i="121"/>
  <c r="M137" i="121" s="1"/>
  <c r="L136" i="121"/>
  <c r="M136" i="121" s="1"/>
  <c r="L135" i="121"/>
  <c r="M135" i="121" s="1"/>
  <c r="L134" i="121"/>
  <c r="M134" i="121" s="1"/>
  <c r="L133" i="121"/>
  <c r="M133" i="121" s="1"/>
  <c r="L132" i="121"/>
  <c r="M132" i="121" s="1"/>
  <c r="L131" i="121"/>
  <c r="M131" i="121" s="1"/>
  <c r="L130" i="121"/>
  <c r="M130" i="121" s="1"/>
  <c r="L129" i="121"/>
  <c r="M129" i="121" s="1"/>
  <c r="L128" i="121"/>
  <c r="M128" i="121" s="1"/>
  <c r="L127" i="121"/>
  <c r="M127" i="121" s="1"/>
  <c r="L126" i="121"/>
  <c r="M126" i="121" s="1"/>
  <c r="L125" i="121"/>
  <c r="M125" i="121" s="1"/>
  <c r="L124" i="121"/>
  <c r="M124" i="121" s="1"/>
  <c r="L123" i="121"/>
  <c r="M123" i="121" s="1"/>
  <c r="L122" i="121"/>
  <c r="M122" i="121" s="1"/>
  <c r="L121" i="121"/>
  <c r="M121" i="121" s="1"/>
  <c r="L120" i="121"/>
  <c r="M120" i="121" s="1"/>
  <c r="L119" i="121"/>
  <c r="M119" i="121" s="1"/>
  <c r="L118" i="121"/>
  <c r="M118" i="121" s="1"/>
  <c r="L117" i="121"/>
  <c r="M117" i="121" s="1"/>
  <c r="L116" i="121"/>
  <c r="M116" i="121" s="1"/>
  <c r="L115" i="121"/>
  <c r="M115" i="121" s="1"/>
  <c r="L114" i="121"/>
  <c r="M114" i="121" s="1"/>
  <c r="L113" i="121"/>
  <c r="M113" i="121" s="1"/>
  <c r="L112" i="121"/>
  <c r="M112" i="121" s="1"/>
  <c r="L111" i="121"/>
  <c r="M111" i="121" s="1"/>
  <c r="L110" i="121"/>
  <c r="M110" i="121" s="1"/>
  <c r="L109" i="121"/>
  <c r="M109" i="121" s="1"/>
  <c r="L108" i="121"/>
  <c r="M108" i="121" s="1"/>
  <c r="L107" i="121"/>
  <c r="M107" i="121" s="1"/>
  <c r="L106" i="121"/>
  <c r="M106" i="121" s="1"/>
  <c r="L105" i="121"/>
  <c r="M105" i="121" s="1"/>
  <c r="L104" i="121"/>
  <c r="M104" i="121" s="1"/>
  <c r="L103" i="121"/>
  <c r="M103" i="121" s="1"/>
  <c r="L102" i="121"/>
  <c r="M102" i="121" s="1"/>
  <c r="L101" i="121"/>
  <c r="M101" i="121" s="1"/>
  <c r="L100" i="121"/>
  <c r="M100" i="121" s="1"/>
  <c r="L99" i="121"/>
  <c r="M99" i="121" s="1"/>
  <c r="L98" i="121"/>
  <c r="M98" i="121" s="1"/>
  <c r="L97" i="121"/>
  <c r="M97" i="121" s="1"/>
  <c r="L96" i="121"/>
  <c r="M96" i="121" s="1"/>
  <c r="L95" i="121"/>
  <c r="M95" i="121" s="1"/>
  <c r="L94" i="121"/>
  <c r="M94" i="121" s="1"/>
  <c r="L93" i="121"/>
  <c r="M93" i="121" s="1"/>
  <c r="L92" i="121"/>
  <c r="M92" i="121" s="1"/>
  <c r="L91" i="121"/>
  <c r="M91" i="121" s="1"/>
  <c r="L90" i="121"/>
  <c r="M90" i="121" s="1"/>
  <c r="L89" i="121"/>
  <c r="M89" i="121" s="1"/>
  <c r="L88" i="121"/>
  <c r="M88" i="121" s="1"/>
  <c r="L87" i="121"/>
  <c r="M87" i="121" s="1"/>
  <c r="L86" i="121"/>
  <c r="M86" i="121" s="1"/>
  <c r="L85" i="121"/>
  <c r="M85" i="121" s="1"/>
  <c r="L84" i="121"/>
  <c r="M84" i="121" s="1"/>
  <c r="L83" i="121"/>
  <c r="M83" i="121" s="1"/>
  <c r="L82" i="121"/>
  <c r="M82" i="121" s="1"/>
  <c r="L81" i="121"/>
  <c r="M81" i="121" s="1"/>
  <c r="L80" i="121"/>
  <c r="M80" i="121" s="1"/>
  <c r="L79" i="121"/>
  <c r="M79" i="121" s="1"/>
  <c r="L78" i="121"/>
  <c r="M78" i="121" s="1"/>
  <c r="L77" i="121"/>
  <c r="M77" i="121" s="1"/>
  <c r="L76" i="121"/>
  <c r="M76" i="121" s="1"/>
  <c r="L75" i="121"/>
  <c r="M75" i="121" s="1"/>
  <c r="L74" i="121"/>
  <c r="M74" i="121" s="1"/>
  <c r="L73" i="121"/>
  <c r="M73" i="121" s="1"/>
  <c r="L72" i="121"/>
  <c r="M72" i="121" s="1"/>
  <c r="L71" i="121"/>
  <c r="M71" i="121" s="1"/>
  <c r="L70" i="121"/>
  <c r="M70" i="121" s="1"/>
  <c r="L69" i="121"/>
  <c r="M69" i="121" s="1"/>
  <c r="L68" i="121"/>
  <c r="M68" i="121" s="1"/>
  <c r="L67" i="121"/>
  <c r="M67" i="121" s="1"/>
  <c r="L66" i="121"/>
  <c r="M66" i="121" s="1"/>
  <c r="L65" i="121"/>
  <c r="M65" i="121" s="1"/>
  <c r="L64" i="121"/>
  <c r="M64" i="121" s="1"/>
  <c r="L63" i="121"/>
  <c r="M63" i="121" s="1"/>
  <c r="L62" i="121"/>
  <c r="M62" i="121" s="1"/>
  <c r="L61" i="121"/>
  <c r="M61" i="121" s="1"/>
  <c r="L60" i="121"/>
  <c r="M60" i="121" s="1"/>
  <c r="L59" i="121"/>
  <c r="M59" i="121" s="1"/>
  <c r="L58" i="121"/>
  <c r="M58" i="121" s="1"/>
  <c r="L57" i="121"/>
  <c r="M57" i="121" s="1"/>
  <c r="L56" i="121"/>
  <c r="M56" i="121" s="1"/>
  <c r="L55" i="121"/>
  <c r="M55" i="121" s="1"/>
  <c r="L54" i="121"/>
  <c r="M54" i="121" s="1"/>
  <c r="L53" i="121"/>
  <c r="M53" i="121" s="1"/>
  <c r="L52" i="121"/>
  <c r="M52" i="121" s="1"/>
  <c r="L51" i="121"/>
  <c r="M51" i="121" s="1"/>
  <c r="L50" i="121"/>
  <c r="M50" i="121" s="1"/>
  <c r="L49" i="121"/>
  <c r="M49" i="121" s="1"/>
  <c r="L48" i="121"/>
  <c r="M48" i="121" s="1"/>
  <c r="L47" i="121"/>
  <c r="M47" i="121" s="1"/>
  <c r="L46" i="121"/>
  <c r="M46" i="121" s="1"/>
  <c r="L45" i="121"/>
  <c r="M45" i="121" s="1"/>
  <c r="L44" i="121"/>
  <c r="M44" i="121" s="1"/>
  <c r="L43" i="121"/>
  <c r="M43" i="121" s="1"/>
  <c r="L42" i="121"/>
  <c r="M42" i="121" s="1"/>
  <c r="L41" i="121"/>
  <c r="M41" i="121" s="1"/>
  <c r="L40" i="121"/>
  <c r="M40" i="121" s="1"/>
  <c r="L39" i="121"/>
  <c r="M39" i="121" s="1"/>
  <c r="L38" i="121"/>
  <c r="M38" i="121" s="1"/>
  <c r="L37" i="121"/>
  <c r="M37" i="121" s="1"/>
  <c r="L36" i="121"/>
  <c r="M36" i="121" s="1"/>
  <c r="L35" i="121"/>
  <c r="M35" i="121" s="1"/>
  <c r="L34" i="121"/>
  <c r="M34" i="121" s="1"/>
  <c r="L33" i="121"/>
  <c r="M33" i="121" s="1"/>
  <c r="L32" i="121"/>
  <c r="M32" i="121" s="1"/>
  <c r="L31" i="121"/>
  <c r="M31" i="121" s="1"/>
  <c r="L30" i="121"/>
  <c r="M30" i="121" s="1"/>
  <c r="L29" i="121"/>
  <c r="M29" i="121" s="1"/>
  <c r="L28" i="121"/>
  <c r="M28" i="121" s="1"/>
  <c r="L27" i="121"/>
  <c r="M27" i="121" s="1"/>
  <c r="L26" i="121"/>
  <c r="M26" i="121" s="1"/>
  <c r="L25" i="121"/>
  <c r="M25" i="121" s="1"/>
  <c r="L24" i="121"/>
  <c r="M24" i="121" s="1"/>
  <c r="L23" i="121"/>
  <c r="M23" i="121" s="1"/>
  <c r="L22" i="121"/>
  <c r="M22" i="121" s="1"/>
  <c r="L21" i="121"/>
  <c r="M21" i="121" s="1"/>
  <c r="L20" i="121"/>
  <c r="M20" i="121" s="1"/>
  <c r="L19" i="121"/>
  <c r="M19" i="121" s="1"/>
  <c r="L18" i="121"/>
  <c r="M18" i="121" s="1"/>
  <c r="L17" i="121"/>
  <c r="M17" i="121" s="1"/>
  <c r="L16" i="121"/>
  <c r="M16" i="121" s="1"/>
  <c r="L15" i="121"/>
  <c r="M15" i="121" s="1"/>
  <c r="L14" i="121"/>
  <c r="M14" i="121" s="1"/>
  <c r="L13" i="121"/>
  <c r="M13" i="121" s="1"/>
  <c r="L12" i="121"/>
  <c r="M12" i="121" s="1"/>
  <c r="L11" i="121"/>
  <c r="M11" i="121" s="1"/>
  <c r="L10" i="121"/>
  <c r="M10" i="121" s="1"/>
  <c r="L9" i="121"/>
  <c r="M9" i="121" s="1"/>
  <c r="L8" i="121"/>
  <c r="M8" i="121" s="1"/>
  <c r="L7" i="121"/>
  <c r="M7" i="121" s="1"/>
  <c r="L6" i="121"/>
  <c r="M6" i="121" s="1"/>
  <c r="L5" i="121"/>
  <c r="M5" i="121" s="1"/>
  <c r="L4" i="121"/>
  <c r="M4" i="121" s="1"/>
  <c r="L3" i="121"/>
  <c r="M3" i="121" s="1"/>
  <c r="L2" i="121"/>
  <c r="M2" i="121" s="1"/>
  <c r="N53" i="123" l="1" a="1"/>
  <c r="O2" i="130"/>
  <c r="AF10" i="122" a="1"/>
  <c r="AG10" i="122" s="1"/>
  <c r="AL10" i="122" s="1"/>
  <c r="AF24" i="122" a="1"/>
  <c r="AF24" i="122" s="1"/>
  <c r="AK24" i="122" s="1"/>
  <c r="AF35" i="122" a="1"/>
  <c r="AG35" i="122" s="1"/>
  <c r="AL35" i="122" s="1"/>
  <c r="AF49" i="122" a="1"/>
  <c r="AF49" i="122" s="1"/>
  <c r="AK49" i="122" s="1"/>
  <c r="AF117" i="122" a="1"/>
  <c r="AI117" i="122" s="1"/>
  <c r="AN117" i="122" s="1"/>
  <c r="AF119" i="122" a="1"/>
  <c r="AG119" i="122" s="1"/>
  <c r="AL119" i="122" s="1"/>
  <c r="AF121" i="122" a="1"/>
  <c r="AH121" i="122" s="1"/>
  <c r="AM121" i="122" s="1"/>
  <c r="AF56" i="122" a="1"/>
  <c r="AF56" i="122" s="1"/>
  <c r="AK56" i="122" s="1"/>
  <c r="AF150" i="122" a="1"/>
  <c r="AH150" i="122" s="1"/>
  <c r="AM150" i="122" s="1"/>
  <c r="AF153" i="122" a="1"/>
  <c r="AH153" i="122" s="1"/>
  <c r="AM153" i="122" s="1"/>
  <c r="AF26" i="122" a="1"/>
  <c r="AI26" i="122" s="1"/>
  <c r="AN26" i="122" s="1"/>
  <c r="AF28" i="122" a="1"/>
  <c r="AG28" i="122" s="1"/>
  <c r="AL28" i="122" s="1"/>
  <c r="AF32" i="122" a="1"/>
  <c r="AH32" i="122" s="1"/>
  <c r="AM32" i="122" s="1"/>
  <c r="AF40" i="122" a="1"/>
  <c r="AH40" i="122" s="1"/>
  <c r="AM40" i="122" s="1"/>
  <c r="AF41" i="122" a="1"/>
  <c r="AI41" i="122" s="1"/>
  <c r="AN41" i="122" s="1"/>
  <c r="AF48" i="122" a="1"/>
  <c r="AI48" i="122" s="1"/>
  <c r="AN48" i="122" s="1"/>
  <c r="AF61" i="122" a="1"/>
  <c r="AF61" i="122" s="1"/>
  <c r="AK61" i="122" s="1"/>
  <c r="AF136" i="122" a="1"/>
  <c r="AH136" i="122" s="1"/>
  <c r="AM136" i="122" s="1"/>
  <c r="AF141" i="122" a="1"/>
  <c r="AF141" i="122" s="1"/>
  <c r="AK141" i="122" s="1"/>
  <c r="AF142" i="122" a="1"/>
  <c r="AF142" i="122" s="1"/>
  <c r="AK142" i="122" s="1"/>
  <c r="AF18" i="122" a="1"/>
  <c r="AG18" i="122" s="1"/>
  <c r="AL18" i="122" s="1"/>
  <c r="AF53" i="122" a="1"/>
  <c r="AG53" i="122" s="1"/>
  <c r="AL53" i="122" s="1"/>
  <c r="AF152" i="122" a="1"/>
  <c r="AF152" i="122" s="1"/>
  <c r="AK152" i="122" s="1"/>
  <c r="AF29" i="122" a="1"/>
  <c r="AI29" i="122" s="1"/>
  <c r="AN29" i="122" s="1"/>
  <c r="AF44" i="122" a="1"/>
  <c r="AI44" i="122" s="1"/>
  <c r="AN44" i="122" s="1"/>
  <c r="AF118" i="122" a="1"/>
  <c r="AI118" i="122" s="1"/>
  <c r="AN118" i="122" s="1"/>
  <c r="AF79" i="122" a="1"/>
  <c r="AI79" i="122" s="1"/>
  <c r="AN79" i="122" s="1"/>
  <c r="AF82" i="122" a="1"/>
  <c r="AH82" i="122" s="1"/>
  <c r="AM82" i="122" s="1"/>
  <c r="AF84" i="122" a="1"/>
  <c r="AG84" i="122" s="1"/>
  <c r="AL84" i="122" s="1"/>
  <c r="AF86" i="122" a="1"/>
  <c r="AH86" i="122" s="1"/>
  <c r="AM86" i="122" s="1"/>
  <c r="AF90" i="122" a="1"/>
  <c r="AF90" i="122" s="1"/>
  <c r="AK90" i="122" s="1"/>
  <c r="AF93" i="122" a="1"/>
  <c r="AG93" i="122" s="1"/>
  <c r="AL93" i="122" s="1"/>
  <c r="AF94" i="122" a="1"/>
  <c r="AI94" i="122" s="1"/>
  <c r="AN94" i="122" s="1"/>
  <c r="AF98" i="122" a="1"/>
  <c r="AH98" i="122" s="1"/>
  <c r="AM98" i="122" s="1"/>
  <c r="AF100" i="122" a="1"/>
  <c r="AG100" i="122" s="1"/>
  <c r="AL100" i="122" s="1"/>
  <c r="AF102" i="122" a="1"/>
  <c r="AH102" i="122" s="1"/>
  <c r="AM102" i="122" s="1"/>
  <c r="AF103" i="122" a="1"/>
  <c r="AF103" i="122" s="1"/>
  <c r="AK103" i="122" s="1"/>
  <c r="AF106" i="122" a="1"/>
  <c r="AI106" i="122" s="1"/>
  <c r="AN106" i="122" s="1"/>
  <c r="AF107" i="122" a="1"/>
  <c r="AH107" i="122" s="1"/>
  <c r="AM107" i="122" s="1"/>
  <c r="AF110" i="122" a="1"/>
  <c r="AI110" i="122" s="1"/>
  <c r="AN110" i="122" s="1"/>
  <c r="AF112" i="122" a="1"/>
  <c r="AI112" i="122" s="1"/>
  <c r="AN112" i="122" s="1"/>
  <c r="AF113" i="122" a="1"/>
  <c r="AG113" i="122" s="1"/>
  <c r="AL113" i="122" s="1"/>
  <c r="AF114" i="122" a="1"/>
  <c r="AG114" i="122" s="1"/>
  <c r="AL114" i="122" s="1"/>
  <c r="AF115" i="122" a="1"/>
  <c r="AG115" i="122" s="1"/>
  <c r="AL115" i="122" s="1"/>
  <c r="AF116" i="122" a="1"/>
  <c r="AG116" i="122" s="1"/>
  <c r="AL116" i="122" s="1"/>
  <c r="AF120" i="122" a="1"/>
  <c r="AG120" i="122" s="1"/>
  <c r="AL120" i="122" s="1"/>
  <c r="AF122" i="122" a="1"/>
  <c r="AF122" i="122" s="1"/>
  <c r="AK122" i="122" s="1"/>
  <c r="AF123" i="122" a="1"/>
  <c r="AG123" i="122" s="1"/>
  <c r="AL123" i="122" s="1"/>
  <c r="AF124" i="122" a="1"/>
  <c r="AF124" i="122" s="1"/>
  <c r="AK124" i="122" s="1"/>
  <c r="AF125" i="122" a="1"/>
  <c r="AH125" i="122" s="1"/>
  <c r="AM125" i="122" s="1"/>
  <c r="AF126" i="122" a="1"/>
  <c r="AH126" i="122" s="1"/>
  <c r="AM126" i="122" s="1"/>
  <c r="AF127" i="122" a="1"/>
  <c r="AI127" i="122" s="1"/>
  <c r="AN127" i="122" s="1"/>
  <c r="AF128" i="122" a="1"/>
  <c r="AI128" i="122" s="1"/>
  <c r="AN128" i="122" s="1"/>
  <c r="AF129" i="122" a="1"/>
  <c r="AG129" i="122" s="1"/>
  <c r="AL129" i="122" s="1"/>
  <c r="AF130" i="122" a="1"/>
  <c r="AF130" i="122" s="1"/>
  <c r="AK130" i="122" s="1"/>
  <c r="AF131" i="122" a="1"/>
  <c r="AI131" i="122" s="1"/>
  <c r="AN131" i="122" s="1"/>
  <c r="AF132" i="122" a="1"/>
  <c r="AG132" i="122" s="1"/>
  <c r="AL132" i="122" s="1"/>
  <c r="AF133" i="122" a="1"/>
  <c r="AF133" i="122" s="1"/>
  <c r="AK133" i="122" s="1"/>
  <c r="AF134" i="122" a="1"/>
  <c r="AI134" i="122" s="1"/>
  <c r="AN134" i="122" s="1"/>
  <c r="AF135" i="122" a="1"/>
  <c r="AI135" i="122" s="1"/>
  <c r="AN135" i="122" s="1"/>
  <c r="AF137" i="122" a="1"/>
  <c r="AH137" i="122" s="1"/>
  <c r="AM137" i="122" s="1"/>
  <c r="AF138" i="122" a="1"/>
  <c r="AI138" i="122" s="1"/>
  <c r="AN138" i="122" s="1"/>
  <c r="AF139" i="122" a="1"/>
  <c r="AH139" i="122" s="1"/>
  <c r="AM139" i="122" s="1"/>
  <c r="AF140" i="122" a="1"/>
  <c r="AG140" i="122" s="1"/>
  <c r="AL140" i="122" s="1"/>
  <c r="AF143" i="122" a="1"/>
  <c r="AG143" i="122" s="1"/>
  <c r="AL143" i="122" s="1"/>
  <c r="AF144" i="122" a="1"/>
  <c r="AG144" i="122" s="1"/>
  <c r="AL144" i="122" s="1"/>
  <c r="AF145" i="122" a="1"/>
  <c r="AG145" i="122" s="1"/>
  <c r="AL145" i="122" s="1"/>
  <c r="AF146" i="122" a="1"/>
  <c r="AG146" i="122" s="1"/>
  <c r="AL146" i="122" s="1"/>
  <c r="AF147" i="122" a="1"/>
  <c r="AI147" i="122" s="1"/>
  <c r="AN147" i="122" s="1"/>
  <c r="AF148" i="122" a="1"/>
  <c r="AG148" i="122" s="1"/>
  <c r="AL148" i="122" s="1"/>
  <c r="AF149" i="122" a="1"/>
  <c r="AI149" i="122" s="1"/>
  <c r="AN149" i="122" s="1"/>
  <c r="AF151" i="122" a="1"/>
  <c r="AF151" i="122" s="1"/>
  <c r="AK151" i="122" s="1"/>
  <c r="AF46" i="122" a="1"/>
  <c r="AG46" i="122" s="1"/>
  <c r="AL46" i="122" s="1"/>
  <c r="AF55" i="122" a="1"/>
  <c r="AG55" i="122" s="1"/>
  <c r="AL55" i="122" s="1"/>
  <c r="AF60" i="122" a="1"/>
  <c r="AI60" i="122" s="1"/>
  <c r="AN60" i="122" s="1"/>
  <c r="AF62" i="122" a="1"/>
  <c r="AF62" i="122" s="1"/>
  <c r="AK62" i="122" s="1"/>
  <c r="AF64" i="122" a="1"/>
  <c r="AI64" i="122" s="1"/>
  <c r="AN64" i="122" s="1"/>
  <c r="AF70" i="122" a="1"/>
  <c r="AF70" i="122" s="1"/>
  <c r="AK70" i="122" s="1"/>
  <c r="AF74" i="122" a="1"/>
  <c r="AI74" i="122" s="1"/>
  <c r="AN74" i="122" s="1"/>
  <c r="AF77" i="122" a="1"/>
  <c r="AH77" i="122" s="1"/>
  <c r="AM77" i="122" s="1"/>
  <c r="AF13" i="122" a="1"/>
  <c r="AG13" i="122" s="1"/>
  <c r="AL13" i="122" s="1"/>
  <c r="AF14" i="122" a="1"/>
  <c r="AH14" i="122" s="1"/>
  <c r="AM14" i="122" s="1"/>
  <c r="AF22" i="122" a="1"/>
  <c r="AI22" i="122" s="1"/>
  <c r="AN22" i="122" s="1"/>
  <c r="AF25" i="122" a="1"/>
  <c r="AH25" i="122" s="1"/>
  <c r="AM25" i="122" s="1"/>
  <c r="AF27" i="122" a="1"/>
  <c r="AH27" i="122" s="1"/>
  <c r="AM27" i="122" s="1"/>
  <c r="AF54" i="122" a="1"/>
  <c r="AF54" i="122" s="1"/>
  <c r="AK54" i="122" s="1"/>
  <c r="AF7" i="122" a="1"/>
  <c r="AF7" i="122" s="1"/>
  <c r="AK7" i="122" s="1"/>
  <c r="AF15" i="122" a="1"/>
  <c r="AI15" i="122" s="1"/>
  <c r="AN15" i="122" s="1"/>
  <c r="AF63" i="122" a="1"/>
  <c r="AI63" i="122" s="1"/>
  <c r="AN63" i="122" s="1"/>
  <c r="AF66" i="122" a="1"/>
  <c r="AH66" i="122" s="1"/>
  <c r="AM66" i="122" s="1"/>
  <c r="AF67" i="122" a="1"/>
  <c r="AI67" i="122" s="1"/>
  <c r="AN67" i="122" s="1"/>
  <c r="AF109" i="122" a="1"/>
  <c r="AI109" i="122" s="1"/>
  <c r="AN109" i="122" s="1"/>
  <c r="AF47" i="122" a="1"/>
  <c r="AH47" i="122" s="1"/>
  <c r="AM47" i="122" s="1"/>
  <c r="AF50" i="122" a="1"/>
  <c r="AF50" i="122" s="1"/>
  <c r="AK50" i="122" s="1"/>
  <c r="AF51" i="122" a="1"/>
  <c r="AG51" i="122" s="1"/>
  <c r="AL51" i="122" s="1"/>
  <c r="AF85" i="122" a="1"/>
  <c r="AI85" i="122" s="1"/>
  <c r="AN85" i="122" s="1"/>
  <c r="AF43" i="122" a="1"/>
  <c r="AI43" i="122" s="1"/>
  <c r="AN43" i="122" s="1"/>
  <c r="AF58" i="122" a="1"/>
  <c r="AF58" i="122" s="1"/>
  <c r="AK58" i="122" s="1"/>
  <c r="AF59" i="122" a="1"/>
  <c r="AG59" i="122" s="1"/>
  <c r="AL59" i="122" s="1"/>
  <c r="AF88" i="122" a="1"/>
  <c r="AH88" i="122" s="1"/>
  <c r="AM88" i="122" s="1"/>
  <c r="AF33" i="122" a="1"/>
  <c r="AH33" i="122" s="1"/>
  <c r="AM33" i="122" s="1"/>
  <c r="M734" i="121"/>
  <c r="M737" i="121"/>
  <c r="M747" i="121"/>
  <c r="M750" i="121"/>
  <c r="M753" i="121"/>
  <c r="M763" i="121"/>
  <c r="M766" i="121"/>
  <c r="M769" i="121"/>
  <c r="M779" i="121"/>
  <c r="M782" i="121"/>
  <c r="M785" i="121"/>
  <c r="M795" i="121"/>
  <c r="M798" i="121"/>
  <c r="M801" i="121"/>
  <c r="M811" i="121"/>
  <c r="M814" i="121"/>
  <c r="M817" i="121"/>
  <c r="M827" i="121"/>
  <c r="M830" i="121"/>
  <c r="M833" i="121"/>
  <c r="M843" i="121"/>
  <c r="M846" i="121"/>
  <c r="M849" i="121"/>
  <c r="M859" i="121"/>
  <c r="M862" i="121"/>
  <c r="M865" i="121"/>
  <c r="M875" i="121"/>
  <c r="M878" i="121"/>
  <c r="M881" i="121"/>
  <c r="M891" i="121"/>
  <c r="M894" i="121"/>
  <c r="M897" i="121"/>
  <c r="M907" i="121"/>
  <c r="M910" i="121"/>
  <c r="M913" i="121"/>
  <c r="M923" i="121"/>
  <c r="M926" i="121"/>
  <c r="M929" i="121"/>
  <c r="M939" i="121"/>
  <c r="M942" i="121"/>
  <c r="M945" i="121"/>
  <c r="M955" i="121"/>
  <c r="M959" i="121"/>
  <c r="M962" i="121"/>
  <c r="M966" i="121"/>
  <c r="M970" i="121"/>
  <c r="M974" i="121"/>
  <c r="M978" i="121"/>
  <c r="M982" i="121"/>
  <c r="M986" i="121"/>
  <c r="M990" i="121"/>
  <c r="M994" i="121"/>
  <c r="M998" i="121"/>
  <c r="AF37" i="122" a="1"/>
  <c r="AI37" i="122" s="1"/>
  <c r="AN37" i="122" s="1"/>
  <c r="AF72" i="122" a="1"/>
  <c r="AH72" i="122" s="1"/>
  <c r="AM72" i="122" s="1"/>
  <c r="AF4" i="122" a="1"/>
  <c r="AG4" i="122" s="1"/>
  <c r="AL4" i="122" s="1"/>
  <c r="AF5" i="122" a="1"/>
  <c r="AF5" i="122" s="1"/>
  <c r="AK5" i="122" s="1"/>
  <c r="AF6" i="122" a="1"/>
  <c r="AI6" i="122" s="1"/>
  <c r="AN6" i="122" s="1"/>
  <c r="AF8" i="122" a="1"/>
  <c r="AI8" i="122" s="1"/>
  <c r="AN8" i="122" s="1"/>
  <c r="AF9" i="122" a="1"/>
  <c r="AF9" i="122" s="1"/>
  <c r="AK9" i="122" s="1"/>
  <c r="AF34" i="122" a="1"/>
  <c r="AF34" i="122" s="1"/>
  <c r="AK34" i="122" s="1"/>
  <c r="AF38" i="122" a="1"/>
  <c r="AH38" i="122" s="1"/>
  <c r="AM38" i="122" s="1"/>
  <c r="AF31" i="122" a="1"/>
  <c r="AF31" i="122" s="1"/>
  <c r="AK31" i="122" s="1"/>
  <c r="AF39" i="122" a="1"/>
  <c r="AF39" i="122" s="1"/>
  <c r="AK39" i="122" s="1"/>
  <c r="AF76" i="122" a="1"/>
  <c r="AG76" i="122" s="1"/>
  <c r="AL76" i="122" s="1"/>
  <c r="AF80" i="122" a="1"/>
  <c r="AG80" i="122" s="1"/>
  <c r="AL80" i="122" s="1"/>
  <c r="AF96" i="122" a="1"/>
  <c r="AF96" i="122" s="1"/>
  <c r="AK96" i="122" s="1"/>
  <c r="AF36" i="122" a="1"/>
  <c r="AF36" i="122" s="1"/>
  <c r="AK36" i="122" s="1"/>
  <c r="AF104" i="122" a="1"/>
  <c r="AF104" i="122" s="1"/>
  <c r="AK104" i="122" s="1"/>
  <c r="AF11" i="122" a="1"/>
  <c r="AG11" i="122" s="1"/>
  <c r="AL11" i="122" s="1"/>
  <c r="AF12" i="122" a="1"/>
  <c r="AI12" i="122" s="1"/>
  <c r="AN12" i="122" s="1"/>
  <c r="AF16" i="122" a="1"/>
  <c r="AH16" i="122" s="1"/>
  <c r="AM16" i="122" s="1"/>
  <c r="AF17" i="122" a="1"/>
  <c r="AI17" i="122" s="1"/>
  <c r="AN17" i="122" s="1"/>
  <c r="AF19" i="122" a="1"/>
  <c r="AI19" i="122" s="1"/>
  <c r="AN19" i="122" s="1"/>
  <c r="AF20" i="122" a="1"/>
  <c r="AI20" i="122" s="1"/>
  <c r="AN20" i="122" s="1"/>
  <c r="AF21" i="122" a="1"/>
  <c r="AG21" i="122" s="1"/>
  <c r="AL21" i="122" s="1"/>
  <c r="AF23" i="122" a="1"/>
  <c r="AI23" i="122" s="1"/>
  <c r="AN23" i="122" s="1"/>
  <c r="AF30" i="122" a="1"/>
  <c r="AF30" i="122" s="1"/>
  <c r="AK30" i="122" s="1"/>
  <c r="AF45" i="122" a="1"/>
  <c r="AH45" i="122" s="1"/>
  <c r="AM45" i="122" s="1"/>
  <c r="AF57" i="122" a="1"/>
  <c r="AF57" i="122" s="1"/>
  <c r="AK57" i="122" s="1"/>
  <c r="AF65" i="122" a="1"/>
  <c r="AG65" i="122" s="1"/>
  <c r="AL65" i="122" s="1"/>
  <c r="AF69" i="122" a="1"/>
  <c r="AG69" i="122" s="1"/>
  <c r="AL69" i="122" s="1"/>
  <c r="AF42" i="122" a="1"/>
  <c r="AH42" i="122" s="1"/>
  <c r="AM42" i="122" s="1"/>
  <c r="AF52" i="122" a="1"/>
  <c r="AH52" i="122" s="1"/>
  <c r="AM52" i="122" s="1"/>
  <c r="AF68" i="122" a="1"/>
  <c r="AI68" i="122" s="1"/>
  <c r="AN68" i="122" s="1"/>
  <c r="AF73" i="122" a="1"/>
  <c r="AG73" i="122" s="1"/>
  <c r="AL73" i="122" s="1"/>
  <c r="AF81" i="122" a="1"/>
  <c r="AG81" i="122" s="1"/>
  <c r="AL81" i="122" s="1"/>
  <c r="AF89" i="122" a="1"/>
  <c r="AG89" i="122" s="1"/>
  <c r="AL89" i="122" s="1"/>
  <c r="AF97" i="122" a="1"/>
  <c r="AH97" i="122" s="1"/>
  <c r="AM97" i="122" s="1"/>
  <c r="AF105" i="122" a="1"/>
  <c r="AG105" i="122" s="1"/>
  <c r="AL105" i="122" s="1"/>
  <c r="AF75" i="122" a="1"/>
  <c r="AG75" i="122" s="1"/>
  <c r="AL75" i="122" s="1"/>
  <c r="AF83" i="122" a="1"/>
  <c r="AG83" i="122" s="1"/>
  <c r="AL83" i="122" s="1"/>
  <c r="AF91" i="122" a="1"/>
  <c r="AF99" i="122" a="1"/>
  <c r="AF101" i="122" a="1"/>
  <c r="AI101" i="122" s="1"/>
  <c r="AN101" i="122" s="1"/>
  <c r="AF71" i="122" a="1"/>
  <c r="AH71" i="122" s="1"/>
  <c r="AM71" i="122" s="1"/>
  <c r="AF78" i="122" a="1"/>
  <c r="AF87" i="122" a="1"/>
  <c r="AF87" i="122" s="1"/>
  <c r="AK87" i="122" s="1"/>
  <c r="AF95" i="122" a="1"/>
  <c r="AG95" i="122" s="1"/>
  <c r="AL95" i="122" s="1"/>
  <c r="AF111" i="122" a="1"/>
  <c r="AF92" i="122" a="1"/>
  <c r="AI92" i="122" s="1"/>
  <c r="AN92" i="122" s="1"/>
  <c r="AF108" i="122" a="1"/>
  <c r="N61" i="123" l="1"/>
  <c r="N57" i="123"/>
  <c r="N63" i="123"/>
  <c r="N62" i="123"/>
  <c r="N56" i="123"/>
  <c r="N53" i="123"/>
  <c r="C23" i="123" s="1" a="1"/>
  <c r="N55" i="123"/>
  <c r="N58" i="123"/>
  <c r="N60" i="123"/>
  <c r="N59" i="123"/>
  <c r="N54" i="123"/>
  <c r="AF136" i="122"/>
  <c r="AK136" i="122" s="1"/>
  <c r="AI153" i="122"/>
  <c r="AN153" i="122" s="1"/>
  <c r="AG61" i="122"/>
  <c r="AL61" i="122" s="1"/>
  <c r="AF115" i="122"/>
  <c r="AK115" i="122" s="1"/>
  <c r="AH90" i="122"/>
  <c r="AM90" i="122" s="1"/>
  <c r="AF121" i="122"/>
  <c r="AK121" i="122" s="1"/>
  <c r="AI122" i="122"/>
  <c r="AN122" i="122" s="1"/>
  <c r="AG41" i="122"/>
  <c r="AL41" i="122" s="1"/>
  <c r="AG134" i="122"/>
  <c r="AL134" i="122" s="1"/>
  <c r="AG14" i="122"/>
  <c r="AL14" i="122" s="1"/>
  <c r="AI121" i="122"/>
  <c r="AN121" i="122" s="1"/>
  <c r="AF153" i="122"/>
  <c r="AK153" i="122" s="1"/>
  <c r="AG153" i="122"/>
  <c r="AL153" i="122" s="1"/>
  <c r="AG40" i="122"/>
  <c r="AL40" i="122" s="1"/>
  <c r="AI40" i="122"/>
  <c r="AN40" i="122" s="1"/>
  <c r="AF119" i="122"/>
  <c r="AK119" i="122" s="1"/>
  <c r="AI119" i="122"/>
  <c r="AN119" i="122" s="1"/>
  <c r="AF40" i="122"/>
  <c r="AK40" i="122" s="1"/>
  <c r="AG48" i="122"/>
  <c r="AL48" i="122" s="1"/>
  <c r="AH24" i="122"/>
  <c r="AM24" i="122" s="1"/>
  <c r="AI53" i="122"/>
  <c r="AN53" i="122" s="1"/>
  <c r="AI24" i="122"/>
  <c r="AN24" i="122" s="1"/>
  <c r="AH119" i="122"/>
  <c r="AM119" i="122" s="1"/>
  <c r="AG24" i="122"/>
  <c r="AL24" i="122" s="1"/>
  <c r="AI136" i="122"/>
  <c r="AN136" i="122" s="1"/>
  <c r="AG136" i="122"/>
  <c r="AL136" i="122" s="1"/>
  <c r="AI141" i="122"/>
  <c r="AN141" i="122" s="1"/>
  <c r="AI102" i="122"/>
  <c r="AN102" i="122" s="1"/>
  <c r="AG82" i="122"/>
  <c r="AL82" i="122" s="1"/>
  <c r="AG142" i="122"/>
  <c r="AL142" i="122" s="1"/>
  <c r="AF118" i="122"/>
  <c r="AK118" i="122" s="1"/>
  <c r="AH53" i="122"/>
  <c r="AM53" i="122" s="1"/>
  <c r="AH118" i="122"/>
  <c r="AM118" i="122" s="1"/>
  <c r="AH54" i="122"/>
  <c r="AM54" i="122" s="1"/>
  <c r="AG118" i="122"/>
  <c r="AL118" i="122" s="1"/>
  <c r="AF53" i="122"/>
  <c r="AK53" i="122" s="1"/>
  <c r="AH56" i="122"/>
  <c r="AM56" i="122" s="1"/>
  <c r="AI28" i="122"/>
  <c r="AN28" i="122" s="1"/>
  <c r="AG127" i="122"/>
  <c r="AL127" i="122" s="1"/>
  <c r="AI93" i="122"/>
  <c r="AN93" i="122" s="1"/>
  <c r="AG131" i="122"/>
  <c r="AL131" i="122" s="1"/>
  <c r="AF38" i="122"/>
  <c r="AK38" i="122" s="1"/>
  <c r="AF66" i="122"/>
  <c r="AK66" i="122" s="1"/>
  <c r="AF60" i="122"/>
  <c r="AK60" i="122" s="1"/>
  <c r="AF140" i="122"/>
  <c r="AK140" i="122" s="1"/>
  <c r="AH109" i="122"/>
  <c r="AM109" i="122" s="1"/>
  <c r="AF137" i="122"/>
  <c r="AK137" i="122" s="1"/>
  <c r="AI10" i="122"/>
  <c r="AN10" i="122" s="1"/>
  <c r="AF10" i="122"/>
  <c r="AK10" i="122" s="1"/>
  <c r="AF33" i="122"/>
  <c r="AK33" i="122" s="1"/>
  <c r="AH18" i="122"/>
  <c r="AM18" i="122" s="1"/>
  <c r="AF116" i="122"/>
  <c r="AK116" i="122" s="1"/>
  <c r="AI61" i="122"/>
  <c r="AN61" i="122" s="1"/>
  <c r="AF117" i="122"/>
  <c r="AK117" i="122" s="1"/>
  <c r="AF143" i="122"/>
  <c r="AK143" i="122" s="1"/>
  <c r="AG44" i="122"/>
  <c r="AL44" i="122" s="1"/>
  <c r="AH132" i="122"/>
  <c r="AM132" i="122" s="1"/>
  <c r="AH10" i="122"/>
  <c r="AM10" i="122" s="1"/>
  <c r="AH61" i="122"/>
  <c r="AM61" i="122" s="1"/>
  <c r="AG66" i="122"/>
  <c r="AL66" i="122" s="1"/>
  <c r="AF146" i="122"/>
  <c r="AK146" i="122" s="1"/>
  <c r="AG102" i="122"/>
  <c r="AL102" i="122" s="1"/>
  <c r="AG151" i="122"/>
  <c r="AL151" i="122" s="1"/>
  <c r="AF109" i="122"/>
  <c r="AK109" i="122" s="1"/>
  <c r="AI56" i="122"/>
  <c r="AN56" i="122" s="1"/>
  <c r="AF93" i="122"/>
  <c r="AK93" i="122" s="1"/>
  <c r="AF16" i="122"/>
  <c r="AK16" i="122" s="1"/>
  <c r="AG126" i="122"/>
  <c r="AL126" i="122" s="1"/>
  <c r="AH29" i="122"/>
  <c r="AM29" i="122" s="1"/>
  <c r="AF14" i="122"/>
  <c r="AK14" i="122" s="1"/>
  <c r="AH100" i="122"/>
  <c r="AM100" i="122" s="1"/>
  <c r="AF28" i="122"/>
  <c r="AK28" i="122" s="1"/>
  <c r="AI145" i="122"/>
  <c r="AN145" i="122" s="1"/>
  <c r="AH48" i="122"/>
  <c r="AM48" i="122" s="1"/>
  <c r="AI49" i="122"/>
  <c r="AN49" i="122" s="1"/>
  <c r="AF113" i="122"/>
  <c r="AK113" i="122" s="1"/>
  <c r="AI14" i="122"/>
  <c r="AN14" i="122" s="1"/>
  <c r="AH49" i="122"/>
  <c r="AM49" i="122" s="1"/>
  <c r="AH28" i="122"/>
  <c r="AM28" i="122" s="1"/>
  <c r="AF48" i="122"/>
  <c r="AK48" i="122" s="1"/>
  <c r="AG56" i="122"/>
  <c r="AL56" i="122" s="1"/>
  <c r="AH79" i="122"/>
  <c r="AM79" i="122" s="1"/>
  <c r="AF106" i="122"/>
  <c r="AK106" i="122" s="1"/>
  <c r="AG49" i="122"/>
  <c r="AL49" i="122" s="1"/>
  <c r="AH142" i="122"/>
  <c r="AM142" i="122" s="1"/>
  <c r="AI142" i="122"/>
  <c r="AN142" i="122" s="1"/>
  <c r="AG121" i="122"/>
  <c r="AL121" i="122" s="1"/>
  <c r="AG122" i="122"/>
  <c r="AL122" i="122" s="1"/>
  <c r="AF107" i="122"/>
  <c r="AK107" i="122" s="1"/>
  <c r="AG30" i="122"/>
  <c r="AL30" i="122" s="1"/>
  <c r="AF81" i="122"/>
  <c r="AK81" i="122" s="1"/>
  <c r="AI81" i="122"/>
  <c r="AN81" i="122" s="1"/>
  <c r="AF120" i="122"/>
  <c r="AK120" i="122" s="1"/>
  <c r="AF35" i="122"/>
  <c r="AK35" i="122" s="1"/>
  <c r="AF129" i="122"/>
  <c r="AK129" i="122" s="1"/>
  <c r="AH144" i="122"/>
  <c r="AM144" i="122" s="1"/>
  <c r="AG138" i="122"/>
  <c r="AL138" i="122" s="1"/>
  <c r="AG39" i="122"/>
  <c r="AL39" i="122" s="1"/>
  <c r="AI125" i="122"/>
  <c r="AN125" i="122" s="1"/>
  <c r="AI4" i="122"/>
  <c r="AN4" i="122" s="1"/>
  <c r="AI62" i="122"/>
  <c r="AN62" i="122" s="1"/>
  <c r="AI35" i="122"/>
  <c r="AN35" i="122" s="1"/>
  <c r="AG20" i="122"/>
  <c r="AL20" i="122" s="1"/>
  <c r="AI144" i="122"/>
  <c r="AN144" i="122" s="1"/>
  <c r="AI77" i="122"/>
  <c r="AN77" i="122" s="1"/>
  <c r="AF88" i="122"/>
  <c r="AK88" i="122" s="1"/>
  <c r="AH133" i="122"/>
  <c r="AM133" i="122" s="1"/>
  <c r="AH35" i="122"/>
  <c r="AM35" i="122" s="1"/>
  <c r="AF67" i="122"/>
  <c r="AK67" i="122" s="1"/>
  <c r="AF55" i="122"/>
  <c r="AK55" i="122" s="1"/>
  <c r="AH62" i="122"/>
  <c r="AM62" i="122" s="1"/>
  <c r="AG62" i="122"/>
  <c r="AL62" i="122" s="1"/>
  <c r="AH17" i="122"/>
  <c r="AM17" i="122" s="1"/>
  <c r="AI114" i="122"/>
  <c r="AN114" i="122" s="1"/>
  <c r="AF79" i="122"/>
  <c r="AK79" i="122" s="1"/>
  <c r="AI130" i="122"/>
  <c r="AN130" i="122" s="1"/>
  <c r="AH122" i="122"/>
  <c r="AM122" i="122" s="1"/>
  <c r="AH44" i="122"/>
  <c r="AM44" i="122" s="1"/>
  <c r="AH134" i="122"/>
  <c r="AM134" i="122" s="1"/>
  <c r="AG7" i="122"/>
  <c r="AL7" i="122" s="1"/>
  <c r="AI18" i="122"/>
  <c r="AN18" i="122" s="1"/>
  <c r="AH145" i="122"/>
  <c r="AM145" i="122" s="1"/>
  <c r="AI32" i="122"/>
  <c r="AN32" i="122" s="1"/>
  <c r="AF139" i="122"/>
  <c r="AK139" i="122" s="1"/>
  <c r="AI107" i="122"/>
  <c r="AN107" i="122" s="1"/>
  <c r="AI90" i="122"/>
  <c r="AN90" i="122" s="1"/>
  <c r="AG149" i="122"/>
  <c r="AL149" i="122" s="1"/>
  <c r="AH149" i="122"/>
  <c r="AM149" i="122" s="1"/>
  <c r="AH117" i="122"/>
  <c r="AM117" i="122" s="1"/>
  <c r="AF150" i="122"/>
  <c r="AK150" i="122" s="1"/>
  <c r="AG32" i="122"/>
  <c r="AL32" i="122" s="1"/>
  <c r="AF149" i="122"/>
  <c r="AK149" i="122" s="1"/>
  <c r="AG139" i="122"/>
  <c r="AL139" i="122" s="1"/>
  <c r="AG107" i="122"/>
  <c r="AL107" i="122" s="1"/>
  <c r="AG90" i="122"/>
  <c r="AL90" i="122" s="1"/>
  <c r="AF32" i="122"/>
  <c r="AK32" i="122" s="1"/>
  <c r="AH114" i="122"/>
  <c r="AM114" i="122" s="1"/>
  <c r="AG79" i="122"/>
  <c r="AL79" i="122" s="1"/>
  <c r="AG130" i="122"/>
  <c r="AL130" i="122" s="1"/>
  <c r="AI126" i="122"/>
  <c r="AN126" i="122" s="1"/>
  <c r="AI100" i="122"/>
  <c r="AN100" i="122" s="1"/>
  <c r="AI7" i="122"/>
  <c r="AN7" i="122" s="1"/>
  <c r="AF18" i="122"/>
  <c r="AK18" i="122" s="1"/>
  <c r="AF145" i="122"/>
  <c r="AK145" i="122" s="1"/>
  <c r="AF114" i="122"/>
  <c r="AK114" i="122" s="1"/>
  <c r="AH130" i="122"/>
  <c r="AM130" i="122" s="1"/>
  <c r="AI150" i="122"/>
  <c r="AN150" i="122" s="1"/>
  <c r="AF44" i="122"/>
  <c r="AK44" i="122" s="1"/>
  <c r="AF134" i="122"/>
  <c r="AK134" i="122" s="1"/>
  <c r="AF100" i="122"/>
  <c r="AK100" i="122" s="1"/>
  <c r="AI139" i="122"/>
  <c r="AN139" i="122" s="1"/>
  <c r="AG150" i="122"/>
  <c r="AL150" i="122" s="1"/>
  <c r="AG117" i="122"/>
  <c r="AL117" i="122" s="1"/>
  <c r="AF126" i="122"/>
  <c r="AK126" i="122" s="1"/>
  <c r="AI105" i="122"/>
  <c r="AN105" i="122" s="1"/>
  <c r="AH147" i="122"/>
  <c r="AM147" i="122" s="1"/>
  <c r="AF41" i="122"/>
  <c r="AK41" i="122" s="1"/>
  <c r="AH103" i="122"/>
  <c r="AM103" i="122" s="1"/>
  <c r="AI55" i="122"/>
  <c r="AN55" i="122" s="1"/>
  <c r="AF26" i="122"/>
  <c r="AK26" i="122" s="1"/>
  <c r="AF94" i="122"/>
  <c r="AK94" i="122" s="1"/>
  <c r="AH116" i="122"/>
  <c r="AM116" i="122" s="1"/>
  <c r="AF128" i="122"/>
  <c r="AK128" i="122" s="1"/>
  <c r="AH128" i="122"/>
  <c r="AM128" i="122" s="1"/>
  <c r="AI137" i="122"/>
  <c r="AN137" i="122" s="1"/>
  <c r="AI124" i="122"/>
  <c r="AN124" i="122" s="1"/>
  <c r="AH80" i="122"/>
  <c r="AM80" i="122" s="1"/>
  <c r="AH6" i="122"/>
  <c r="AM6" i="122" s="1"/>
  <c r="AG128" i="122"/>
  <c r="AL128" i="122" s="1"/>
  <c r="AI152" i="122"/>
  <c r="AN152" i="122" s="1"/>
  <c r="AI80" i="122"/>
  <c r="AN80" i="122" s="1"/>
  <c r="AF112" i="122"/>
  <c r="AK112" i="122" s="1"/>
  <c r="AH141" i="122"/>
  <c r="AM141" i="122" s="1"/>
  <c r="AF63" i="122"/>
  <c r="AK63" i="122" s="1"/>
  <c r="AI116" i="122"/>
  <c r="AN116" i="122" s="1"/>
  <c r="AH124" i="122"/>
  <c r="AM124" i="122" s="1"/>
  <c r="AH26" i="122"/>
  <c r="AM26" i="122" s="1"/>
  <c r="AG26" i="122"/>
  <c r="AL26" i="122" s="1"/>
  <c r="AI84" i="122"/>
  <c r="AN84" i="122" s="1"/>
  <c r="AF6" i="122"/>
  <c r="AK6" i="122" s="1"/>
  <c r="AG141" i="122"/>
  <c r="AL141" i="122" s="1"/>
  <c r="AG70" i="122"/>
  <c r="AL70" i="122" s="1"/>
  <c r="AH41" i="122"/>
  <c r="AM41" i="122" s="1"/>
  <c r="AG112" i="122"/>
  <c r="AL112" i="122" s="1"/>
  <c r="AH15" i="122"/>
  <c r="AM15" i="122" s="1"/>
  <c r="AH60" i="122"/>
  <c r="AM60" i="122" s="1"/>
  <c r="AI13" i="122"/>
  <c r="AN13" i="122" s="1"/>
  <c r="AF148" i="122"/>
  <c r="AK148" i="122" s="1"/>
  <c r="AF11" i="122"/>
  <c r="AK11" i="122" s="1"/>
  <c r="AI129" i="122"/>
  <c r="AN129" i="122" s="1"/>
  <c r="AH19" i="122"/>
  <c r="AM19" i="122" s="1"/>
  <c r="AG109" i="122"/>
  <c r="AL109" i="122" s="1"/>
  <c r="AG125" i="122"/>
  <c r="AL125" i="122" s="1"/>
  <c r="AH152" i="122"/>
  <c r="AM152" i="122" s="1"/>
  <c r="AF72" i="122"/>
  <c r="AK72" i="122" s="1"/>
  <c r="AF138" i="122"/>
  <c r="AK138" i="122" s="1"/>
  <c r="AG77" i="122"/>
  <c r="AL77" i="122" s="1"/>
  <c r="AH143" i="122"/>
  <c r="AM143" i="122" s="1"/>
  <c r="AF13" i="122"/>
  <c r="AK13" i="122" s="1"/>
  <c r="AH55" i="122"/>
  <c r="AM55" i="122" s="1"/>
  <c r="AI98" i="122"/>
  <c r="AN98" i="122" s="1"/>
  <c r="AG137" i="122"/>
  <c r="AL137" i="122" s="1"/>
  <c r="AH148" i="122"/>
  <c r="AM148" i="122" s="1"/>
  <c r="AG124" i="122"/>
  <c r="AL124" i="122" s="1"/>
  <c r="AF144" i="122"/>
  <c r="AK144" i="122" s="1"/>
  <c r="AH5" i="122"/>
  <c r="AM5" i="122" s="1"/>
  <c r="AI73" i="122"/>
  <c r="AN73" i="122" s="1"/>
  <c r="AG29" i="122"/>
  <c r="AL29" i="122" s="1"/>
  <c r="AH138" i="122"/>
  <c r="AM138" i="122" s="1"/>
  <c r="AI86" i="122"/>
  <c r="AN86" i="122" s="1"/>
  <c r="AG106" i="122"/>
  <c r="AL106" i="122" s="1"/>
  <c r="AF98" i="122"/>
  <c r="AK98" i="122" s="1"/>
  <c r="AI54" i="122"/>
  <c r="AN54" i="122" s="1"/>
  <c r="AF125" i="122"/>
  <c r="AK125" i="122" s="1"/>
  <c r="AI133" i="122"/>
  <c r="AN133" i="122" s="1"/>
  <c r="AF76" i="122"/>
  <c r="AK76" i="122" s="1"/>
  <c r="AF46" i="122"/>
  <c r="AK46" i="122" s="1"/>
  <c r="AG98" i="122"/>
  <c r="AL98" i="122" s="1"/>
  <c r="AI120" i="122"/>
  <c r="AN120" i="122" s="1"/>
  <c r="AH94" i="122"/>
  <c r="AM94" i="122" s="1"/>
  <c r="AH87" i="122"/>
  <c r="AM87" i="122" s="1"/>
  <c r="AF147" i="122"/>
  <c r="AK147" i="122" s="1"/>
  <c r="AF132" i="122"/>
  <c r="AK132" i="122" s="1"/>
  <c r="AG9" i="122"/>
  <c r="AL9" i="122" s="1"/>
  <c r="AG88" i="122"/>
  <c r="AL88" i="122" s="1"/>
  <c r="AH105" i="122"/>
  <c r="AM105" i="122" s="1"/>
  <c r="AG86" i="122"/>
  <c r="AL86" i="122" s="1"/>
  <c r="AI70" i="122"/>
  <c r="AN70" i="122" s="1"/>
  <c r="AF86" i="122"/>
  <c r="AK86" i="122" s="1"/>
  <c r="AH106" i="122"/>
  <c r="AM106" i="122" s="1"/>
  <c r="AH112" i="122"/>
  <c r="AM112" i="122" s="1"/>
  <c r="AF74" i="122"/>
  <c r="AK74" i="122" s="1"/>
  <c r="AF37" i="122"/>
  <c r="AK37" i="122" s="1"/>
  <c r="AH120" i="122"/>
  <c r="AM120" i="122" s="1"/>
  <c r="AG72" i="122"/>
  <c r="AL72" i="122" s="1"/>
  <c r="AG94" i="122"/>
  <c r="AL94" i="122" s="1"/>
  <c r="AH113" i="122"/>
  <c r="AM113" i="122" s="1"/>
  <c r="AG147" i="122"/>
  <c r="AL147" i="122" s="1"/>
  <c r="AF69" i="122"/>
  <c r="AK69" i="122" s="1"/>
  <c r="AI132" i="122"/>
  <c r="AN132" i="122" s="1"/>
  <c r="AG152" i="122"/>
  <c r="AL152" i="122" s="1"/>
  <c r="AF77" i="122"/>
  <c r="AK77" i="122" s="1"/>
  <c r="AI88" i="122"/>
  <c r="AN88" i="122" s="1"/>
  <c r="AH70" i="122"/>
  <c r="AM70" i="122" s="1"/>
  <c r="AH129" i="122"/>
  <c r="AM129" i="122" s="1"/>
  <c r="AG34" i="122"/>
  <c r="AL34" i="122" s="1"/>
  <c r="AH84" i="122"/>
  <c r="AM84" i="122" s="1"/>
  <c r="AF84" i="122"/>
  <c r="AK84" i="122" s="1"/>
  <c r="AG54" i="122"/>
  <c r="AL54" i="122" s="1"/>
  <c r="AG133" i="122"/>
  <c r="AL133" i="122" s="1"/>
  <c r="AH9" i="122"/>
  <c r="AM9" i="122" s="1"/>
  <c r="AI148" i="122"/>
  <c r="AN148" i="122" s="1"/>
  <c r="AI25" i="122"/>
  <c r="AN25" i="122" s="1"/>
  <c r="AI143" i="122"/>
  <c r="AN143" i="122" s="1"/>
  <c r="AI113" i="122"/>
  <c r="AN113" i="122" s="1"/>
  <c r="AF27" i="122"/>
  <c r="AK27" i="122" s="1"/>
  <c r="AH46" i="122"/>
  <c r="AM46" i="122" s="1"/>
  <c r="AF29" i="122"/>
  <c r="AK29" i="122" s="1"/>
  <c r="AF17" i="122"/>
  <c r="AK17" i="122" s="1"/>
  <c r="AH93" i="122"/>
  <c r="AM93" i="122" s="1"/>
  <c r="AH127" i="122"/>
  <c r="AM127" i="122" s="1"/>
  <c r="AI151" i="122"/>
  <c r="AN151" i="122" s="1"/>
  <c r="AH34" i="122"/>
  <c r="AM34" i="122" s="1"/>
  <c r="AI66" i="122"/>
  <c r="AN66" i="122" s="1"/>
  <c r="AI123" i="122"/>
  <c r="AN123" i="122" s="1"/>
  <c r="AH65" i="122"/>
  <c r="AM65" i="122" s="1"/>
  <c r="AF82" i="122"/>
  <c r="AK82" i="122" s="1"/>
  <c r="AF23" i="122"/>
  <c r="AK23" i="122" s="1"/>
  <c r="AG50" i="122"/>
  <c r="AL50" i="122" s="1"/>
  <c r="AH140" i="122"/>
  <c r="AM140" i="122" s="1"/>
  <c r="AH135" i="122"/>
  <c r="AM135" i="122" s="1"/>
  <c r="AH115" i="122"/>
  <c r="AM115" i="122" s="1"/>
  <c r="AI34" i="122"/>
  <c r="AN34" i="122" s="1"/>
  <c r="AI104" i="122"/>
  <c r="AN104" i="122" s="1"/>
  <c r="AH68" i="122"/>
  <c r="AM68" i="122" s="1"/>
  <c r="AI97" i="122"/>
  <c r="AN97" i="122" s="1"/>
  <c r="AF110" i="122"/>
  <c r="AK110" i="122" s="1"/>
  <c r="AH59" i="122"/>
  <c r="AM59" i="122" s="1"/>
  <c r="AH50" i="122"/>
  <c r="AM50" i="122" s="1"/>
  <c r="AI140" i="122"/>
  <c r="AN140" i="122" s="1"/>
  <c r="AH76" i="122"/>
  <c r="AM76" i="122" s="1"/>
  <c r="AH131" i="122"/>
  <c r="AM131" i="122" s="1"/>
  <c r="AG22" i="122"/>
  <c r="AL22" i="122" s="1"/>
  <c r="AI146" i="122"/>
  <c r="AN146" i="122" s="1"/>
  <c r="AH64" i="122"/>
  <c r="AM64" i="122" s="1"/>
  <c r="AI115" i="122"/>
  <c r="AN115" i="122" s="1"/>
  <c r="AG17" i="122"/>
  <c r="AL17" i="122" s="1"/>
  <c r="AH151" i="122"/>
  <c r="AM151" i="122" s="1"/>
  <c r="AF102" i="122"/>
  <c r="AK102" i="122" s="1"/>
  <c r="AG104" i="122"/>
  <c r="AL104" i="122" s="1"/>
  <c r="AF131" i="122"/>
  <c r="AK131" i="122" s="1"/>
  <c r="AH110" i="122"/>
  <c r="AM110" i="122" s="1"/>
  <c r="AI59" i="122"/>
  <c r="AN59" i="122" s="1"/>
  <c r="AI82" i="122"/>
  <c r="AN82" i="122" s="1"/>
  <c r="AH104" i="122"/>
  <c r="AM104" i="122" s="1"/>
  <c r="AI50" i="122"/>
  <c r="AN50" i="122" s="1"/>
  <c r="AI76" i="122"/>
  <c r="AN76" i="122" s="1"/>
  <c r="AF127" i="122"/>
  <c r="AK127" i="122" s="1"/>
  <c r="AG110" i="122"/>
  <c r="AL110" i="122" s="1"/>
  <c r="AG64" i="122"/>
  <c r="AL64" i="122" s="1"/>
  <c r="AG135" i="122"/>
  <c r="AL135" i="122" s="1"/>
  <c r="AF135" i="122"/>
  <c r="AK135" i="122" s="1"/>
  <c r="AH146" i="122"/>
  <c r="AM146" i="122" s="1"/>
  <c r="AH92" i="122"/>
  <c r="AM92" i="122" s="1"/>
  <c r="AH57" i="122"/>
  <c r="AM57" i="122" s="1"/>
  <c r="AH83" i="122"/>
  <c r="AM83" i="122" s="1"/>
  <c r="AG71" i="122"/>
  <c r="AL71" i="122" s="1"/>
  <c r="AG45" i="122"/>
  <c r="AL45" i="122" s="1"/>
  <c r="AF21" i="122"/>
  <c r="AK21" i="122" s="1"/>
  <c r="AH13" i="122"/>
  <c r="AM13" i="122" s="1"/>
  <c r="AH36" i="122"/>
  <c r="AM36" i="122" s="1"/>
  <c r="AG60" i="122"/>
  <c r="AL60" i="122" s="1"/>
  <c r="AG27" i="122"/>
  <c r="AL27" i="122" s="1"/>
  <c r="AI46" i="122"/>
  <c r="AN46" i="122" s="1"/>
  <c r="AH43" i="122"/>
  <c r="AM43" i="122" s="1"/>
  <c r="AG43" i="122"/>
  <c r="AL43" i="122" s="1"/>
  <c r="AI103" i="122"/>
  <c r="AN103" i="122" s="1"/>
  <c r="AG103" i="122"/>
  <c r="AL103" i="122" s="1"/>
  <c r="AF123" i="122"/>
  <c r="AK123" i="122" s="1"/>
  <c r="AH123" i="122"/>
  <c r="AM123" i="122" s="1"/>
  <c r="AI47" i="122"/>
  <c r="AN47" i="122" s="1"/>
  <c r="AF80" i="122"/>
  <c r="AK80" i="122" s="1"/>
  <c r="AG6" i="122"/>
  <c r="AL6" i="122" s="1"/>
  <c r="AH11" i="122"/>
  <c r="AM11" i="122" s="1"/>
  <c r="AI83" i="122"/>
  <c r="AN83" i="122" s="1"/>
  <c r="AI16" i="122"/>
  <c r="AN16" i="122" s="1"/>
  <c r="AH7" i="122"/>
  <c r="AM7" i="122" s="1"/>
  <c r="AI9" i="122"/>
  <c r="AN9" i="122" s="1"/>
  <c r="AG25" i="122"/>
  <c r="AL25" i="122" s="1"/>
  <c r="AG63" i="122"/>
  <c r="AL63" i="122" s="1"/>
  <c r="AF25" i="122"/>
  <c r="AK25" i="122" s="1"/>
  <c r="AF64" i="122"/>
  <c r="AK64" i="122" s="1"/>
  <c r="AI72" i="122"/>
  <c r="AN72" i="122" s="1"/>
  <c r="AI11" i="122"/>
  <c r="AN11" i="122" s="1"/>
  <c r="AF83" i="122"/>
  <c r="AK83" i="122" s="1"/>
  <c r="AF105" i="122"/>
  <c r="AK105" i="122" s="1"/>
  <c r="AG16" i="122"/>
  <c r="AL16" i="122" s="1"/>
  <c r="AF4" i="122"/>
  <c r="AK4" i="122" s="1"/>
  <c r="AH4" i="122"/>
  <c r="AM4" i="122" s="1"/>
  <c r="AH85" i="122"/>
  <c r="AM85" i="122" s="1"/>
  <c r="AG47" i="122"/>
  <c r="AL47" i="122" s="1"/>
  <c r="AH63" i="122"/>
  <c r="AM63" i="122" s="1"/>
  <c r="AF47" i="122"/>
  <c r="AK47" i="122" s="1"/>
  <c r="AH58" i="122"/>
  <c r="AM58" i="122" s="1"/>
  <c r="AI58" i="122"/>
  <c r="AN58" i="122" s="1"/>
  <c r="AF51" i="122"/>
  <c r="AK51" i="122" s="1"/>
  <c r="AI27" i="122"/>
  <c r="AN27" i="122" s="1"/>
  <c r="AF43" i="122"/>
  <c r="AK43" i="122" s="1"/>
  <c r="AG58" i="122"/>
  <c r="AL58" i="122" s="1"/>
  <c r="AF15" i="122"/>
  <c r="AK15" i="122" s="1"/>
  <c r="AG85" i="122"/>
  <c r="AL85" i="122" s="1"/>
  <c r="AG15" i="122"/>
  <c r="AL15" i="122" s="1"/>
  <c r="AF92" i="122"/>
  <c r="AK92" i="122" s="1"/>
  <c r="AF85" i="122"/>
  <c r="AK85" i="122" s="1"/>
  <c r="AG67" i="122"/>
  <c r="AL67" i="122" s="1"/>
  <c r="AI51" i="122"/>
  <c r="AN51" i="122" s="1"/>
  <c r="AH74" i="122"/>
  <c r="AM74" i="122" s="1"/>
  <c r="AG74" i="122"/>
  <c r="AL74" i="122" s="1"/>
  <c r="AG92" i="122"/>
  <c r="AL92" i="122" s="1"/>
  <c r="AI96" i="122"/>
  <c r="AN96" i="122" s="1"/>
  <c r="AH67" i="122"/>
  <c r="AM67" i="122" s="1"/>
  <c r="AH51" i="122"/>
  <c r="AM51" i="122" s="1"/>
  <c r="AF59" i="122"/>
  <c r="AK59" i="122" s="1"/>
  <c r="AF22" i="122"/>
  <c r="AK22" i="122" s="1"/>
  <c r="AH22" i="122"/>
  <c r="AM22" i="122" s="1"/>
  <c r="AG33" i="122"/>
  <c r="AL33" i="122" s="1"/>
  <c r="AI33" i="122"/>
  <c r="AN33" i="122" s="1"/>
  <c r="F505" i="121"/>
  <c r="AH20" i="122"/>
  <c r="AM20" i="122" s="1"/>
  <c r="AI45" i="122"/>
  <c r="AN45" i="122" s="1"/>
  <c r="AI42" i="122"/>
  <c r="AN42" i="122" s="1"/>
  <c r="AF101" i="122"/>
  <c r="AK101" i="122" s="1"/>
  <c r="AH12" i="122"/>
  <c r="AM12" i="122" s="1"/>
  <c r="AH8" i="122"/>
  <c r="AM8" i="122" s="1"/>
  <c r="AH75" i="122"/>
  <c r="AM75" i="122" s="1"/>
  <c r="AF95" i="122"/>
  <c r="AK95" i="122" s="1"/>
  <c r="AI31" i="122"/>
  <c r="AN31" i="122" s="1"/>
  <c r="AH81" i="122"/>
  <c r="AM81" i="122" s="1"/>
  <c r="AF20" i="122"/>
  <c r="AK20" i="122" s="1"/>
  <c r="AF45" i="122"/>
  <c r="AK45" i="122" s="1"/>
  <c r="AH101" i="122"/>
  <c r="AM101" i="122" s="1"/>
  <c r="AI95" i="122"/>
  <c r="AN95" i="122" s="1"/>
  <c r="AG37" i="122"/>
  <c r="AL37" i="122" s="1"/>
  <c r="AG101" i="122"/>
  <c r="AL101" i="122" s="1"/>
  <c r="F506" i="121"/>
  <c r="AH95" i="122"/>
  <c r="AM95" i="122" s="1"/>
  <c r="AH37" i="122"/>
  <c r="AM37" i="122" s="1"/>
  <c r="AG38" i="122"/>
  <c r="AL38" i="122" s="1"/>
  <c r="AI38" i="122"/>
  <c r="AN38" i="122" s="1"/>
  <c r="AG5" i="122"/>
  <c r="AL5" i="122" s="1"/>
  <c r="AI5" i="122"/>
  <c r="AN5" i="122" s="1"/>
  <c r="AI36" i="122"/>
  <c r="AN36" i="122" s="1"/>
  <c r="AG36" i="122"/>
  <c r="AL36" i="122" s="1"/>
  <c r="AH39" i="122"/>
  <c r="AM39" i="122" s="1"/>
  <c r="AI39" i="122"/>
  <c r="AN39" i="122" s="1"/>
  <c r="AH96" i="122"/>
  <c r="AM96" i="122" s="1"/>
  <c r="AG96" i="122"/>
  <c r="AL96" i="122" s="1"/>
  <c r="AG31" i="122"/>
  <c r="AL31" i="122" s="1"/>
  <c r="AH31" i="122"/>
  <c r="AM31" i="122" s="1"/>
  <c r="AF8" i="122"/>
  <c r="AK8" i="122" s="1"/>
  <c r="AG8" i="122"/>
  <c r="AL8" i="122" s="1"/>
  <c r="AI78" i="122"/>
  <c r="AN78" i="122" s="1"/>
  <c r="AG78" i="122"/>
  <c r="AL78" i="122" s="1"/>
  <c r="AF78" i="122"/>
  <c r="AK78" i="122" s="1"/>
  <c r="AH78" i="122"/>
  <c r="AM78" i="122" s="1"/>
  <c r="AH91" i="122"/>
  <c r="AM91" i="122" s="1"/>
  <c r="AG91" i="122"/>
  <c r="AL91" i="122" s="1"/>
  <c r="AF91" i="122"/>
  <c r="AK91" i="122" s="1"/>
  <c r="AI91" i="122"/>
  <c r="AN91" i="122" s="1"/>
  <c r="AF97" i="122"/>
  <c r="AK97" i="122" s="1"/>
  <c r="AG97" i="122"/>
  <c r="AL97" i="122" s="1"/>
  <c r="AG68" i="122"/>
  <c r="AL68" i="122" s="1"/>
  <c r="AF68" i="122"/>
  <c r="AK68" i="122" s="1"/>
  <c r="AF65" i="122"/>
  <c r="AK65" i="122" s="1"/>
  <c r="AI65" i="122"/>
  <c r="AN65" i="122" s="1"/>
  <c r="AG23" i="122"/>
  <c r="AL23" i="122" s="1"/>
  <c r="AH23" i="122"/>
  <c r="AM23" i="122" s="1"/>
  <c r="AH111" i="122"/>
  <c r="AM111" i="122" s="1"/>
  <c r="AG111" i="122"/>
  <c r="AL111" i="122" s="1"/>
  <c r="AF111" i="122"/>
  <c r="AK111" i="122" s="1"/>
  <c r="AI111" i="122"/>
  <c r="AN111" i="122" s="1"/>
  <c r="AI71" i="122"/>
  <c r="AN71" i="122" s="1"/>
  <c r="AF71" i="122"/>
  <c r="AK71" i="122" s="1"/>
  <c r="AI89" i="122"/>
  <c r="AN89" i="122" s="1"/>
  <c r="AH89" i="122"/>
  <c r="AM89" i="122" s="1"/>
  <c r="AG52" i="122"/>
  <c r="AL52" i="122" s="1"/>
  <c r="AF52" i="122"/>
  <c r="AK52" i="122" s="1"/>
  <c r="AI52" i="122"/>
  <c r="AN52" i="122" s="1"/>
  <c r="AG57" i="122"/>
  <c r="AL57" i="122" s="1"/>
  <c r="AI57" i="122"/>
  <c r="AN57" i="122" s="1"/>
  <c r="AH21" i="122"/>
  <c r="AM21" i="122" s="1"/>
  <c r="AI21" i="122"/>
  <c r="AN21" i="122" s="1"/>
  <c r="AF75" i="122"/>
  <c r="AK75" i="122" s="1"/>
  <c r="AI75" i="122"/>
  <c r="AN75" i="122" s="1"/>
  <c r="AF42" i="122"/>
  <c r="AK42" i="122" s="1"/>
  <c r="AG42" i="122"/>
  <c r="AL42" i="122" s="1"/>
  <c r="AG12" i="122"/>
  <c r="AL12" i="122" s="1"/>
  <c r="AF12" i="122"/>
  <c r="AK12" i="122" s="1"/>
  <c r="AF89" i="122"/>
  <c r="AK89" i="122" s="1"/>
  <c r="AI87" i="122"/>
  <c r="AN87" i="122" s="1"/>
  <c r="AG87" i="122"/>
  <c r="AL87" i="122" s="1"/>
  <c r="AH99" i="122"/>
  <c r="AM99" i="122" s="1"/>
  <c r="AG99" i="122"/>
  <c r="AL99" i="122" s="1"/>
  <c r="AF99" i="122"/>
  <c r="AK99" i="122" s="1"/>
  <c r="AI99" i="122"/>
  <c r="AN99" i="122" s="1"/>
  <c r="AF73" i="122"/>
  <c r="AK73" i="122" s="1"/>
  <c r="AH73" i="122"/>
  <c r="AM73" i="122" s="1"/>
  <c r="AH69" i="122"/>
  <c r="AM69" i="122" s="1"/>
  <c r="AI69" i="122"/>
  <c r="AN69" i="122" s="1"/>
  <c r="AH30" i="122"/>
  <c r="AM30" i="122" s="1"/>
  <c r="AI30" i="122"/>
  <c r="AN30" i="122" s="1"/>
  <c r="AF19" i="122"/>
  <c r="AK19" i="122" s="1"/>
  <c r="AG19" i="122"/>
  <c r="AL19" i="122" s="1"/>
  <c r="AF108" i="122"/>
  <c r="AK108" i="122" s="1"/>
  <c r="AG108" i="122"/>
  <c r="AL108" i="122" s="1"/>
  <c r="AI108" i="122"/>
  <c r="AN108" i="122" s="1"/>
  <c r="AH108" i="122"/>
  <c r="AM108" i="122" s="1"/>
  <c r="C23" i="123" l="1"/>
  <c r="C25" i="123"/>
  <c r="C28" i="123"/>
  <c r="C27" i="123"/>
  <c r="C24" i="123"/>
  <c r="C33" i="123"/>
  <c r="C29" i="123"/>
  <c r="C30" i="123"/>
  <c r="C32" i="123"/>
  <c r="C31" i="123"/>
  <c r="C26" i="123"/>
  <c r="I11" i="122"/>
  <c r="K5" i="122"/>
  <c r="J6" i="122"/>
  <c r="I6" i="122"/>
  <c r="AN2006" i="122"/>
  <c r="AL2007" i="122"/>
  <c r="AN2007" i="122"/>
  <c r="J12" i="122"/>
  <c r="AL2006" i="122"/>
  <c r="AM2007" i="122"/>
  <c r="H12" i="122"/>
  <c r="J5" i="122"/>
  <c r="H11" i="122"/>
  <c r="H5" i="122"/>
  <c r="I12" i="122"/>
  <c r="K6" i="122"/>
  <c r="AM2006" i="122"/>
  <c r="AK2006" i="122"/>
  <c r="I5" i="122"/>
  <c r="AK2007" i="122"/>
  <c r="H6" i="122"/>
  <c r="H10" i="122"/>
  <c r="B9" i="146" l="1"/>
  <c r="B9" i="148" s="1"/>
  <c r="B8" i="146"/>
  <c r="B8" i="148" s="1"/>
  <c r="B3" i="146"/>
  <c r="B3" i="148" s="1"/>
  <c r="B12" i="146"/>
  <c r="B12" i="148" s="1"/>
  <c r="B6" i="146"/>
  <c r="B6" i="148" s="1"/>
  <c r="B5" i="146"/>
  <c r="B5" i="148" s="1"/>
  <c r="B7" i="146"/>
  <c r="B7" i="148" s="1"/>
  <c r="B10" i="146"/>
  <c r="B10" i="148" s="1"/>
  <c r="B4" i="146"/>
  <c r="B4" i="148" s="1"/>
  <c r="B11" i="146"/>
  <c r="B11" i="148" s="1"/>
  <c r="B2" i="146"/>
  <c r="B2" i="148" s="1"/>
  <c r="B13" i="148" s="1" a="1"/>
  <c r="B13" i="148" s="1"/>
  <c r="B13" i="146" a="1"/>
  <c r="B13" i="146" s="1"/>
  <c r="U53" i="153" l="1" a="1"/>
  <c r="W53" i="153" l="1"/>
  <c r="AB53" i="153"/>
  <c r="V53" i="153"/>
  <c r="AA53" i="153"/>
  <c r="X53" i="153"/>
  <c r="Y53" i="153"/>
  <c r="Z53" i="153"/>
  <c r="AE53" i="153"/>
  <c r="AD53" i="153"/>
  <c r="AC53" i="153"/>
  <c r="U53" i="15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Pomante U.</author>
  </authors>
  <commentList>
    <comment ref="A1" authorId="0" shapeId="0" xr:uid="{95DD8A09-33E6-427F-AA3F-D947A52C74BE}">
      <text>
        <r>
          <rPr>
            <b/>
            <sz val="9"/>
            <color indexed="81"/>
            <rFont val="Tahoma"/>
            <family val="2"/>
          </rPr>
          <t>=DSGRID("MSITALL,MSUSAM$","","-10Y","","Daily","RowHeader=true;ColHeader=true;Curn=true;DispSeriesDescription=true;YearlyTSFormat=false;QuarterlyTSFormat=false;MonthlyTSFormat=true")</t>
        </r>
      </text>
    </comment>
    <comment ref="H1" authorId="0" shapeId="0" xr:uid="{6ECEC883-09F9-474B-80BE-18F94AFE201E}">
      <text>
        <r>
          <rPr>
            <b/>
            <sz val="9"/>
            <color indexed="81"/>
            <rFont val="Tahoma"/>
            <family val="2"/>
          </rPr>
          <t>=DSGRID("MSITALL,MSUSAM$","ri","-10Y","","Daily","RowHeader=true;ColHeader=true;Curn=true;DispSeriesDescription=true;YearlyTSFormat=false;QuarterlyTSFormat=false;MonthlyTSFormat=true")</t>
        </r>
      </text>
    </comment>
    <comment ref="T1" authorId="0" shapeId="0" xr:uid="{7BB9BE44-486C-4EAC-8A11-418D8C9D1266}">
      <text>
        <r>
          <rPr>
            <b/>
            <sz val="9"/>
            <color indexed="81"/>
            <rFont val="Tahoma"/>
            <family val="2"/>
          </rPr>
          <t>=DSGRID("MSUSAM$,MSUSAME","RI","31/12/2007","31/12/2008","M","RowHeader=true;ColHeader=true;Curn=true;DispSeriesDescription=true;YearlyTSFormat=false;QuarterlyTSFormat=false;MonthlyTSFormat=true")</t>
        </r>
      </text>
    </comment>
    <comment ref="X1" authorId="0" shapeId="0" xr:uid="{95285952-3D08-412C-B6EE-7AD60F00701C}">
      <text>
        <r>
          <rPr>
            <b/>
            <sz val="9"/>
            <color indexed="81"/>
            <rFont val="Tahoma"/>
            <family val="2"/>
          </rPr>
          <t>=DSGRID("USECBSP","","31/12/2007","31/12/2008","M","RowHeader=true;ColHeader=true;Curn=true;DispSeriesDescription=true;YearlyTSFormat=false;QuarterlyTSFormat=false;MonthlyTSFormat=true")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Pomante U.</author>
  </authors>
  <commentList>
    <comment ref="A2" authorId="0" shapeId="0" xr:uid="{F76F47AB-FA43-4540-9808-4C3EBE05C768}">
      <text>
        <r>
          <rPr>
            <b/>
            <sz val="9"/>
            <color indexed="81"/>
            <rFont val="Tahoma"/>
            <family val="2"/>
          </rPr>
          <t>=Thomson.Reuters.AFOSpreadSheetFormulas.DSGRID("FTEZ01Y,FTITTBZ,FTEGZ13,FTIT13L,FTEGBIZ,FTITLII,FTEBCRP,FTEGEII,FTWGLII,FTUSLII,FTJYLII,FTWBCPL,FTCRPII,FTHYMKT,IBEHYLQ,FTEMGBC,FTEGZ57,FTIT57L, FTEGZTP, FTITZTP,FTEHEUR, FTWHYML, FTEBCPA, FTEBCPD, FTEC10E","DM","-10Y","","D","RowHeader=true;ColHeader=true;DispSeriesDescription=false;YearlyTSFormat=false;QuarterlyTSFormat=false;MonthlyTSFormat=False")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Pomante U.</author>
  </authors>
  <commentList>
    <comment ref="A1" authorId="0" shapeId="0" xr:uid="{D9FC434A-882F-4088-BD5F-3C1E3BD67383}">
      <text>
        <r>
          <rPr>
            <b/>
            <sz val="9"/>
            <color indexed="81"/>
            <rFont val="Tahoma"/>
            <family val="2"/>
          </rPr>
          <t>=DSGRID("880784,36233K","","31/12/2006","31/12/2025","Y","RowHeader=true;ColHeader=true;Code=true;Curn=true;DispSeriesDescription=true;YearlyTSFormat=false;QuarterlyTSFormat=false;MonthlyTSFormat=true")</t>
        </r>
      </text>
    </comment>
    <comment ref="G1" authorId="0" shapeId="0" xr:uid="{DC6B891B-D4A9-4F44-9FC8-B942B4EE7D07}">
      <text>
        <r>
          <rPr>
            <b/>
            <sz val="9"/>
            <color indexed="81"/>
            <rFont val="Tahoma"/>
            <family val="2"/>
          </rPr>
          <t>=DSGRID("880784,36233K","TNA","31/12/2006","31/12/2025","Y","RowHeader=true;ColHeader=true;Code=true;Curn=true;DispSeriesDescription=true;YearlyTSFormat=false;QuarterlyTSFormat=false;MonthlyTSFormat=true")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<sst xmlns="http://schemas.openxmlformats.org/spreadsheetml/2006/main" count="28722" uniqueCount="10257">
  <si>
    <t>MSCI Emerging Markets</t>
  </si>
  <si>
    <t>ML Global HY</t>
  </si>
  <si>
    <t>MSCI Europe</t>
  </si>
  <si>
    <t>MSCI North America</t>
  </si>
  <si>
    <t>MSCI Pacific</t>
  </si>
  <si>
    <t>Asset Class</t>
  </si>
  <si>
    <t>PESI</t>
  </si>
  <si>
    <t>view</t>
  </si>
  <si>
    <t xml:space="preserve">E(r) </t>
  </si>
  <si>
    <t>s</t>
  </si>
  <si>
    <t>Weights</t>
  </si>
  <si>
    <t>PORTFOLIO</t>
  </si>
  <si>
    <t>Rand</t>
  </si>
  <si>
    <t>MODELLO MONTECARLO</t>
  </si>
  <si>
    <t>DATI DA UNIFORME (0;1)</t>
  </si>
  <si>
    <t>Calcolare valore della Norm standardizzata</t>
  </si>
  <si>
    <t>calcola norm stand con correlazioni</t>
  </si>
  <si>
    <t>Simulazioni finali</t>
  </si>
  <si>
    <t>Cholesky</t>
  </si>
  <si>
    <t>MSCI USA</t>
  </si>
  <si>
    <t>MSCI Japan</t>
  </si>
  <si>
    <t>MSCI EM</t>
  </si>
  <si>
    <t xml:space="preserve">E(R) </t>
  </si>
  <si>
    <t>Rend. Sim</t>
  </si>
  <si>
    <t>Rischi Sim.</t>
  </si>
  <si>
    <t>Wmn</t>
  </si>
  <si>
    <t>S</t>
  </si>
  <si>
    <t>rf</t>
  </si>
  <si>
    <t>lambda</t>
  </si>
  <si>
    <t>t</t>
  </si>
  <si>
    <t>Rend BL</t>
  </si>
  <si>
    <t>t*S</t>
  </si>
  <si>
    <t>P</t>
  </si>
  <si>
    <t>Q</t>
  </si>
  <si>
    <t>C</t>
  </si>
  <si>
    <t>W</t>
  </si>
  <si>
    <r>
      <rPr>
        <sz val="10"/>
        <rFont val="Symbol"/>
        <family val="1"/>
        <charset val="2"/>
      </rPr>
      <t>P</t>
    </r>
    <r>
      <rPr>
        <sz val="10"/>
        <rFont val="MS Sans Serif"/>
        <family val="2"/>
      </rPr>
      <t xml:space="preserve"> MN</t>
    </r>
  </si>
  <si>
    <t>ISIN</t>
  </si>
  <si>
    <t>BB Ticker</t>
  </si>
  <si>
    <t>Name</t>
  </si>
  <si>
    <t>Gics Sector</t>
  </si>
  <si>
    <t>Gics Industry Group</t>
  </si>
  <si>
    <t>Gics Industry</t>
  </si>
  <si>
    <t>Country</t>
  </si>
  <si>
    <t>Currency</t>
  </si>
  <si>
    <t>Weight</t>
  </si>
  <si>
    <t>Sectors</t>
  </si>
  <si>
    <t>US0378331005</t>
  </si>
  <si>
    <t>AAPL UW</t>
  </si>
  <si>
    <t>APPLE INC</t>
  </si>
  <si>
    <t>Information Technology</t>
  </si>
  <si>
    <t>Technology Hardware &amp; Equipmen</t>
  </si>
  <si>
    <t>Computers &amp; Peripherals</t>
  </si>
  <si>
    <t>UNITED STATES</t>
  </si>
  <si>
    <t>USD</t>
  </si>
  <si>
    <t>US30231G1022</t>
  </si>
  <si>
    <t>XOM UN</t>
  </si>
  <si>
    <t>EXXON MOBIL CORP</t>
  </si>
  <si>
    <t>Energy</t>
  </si>
  <si>
    <t>Oil, Gas &amp; Consumable Fuels</t>
  </si>
  <si>
    <t>US5949181045</t>
  </si>
  <si>
    <t>MSFT UW</t>
  </si>
  <si>
    <t>MICROSOFT CORP</t>
  </si>
  <si>
    <t>Software &amp; Services</t>
  </si>
  <si>
    <t>Software</t>
  </si>
  <si>
    <t>Consumer Staples</t>
  </si>
  <si>
    <t>US4592001014</t>
  </si>
  <si>
    <t>IBM UN</t>
  </si>
  <si>
    <t>INTL BUSINESS MACHINES CORP</t>
  </si>
  <si>
    <t>IT Services</t>
  </si>
  <si>
    <t>Industrials</t>
  </si>
  <si>
    <t>US1667641005</t>
  </si>
  <si>
    <t>CVX UN</t>
  </si>
  <si>
    <t>CHEVRON CORP</t>
  </si>
  <si>
    <t>Telecommunication Services</t>
  </si>
  <si>
    <t>CH0038863350</t>
  </si>
  <si>
    <t>NESN VX</t>
  </si>
  <si>
    <t>NESTLE SA-REG</t>
  </si>
  <si>
    <t>Food Beverage &amp; Tobacco</t>
  </si>
  <si>
    <t>Food Products</t>
  </si>
  <si>
    <t>SWITZERLAND</t>
  </si>
  <si>
    <t>CHF</t>
  </si>
  <si>
    <t>Health Care</t>
  </si>
  <si>
    <t>US3696041033</t>
  </si>
  <si>
    <t>GE UN</t>
  </si>
  <si>
    <t>GENERAL ELECTRIC CO</t>
  </si>
  <si>
    <t>Capital Goods</t>
  </si>
  <si>
    <t>Industrial Conglomerates</t>
  </si>
  <si>
    <t>Financials</t>
  </si>
  <si>
    <t>US7427181091</t>
  </si>
  <si>
    <t>PG UN</t>
  </si>
  <si>
    <t>PROCTER &amp; GAMBLE CO/THE</t>
  </si>
  <si>
    <t>Household &amp; Personal Products</t>
  </si>
  <si>
    <t>Household Products</t>
  </si>
  <si>
    <t>Materials</t>
  </si>
  <si>
    <t>US00206R1023</t>
  </si>
  <si>
    <t>T UN</t>
  </si>
  <si>
    <t>AT&amp;T INC</t>
  </si>
  <si>
    <t>Diversified Telecommunication</t>
  </si>
  <si>
    <t>Consumer Discretionary</t>
  </si>
  <si>
    <t>US4781601046</t>
  </si>
  <si>
    <t>JNJ UN</t>
  </si>
  <si>
    <t>JOHNSON &amp; JOHNSON</t>
  </si>
  <si>
    <t>Pharmaceuticals, Biotechnology</t>
  </si>
  <si>
    <t>Pharmaceuticals</t>
  </si>
  <si>
    <t>Utilities</t>
  </si>
  <si>
    <t>US7170811035</t>
  </si>
  <si>
    <t>PFE UN</t>
  </si>
  <si>
    <t>PFIZER INC</t>
  </si>
  <si>
    <t>GB0005405286</t>
  </si>
  <si>
    <t>HSBA LN</t>
  </si>
  <si>
    <t>HSBC HOLDINGS PLC</t>
  </si>
  <si>
    <t>Banks</t>
  </si>
  <si>
    <t>Commercial Banks</t>
  </si>
  <si>
    <t>BRITAIN</t>
  </si>
  <si>
    <t>GBp</t>
  </si>
  <si>
    <t>Currencies</t>
  </si>
  <si>
    <t>US38259P5089</t>
  </si>
  <si>
    <t>GOOG UW</t>
  </si>
  <si>
    <t>GOOGLE INC-CL A</t>
  </si>
  <si>
    <t>Internet Software &amp; Services</t>
  </si>
  <si>
    <t>US9497461015</t>
  </si>
  <si>
    <t>WFC UN</t>
  </si>
  <si>
    <t>WELLS FARGO &amp; CO</t>
  </si>
  <si>
    <t>US46625H1005</t>
  </si>
  <si>
    <t>JPM UN</t>
  </si>
  <si>
    <t>JPMORGAN CHASE &amp; CO</t>
  </si>
  <si>
    <t>Diversified Financials</t>
  </si>
  <si>
    <t>Diversified Financial Services</t>
  </si>
  <si>
    <t>GB0007980591</t>
  </si>
  <si>
    <t>BP/ LN</t>
  </si>
  <si>
    <t>BP PLC</t>
  </si>
  <si>
    <t>AUD</t>
  </si>
  <si>
    <t>US7181721090</t>
  </si>
  <si>
    <t>PM UN</t>
  </si>
  <si>
    <t>PHILIP MORRIS INTERNATIONAL</t>
  </si>
  <si>
    <t>Tobacco</t>
  </si>
  <si>
    <t>EUR</t>
  </si>
  <si>
    <t>US1912161007</t>
  </si>
  <si>
    <t>KO UN</t>
  </si>
  <si>
    <t>COCA-COLA CO/THE</t>
  </si>
  <si>
    <t>Beverages</t>
  </si>
  <si>
    <t>KRW</t>
  </si>
  <si>
    <t>US4581401001</t>
  </si>
  <si>
    <t>INTC UW</t>
  </si>
  <si>
    <t>INTEL CORP</t>
  </si>
  <si>
    <t>Semiconductors &amp; Semiconductor</t>
  </si>
  <si>
    <t>JPY</t>
  </si>
  <si>
    <t>GB00B16GWD56</t>
  </si>
  <si>
    <t>VOD LN</t>
  </si>
  <si>
    <t>VODAFONE GROUP PLC</t>
  </si>
  <si>
    <t>Wireless Telecommunication Ser</t>
  </si>
  <si>
    <t>CAD</t>
  </si>
  <si>
    <t>GB00B03MLX29</t>
  </si>
  <si>
    <t>RDSA LN</t>
  </si>
  <si>
    <t>ROYAL DUTCH SHELL PLC-A SHS</t>
  </si>
  <si>
    <t>RUB</t>
  </si>
  <si>
    <t>CH0012005267</t>
  </si>
  <si>
    <t>NOVN VX</t>
  </si>
  <si>
    <t>NOVARTIS AG-REG</t>
  </si>
  <si>
    <t>TWD</t>
  </si>
  <si>
    <t>AU000000BHP4</t>
  </si>
  <si>
    <t>BHP AT</t>
  </si>
  <si>
    <t>BHP BILLITON LTD</t>
  </si>
  <si>
    <t>Metals &amp; Mining</t>
  </si>
  <si>
    <t>AUSTRALIA</t>
  </si>
  <si>
    <t>HKD</t>
  </si>
  <si>
    <t>CH0012032048</t>
  </si>
  <si>
    <t>ROG VX</t>
  </si>
  <si>
    <t>ROCHE HOLDING AG-GENUSSCHEIN</t>
  </si>
  <si>
    <t>DKK</t>
  </si>
  <si>
    <t>FR0000120271</t>
  </si>
  <si>
    <t>FP FP</t>
  </si>
  <si>
    <t>TOTAL SA</t>
  </si>
  <si>
    <t>FRANCE</t>
  </si>
  <si>
    <t>BRL</t>
  </si>
  <si>
    <t>KR7005930003</t>
  </si>
  <si>
    <t>005930 KP</t>
  </si>
  <si>
    <t>SAMSUNG ELECTRONICS CO LTD</t>
  </si>
  <si>
    <t>SOUTH KOREA</t>
  </si>
  <si>
    <t>MXN</t>
  </si>
  <si>
    <t>US68389X1054</t>
  </si>
  <si>
    <t>ORCL UW</t>
  </si>
  <si>
    <t>ORACLE CORP</t>
  </si>
  <si>
    <t>ILs</t>
  </si>
  <si>
    <t>US58933Y1055</t>
  </si>
  <si>
    <t>MRK UN</t>
  </si>
  <si>
    <t>MERCK &amp; CO. INC.</t>
  </si>
  <si>
    <t>SEK</t>
  </si>
  <si>
    <t>JP3633400001</t>
  </si>
  <si>
    <t>7203 JT</t>
  </si>
  <si>
    <t>TOYOTA MOTOR CORP</t>
  </si>
  <si>
    <t>Automobiles &amp; Components</t>
  </si>
  <si>
    <t>Automobiles</t>
  </si>
  <si>
    <t>JAPAN</t>
  </si>
  <si>
    <t>NOK</t>
  </si>
  <si>
    <t>GB0009252882</t>
  </si>
  <si>
    <t>GSK LN</t>
  </si>
  <si>
    <t>GLAXOSMITHKLINE PLC</t>
  </si>
  <si>
    <t>ZAr</t>
  </si>
  <si>
    <t>US9311421039</t>
  </si>
  <si>
    <t>WMT UN</t>
  </si>
  <si>
    <t>WAL-MART STORES INC</t>
  </si>
  <si>
    <t>Food &amp; Staples Retailing</t>
  </si>
  <si>
    <t>INR</t>
  </si>
  <si>
    <t>US17275R1023</t>
  </si>
  <si>
    <t>CSCO UW</t>
  </si>
  <si>
    <t>CISCO SYSTEMS INC</t>
  </si>
  <si>
    <t>Communications Equipment</t>
  </si>
  <si>
    <t>SGD</t>
  </si>
  <si>
    <t>US92343V1044</t>
  </si>
  <si>
    <t>VZ UN</t>
  </si>
  <si>
    <t>VERIZON COMMUNICATIONS INC</t>
  </si>
  <si>
    <t>IDR</t>
  </si>
  <si>
    <t>AN8068571086</t>
  </si>
  <si>
    <t>SLB UN</t>
  </si>
  <si>
    <t>SCHLUMBERGER LTD</t>
  </si>
  <si>
    <t>Energy Equipment &amp; Services</t>
  </si>
  <si>
    <t>COP</t>
  </si>
  <si>
    <t>US7475251036</t>
  </si>
  <si>
    <t>QCOM UW</t>
  </si>
  <si>
    <t>QUALCOMM INC</t>
  </si>
  <si>
    <t>MYR</t>
  </si>
  <si>
    <t>US5801351017</t>
  </si>
  <si>
    <t>MCD UN</t>
  </si>
  <si>
    <t>MCDONALD'S CORP</t>
  </si>
  <si>
    <t>Consumer Services</t>
  </si>
  <si>
    <t>Hotels Restaurants &amp; Leisure</t>
  </si>
  <si>
    <t>THB</t>
  </si>
  <si>
    <t>GB0002875804</t>
  </si>
  <si>
    <t>BATS LN</t>
  </si>
  <si>
    <t>BRITISH AMERICAN TOBACCO PLC</t>
  </si>
  <si>
    <t>TRY</t>
  </si>
  <si>
    <t>GB00B03MM408</t>
  </si>
  <si>
    <t>RDSB LN</t>
  </si>
  <si>
    <t>ROYAL DUTCH SHELL PLC-B SHS</t>
  </si>
  <si>
    <t>CLP</t>
  </si>
  <si>
    <t>US20825C1045</t>
  </si>
  <si>
    <t>COP UN</t>
  </si>
  <si>
    <t>CONOCOPHILLIPS</t>
  </si>
  <si>
    <t>CZK</t>
  </si>
  <si>
    <t>US7134481081</t>
  </si>
  <si>
    <t>PEP UN</t>
  </si>
  <si>
    <t>PEPSICO INC</t>
  </si>
  <si>
    <t>PLN</t>
  </si>
  <si>
    <t>US1729674242</t>
  </si>
  <si>
    <t>C UN</t>
  </si>
  <si>
    <t>CITIGROUP INC</t>
  </si>
  <si>
    <t>HUF</t>
  </si>
  <si>
    <t>US0028241000</t>
  </si>
  <si>
    <t>ABT UN</t>
  </si>
  <si>
    <t>ABBOTT LABORATORIES</t>
  </si>
  <si>
    <t>EGP</t>
  </si>
  <si>
    <t>FR0000120578</t>
  </si>
  <si>
    <t>SAN FP</t>
  </si>
  <si>
    <t>SANOFI</t>
  </si>
  <si>
    <t>NZD</t>
  </si>
  <si>
    <t>US6745991058</t>
  </si>
  <si>
    <t>OXY UN</t>
  </si>
  <si>
    <t>OCCIDENTAL PETROLEUM CORP</t>
  </si>
  <si>
    <t>MAD</t>
  </si>
  <si>
    <t>AU000000CBA7</t>
  </si>
  <si>
    <t>CBA AT</t>
  </si>
  <si>
    <t>COMMONWEALTH BANK OF AUSTRAL</t>
  </si>
  <si>
    <t>PHP</t>
  </si>
  <si>
    <t>DE0007236101</t>
  </si>
  <si>
    <t>SIE GY</t>
  </si>
  <si>
    <t>SIEMENS AG-REG</t>
  </si>
  <si>
    <t>GERMANY</t>
  </si>
  <si>
    <t>PEN</t>
  </si>
  <si>
    <t>GB0008762899</t>
  </si>
  <si>
    <t>BG/ LN</t>
  </si>
  <si>
    <t>BG GROUP PLC</t>
  </si>
  <si>
    <t>CA7800871021</t>
  </si>
  <si>
    <t>RY CT</t>
  </si>
  <si>
    <t>ROYAL BANK OF CANADA</t>
  </si>
  <si>
    <t>CANADA</t>
  </si>
  <si>
    <t>Countries</t>
  </si>
  <si>
    <t>DE000BASF111</t>
  </si>
  <si>
    <t>BAS GY</t>
  </si>
  <si>
    <t>BASF SE</t>
  </si>
  <si>
    <t>Chemicals</t>
  </si>
  <si>
    <t>US0605051046</t>
  </si>
  <si>
    <t>BAC UN</t>
  </si>
  <si>
    <t>BANK OF AMERICA CORP</t>
  </si>
  <si>
    <t>GB0007188757</t>
  </si>
  <si>
    <t>RIO LN</t>
  </si>
  <si>
    <t>RIO TINTO PLC</t>
  </si>
  <si>
    <t>US4370761029</t>
  </si>
  <si>
    <t>HD UN</t>
  </si>
  <si>
    <t>HOME DEPOT INC</t>
  </si>
  <si>
    <t>Retailing</t>
  </si>
  <si>
    <t>Specialty Retail</t>
  </si>
  <si>
    <t>US2546871060</t>
  </si>
  <si>
    <t>DIS UN</t>
  </si>
  <si>
    <t>WALT DISNEY CO/THE</t>
  </si>
  <si>
    <t>Media</t>
  </si>
  <si>
    <t>US1491231015</t>
  </si>
  <si>
    <t>CAT UN</t>
  </si>
  <si>
    <t>CATERPILLAR INC</t>
  </si>
  <si>
    <t>Machinery</t>
  </si>
  <si>
    <t>CA8911605092</t>
  </si>
  <si>
    <t>TD CT</t>
  </si>
  <si>
    <t>TORONTO-DOMINION BANK</t>
  </si>
  <si>
    <t>US9130171096</t>
  </si>
  <si>
    <t>UTX UN</t>
  </si>
  <si>
    <t>UNITED TECHNOLOGIES CORP</t>
  </si>
  <si>
    <t>Aerospace &amp; Defense</t>
  </si>
  <si>
    <t>US0846707026</t>
  </si>
  <si>
    <t>BRK/B UN</t>
  </si>
  <si>
    <t>BERKSHIRE HATHAWAY INC-CL B</t>
  </si>
  <si>
    <t>Insurance</t>
  </si>
  <si>
    <t>RU0007661625</t>
  </si>
  <si>
    <t>GAZP RX</t>
  </si>
  <si>
    <t>GAZPROM OAO</t>
  </si>
  <si>
    <t>RUSSIA</t>
  </si>
  <si>
    <t>ES0113900J37</t>
  </si>
  <si>
    <t>SAN SQ</t>
  </si>
  <si>
    <t>BANCO SANTANDER SA</t>
  </si>
  <si>
    <t>SPAIN</t>
  </si>
  <si>
    <t>ES0178430E18</t>
  </si>
  <si>
    <t>TEF SQ</t>
  </si>
  <si>
    <t>TELEFONICA SA</t>
  </si>
  <si>
    <t>TAIWAN</t>
  </si>
  <si>
    <t>GB0000566504</t>
  </si>
  <si>
    <t>BLT LN</t>
  </si>
  <si>
    <t>BHP BILLITON PLC</t>
  </si>
  <si>
    <t>CHINA</t>
  </si>
  <si>
    <t>AU000000WBC1</t>
  </si>
  <si>
    <t>WBC AT</t>
  </si>
  <si>
    <t>WESTPAC BANKING CORP</t>
  </si>
  <si>
    <t>DENMARK</t>
  </si>
  <si>
    <t>TW0002330008</t>
  </si>
  <si>
    <t>2330 TT</t>
  </si>
  <si>
    <t>TAIWAN SEMICONDUCTOR MANUFAC</t>
  </si>
  <si>
    <t>BRAZIL</t>
  </si>
  <si>
    <t>JP3902900004</t>
  </si>
  <si>
    <t>8306 JT</t>
  </si>
  <si>
    <t>MITSUBISHI UFJ FINANCIAL GRO</t>
  </si>
  <si>
    <t>ITALY</t>
  </si>
  <si>
    <t>US0231351067</t>
  </si>
  <si>
    <t>AMZN UW</t>
  </si>
  <si>
    <t>AMAZON.COM INC</t>
  </si>
  <si>
    <t>Internet &amp; Catalog Retail</t>
  </si>
  <si>
    <t>NETHERLANDS</t>
  </si>
  <si>
    <t>HK0941009539</t>
  </si>
  <si>
    <t>941 HK</t>
  </si>
  <si>
    <t>CHINA MOBILE LTD</t>
  </si>
  <si>
    <t>BELGIUM</t>
  </si>
  <si>
    <t>US50075N1046</t>
  </si>
  <si>
    <t>KFT UN</t>
  </si>
  <si>
    <t>KRAFT FOODS INC-CLASS A</t>
  </si>
  <si>
    <t>MEXICO</t>
  </si>
  <si>
    <t>US02209S1033</t>
  </si>
  <si>
    <t>MO UN</t>
  </si>
  <si>
    <t>ALTRIA GROUP INC</t>
  </si>
  <si>
    <t>ISRAEL</t>
  </si>
  <si>
    <t>AU000000ANZ3</t>
  </si>
  <si>
    <t>ANZ AT</t>
  </si>
  <si>
    <t>AUST AND NZ BANKING GROUP</t>
  </si>
  <si>
    <t>SWEDEN</t>
  </si>
  <si>
    <t>JP3854600008</t>
  </si>
  <si>
    <t>7267 JT</t>
  </si>
  <si>
    <t>HONDA MOTOR CO LTD</t>
  </si>
  <si>
    <t>NORWAY</t>
  </si>
  <si>
    <t>DE0007164600</t>
  </si>
  <si>
    <t>SAP GY</t>
  </si>
  <si>
    <t>SAP AG</t>
  </si>
  <si>
    <t>HONG KONG</t>
  </si>
  <si>
    <t>GB0004082847</t>
  </si>
  <si>
    <t>STAN LN</t>
  </si>
  <si>
    <t>STANDARD CHARTERED PLC</t>
  </si>
  <si>
    <t>SOUTH AFRICA</t>
  </si>
  <si>
    <t>DE000BAY0017</t>
  </si>
  <si>
    <t>BAYN GY</t>
  </si>
  <si>
    <t>BAYER AG-REG</t>
  </si>
  <si>
    <t>INDIA</t>
  </si>
  <si>
    <t>US20030N1019</t>
  </si>
  <si>
    <t>CMCSA UW</t>
  </si>
  <si>
    <t>COMCAST CORP-CLASS A</t>
  </si>
  <si>
    <t>SINGAPORE</t>
  </si>
  <si>
    <t>US1266501006</t>
  </si>
  <si>
    <t>CVS UN</t>
  </si>
  <si>
    <t>CVS CAREMARK CORP</t>
  </si>
  <si>
    <t>FINLAND</t>
  </si>
  <si>
    <t>US92826C8394</t>
  </si>
  <si>
    <t>V UN</t>
  </si>
  <si>
    <t>VISA INC-CLASS A SHARES</t>
  </si>
  <si>
    <t>INDONESIA</t>
  </si>
  <si>
    <t>GB0009895292</t>
  </si>
  <si>
    <t>AZN LN</t>
  </si>
  <si>
    <t>ASTRAZENECA PLC</t>
  </si>
  <si>
    <t>IRELAND</t>
  </si>
  <si>
    <t>GB0002374006</t>
  </si>
  <si>
    <t>DGE LN</t>
  </si>
  <si>
    <t>DIAGEO PLC</t>
  </si>
  <si>
    <t>COLOMBIA</t>
  </si>
  <si>
    <t>US91324P1021</t>
  </si>
  <si>
    <t>UNH UN</t>
  </si>
  <si>
    <t>UNITEDHEALTH GROUP INC</t>
  </si>
  <si>
    <t>Health Care Equipment &amp; Servic</t>
  </si>
  <si>
    <t>Health Care Providers &amp; Servic</t>
  </si>
  <si>
    <t>MALAYSIA</t>
  </si>
  <si>
    <t>DK0060102614</t>
  </si>
  <si>
    <t>NOVOB DC</t>
  </si>
  <si>
    <t>NOVO NORDISK A/S-B</t>
  </si>
  <si>
    <t>THAILAND</t>
  </si>
  <si>
    <t>BRPETRACNPR6</t>
  </si>
  <si>
    <t>PETR4 BS</t>
  </si>
  <si>
    <t>PETROBRAS - PETROLEO BRAS-PR</t>
  </si>
  <si>
    <t>PERU</t>
  </si>
  <si>
    <t>US88579Y1010</t>
  </si>
  <si>
    <t>MMM UN</t>
  </si>
  <si>
    <t>3M CO</t>
  </si>
  <si>
    <t>TURKEY</t>
  </si>
  <si>
    <t>CA0641491075</t>
  </si>
  <si>
    <t>BNS CT</t>
  </si>
  <si>
    <t>BANK OF NOVA SCOTIA</t>
  </si>
  <si>
    <t>CHILE</t>
  </si>
  <si>
    <t>US2686481027</t>
  </si>
  <si>
    <t>EMC UN</t>
  </si>
  <si>
    <t>EMC CORP/MASS</t>
  </si>
  <si>
    <t>CZECH</t>
  </si>
  <si>
    <t>CA8672241079</t>
  </si>
  <si>
    <t>SU CT</t>
  </si>
  <si>
    <t>SUNCOR ENERGY INC</t>
  </si>
  <si>
    <t>POLAND</t>
  </si>
  <si>
    <t>US0258161092</t>
  </si>
  <si>
    <t>AXP UN</t>
  </si>
  <si>
    <t>AMERICAN EXPRESS CO</t>
  </si>
  <si>
    <t>Consumer Finance</t>
  </si>
  <si>
    <t>AUSTRIA</t>
  </si>
  <si>
    <t>US9113121068</t>
  </si>
  <si>
    <t>UPS UN</t>
  </si>
  <si>
    <t>UNITED PARCEL SERVICE-CL B</t>
  </si>
  <si>
    <t>Transportation</t>
  </si>
  <si>
    <t>Air Freight &amp; Logistics</t>
  </si>
  <si>
    <t>PORTUGAL</t>
  </si>
  <si>
    <t>US9029733048</t>
  </si>
  <si>
    <t>USB UN</t>
  </si>
  <si>
    <t>US BANCORP</t>
  </si>
  <si>
    <t>HUNGARY</t>
  </si>
  <si>
    <t>AU000000NAB4</t>
  </si>
  <si>
    <t>NAB AT</t>
  </si>
  <si>
    <t>NATIONAL AUSTRALIA BANK LTD</t>
  </si>
  <si>
    <t>EGYPT</t>
  </si>
  <si>
    <t>GB00B1XZS820</t>
  </si>
  <si>
    <t>AAL LN</t>
  </si>
  <si>
    <t>ANGLO AMERICAN PLC</t>
  </si>
  <si>
    <t>NEW ZEALAND</t>
  </si>
  <si>
    <t>IT0003132476</t>
  </si>
  <si>
    <t>ENI IM</t>
  </si>
  <si>
    <t>ENI SPA</t>
  </si>
  <si>
    <t>GREECE</t>
  </si>
  <si>
    <t>DE0008404005</t>
  </si>
  <si>
    <t>ALV GY</t>
  </si>
  <si>
    <t>ALLIANZ SE-REG</t>
  </si>
  <si>
    <t>MOROCCO</t>
  </si>
  <si>
    <t>US38141G1040</t>
  </si>
  <si>
    <t>GS UN</t>
  </si>
  <si>
    <t>GOLDMAN SACHS GROUP INC</t>
  </si>
  <si>
    <t>Capital Markets</t>
  </si>
  <si>
    <t>PHILIPPINES</t>
  </si>
  <si>
    <t>DE0007100000</t>
  </si>
  <si>
    <t>DAI GY</t>
  </si>
  <si>
    <t>DAIMLER AG-REGISTERED SHARES</t>
  </si>
  <si>
    <t>US1101221083</t>
  </si>
  <si>
    <t>BMY UN</t>
  </si>
  <si>
    <t>BRISTOL-MYERS SQUIBB CO</t>
  </si>
  <si>
    <t>NL0000009355</t>
  </si>
  <si>
    <t>UNA NA</t>
  </si>
  <si>
    <t>UNILEVER NV-CVA</t>
  </si>
  <si>
    <t>BE0003793107</t>
  </si>
  <si>
    <t>ABI BB</t>
  </si>
  <si>
    <t>ANHEUSER-BUSCH INBEV NV</t>
  </si>
  <si>
    <t>US0311621009</t>
  </si>
  <si>
    <t>AMGN UW</t>
  </si>
  <si>
    <t>AMGEN INC</t>
  </si>
  <si>
    <t>Biotechnology</t>
  </si>
  <si>
    <t>US9078181081</t>
  </si>
  <si>
    <t>UNP UN</t>
  </si>
  <si>
    <t>UNION PACIFIC CORP</t>
  </si>
  <si>
    <t>Road &amp; Rail</t>
  </si>
  <si>
    <t>US0970231058</t>
  </si>
  <si>
    <t>BA UN</t>
  </si>
  <si>
    <t>BOEING CO/THE</t>
  </si>
  <si>
    <t>US4282361033</t>
  </si>
  <si>
    <t>HPQ UN</t>
  </si>
  <si>
    <t>HEWLETT-PACKARD CO</t>
  </si>
  <si>
    <t>JP3242800005</t>
  </si>
  <si>
    <t>7751 JT</t>
  </si>
  <si>
    <t>CANON INC</t>
  </si>
  <si>
    <t>Office Electronics</t>
  </si>
  <si>
    <t>CH0024899483</t>
  </si>
  <si>
    <t>UBSN VX</t>
  </si>
  <si>
    <t>UBS AG-REG</t>
  </si>
  <si>
    <t>CNE1000002H1</t>
  </si>
  <si>
    <t>939 HK</t>
  </si>
  <si>
    <t>CHINA CONSTRUCTION BANK-H</t>
  </si>
  <si>
    <t>BRVALEACNPA3</t>
  </si>
  <si>
    <t>VALE5 BS</t>
  </si>
  <si>
    <t>VALE SA-PREF</t>
  </si>
  <si>
    <t>BRITUBACNPR1</t>
  </si>
  <si>
    <t>ITUB4 BS</t>
  </si>
  <si>
    <t>ITAU UNIBANCO HOLDING S-PREF</t>
  </si>
  <si>
    <t>MXP001691213</t>
  </si>
  <si>
    <t>AMXL MM</t>
  </si>
  <si>
    <t>AMERICA MOVIL SAB DE C-SER L</t>
  </si>
  <si>
    <t>CA0679011084</t>
  </si>
  <si>
    <t>ABX CT</t>
  </si>
  <si>
    <t>BARRICK GOLD CORP</t>
  </si>
  <si>
    <t>US2635341090</t>
  </si>
  <si>
    <t>DD UN</t>
  </si>
  <si>
    <t>DU PONT (E.I.) DE NEMOURS</t>
  </si>
  <si>
    <t>FR0000131104</t>
  </si>
  <si>
    <t>BNP FP</t>
  </si>
  <si>
    <t>BNP PARIBAS</t>
  </si>
  <si>
    <t>JP3890350006</t>
  </si>
  <si>
    <t>8316 JT</t>
  </si>
  <si>
    <t>SUMITOMO MITSUI FINANCIAL GR</t>
  </si>
  <si>
    <t>US57636Q1040</t>
  </si>
  <si>
    <t>MA UN</t>
  </si>
  <si>
    <t>MASTERCARD INC-CLASS A</t>
  </si>
  <si>
    <t>GB0031348658</t>
  </si>
  <si>
    <t>BARC LN</t>
  </si>
  <si>
    <t>BARCLAYS PLC</t>
  </si>
  <si>
    <t>US1941621039</t>
  </si>
  <si>
    <t>CL UN</t>
  </si>
  <si>
    <t>COLGATE-PALMOLIVE CO</t>
  </si>
  <si>
    <t>CH0012221716</t>
  </si>
  <si>
    <t>ABBN VX</t>
  </si>
  <si>
    <t>ABB LTD-REG</t>
  </si>
  <si>
    <t>Electrical Equipment</t>
  </si>
  <si>
    <t>CNE1000003G1</t>
  </si>
  <si>
    <t>1398 HK</t>
  </si>
  <si>
    <t>IND &amp; COMM BK OF CHINA-H</t>
  </si>
  <si>
    <t>BRPETRACNOR9</t>
  </si>
  <si>
    <t>PETR3 BS</t>
  </si>
  <si>
    <t>PETROBRAS - PETROLEO BRAS</t>
  </si>
  <si>
    <t>US4385161066</t>
  </si>
  <si>
    <t>HON UN</t>
  </si>
  <si>
    <t>HONEYWELL INTERNATIONAL INC</t>
  </si>
  <si>
    <t>US3453708600</t>
  </si>
  <si>
    <t>F UN</t>
  </si>
  <si>
    <t>FORD MOTOR CO</t>
  </si>
  <si>
    <t>DE0005140008</t>
  </si>
  <si>
    <t>DBK GY</t>
  </si>
  <si>
    <t>DEUTSCHE BANK AG-REGISTERED</t>
  </si>
  <si>
    <t>FR0000121014</t>
  </si>
  <si>
    <t>MC FP</t>
  </si>
  <si>
    <t>LVMH MOET HENNESSY LOUIS VUI</t>
  </si>
  <si>
    <t>Consumer Durables &amp; Apparel</t>
  </si>
  <si>
    <t>Textiles, Apparel &amp; Luxury Goo</t>
  </si>
  <si>
    <t>IL0006290147</t>
  </si>
  <si>
    <t>TEVA IT</t>
  </si>
  <si>
    <t>TEVA PHARMACEUTICAL IND LTD</t>
  </si>
  <si>
    <t>US0325111070</t>
  </si>
  <si>
    <t>APC UN</t>
  </si>
  <si>
    <t>ANADARKO PETROLEUM CORP</t>
  </si>
  <si>
    <t>GB00B10RZP78</t>
  </si>
  <si>
    <t>ULVR LN</t>
  </si>
  <si>
    <t>UNILEVER PLC</t>
  </si>
  <si>
    <t>DE000ENAG999</t>
  </si>
  <si>
    <t>EOAN GY</t>
  </si>
  <si>
    <t>E.ON AG</t>
  </si>
  <si>
    <t>Electric Utilities</t>
  </si>
  <si>
    <t>US2786421030</t>
  </si>
  <si>
    <t>EBAY UW</t>
  </si>
  <si>
    <t>EBAY INC</t>
  </si>
  <si>
    <t>US0374111054</t>
  </si>
  <si>
    <t>APA UN</t>
  </si>
  <si>
    <t>APACHE CORP</t>
  </si>
  <si>
    <t>US61166W1018</t>
  </si>
  <si>
    <t>MON UN</t>
  </si>
  <si>
    <t>MONSANTO CO</t>
  </si>
  <si>
    <t>ES0113211835</t>
  </si>
  <si>
    <t>BBVA SQ</t>
  </si>
  <si>
    <t>BANCO BILBAO VIZCAYA ARGENTA</t>
  </si>
  <si>
    <t>HK0883013259</t>
  </si>
  <si>
    <t>883 HK</t>
  </si>
  <si>
    <t>CNOOC LTD</t>
  </si>
  <si>
    <t>CA1363851017</t>
  </si>
  <si>
    <t>CNQ CT</t>
  </si>
  <si>
    <t>CANADIAN NATURAL RESOURCES</t>
  </si>
  <si>
    <t>US5324571083</t>
  </si>
  <si>
    <t>LLY UN</t>
  </si>
  <si>
    <t>ELI LILLY &amp; CO</t>
  </si>
  <si>
    <t>US59156R1086</t>
  </si>
  <si>
    <t>MET UN</t>
  </si>
  <si>
    <t>METLIFE INC</t>
  </si>
  <si>
    <t>GB0008847096</t>
  </si>
  <si>
    <t>TSCO LN</t>
  </si>
  <si>
    <t>TESCO PLC</t>
  </si>
  <si>
    <t>US5850551061</t>
  </si>
  <si>
    <t>MDT UN</t>
  </si>
  <si>
    <t>MEDTRONIC INC</t>
  </si>
  <si>
    <t>Health Care Equipment &amp; Suppli</t>
  </si>
  <si>
    <t>US35671D8570</t>
  </si>
  <si>
    <t>FCX UN</t>
  </si>
  <si>
    <t>FREEPORT-MCMORAN COPPER</t>
  </si>
  <si>
    <t>GB0004544929</t>
  </si>
  <si>
    <t>IMT LN</t>
  </si>
  <si>
    <t>IMPERIAL TOBACCO GROUP PLC</t>
  </si>
  <si>
    <t>CA73755L1076</t>
  </si>
  <si>
    <t>POT CT</t>
  </si>
  <si>
    <t>POTASH CORP OF SASKATCHEWAN</t>
  </si>
  <si>
    <t>US8288061091</t>
  </si>
  <si>
    <t>SPG UN</t>
  </si>
  <si>
    <t>SIMON PROPERTY GROUP INC</t>
  </si>
  <si>
    <t>Real Estate</t>
  </si>
  <si>
    <t>Real Estate Investment Trusts</t>
  </si>
  <si>
    <t>GB0031411001</t>
  </si>
  <si>
    <t>XTA LN</t>
  </si>
  <si>
    <t>XSTRATA PLC</t>
  </si>
  <si>
    <t>FR0000120644</t>
  </si>
  <si>
    <t>BN FP</t>
  </si>
  <si>
    <t>DANONE</t>
  </si>
  <si>
    <t>US2605431038</t>
  </si>
  <si>
    <t>DOW UN</t>
  </si>
  <si>
    <t>DOW CHEMICAL CO/THE</t>
  </si>
  <si>
    <t>CA3809564097</t>
  </si>
  <si>
    <t>G CT</t>
  </si>
  <si>
    <t>GOLDCORP INC</t>
  </si>
  <si>
    <t>US8873173038</t>
  </si>
  <si>
    <t>TWX UN</t>
  </si>
  <si>
    <t>TIME WARNER INC</t>
  </si>
  <si>
    <t>GB0004835483</t>
  </si>
  <si>
    <t>SAB LN</t>
  </si>
  <si>
    <t>SABMILLER PLC</t>
  </si>
  <si>
    <t>US6541061031</t>
  </si>
  <si>
    <t>NKE UN</t>
  </si>
  <si>
    <t>NIKE INC -CL B</t>
  </si>
  <si>
    <t>US8825081040</t>
  </si>
  <si>
    <t>TXN UW</t>
  </si>
  <si>
    <t>TEXAS INSTRUMENTS INC</t>
  </si>
  <si>
    <t>IE00B4BNMY34</t>
  </si>
  <si>
    <t>ACN UN</t>
  </si>
  <si>
    <t>ACCENTURE PLC-CL A</t>
  </si>
  <si>
    <t>JP3885780001</t>
  </si>
  <si>
    <t>8411 JT</t>
  </si>
  <si>
    <t>MIZUHO FINANCIAL GROUP INC</t>
  </si>
  <si>
    <t>US8425871071</t>
  </si>
  <si>
    <t>SO UN</t>
  </si>
  <si>
    <t>SOUTHERN CO/THE</t>
  </si>
  <si>
    <t>US22160K1051</t>
  </si>
  <si>
    <t>COST UW</t>
  </si>
  <si>
    <t>COSTCO WHOLESALE CORP</t>
  </si>
  <si>
    <t>CA0636711016</t>
  </si>
  <si>
    <t>BMO CT</t>
  </si>
  <si>
    <t>BANK OF MONTREAL</t>
  </si>
  <si>
    <t>US2910111044</t>
  </si>
  <si>
    <t>EMR UN</t>
  </si>
  <si>
    <t>EMERSON ELECTRIC CO</t>
  </si>
  <si>
    <t>FR0000120073</t>
  </si>
  <si>
    <t>AI FP</t>
  </si>
  <si>
    <t>AIR LIQUIDE SA</t>
  </si>
  <si>
    <t>SE0000106270</t>
  </si>
  <si>
    <t>HMB SS</t>
  </si>
  <si>
    <t>HENNES &amp; MAURITZ AB-B SHS</t>
  </si>
  <si>
    <t>CH0011075394</t>
  </si>
  <si>
    <t>ZURN VX</t>
  </si>
  <si>
    <t>ZURICH FINANCIAL SERVICES AG</t>
  </si>
  <si>
    <t>GB00B08SNH34</t>
  </si>
  <si>
    <t>NG/ LN</t>
  </si>
  <si>
    <t>NATIONAL GRID PLC</t>
  </si>
  <si>
    <t>Multi-Utilities</t>
  </si>
  <si>
    <t>US87612E1064</t>
  </si>
  <si>
    <t>TGT UN</t>
  </si>
  <si>
    <t>TARGET CORP</t>
  </si>
  <si>
    <t>Multiline Retail</t>
  </si>
  <si>
    <t>US65248E1047</t>
  </si>
  <si>
    <t>NWSA UW</t>
  </si>
  <si>
    <t>NEWS CORP-CL A</t>
  </si>
  <si>
    <t>US8552441094</t>
  </si>
  <si>
    <t>SBUX UW</t>
  </si>
  <si>
    <t>STARBUCKS CORP</t>
  </si>
  <si>
    <t>JP3463000004</t>
  </si>
  <si>
    <t>4502 JT</t>
  </si>
  <si>
    <t>TAKEDA PHARMACEUTICAL CO LTD</t>
  </si>
  <si>
    <t>US5486611073</t>
  </si>
  <si>
    <t>LOW UN</t>
  </si>
  <si>
    <t>LOWE'S COS INC</t>
  </si>
  <si>
    <t>US3755581036</t>
  </si>
  <si>
    <t>GILD UW</t>
  </si>
  <si>
    <t>GILEAD SCIENCES INC</t>
  </si>
  <si>
    <t>US6370711011</t>
  </si>
  <si>
    <t>NOV UN</t>
  </si>
  <si>
    <t>NATIONAL OILWELL VARCO INC</t>
  </si>
  <si>
    <t>CA1363751027</t>
  </si>
  <si>
    <t>CNR CT</t>
  </si>
  <si>
    <t>CANADIAN NATL RAILWAY CO</t>
  </si>
  <si>
    <t>JP3802400006</t>
  </si>
  <si>
    <t>6954 JT</t>
  </si>
  <si>
    <t>FANUC CORP</t>
  </si>
  <si>
    <t>BRBBDCACNPR8</t>
  </si>
  <si>
    <t>BBDC4 BS</t>
  </si>
  <si>
    <t>BANCO BRADESCO SA-PREF</t>
  </si>
  <si>
    <t>JP3898400001</t>
  </si>
  <si>
    <t>8058 JT</t>
  </si>
  <si>
    <t>MITSUBISHI CORP</t>
  </si>
  <si>
    <t>Trading Companies &amp; Distributo</t>
  </si>
  <si>
    <t>GB00B24CGK77</t>
  </si>
  <si>
    <t>RB/ LN</t>
  </si>
  <si>
    <t>RECKITT BENCKISER GROUP PLC</t>
  </si>
  <si>
    <t>US2441991054</t>
  </si>
  <si>
    <t>DE UN</t>
  </si>
  <si>
    <t>DEERE &amp; CO</t>
  </si>
  <si>
    <t>US25490A1016</t>
  </si>
  <si>
    <t>DTV UW</t>
  </si>
  <si>
    <t>DIRECTV-CLASS A</t>
  </si>
  <si>
    <t>NL0000303600</t>
  </si>
  <si>
    <t>INGA NA</t>
  </si>
  <si>
    <t>ING GROEP NV-CVA</t>
  </si>
  <si>
    <t>US1510201049</t>
  </si>
  <si>
    <t>CELG UW</t>
  </si>
  <si>
    <t>CELGENE CORP</t>
  </si>
  <si>
    <t>US4062161017</t>
  </si>
  <si>
    <t>HAL UN</t>
  </si>
  <si>
    <t>HALLIBURTON CO</t>
  </si>
  <si>
    <t>FR0000121972</t>
  </si>
  <si>
    <t>SU FP</t>
  </si>
  <si>
    <t>SCHNEIDER ELECTRIC SA</t>
  </si>
  <si>
    <t>AU000000WOW2</t>
  </si>
  <si>
    <t>WOW AT</t>
  </si>
  <si>
    <t>WOOLWORTHS LTD</t>
  </si>
  <si>
    <t>US0718131099</t>
  </si>
  <si>
    <t>BAX UN</t>
  </si>
  <si>
    <t>BAXTER INTERNATIONAL INC</t>
  </si>
  <si>
    <t>BRVALEACNOR0</t>
  </si>
  <si>
    <t>VALE3 BS</t>
  </si>
  <si>
    <t>VALE SA</t>
  </si>
  <si>
    <t>DE0005557508</t>
  </si>
  <si>
    <t>DTE GY</t>
  </si>
  <si>
    <t>DEUTSCHE TELEKOM AG-REG</t>
  </si>
  <si>
    <t>US74005P1049</t>
  </si>
  <si>
    <t>PX UN</t>
  </si>
  <si>
    <t>PRAXAIR INC</t>
  </si>
  <si>
    <t>RU0009024277</t>
  </si>
  <si>
    <t>LKOH RX</t>
  </si>
  <si>
    <t>LUKOIL OAO</t>
  </si>
  <si>
    <t>FR0010208488</t>
  </si>
  <si>
    <t>GSZ FP</t>
  </si>
  <si>
    <t>GDF SUEZ</t>
  </si>
  <si>
    <t>CH0045039655</t>
  </si>
  <si>
    <t>CFR VX</t>
  </si>
  <si>
    <t>CIE FINANCIERE RICHEMON-BR A</t>
  </si>
  <si>
    <t>NO0010096985</t>
  </si>
  <si>
    <t>STL NO</t>
  </si>
  <si>
    <t>STATOIL ASA</t>
  </si>
  <si>
    <t>HK0000069689</t>
  </si>
  <si>
    <t>1299 HK</t>
  </si>
  <si>
    <t>AIA GROUP LTD</t>
  </si>
  <si>
    <t>CNE1000003W8</t>
  </si>
  <si>
    <t>857 HK</t>
  </si>
  <si>
    <t>PETROCHINA CO LTD-H</t>
  </si>
  <si>
    <t>AU000000RIO1</t>
  </si>
  <si>
    <t>RIO AT</t>
  </si>
  <si>
    <t>RIO TINTO LTD</t>
  </si>
  <si>
    <t>TW0002317005</t>
  </si>
  <si>
    <t>2317 TT</t>
  </si>
  <si>
    <t>HON HAI PRECISION INDUSTRY</t>
  </si>
  <si>
    <t>Electronic Equip., Instruments</t>
  </si>
  <si>
    <t>AU000000WES1</t>
  </si>
  <si>
    <t>WES AT</t>
  </si>
  <si>
    <t>WESFARMERS LTD</t>
  </si>
  <si>
    <t>US6934751057</t>
  </si>
  <si>
    <t>PNC UN</t>
  </si>
  <si>
    <t>PNC FINANCIAL SERVICES GROUP</t>
  </si>
  <si>
    <t>US7415034039</t>
  </si>
  <si>
    <t>PCLN UW</t>
  </si>
  <si>
    <t>PRICELINE.COM INC</t>
  </si>
  <si>
    <t>CA89353D1078</t>
  </si>
  <si>
    <t>TRP CT</t>
  </si>
  <si>
    <t>TRANSCANADA CORP</t>
  </si>
  <si>
    <t>CA1360691010</t>
  </si>
  <si>
    <t>CM CT</t>
  </si>
  <si>
    <t>CAN IMPERIAL BK OF COMMERCE</t>
  </si>
  <si>
    <t>CH0011037469</t>
  </si>
  <si>
    <t>SYNN VX</t>
  </si>
  <si>
    <t>SYNGENTA AG-REG</t>
  </si>
  <si>
    <t>CH0012138530</t>
  </si>
  <si>
    <t>CSGN VX</t>
  </si>
  <si>
    <t>CREDIT SUISSE GROUP AG-REG</t>
  </si>
  <si>
    <t>US2358511028</t>
  </si>
  <si>
    <t>DHR UN</t>
  </si>
  <si>
    <t>DANAHER CORP</t>
  </si>
  <si>
    <t>ZAE000042164</t>
  </si>
  <si>
    <t>MTN SJ</t>
  </si>
  <si>
    <t>MTN GROUP LTD</t>
  </si>
  <si>
    <t>DE0005190003</t>
  </si>
  <si>
    <t>BMW GY</t>
  </si>
  <si>
    <t>BAYERISCHE MOTOREN WERKE AG</t>
  </si>
  <si>
    <t>US9884981013</t>
  </si>
  <si>
    <t>YUM UN</t>
  </si>
  <si>
    <t>YUM! BRANDS INC</t>
  </si>
  <si>
    <t>US26875P1012</t>
  </si>
  <si>
    <t>EOG UN</t>
  </si>
  <si>
    <t>EOG RESOURCES INC</t>
  </si>
  <si>
    <t>SE0000108656</t>
  </si>
  <si>
    <t>ERICB SS</t>
  </si>
  <si>
    <t>ERICSSON LM-B SHS</t>
  </si>
  <si>
    <t>BRAMBVACNPR1</t>
  </si>
  <si>
    <t>AMBV4 BS</t>
  </si>
  <si>
    <t>CIA DE BEBIDAS DAS AME-PREF</t>
  </si>
  <si>
    <t>JP3893600001</t>
  </si>
  <si>
    <t>8031 JT</t>
  </si>
  <si>
    <t>MITSUI &amp; CO LTD</t>
  </si>
  <si>
    <t>US9314221097</t>
  </si>
  <si>
    <t>WAG UN</t>
  </si>
  <si>
    <t>WALGREEN CO</t>
  </si>
  <si>
    <t>KR7005380001</t>
  </si>
  <si>
    <t>005380 KP</t>
  </si>
  <si>
    <t>HYUNDAI MOTOR CO</t>
  </si>
  <si>
    <t>RU0009029540</t>
  </si>
  <si>
    <t>SBER RX</t>
  </si>
  <si>
    <t>SBERBANK</t>
  </si>
  <si>
    <t>US7443201022</t>
  </si>
  <si>
    <t>PRU UN</t>
  </si>
  <si>
    <t>PRUDENTIAL FINANCIAL INC</t>
  </si>
  <si>
    <t>CA15135U1093</t>
  </si>
  <si>
    <t>CVE CT</t>
  </si>
  <si>
    <t>CENOVUS ENERGY INC</t>
  </si>
  <si>
    <t>US6516391066</t>
  </si>
  <si>
    <t>NEM UN</t>
  </si>
  <si>
    <t>NEWMONT MINING CORP</t>
  </si>
  <si>
    <t>ZAE000006896</t>
  </si>
  <si>
    <t>SOL SJ</t>
  </si>
  <si>
    <t>SASOL LTD</t>
  </si>
  <si>
    <t>CNE1000001Z5</t>
  </si>
  <si>
    <t>3988 HK</t>
  </si>
  <si>
    <t>BANK OF CHINA LTD-H</t>
  </si>
  <si>
    <t>US25179M1036</t>
  </si>
  <si>
    <t>DVN UN</t>
  </si>
  <si>
    <t>DEVON ENERGY CORPORATION</t>
  </si>
  <si>
    <t>GB0007099541</t>
  </si>
  <si>
    <t>PRU LN</t>
  </si>
  <si>
    <t>PRUDENTIAL PLC</t>
  </si>
  <si>
    <t>US25746U1097</t>
  </si>
  <si>
    <t>D UN</t>
  </si>
  <si>
    <t>DOMINION RESOURCES INC/VA</t>
  </si>
  <si>
    <t>US4943681035</t>
  </si>
  <si>
    <t>KMB UN</t>
  </si>
  <si>
    <t>KIMBERLY-CLARK CORP</t>
  </si>
  <si>
    <t>CA29250N1050</t>
  </si>
  <si>
    <t>ENB CT</t>
  </si>
  <si>
    <t>ENBRIDGE INC</t>
  </si>
  <si>
    <t>DE0006483001</t>
  </si>
  <si>
    <t>LIN GY</t>
  </si>
  <si>
    <t>LINDE AG</t>
  </si>
  <si>
    <t>FR0000133308</t>
  </si>
  <si>
    <t>FTE FP</t>
  </si>
  <si>
    <t>FRANCE TELECOM SA</t>
  </si>
  <si>
    <t>US24702R1014</t>
  </si>
  <si>
    <t>DELL UW</t>
  </si>
  <si>
    <t>DELL INC</t>
  </si>
  <si>
    <t>JP3304200003</t>
  </si>
  <si>
    <t>6301 JT</t>
  </si>
  <si>
    <t>KOMATSU LTD</t>
  </si>
  <si>
    <t>FR0000120628</t>
  </si>
  <si>
    <t>CS FP</t>
  </si>
  <si>
    <t>AXA SA</t>
  </si>
  <si>
    <t>US8725401090</t>
  </si>
  <si>
    <t>TJX UN</t>
  </si>
  <si>
    <t>TJX COMPANIES INC</t>
  </si>
  <si>
    <t>US26441C1053</t>
  </si>
  <si>
    <t>DUK UN</t>
  </si>
  <si>
    <t>DUKE ENERGY CORP</t>
  </si>
  <si>
    <t>AU000000NCM7</t>
  </si>
  <si>
    <t>NCM AT</t>
  </si>
  <si>
    <t>NEWCREST MINING LTD</t>
  </si>
  <si>
    <t>US0184901025</t>
  </si>
  <si>
    <t>AGN UN</t>
  </si>
  <si>
    <t>ALLERGAN INC</t>
  </si>
  <si>
    <t>FR0000120321</t>
  </si>
  <si>
    <t>OR FP</t>
  </si>
  <si>
    <t>L'OREAL</t>
  </si>
  <si>
    <t>Personal Products</t>
  </si>
  <si>
    <t>US0640581007</t>
  </si>
  <si>
    <t>BK UN</t>
  </si>
  <si>
    <t>BANK OF NEW YORK MELLON CORP</t>
  </si>
  <si>
    <t>DE0007664039</t>
  </si>
  <si>
    <t>VOW3 GY</t>
  </si>
  <si>
    <t>VOLKSWAGEN AG-PFD</t>
  </si>
  <si>
    <t>US31428X1063</t>
  </si>
  <si>
    <t>FDX UN</t>
  </si>
  <si>
    <t>FEDEX CORP</t>
  </si>
  <si>
    <t>FR0000127771</t>
  </si>
  <si>
    <t>VIV FP</t>
  </si>
  <si>
    <t>VIVENDI</t>
  </si>
  <si>
    <t>US09062X1037</t>
  </si>
  <si>
    <t>BIIB UW</t>
  </si>
  <si>
    <t>BIOGEN IDEC INC</t>
  </si>
  <si>
    <t>US6174464486</t>
  </si>
  <si>
    <t>MS UN</t>
  </si>
  <si>
    <t>MORGAN STANLEY</t>
  </si>
  <si>
    <t>GB0030913577</t>
  </si>
  <si>
    <t>BT/A LN</t>
  </si>
  <si>
    <t>BT GROUP PLC</t>
  </si>
  <si>
    <t>US0530151036</t>
  </si>
  <si>
    <t>ADP UW</t>
  </si>
  <si>
    <t>AUTOMATIC DATA PROCESSING</t>
  </si>
  <si>
    <t>IT0003128367</t>
  </si>
  <si>
    <t>ENEL IM</t>
  </si>
  <si>
    <t>ENEL SPA</t>
  </si>
  <si>
    <t>JP3436100006</t>
  </si>
  <si>
    <t>9984 JT</t>
  </si>
  <si>
    <t>SOFTBANK CORP</t>
  </si>
  <si>
    <t>JP3788600009</t>
  </si>
  <si>
    <t>6501 JT</t>
  </si>
  <si>
    <t>HITACHI LTD</t>
  </si>
  <si>
    <t>KYG875721485</t>
  </si>
  <si>
    <t>700 HK</t>
  </si>
  <si>
    <t>TENCENT HOLDINGS LTD</t>
  </si>
  <si>
    <t>DE0008430026</t>
  </si>
  <si>
    <t>MUV2 GY</t>
  </si>
  <si>
    <t>MUENCHENER RUECKVER AG-REG</t>
  </si>
  <si>
    <t>JP3165650007</t>
  </si>
  <si>
    <t>9437 JT</t>
  </si>
  <si>
    <t>NTT DOCOMO INC</t>
  </si>
  <si>
    <t>US58405U1025</t>
  </si>
  <si>
    <t>MHS UN</t>
  </si>
  <si>
    <t>MEDCO HEALTH SOLUTIONS INC</t>
  </si>
  <si>
    <t>US30161N1019</t>
  </si>
  <si>
    <t>EXC UN</t>
  </si>
  <si>
    <t>EXELON CORP</t>
  </si>
  <si>
    <t>IE00B68SQD29</t>
  </si>
  <si>
    <t>COV UN</t>
  </si>
  <si>
    <t>COVIDIEN PLC</t>
  </si>
  <si>
    <t>US88732J2078</t>
  </si>
  <si>
    <t>TWC UN</t>
  </si>
  <si>
    <t>TIME WARNER CABLE</t>
  </si>
  <si>
    <t>JP3672400003</t>
  </si>
  <si>
    <t>7201 JT</t>
  </si>
  <si>
    <t>NISSAN MOTOR CO LTD</t>
  </si>
  <si>
    <t>AU000000WPL2</t>
  </si>
  <si>
    <t>WPL AT</t>
  </si>
  <si>
    <t>WOODSIDE PETROLEUM LTD</t>
  </si>
  <si>
    <t>SE0000427361</t>
  </si>
  <si>
    <t>NDA SS</t>
  </si>
  <si>
    <t>NORDEA BANK AB</t>
  </si>
  <si>
    <t>INE009A01021</t>
  </si>
  <si>
    <t>INFO IS</t>
  </si>
  <si>
    <t>INFOSYS LTD</t>
  </si>
  <si>
    <t>US5398301094</t>
  </si>
  <si>
    <t>LMT UN</t>
  </si>
  <si>
    <t>LOCKHEED MARTIN CORP</t>
  </si>
  <si>
    <t>GB00B033F229</t>
  </si>
  <si>
    <t>CNA LN</t>
  </si>
  <si>
    <t>CENTRICA PLC</t>
  </si>
  <si>
    <t>US92553P2011</t>
  </si>
  <si>
    <t>VIAB UW</t>
  </si>
  <si>
    <t>VIACOM INC-CLASS B</t>
  </si>
  <si>
    <t>US1567001060</t>
  </si>
  <si>
    <t>CTL UN</t>
  </si>
  <si>
    <t>CENTURYLINK INC</t>
  </si>
  <si>
    <t>US03027X1000</t>
  </si>
  <si>
    <t>AMT UN</t>
  </si>
  <si>
    <t>AMERICAN TOWER CORP</t>
  </si>
  <si>
    <t>US3703341046</t>
  </si>
  <si>
    <t>GIS UN</t>
  </si>
  <si>
    <t>GENERAL MILLS INC</t>
  </si>
  <si>
    <t>US3021821000</t>
  </si>
  <si>
    <t>ESRX UW</t>
  </si>
  <si>
    <t>EXPRESS SCRIPTS INC</t>
  </si>
  <si>
    <t>US4523081093</t>
  </si>
  <si>
    <t>ITW UN</t>
  </si>
  <si>
    <t>ILLINOIS TOOL WORKS</t>
  </si>
  <si>
    <t>GB00B63H8491</t>
  </si>
  <si>
    <t>RR/ LN</t>
  </si>
  <si>
    <t>ROLLS-ROYCE HOLDINGS PLC</t>
  </si>
  <si>
    <t>KR7005490008</t>
  </si>
  <si>
    <t>005490 KP</t>
  </si>
  <si>
    <t>POSCO</t>
  </si>
  <si>
    <t>US89417E1091</t>
  </si>
  <si>
    <t>TRV UN</t>
  </si>
  <si>
    <t>TRAVELERS COS INC/THE</t>
  </si>
  <si>
    <t>CH0044328745</t>
  </si>
  <si>
    <t>ACE UN</t>
  </si>
  <si>
    <t>ACE LTD</t>
  </si>
  <si>
    <t>US5658491064</t>
  </si>
  <si>
    <t>MRO UN</t>
  </si>
  <si>
    <t>MARATHON OIL CORP</t>
  </si>
  <si>
    <t>US7401891053</t>
  </si>
  <si>
    <t>PCP UN</t>
  </si>
  <si>
    <t>PRECISION CASTPARTS CORP</t>
  </si>
  <si>
    <t>CH0100383485</t>
  </si>
  <si>
    <t>TYC UN</t>
  </si>
  <si>
    <t>TYCO INTERNATIONAL LTD</t>
  </si>
  <si>
    <t>JP3726800000</t>
  </si>
  <si>
    <t>2914 JT</t>
  </si>
  <si>
    <t>JAPAN TOBACCO INC</t>
  </si>
  <si>
    <t>US6558441084</t>
  </si>
  <si>
    <t>NSC UN</t>
  </si>
  <si>
    <t>NORFOLK SOUTHERN CORP</t>
  </si>
  <si>
    <t>US65339F1012</t>
  </si>
  <si>
    <t>NEE UN</t>
  </si>
  <si>
    <t>NEXTERA ENERGY INC</t>
  </si>
  <si>
    <t>US94973V1070</t>
  </si>
  <si>
    <t>WLP UN</t>
  </si>
  <si>
    <t>WELLPOINT INC</t>
  </si>
  <si>
    <t>FR0000125486</t>
  </si>
  <si>
    <t>DG FP</t>
  </si>
  <si>
    <t>VINCI SA</t>
  </si>
  <si>
    <t>Construction &amp; Engineering</t>
  </si>
  <si>
    <t>CA8787422044</t>
  </si>
  <si>
    <t>TCK/B CT</t>
  </si>
  <si>
    <t>TECK RESOURCES LTD-CLS B</t>
  </si>
  <si>
    <t>US14040H1059</t>
  </si>
  <si>
    <t>COF UN</t>
  </si>
  <si>
    <t>CAPITAL ONE FINANCIAL CORP</t>
  </si>
  <si>
    <t>CNE1000002L3</t>
  </si>
  <si>
    <t>2628 HK</t>
  </si>
  <si>
    <t>CHINA LIFE INSURANCE CO-H</t>
  </si>
  <si>
    <t>US1264081035</t>
  </si>
  <si>
    <t>CSX UN</t>
  </si>
  <si>
    <t>CSX CORP</t>
  </si>
  <si>
    <t>GB0008706128</t>
  </si>
  <si>
    <t>LLOY LN</t>
  </si>
  <si>
    <t>LLOYDS BANKING GROUP PLC</t>
  </si>
  <si>
    <t>ES0144580Y14</t>
  </si>
  <si>
    <t>IBE SQ</t>
  </si>
  <si>
    <t>IBERDROLA SA</t>
  </si>
  <si>
    <t>JP3899600005</t>
  </si>
  <si>
    <t>8802 JT</t>
  </si>
  <si>
    <t>MITSUBISHI ESTATE CO LTD</t>
  </si>
  <si>
    <t>Real Estate Management &amp; Devel</t>
  </si>
  <si>
    <t>JP3735400008</t>
  </si>
  <si>
    <t>9432 JT</t>
  </si>
  <si>
    <t>NIPPON TELEGRAPH &amp; TELEPHONE</t>
  </si>
  <si>
    <t>US3695501086</t>
  </si>
  <si>
    <t>GD UN</t>
  </si>
  <si>
    <t>GENERAL DYNAMICS CORP</t>
  </si>
  <si>
    <t>CA56501R1064</t>
  </si>
  <si>
    <t>MFC CT</t>
  </si>
  <si>
    <t>MANULIFE FINANCIAL CORP</t>
  </si>
  <si>
    <t>DE0007037129</t>
  </si>
  <si>
    <t>RWE GY</t>
  </si>
  <si>
    <t>RWE AG</t>
  </si>
  <si>
    <t>US2310211063</t>
  </si>
  <si>
    <t>CMI UN</t>
  </si>
  <si>
    <t>CUMMINS INC</t>
  </si>
  <si>
    <t>US4783661071</t>
  </si>
  <si>
    <t>JCI UN</t>
  </si>
  <si>
    <t>JOHNSON CONTROLS INC</t>
  </si>
  <si>
    <t>Auto Components</t>
  </si>
  <si>
    <t>US0010551028</t>
  </si>
  <si>
    <t>AFL UN</t>
  </si>
  <si>
    <t>AFLAC INC</t>
  </si>
  <si>
    <t>JP3371200001</t>
  </si>
  <si>
    <t>4063 JT</t>
  </si>
  <si>
    <t>SHIN-ETSU CHEMICAL CO LTD</t>
  </si>
  <si>
    <t>US0572241075</t>
  </si>
  <si>
    <t>BHI UN</t>
  </si>
  <si>
    <t>BAKER HUGHES INC</t>
  </si>
  <si>
    <t>INE002A01018</t>
  </si>
  <si>
    <t>RIL IS</t>
  </si>
  <si>
    <t>RELIANCE INDUSTRIES LTD</t>
  </si>
  <si>
    <t>JP3783600004</t>
  </si>
  <si>
    <t>9020 JT</t>
  </si>
  <si>
    <t>EAST JAPAN RAILWAY CO</t>
  </si>
  <si>
    <t>HK0016000132</t>
  </si>
  <si>
    <t>16 HK</t>
  </si>
  <si>
    <t>SUN HUNG KAI PROPERTIES</t>
  </si>
  <si>
    <t>US1897541041</t>
  </si>
  <si>
    <t>COH UN</t>
  </si>
  <si>
    <t>COACH INC</t>
  </si>
  <si>
    <t>US8835561023</t>
  </si>
  <si>
    <t>TMO UN</t>
  </si>
  <si>
    <t>THERMO FISHER SCIENTIFIC INC</t>
  </si>
  <si>
    <t>Life Sciences Tools &amp; Services</t>
  </si>
  <si>
    <t>ZAE000015889</t>
  </si>
  <si>
    <t>NPN SJ</t>
  </si>
  <si>
    <t>NASPERS LTD-N SHS</t>
  </si>
  <si>
    <t>JP3435000009</t>
  </si>
  <si>
    <t>6758 JT</t>
  </si>
  <si>
    <t>SONY CORP</t>
  </si>
  <si>
    <t>Household Durables</t>
  </si>
  <si>
    <t>US1924461023</t>
  </si>
  <si>
    <t>CTSH UW</t>
  </si>
  <si>
    <t>COGNIZANT TECH SOLUTIONS-A</t>
  </si>
  <si>
    <t>US28336L1098</t>
  </si>
  <si>
    <t>EP UN</t>
  </si>
  <si>
    <t>EL PASO CORP</t>
  </si>
  <si>
    <t>FR0000130809</t>
  </si>
  <si>
    <t>GLE FP</t>
  </si>
  <si>
    <t>SOCIETE GENERALE</t>
  </si>
  <si>
    <t>US8574771031</t>
  </si>
  <si>
    <t>STT UN</t>
  </si>
  <si>
    <t>STATE STREET CORP</t>
  </si>
  <si>
    <t>GB0001500809</t>
  </si>
  <si>
    <t>TLW LN</t>
  </si>
  <si>
    <t>TULLOW OIL PLC</t>
  </si>
  <si>
    <t>NL0000009538</t>
  </si>
  <si>
    <t>PHIA NA</t>
  </si>
  <si>
    <t>KONINKLIJKE PHILIPS ELECTRON</t>
  </si>
  <si>
    <t>HK0013000119</t>
  </si>
  <si>
    <t>13 HK</t>
  </si>
  <si>
    <t>HUTCHISON WHAMPOA LTD</t>
  </si>
  <si>
    <t>IT0004781412</t>
  </si>
  <si>
    <t>UCG IM</t>
  </si>
  <si>
    <t>UNICREDIT SPA</t>
  </si>
  <si>
    <t>US0394831020</t>
  </si>
  <si>
    <t>ADM UN</t>
  </si>
  <si>
    <t>ARCHER-DANIELS-MIDLAND CO</t>
  </si>
  <si>
    <t>JP3422950000</t>
  </si>
  <si>
    <t>3382 JT</t>
  </si>
  <si>
    <t>SEVEN &amp; I HOLDINGS CO LTD</t>
  </si>
  <si>
    <t>AU000000WDC7</t>
  </si>
  <si>
    <t>WDC AT</t>
  </si>
  <si>
    <t>WESTFIELD GROUP</t>
  </si>
  <si>
    <t>ES0173516115</t>
  </si>
  <si>
    <t>REP SQ</t>
  </si>
  <si>
    <t>REPSOL YPF SA</t>
  </si>
  <si>
    <t>JP3866800000</t>
  </si>
  <si>
    <t>6752 JT</t>
  </si>
  <si>
    <t>PANASONIC CORP</t>
  </si>
  <si>
    <t>FR0000120693</t>
  </si>
  <si>
    <t>RI FP</t>
  </si>
  <si>
    <t>PERNOD-RICARD SA</t>
  </si>
  <si>
    <t>US58155Q1031</t>
  </si>
  <si>
    <t>MCK UN</t>
  </si>
  <si>
    <t>MCKESSON CORP</t>
  </si>
  <si>
    <t>CH0126881561</t>
  </si>
  <si>
    <t>SREN VX</t>
  </si>
  <si>
    <t>SWISS RE AG</t>
  </si>
  <si>
    <t>US2193501051</t>
  </si>
  <si>
    <t>GLW UN</t>
  </si>
  <si>
    <t>CORNING INC</t>
  </si>
  <si>
    <t>US0549371070</t>
  </si>
  <si>
    <t>BBT UN</t>
  </si>
  <si>
    <t>BB&amp;T CORP</t>
  </si>
  <si>
    <t>US8475601097</t>
  </si>
  <si>
    <t>SE UN</t>
  </si>
  <si>
    <t>SPECTRA ENERGY CORP</t>
  </si>
  <si>
    <t>SE0000115446</t>
  </si>
  <si>
    <t>VOLVB SS</t>
  </si>
  <si>
    <t>VOLVO AB-B SHS</t>
  </si>
  <si>
    <t>HK0001000014</t>
  </si>
  <si>
    <t>1 HK</t>
  </si>
  <si>
    <t>CHEUNG KONG HOLDINGS LTD</t>
  </si>
  <si>
    <t>US37045V1008</t>
  </si>
  <si>
    <t>GM UN</t>
  </si>
  <si>
    <t>GENERAL MOTORS CO</t>
  </si>
  <si>
    <t>US5178341070</t>
  </si>
  <si>
    <t>LVS UN</t>
  </si>
  <si>
    <t>LAS VEGAS SANDS CORP</t>
  </si>
  <si>
    <t>SG1T75931496</t>
  </si>
  <si>
    <t>ST SP</t>
  </si>
  <si>
    <t>SINGAPORE TELECOM LTD</t>
  </si>
  <si>
    <t>ES0148396015</t>
  </si>
  <si>
    <t>ITX SQ</t>
  </si>
  <si>
    <t>INDITEX</t>
  </si>
  <si>
    <t>JP3910660004</t>
  </si>
  <si>
    <t>8766 JT</t>
  </si>
  <si>
    <t>TOKIO MARINE HOLDINGS INC</t>
  </si>
  <si>
    <t>SG1L01001701</t>
  </si>
  <si>
    <t>DBS SP</t>
  </si>
  <si>
    <t>DBS GROUP HOLDINGS LTD</t>
  </si>
  <si>
    <t>US46120E6023</t>
  </si>
  <si>
    <t>ISRG UW</t>
  </si>
  <si>
    <t>INTUITIVE SURGICAL INC</t>
  </si>
  <si>
    <t>NL0006034001</t>
  </si>
  <si>
    <t>ASML NA</t>
  </si>
  <si>
    <t>ASML HOLDING NV</t>
  </si>
  <si>
    <t>US42809H1077</t>
  </si>
  <si>
    <t>HES UN</t>
  </si>
  <si>
    <t>HESS CORP</t>
  </si>
  <si>
    <t>FI0009000681</t>
  </si>
  <si>
    <t>NOK1V FH</t>
  </si>
  <si>
    <t>NOKIA OYJ</t>
  </si>
  <si>
    <t>JE00B2QKY057</t>
  </si>
  <si>
    <t>SHP LN</t>
  </si>
  <si>
    <t>SHIRE PLC</t>
  </si>
  <si>
    <t>IT0000072618</t>
  </si>
  <si>
    <t>ISP IM</t>
  </si>
  <si>
    <t>INTESA SANPAOLO</t>
  </si>
  <si>
    <t>MXP810081010</t>
  </si>
  <si>
    <t>WALMEXV MM</t>
  </si>
  <si>
    <t>WALMART DE MEXICO-SER V</t>
  </si>
  <si>
    <t>US74460D1090</t>
  </si>
  <si>
    <t>PSA UN</t>
  </si>
  <si>
    <t>PUBLIC STORAGE</t>
  </si>
  <si>
    <t>US1712321017</t>
  </si>
  <si>
    <t>CB UN</t>
  </si>
  <si>
    <t>CHUBB CORP</t>
  </si>
  <si>
    <t>GB0007908733</t>
  </si>
  <si>
    <t>SSE LN</t>
  </si>
  <si>
    <t>SSE PLC</t>
  </si>
  <si>
    <t>US0091581068</t>
  </si>
  <si>
    <t>APD UN</t>
  </si>
  <si>
    <t>AIR PRODUCTS &amp; CHEMICALS INC</t>
  </si>
  <si>
    <t>CNE1000002Q2</t>
  </si>
  <si>
    <t>386 HK</t>
  </si>
  <si>
    <t>CHINA PETROLEUM &amp; CHEMICAL-H</t>
  </si>
  <si>
    <t>FR0000125007</t>
  </si>
  <si>
    <t>SGO FP</t>
  </si>
  <si>
    <t>COMPAGNIE DE SAINT-GOBAIN</t>
  </si>
  <si>
    <t>Building Products</t>
  </si>
  <si>
    <t>HK0388045442</t>
  </si>
  <si>
    <t>388 HK</t>
  </si>
  <si>
    <t>HONG KONG EXCHANGES &amp; CLEAR</t>
  </si>
  <si>
    <t>GB0005331532</t>
  </si>
  <si>
    <t>CPG LN</t>
  </si>
  <si>
    <t>COMPASS GROUP PLC</t>
  </si>
  <si>
    <t>IT0000062072</t>
  </si>
  <si>
    <t>G IM</t>
  </si>
  <si>
    <t>ASSICURAZIONI GENERALI</t>
  </si>
  <si>
    <t>US09247X1019</t>
  </si>
  <si>
    <t>BLK UN</t>
  </si>
  <si>
    <t>BLACKROCK INC</t>
  </si>
  <si>
    <t>US1248572026</t>
  </si>
  <si>
    <t>CBS UN</t>
  </si>
  <si>
    <t>CBS CORP-CLASS B NON VOTING</t>
  </si>
  <si>
    <t>US20030N2009</t>
  </si>
  <si>
    <t>CMCSK UW</t>
  </si>
  <si>
    <t>COMCAST CORP-SPECIAL CL A</t>
  </si>
  <si>
    <t>AU000000CSL8</t>
  </si>
  <si>
    <t>CSL AT</t>
  </si>
  <si>
    <t>CSL LTD</t>
  </si>
  <si>
    <t>JP3496400007</t>
  </si>
  <si>
    <t>9433 JT</t>
  </si>
  <si>
    <t>KDDI CORP</t>
  </si>
  <si>
    <t>US3379321074</t>
  </si>
  <si>
    <t>FE UN</t>
  </si>
  <si>
    <t>FIRSTENERGY CORP</t>
  </si>
  <si>
    <t>CH0048265513</t>
  </si>
  <si>
    <t>RIGN VX</t>
  </si>
  <si>
    <t>TRANSOCEAN LTD</t>
  </si>
  <si>
    <t>US12572Q1058</t>
  </si>
  <si>
    <t>CME UW</t>
  </si>
  <si>
    <t>CME GROUP INC</t>
  </si>
  <si>
    <t>JP3942400007</t>
  </si>
  <si>
    <t>4503 JT</t>
  </si>
  <si>
    <t>ASTELLAS PHARMA INC</t>
  </si>
  <si>
    <t>SG1S04926220</t>
  </si>
  <si>
    <t>OCBC SP</t>
  </si>
  <si>
    <t>OVERSEA-CHINESE BANKING CORP</t>
  </si>
  <si>
    <t>US3546131018</t>
  </si>
  <si>
    <t>BEN UN</t>
  </si>
  <si>
    <t>FRANKLIN RESOURCES INC</t>
  </si>
  <si>
    <t>US79466L3024</t>
  </si>
  <si>
    <t>CRM UN</t>
  </si>
  <si>
    <t>SALESFORCE.COM INC</t>
  </si>
  <si>
    <t>SG1M31001969</t>
  </si>
  <si>
    <t>UOB SP</t>
  </si>
  <si>
    <t>UNITED OVERSEAS BANK LTD</t>
  </si>
  <si>
    <t>LU0323134006</t>
  </si>
  <si>
    <t>MT NA</t>
  </si>
  <si>
    <t>ARCELORMITTAL</t>
  </si>
  <si>
    <t>US0255371017</t>
  </si>
  <si>
    <t>AEP UN</t>
  </si>
  <si>
    <t>AMERICAN ELECTRIC POWER</t>
  </si>
  <si>
    <t>US5441471019</t>
  </si>
  <si>
    <t>LO UN</t>
  </si>
  <si>
    <t>LORILLARD INC</t>
  </si>
  <si>
    <t>US2788651006</t>
  </si>
  <si>
    <t>ECL UN</t>
  </si>
  <si>
    <t>ECOLAB INC</t>
  </si>
  <si>
    <t>US1113201073</t>
  </si>
  <si>
    <t>BRCM UW</t>
  </si>
  <si>
    <t>BROADCOM CORP-CL A</t>
  </si>
  <si>
    <t>US7551115071</t>
  </si>
  <si>
    <t>RTN UN</t>
  </si>
  <si>
    <t>RAYTHEON COMPANY</t>
  </si>
  <si>
    <t>FR0000124711</t>
  </si>
  <si>
    <t>UL FP</t>
  </si>
  <si>
    <t>UNIBAIL-RODAMCO SE</t>
  </si>
  <si>
    <t>US9843321061</t>
  </si>
  <si>
    <t>YHOO UW</t>
  </si>
  <si>
    <t>YAHOO! INC</t>
  </si>
  <si>
    <t>JP3592200004</t>
  </si>
  <si>
    <t>6502 JT</t>
  </si>
  <si>
    <t>TOSHIBA CORP</t>
  </si>
  <si>
    <t>US61945C1036</t>
  </si>
  <si>
    <t>MOS UN</t>
  </si>
  <si>
    <t>MOSAIC CO/THE</t>
  </si>
  <si>
    <t>ZAE000109815</t>
  </si>
  <si>
    <t>SBK SJ</t>
  </si>
  <si>
    <t>STANDARD BANK GROUP LTD</t>
  </si>
  <si>
    <t>SE0000101032</t>
  </si>
  <si>
    <t>ATCOA SS</t>
  </si>
  <si>
    <t>ATLAS COPCO AB-A SHS</t>
  </si>
  <si>
    <t>US9694571004</t>
  </si>
  <si>
    <t>WMB UN</t>
  </si>
  <si>
    <t>WILLIAMS COS INC</t>
  </si>
  <si>
    <t>CA1125851040</t>
  </si>
  <si>
    <t>BAM/A CT</t>
  </si>
  <si>
    <t>BROOKFIELD ASSET MANAGE-CL A</t>
  </si>
  <si>
    <t>US00817Y1082</t>
  </si>
  <si>
    <t>AET UN</t>
  </si>
  <si>
    <t>AETNA INC</t>
  </si>
  <si>
    <t>US8718291078</t>
  </si>
  <si>
    <t>SYY UN</t>
  </si>
  <si>
    <t>SYSCO CORP</t>
  </si>
  <si>
    <t>JP3902400005</t>
  </si>
  <si>
    <t>6503 JT</t>
  </si>
  <si>
    <t>MITSUBISHI ELECTRIC CORP</t>
  </si>
  <si>
    <t>KR7012330007</t>
  </si>
  <si>
    <t>012330 KP</t>
  </si>
  <si>
    <t>HYUNDAI MOBIS</t>
  </si>
  <si>
    <t>US6550441058</t>
  </si>
  <si>
    <t>NBL UN</t>
  </si>
  <si>
    <t>NOBLE ENERGY INC</t>
  </si>
  <si>
    <t>JP3143600009</t>
  </si>
  <si>
    <t>8001 JT</t>
  </si>
  <si>
    <t>ITOCHU CORP</t>
  </si>
  <si>
    <t>HK0002007356</t>
  </si>
  <si>
    <t>2 HK</t>
  </si>
  <si>
    <t>CLP HOLDINGS LTD</t>
  </si>
  <si>
    <t>US2091151041</t>
  </si>
  <si>
    <t>ED UN</t>
  </si>
  <si>
    <t>CONSOLIDATED EDISON INC</t>
  </si>
  <si>
    <t>US2780581029</t>
  </si>
  <si>
    <t>ETN UN</t>
  </si>
  <si>
    <t>EATON CORP</t>
  </si>
  <si>
    <t>US4230741039</t>
  </si>
  <si>
    <t>HNZ UN</t>
  </si>
  <si>
    <t>HJ HEINZ CO</t>
  </si>
  <si>
    <t>US5717481023</t>
  </si>
  <si>
    <t>MMC UN</t>
  </si>
  <si>
    <t>MARSH &amp; MCLENNAN COS</t>
  </si>
  <si>
    <t>US29476L1070</t>
  </si>
  <si>
    <t>EQR UN</t>
  </si>
  <si>
    <t>EQUITY RESIDENTIAL</t>
  </si>
  <si>
    <t>GB0002162385</t>
  </si>
  <si>
    <t>AV/ LN</t>
  </si>
  <si>
    <t>AVIVA PLC</t>
  </si>
  <si>
    <t>JP3762600009</t>
  </si>
  <si>
    <t>8604 JT</t>
  </si>
  <si>
    <t>NOMURA HOLDINGS INC</t>
  </si>
  <si>
    <t>GB0002634946</t>
  </si>
  <si>
    <t>BA/ LN</t>
  </si>
  <si>
    <t>BAE SYSTEMS PLC</t>
  </si>
  <si>
    <t>US69331C1080</t>
  </si>
  <si>
    <t>PCG UN</t>
  </si>
  <si>
    <t>P G &amp; E CORP</t>
  </si>
  <si>
    <t>JP3404600003</t>
  </si>
  <si>
    <t>8053 JT</t>
  </si>
  <si>
    <t>SUMITOMO CORP</t>
  </si>
  <si>
    <t>ZAE000043485</t>
  </si>
  <si>
    <t>ANG SJ</t>
  </si>
  <si>
    <t>ANGLOGOLD ASHANTI LTD</t>
  </si>
  <si>
    <t>US4612021034</t>
  </si>
  <si>
    <t>INTU UW</t>
  </si>
  <si>
    <t>INTUIT INC</t>
  </si>
  <si>
    <t>US0758871091</t>
  </si>
  <si>
    <t>BDX UN</t>
  </si>
  <si>
    <t>BECTON DICKINSON AND CO</t>
  </si>
  <si>
    <t>SE0000193120</t>
  </si>
  <si>
    <t>SHBA SS</t>
  </si>
  <si>
    <t>SVENSKA HANDELSBANKEN-A SHS</t>
  </si>
  <si>
    <t>US1651671075</t>
  </si>
  <si>
    <t>CHK UN</t>
  </si>
  <si>
    <t>CHESAPEAKE ENERGY CORP</t>
  </si>
  <si>
    <t>KR7051910008</t>
  </si>
  <si>
    <t>051910 KP</t>
  </si>
  <si>
    <t>LG CHEM LTD</t>
  </si>
  <si>
    <t>KR7055550008</t>
  </si>
  <si>
    <t>055550 KP</t>
  </si>
  <si>
    <t>SHINHAN FINANCIAL GROUP LTD</t>
  </si>
  <si>
    <t>DE000A1EWWW0</t>
  </si>
  <si>
    <t>ADS GY</t>
  </si>
  <si>
    <t>ADIDAS AG</t>
  </si>
  <si>
    <t>US69351T1060</t>
  </si>
  <si>
    <t>PPL UN</t>
  </si>
  <si>
    <t>PPL CORPORATION</t>
  </si>
  <si>
    <t>TW0002498003</t>
  </si>
  <si>
    <t>2498 TT</t>
  </si>
  <si>
    <t>HTC CORP</t>
  </si>
  <si>
    <t>US2547091080</t>
  </si>
  <si>
    <t>DFS UN</t>
  </si>
  <si>
    <t>DISCOVER FINANCIAL SERVICES</t>
  </si>
  <si>
    <t>US00724F1012</t>
  </si>
  <si>
    <t>ADBE UW</t>
  </si>
  <si>
    <t>ADOBE SYSTEMS INC</t>
  </si>
  <si>
    <t>US0200021014</t>
  </si>
  <si>
    <t>ALL UN</t>
  </si>
  <si>
    <t>ALLSTATE CORP</t>
  </si>
  <si>
    <t>US55616P1049</t>
  </si>
  <si>
    <t>M UN</t>
  </si>
  <si>
    <t>MACY'S INC</t>
  </si>
  <si>
    <t>JE00B3DMTY01</t>
  </si>
  <si>
    <t>WPP LN</t>
  </si>
  <si>
    <t>WPP PLC</t>
  </si>
  <si>
    <t>JP3551500006</t>
  </si>
  <si>
    <t>6902 JT</t>
  </si>
  <si>
    <t>DENSO CORP</t>
  </si>
  <si>
    <t>BRITSAACNPR7</t>
  </si>
  <si>
    <t>ITSA4 BS</t>
  </si>
  <si>
    <t>ITAUSA-INVESTIMENTOS ITAU-PR</t>
  </si>
  <si>
    <t>US0382221051</t>
  </si>
  <si>
    <t>AMAT UW</t>
  </si>
  <si>
    <t>APPLIED MATERIALS INC</t>
  </si>
  <si>
    <t>NL0006033250</t>
  </si>
  <si>
    <t>AH NA</t>
  </si>
  <si>
    <t>KONINKLIJKE AHOLD NV</t>
  </si>
  <si>
    <t>US0357104092</t>
  </si>
  <si>
    <t>NLY UN</t>
  </si>
  <si>
    <t>ANNALY CAPITAL MANAGEMENT IN</t>
  </si>
  <si>
    <t>US40414L1098</t>
  </si>
  <si>
    <t>HCP UN</t>
  </si>
  <si>
    <t>HCP INC</t>
  </si>
  <si>
    <t>US92276F1003</t>
  </si>
  <si>
    <t>VTR UN</t>
  </si>
  <si>
    <t>VENTAS INC</t>
  </si>
  <si>
    <t>FR0000121667</t>
  </si>
  <si>
    <t>EI FP</t>
  </si>
  <si>
    <t>ESSILOR INTERNATIONAL</t>
  </si>
  <si>
    <t>CH0012214059</t>
  </si>
  <si>
    <t>HOLN VX</t>
  </si>
  <si>
    <t>HOLCIM LTD-REG</t>
  </si>
  <si>
    <t>Construction Materials</t>
  </si>
  <si>
    <t>NL0000009082</t>
  </si>
  <si>
    <t>KPN NA</t>
  </si>
  <si>
    <t>KONINKLIJKE KPN NV</t>
  </si>
  <si>
    <t>INE040A01026</t>
  </si>
  <si>
    <t>HDFCB IS</t>
  </si>
  <si>
    <t>HDFC BANK LIMITED</t>
  </si>
  <si>
    <t>JP3893200000</t>
  </si>
  <si>
    <t>8801 JT</t>
  </si>
  <si>
    <t>MITSUI FUDOSAN CO LTD</t>
  </si>
  <si>
    <t>ID1000057607</t>
  </si>
  <si>
    <t>ASII IJ</t>
  </si>
  <si>
    <t>ASTRA INTERNATIONAL TBK PT</t>
  </si>
  <si>
    <t>CA7751092007</t>
  </si>
  <si>
    <t>RCI/B CT</t>
  </si>
  <si>
    <t>ROGERS COMMUNICATIONS INC-B</t>
  </si>
  <si>
    <t>SE0000667925</t>
  </si>
  <si>
    <t>TLSN SS</t>
  </si>
  <si>
    <t>TELIASONERA AB</t>
  </si>
  <si>
    <t>US5828391061</t>
  </si>
  <si>
    <t>MJN UN</t>
  </si>
  <si>
    <t>MEAD JOHNSON NUTRITION CO</t>
  </si>
  <si>
    <t>US64110D1046</t>
  </si>
  <si>
    <t>NTAP UW</t>
  </si>
  <si>
    <t>NETAPP INC</t>
  </si>
  <si>
    <t>CH0102993182</t>
  </si>
  <si>
    <t>TEL UN</t>
  </si>
  <si>
    <t>TE CONNECTIVITY LTD</t>
  </si>
  <si>
    <t>US6668071029</t>
  </si>
  <si>
    <t>NOC UN</t>
  </si>
  <si>
    <t>NORTHROP GRUMMAN CORP</t>
  </si>
  <si>
    <t>US74144T1088</t>
  </si>
  <si>
    <t>TROW UW</t>
  </si>
  <si>
    <t>T ROWE PRICE GROUP INC</t>
  </si>
  <si>
    <t>US3823881061</t>
  </si>
  <si>
    <t>GR UN</t>
  </si>
  <si>
    <t>GOODRICH CORP</t>
  </si>
  <si>
    <t>JP3830800003</t>
  </si>
  <si>
    <t>5108 JT</t>
  </si>
  <si>
    <t>BRIDGESTONE CORP</t>
  </si>
  <si>
    <t>CNE1000002R0</t>
  </si>
  <si>
    <t>1088 HK</t>
  </si>
  <si>
    <t>CHINA SHENHUA ENERGY CO-H</t>
  </si>
  <si>
    <t>US94106L1098</t>
  </si>
  <si>
    <t>WM UN</t>
  </si>
  <si>
    <t>WASTE MANAGEMENT INC</t>
  </si>
  <si>
    <t>Commercial &amp; Professional Serv</t>
  </si>
  <si>
    <t>Commercial Services &amp; Supplies</t>
  </si>
  <si>
    <t>AU000000ORG5</t>
  </si>
  <si>
    <t>ORG AT</t>
  </si>
  <si>
    <t>ORIGIN ENERGY LTD</t>
  </si>
  <si>
    <t>JP3294460005</t>
  </si>
  <si>
    <t>1605 JT</t>
  </si>
  <si>
    <t>INPEX CORP</t>
  </si>
  <si>
    <t>US7432631056</t>
  </si>
  <si>
    <t>PGN UN</t>
  </si>
  <si>
    <t>PROGRESS ENERGY INC</t>
  </si>
  <si>
    <t>GB0006776081</t>
  </si>
  <si>
    <t>PSON LN</t>
  </si>
  <si>
    <t>PEARSON PLC</t>
  </si>
  <si>
    <t>US8636671013</t>
  </si>
  <si>
    <t>SYK UN</t>
  </si>
  <si>
    <t>STRYKER CORP</t>
  </si>
  <si>
    <t>US7445731067</t>
  </si>
  <si>
    <t>PEG UN</t>
  </si>
  <si>
    <t>PUBLIC SERVICE ENTERPRISE GP</t>
  </si>
  <si>
    <t>AU000000TLS2</t>
  </si>
  <si>
    <t>TLS AT</t>
  </si>
  <si>
    <t>TELSTRA CORP LTD</t>
  </si>
  <si>
    <t>US0153511094</t>
  </si>
  <si>
    <t>ALXN UW</t>
  </si>
  <si>
    <t>ALEXION PHARMACEUTICALS INC</t>
  </si>
  <si>
    <t>US74340W1036</t>
  </si>
  <si>
    <t>PLD UN</t>
  </si>
  <si>
    <t>PROLOGIS INC</t>
  </si>
  <si>
    <t>SE0000667891</t>
  </si>
  <si>
    <t>SAND SS</t>
  </si>
  <si>
    <t>SANDVIK AB</t>
  </si>
  <si>
    <t>IE0001827041</t>
  </si>
  <si>
    <t>CRH ID</t>
  </si>
  <si>
    <t>CRH PLC</t>
  </si>
  <si>
    <t>US6200763075</t>
  </si>
  <si>
    <t>MSI UN</t>
  </si>
  <si>
    <t>MOTOROLA SOLUTIONS INC</t>
  </si>
  <si>
    <t>US00846U1016</t>
  </si>
  <si>
    <t>A UN</t>
  </si>
  <si>
    <t>AGILENT TECHNOLOGIES INC</t>
  </si>
  <si>
    <t>CA91911K1021</t>
  </si>
  <si>
    <t>VRX CT</t>
  </si>
  <si>
    <t>VALEANT PHARMACEUTICALS INTE</t>
  </si>
  <si>
    <t>GB00B19NLV48</t>
  </si>
  <si>
    <t>EXPN LN</t>
  </si>
  <si>
    <t>EXPERIAN PLC</t>
  </si>
  <si>
    <t>Professional Services</t>
  </si>
  <si>
    <t>KR7000270009</t>
  </si>
  <si>
    <t>000270 KP</t>
  </si>
  <si>
    <t>KIA MOTORS CORPORATION</t>
  </si>
  <si>
    <t>US6937181088</t>
  </si>
  <si>
    <t>PCAR UW</t>
  </si>
  <si>
    <t>PACCAR INC</t>
  </si>
  <si>
    <t>CA2925051047</t>
  </si>
  <si>
    <t>ECA CT</t>
  </si>
  <si>
    <t>ENCANA CORP</t>
  </si>
  <si>
    <t>CNE1000003X6</t>
  </si>
  <si>
    <t>2318 HK</t>
  </si>
  <si>
    <t>PING AN INSURANCE GROUP CO-H</t>
  </si>
  <si>
    <t>NL0000235190</t>
  </si>
  <si>
    <t>EAD FP</t>
  </si>
  <si>
    <t>EADS NV</t>
  </si>
  <si>
    <t>US8085131055</t>
  </si>
  <si>
    <t>SCHW UN</t>
  </si>
  <si>
    <t>SCHWAB (CHARLES) CORP</t>
  </si>
  <si>
    <t>US1011211018</t>
  </si>
  <si>
    <t>BXP UN</t>
  </si>
  <si>
    <t>BOSTON PROPERTIES INC</t>
  </si>
  <si>
    <t>DE0005552004</t>
  </si>
  <si>
    <t>DPW GY</t>
  </si>
  <si>
    <t>DEUTSCHE POST AG-REG</t>
  </si>
  <si>
    <t>US0758961009</t>
  </si>
  <si>
    <t>BBBY UW</t>
  </si>
  <si>
    <t>BED BATH &amp; BEYOND INC</t>
  </si>
  <si>
    <t>US2282271046</t>
  </si>
  <si>
    <t>CCI UN</t>
  </si>
  <si>
    <t>CROWN CASTLE INTL CORP</t>
  </si>
  <si>
    <t>US56585A1025</t>
  </si>
  <si>
    <t>MPC UN</t>
  </si>
  <si>
    <t>MARATHON PETROLEUM CORP</t>
  </si>
  <si>
    <t>US3119001044</t>
  </si>
  <si>
    <t>FAST UW</t>
  </si>
  <si>
    <t>FASTENAL CO</t>
  </si>
  <si>
    <t>JP3381000003</t>
  </si>
  <si>
    <t>5401 JT</t>
  </si>
  <si>
    <t>NIPPON STEEL CORP</t>
  </si>
  <si>
    <t>INE001A01036</t>
  </si>
  <si>
    <t>HDFC IS</t>
  </si>
  <si>
    <t>HOUSING DEVELOPMENT FINANCE</t>
  </si>
  <si>
    <t>Thrifts &amp; Mortgage Finance</t>
  </si>
  <si>
    <t>DE0005785802</t>
  </si>
  <si>
    <t>FME GY</t>
  </si>
  <si>
    <t>FRESENIUS MEDICAL CARE AG &amp;</t>
  </si>
  <si>
    <t>JP3756600007</t>
  </si>
  <si>
    <t>7974 JO</t>
  </si>
  <si>
    <t>NINTENDO CO LTD</t>
  </si>
  <si>
    <t>AU000000STO6</t>
  </si>
  <si>
    <t>STO AT</t>
  </si>
  <si>
    <t>SANTOS LTD</t>
  </si>
  <si>
    <t>US7617131062</t>
  </si>
  <si>
    <t>RAI UN</t>
  </si>
  <si>
    <t>REYNOLDS AMERICAN INC</t>
  </si>
  <si>
    <t>US4601461035</t>
  </si>
  <si>
    <t>IP UN</t>
  </si>
  <si>
    <t>INTERNATIONAL PAPER CO</t>
  </si>
  <si>
    <t>Paper &amp; Forest Products</t>
  </si>
  <si>
    <t>FR0000120172</t>
  </si>
  <si>
    <t>CA FP</t>
  </si>
  <si>
    <t>CARREFOUR SA</t>
  </si>
  <si>
    <t>US4448591028</t>
  </si>
  <si>
    <t>HUM UN</t>
  </si>
  <si>
    <t>HUMANA INC</t>
  </si>
  <si>
    <t>US6935061076</t>
  </si>
  <si>
    <t>PPG UN</t>
  </si>
  <si>
    <t>PPG INDUSTRIES INC</t>
  </si>
  <si>
    <t>MXP320321310</t>
  </si>
  <si>
    <t>FEMSAUBD MM</t>
  </si>
  <si>
    <t>FOMENTO ECONOMICO MEXICA-UBD</t>
  </si>
  <si>
    <t>US14149Y1082</t>
  </si>
  <si>
    <t>CAH UN</t>
  </si>
  <si>
    <t>CARDINAL HEALTH INC</t>
  </si>
  <si>
    <t>JP3900000005</t>
  </si>
  <si>
    <t>7011 JT</t>
  </si>
  <si>
    <t>MITSUBISHI HEAVY INDUSTRIES</t>
  </si>
  <si>
    <t>CA4530384086</t>
  </si>
  <si>
    <t>IMO CT</t>
  </si>
  <si>
    <t>IMPERIAL OIL LTD</t>
  </si>
  <si>
    <t>CA87425E1034</t>
  </si>
  <si>
    <t>TLM CT</t>
  </si>
  <si>
    <t>TALISMAN ENERGY INC</t>
  </si>
  <si>
    <t>JP3386450005</t>
  </si>
  <si>
    <t>5020 JT</t>
  </si>
  <si>
    <t>JX HOLDINGS INC</t>
  </si>
  <si>
    <t>US1773761002</t>
  </si>
  <si>
    <t>CTXS UW</t>
  </si>
  <si>
    <t>CITRIX SYSTEMS INC</t>
  </si>
  <si>
    <t>KR7000660001</t>
  </si>
  <si>
    <t>000660 KP</t>
  </si>
  <si>
    <t>HYNIX SEMICONDUCTOR INC</t>
  </si>
  <si>
    <t>GB0007389926</t>
  </si>
  <si>
    <t>OML LN</t>
  </si>
  <si>
    <t>OLD MUTUAL PLC</t>
  </si>
  <si>
    <t>CH0012255151</t>
  </si>
  <si>
    <t>UHR VX</t>
  </si>
  <si>
    <t>SWATCH GROUP AG/THE-BR</t>
  </si>
  <si>
    <t>US5806451093</t>
  </si>
  <si>
    <t>MHP UN</t>
  </si>
  <si>
    <t>MCGRAW-HILL COMPANIES INC</t>
  </si>
  <si>
    <t>US91913Y1001</t>
  </si>
  <si>
    <t>VLO UN</t>
  </si>
  <si>
    <t>VALERO ENERGY CORP</t>
  </si>
  <si>
    <t>US5184391044</t>
  </si>
  <si>
    <t>EL UN</t>
  </si>
  <si>
    <t>ESTEE LAUDER COMPANIES-CL A</t>
  </si>
  <si>
    <t>US7010941042</t>
  </si>
  <si>
    <t>PH UN</t>
  </si>
  <si>
    <t>PARKER HANNIFIN CORP</t>
  </si>
  <si>
    <t>SE0000242455</t>
  </si>
  <si>
    <t>SWEDA SS</t>
  </si>
  <si>
    <t>SWEDBANK AB - A SHARES</t>
  </si>
  <si>
    <t>US0268747849</t>
  </si>
  <si>
    <t>AIG UN</t>
  </si>
  <si>
    <t>AMERICAN INTERNATIONAL GROUP</t>
  </si>
  <si>
    <t>US7908491035</t>
  </si>
  <si>
    <t>STJ UN</t>
  </si>
  <si>
    <t>ST JUDE MEDICAL INC</t>
  </si>
  <si>
    <t>PA1436583006</t>
  </si>
  <si>
    <t>CCL UN</t>
  </si>
  <si>
    <t>CARNIVAL CORP</t>
  </si>
  <si>
    <t>US6819191064</t>
  </si>
  <si>
    <t>OMC UN</t>
  </si>
  <si>
    <t>OMNICOM GROUP</t>
  </si>
  <si>
    <t>US6703461052</t>
  </si>
  <si>
    <t>NUE UN</t>
  </si>
  <si>
    <t>NUCOR CORP</t>
  </si>
  <si>
    <t>US0373891037</t>
  </si>
  <si>
    <t>AON UN</t>
  </si>
  <si>
    <t>AON CORP</t>
  </si>
  <si>
    <t>NL0000009165</t>
  </si>
  <si>
    <t>HEIA NA</t>
  </si>
  <si>
    <t>HEINEKEN NV</t>
  </si>
  <si>
    <t>AU000000QBE9</t>
  </si>
  <si>
    <t>QBE AT</t>
  </si>
  <si>
    <t>QBE INSURANCE GROUP LTD</t>
  </si>
  <si>
    <t>BMG7945E1057</t>
  </si>
  <si>
    <t>SDRL NO</t>
  </si>
  <si>
    <t>SEADRILL LTD</t>
  </si>
  <si>
    <t>BRBRFSACNOR8</t>
  </si>
  <si>
    <t>BRFS3 BS</t>
  </si>
  <si>
    <t>BRF - BRASIL FOODS SA</t>
  </si>
  <si>
    <t>US5010441013</t>
  </si>
  <si>
    <t>KR UN</t>
  </si>
  <si>
    <t>KROGER CO</t>
  </si>
  <si>
    <t>US13342B1052</t>
  </si>
  <si>
    <t>CAM UN</t>
  </si>
  <si>
    <t>CAMERON INTERNATIONAL CORP</t>
  </si>
  <si>
    <t>JP3249600002</t>
  </si>
  <si>
    <t>6971 JT</t>
  </si>
  <si>
    <t>KYOCERA CORP</t>
  </si>
  <si>
    <t>CA8283361076</t>
  </si>
  <si>
    <t>SLW CT</t>
  </si>
  <si>
    <t>SILVER WHEATON CORP</t>
  </si>
  <si>
    <t>US9290421091</t>
  </si>
  <si>
    <t>VNO UN</t>
  </si>
  <si>
    <t>VORNADO REALTY TRUST</t>
  </si>
  <si>
    <t>JP3205800000</t>
  </si>
  <si>
    <t>4452 JT</t>
  </si>
  <si>
    <t>KAO CORP</t>
  </si>
  <si>
    <t>KR7105560007</t>
  </si>
  <si>
    <t>105560 KP</t>
  </si>
  <si>
    <t>KB FINANCIAL GROUP INC</t>
  </si>
  <si>
    <t>CA0089161081</t>
  </si>
  <si>
    <t>AGU CT</t>
  </si>
  <si>
    <t>AGRIUM INC</t>
  </si>
  <si>
    <t>US8168511090</t>
  </si>
  <si>
    <t>SRE UN</t>
  </si>
  <si>
    <t>SEMPRA ENERGY</t>
  </si>
  <si>
    <t>IT0000068525</t>
  </si>
  <si>
    <t>SPM IM</t>
  </si>
  <si>
    <t>SAIPEM SPA</t>
  </si>
  <si>
    <t>NO0010063308</t>
  </si>
  <si>
    <t>TEL NO</t>
  </si>
  <si>
    <t>TELENOR ASA</t>
  </si>
  <si>
    <t>US1252691001</t>
  </si>
  <si>
    <t>CF UN</t>
  </si>
  <si>
    <t>CF INDUSTRIES HOLDINGS INC</t>
  </si>
  <si>
    <t>US4878361082</t>
  </si>
  <si>
    <t>K UN</t>
  </si>
  <si>
    <t>KELLOGG CO</t>
  </si>
  <si>
    <t>US5002551043</t>
  </si>
  <si>
    <t>KSS UN</t>
  </si>
  <si>
    <t>KOHLS CORP</t>
  </si>
  <si>
    <t>IE00B6330302</t>
  </si>
  <si>
    <t>IR UN</t>
  </si>
  <si>
    <t>INGERSOLL-RAND PLC</t>
  </si>
  <si>
    <t>US6698881090</t>
  </si>
  <si>
    <t>NVTK LI</t>
  </si>
  <si>
    <t>NOVATEK OAO-SPONS GDR REG S</t>
  </si>
  <si>
    <t>US8715031089</t>
  </si>
  <si>
    <t>SYMC UW</t>
  </si>
  <si>
    <t>SYMANTEC CORP</t>
  </si>
  <si>
    <t>NL0000009132</t>
  </si>
  <si>
    <t>AKZA NA</t>
  </si>
  <si>
    <t>AKZO NOBEL</t>
  </si>
  <si>
    <t>US03076C1062</t>
  </si>
  <si>
    <t>AMP UN</t>
  </si>
  <si>
    <t>AMERIPRISE FINANCIAL INC</t>
  </si>
  <si>
    <t>BMG5485F1692</t>
  </si>
  <si>
    <t>494 HK</t>
  </si>
  <si>
    <t>LI &amp; FUNG LTD</t>
  </si>
  <si>
    <t>Distributors</t>
  </si>
  <si>
    <t>CA98462Y1007</t>
  </si>
  <si>
    <t>YRI CT</t>
  </si>
  <si>
    <t>YAMANA GOLD INC</t>
  </si>
  <si>
    <t>BRBVMFACNOR3</t>
  </si>
  <si>
    <t>BVMF3 BS</t>
  </si>
  <si>
    <t>BM&amp;FBOVESPA SA</t>
  </si>
  <si>
    <t>DE0005810055</t>
  </si>
  <si>
    <t>DB1 GY</t>
  </si>
  <si>
    <t>DEUTSCHE BOERSE AG</t>
  </si>
  <si>
    <t>FR0000121485</t>
  </si>
  <si>
    <t>PP FP</t>
  </si>
  <si>
    <t>PPR</t>
  </si>
  <si>
    <t>US7433151039</t>
  </si>
  <si>
    <t>PGR UN</t>
  </si>
  <si>
    <t>PROGRESSIVE CORP</t>
  </si>
  <si>
    <t>US2810201077</t>
  </si>
  <si>
    <t>EIX UN</t>
  </si>
  <si>
    <t>EDISON INTERNATIONAL</t>
  </si>
  <si>
    <t>KR7005931001</t>
  </si>
  <si>
    <t>005935 KP</t>
  </si>
  <si>
    <t>SAMSUNG ELECTRONICS-PREF</t>
  </si>
  <si>
    <t>US98389B1008</t>
  </si>
  <si>
    <t>XEL UN</t>
  </si>
  <si>
    <t>XCEL ENERGY INC</t>
  </si>
  <si>
    <t>BROGXPACNOR3</t>
  </si>
  <si>
    <t>OGXP3 BS</t>
  </si>
  <si>
    <t>OGX PETROLEO E GAS PARTICIPA</t>
  </si>
  <si>
    <t>CA8667961053</t>
  </si>
  <si>
    <t>SLF CT</t>
  </si>
  <si>
    <t>SUN LIFE FINANCIAL INC</t>
  </si>
  <si>
    <t>US9182041080</t>
  </si>
  <si>
    <t>VFC UN</t>
  </si>
  <si>
    <t>VF CORP</t>
  </si>
  <si>
    <t>CA13645T1003</t>
  </si>
  <si>
    <t>CP CT</t>
  </si>
  <si>
    <t>CANADIAN PACIFIC RAILWAY LTD</t>
  </si>
  <si>
    <t>KR7009540006</t>
  </si>
  <si>
    <t>009540 KP</t>
  </si>
  <si>
    <t>HYUNDAI HEAVY INDUSTRIES</t>
  </si>
  <si>
    <t>CA6330671034</t>
  </si>
  <si>
    <t>NA CT</t>
  </si>
  <si>
    <t>NATIONAL BANK OF CANADA</t>
  </si>
  <si>
    <t>SG1U68934629</t>
  </si>
  <si>
    <t>KEP SP</t>
  </si>
  <si>
    <t>KEPPEL CORP LTD</t>
  </si>
  <si>
    <t>CA4969024047</t>
  </si>
  <si>
    <t>K CT</t>
  </si>
  <si>
    <t>KINROSS GOLD CORP</t>
  </si>
  <si>
    <t>US5404241086</t>
  </si>
  <si>
    <t>L UN</t>
  </si>
  <si>
    <t>LOEWS CORP</t>
  </si>
  <si>
    <t>NO0010031479</t>
  </si>
  <si>
    <t>DNB NO</t>
  </si>
  <si>
    <t>DNB ASA</t>
  </si>
  <si>
    <t>US1255091092</t>
  </si>
  <si>
    <t>CI UN</t>
  </si>
  <si>
    <t>CIGNA CORP</t>
  </si>
  <si>
    <t>JP3526600006</t>
  </si>
  <si>
    <t>9502 JT</t>
  </si>
  <si>
    <t>CHUBU ELECTRIC POWER CO INC</t>
  </si>
  <si>
    <t>US3167731005</t>
  </si>
  <si>
    <t>FITB UW</t>
  </si>
  <si>
    <t>FIFTH THIRD BANCORP</t>
  </si>
  <si>
    <t>JP3228600007</t>
  </si>
  <si>
    <t>9503 JT</t>
  </si>
  <si>
    <t>KANSAI ELECTRIC POWER CO INC</t>
  </si>
  <si>
    <t>US0214411003</t>
  </si>
  <si>
    <t>ALTR UW</t>
  </si>
  <si>
    <t>ALTERA CORP</t>
  </si>
  <si>
    <t>FR0000121261</t>
  </si>
  <si>
    <t>ML FP</t>
  </si>
  <si>
    <t>MICHELIN (CGDE)</t>
  </si>
  <si>
    <t>US7782961038</t>
  </si>
  <si>
    <t>ROST UW</t>
  </si>
  <si>
    <t>ROSS STORES INC</t>
  </si>
  <si>
    <t>TW0001301000</t>
  </si>
  <si>
    <t>1301 TT</t>
  </si>
  <si>
    <t>FORMOSA PLASTICS CORP</t>
  </si>
  <si>
    <t>JP3566800003</t>
  </si>
  <si>
    <t>9022 JT</t>
  </si>
  <si>
    <t>CENTRAL JAPAN RAILWAY CO</t>
  </si>
  <si>
    <t>JP3475350009</t>
  </si>
  <si>
    <t>4568 JT</t>
  </si>
  <si>
    <t>DAIICHI SANKYO CO LTD</t>
  </si>
  <si>
    <t>NL0009434992</t>
  </si>
  <si>
    <t>LYB UN</t>
  </si>
  <si>
    <t>LYONDELLBASELL INDU-CL A</t>
  </si>
  <si>
    <t>US8679141031</t>
  </si>
  <si>
    <t>STI UN</t>
  </si>
  <si>
    <t>SUNTRUST BANKS INC</t>
  </si>
  <si>
    <t>US3848021040</t>
  </si>
  <si>
    <t>GWW UN</t>
  </si>
  <si>
    <t>WW GRAINGER INC</t>
  </si>
  <si>
    <t>RU000A0J2Q06</t>
  </si>
  <si>
    <t>ROSN RX</t>
  </si>
  <si>
    <t>ROSNEFT OIL COMPANY</t>
  </si>
  <si>
    <t>GB0000595859</t>
  </si>
  <si>
    <t>ARM LN</t>
  </si>
  <si>
    <t>ARM HOLDINGS PLC</t>
  </si>
  <si>
    <t>JP3890310000</t>
  </si>
  <si>
    <t>8725 JT</t>
  </si>
  <si>
    <t>MS&amp;AD INSURANCE GROUP HOLDIN</t>
  </si>
  <si>
    <t>US8545021011</t>
  </si>
  <si>
    <t>SWK UN</t>
  </si>
  <si>
    <t>STANLEY BLACK &amp; DECKER INC</t>
  </si>
  <si>
    <t>US1696561059</t>
  </si>
  <si>
    <t>CMG UN</t>
  </si>
  <si>
    <t>CHIPOTLE MEXICAN GRILL INC</t>
  </si>
  <si>
    <t>AU000000AMP6</t>
  </si>
  <si>
    <t>AMP AT</t>
  </si>
  <si>
    <t>AMP LTD</t>
  </si>
  <si>
    <t>US0534841012</t>
  </si>
  <si>
    <t>AVB UN</t>
  </si>
  <si>
    <t>AVALONBAY COMMUNITIES INC</t>
  </si>
  <si>
    <t>GB0001411924</t>
  </si>
  <si>
    <t>BSY LN</t>
  </si>
  <si>
    <t>BRITISH SKY BROADCASTING GRO</t>
  </si>
  <si>
    <t>US9668371068</t>
  </si>
  <si>
    <t>WFM UW</t>
  </si>
  <si>
    <t>WHOLE FOODS MARKET INC</t>
  </si>
  <si>
    <t>US48203R1041</t>
  </si>
  <si>
    <t>JNPR UN</t>
  </si>
  <si>
    <t>JUNIPER NETWORKS INC</t>
  </si>
  <si>
    <t>JP3914400001</t>
  </si>
  <si>
    <t>6981 JO</t>
  </si>
  <si>
    <t>MURATA MANUFACTURING CO LTD</t>
  </si>
  <si>
    <t>CH0038838394</t>
  </si>
  <si>
    <t>WFT UN</t>
  </si>
  <si>
    <t>WEATHERFORD INTL LTD</t>
  </si>
  <si>
    <t>US30249U1016</t>
  </si>
  <si>
    <t>FTI UN</t>
  </si>
  <si>
    <t>FMC TECHNOLOGIES INC</t>
  </si>
  <si>
    <t>MXP370841019</t>
  </si>
  <si>
    <t>GMEXICOB MM</t>
  </si>
  <si>
    <t>GRUPO MEXICO SAB DE CV-SER B</t>
  </si>
  <si>
    <t>HK0003000038</t>
  </si>
  <si>
    <t>3 HK</t>
  </si>
  <si>
    <t>HONG KONG &amp; CHINA GAS</t>
  </si>
  <si>
    <t>Gas Utilities</t>
  </si>
  <si>
    <t>US2600031080</t>
  </si>
  <si>
    <t>DOV UN</t>
  </si>
  <si>
    <t>DOVER CORP</t>
  </si>
  <si>
    <t>COC04PA00016</t>
  </si>
  <si>
    <t>ECOPETL CX</t>
  </si>
  <si>
    <t>ECOPETROL SA</t>
  </si>
  <si>
    <t>JP3476480003</t>
  </si>
  <si>
    <t>8750 JT</t>
  </si>
  <si>
    <t>DAI-ICHI LIFE INSURANCE</t>
  </si>
  <si>
    <t>FI0009003305</t>
  </si>
  <si>
    <t>SAMAS FH</t>
  </si>
  <si>
    <t>SAMPO OYJ-A SHS</t>
  </si>
  <si>
    <t>JP3877600001</t>
  </si>
  <si>
    <t>8002 JT</t>
  </si>
  <si>
    <t>MARUBENI CORP</t>
  </si>
  <si>
    <t>US80004C1018</t>
  </si>
  <si>
    <t>SNDK UW</t>
  </si>
  <si>
    <t>SANDISK CORP</t>
  </si>
  <si>
    <t>DE0005785604</t>
  </si>
  <si>
    <t>FRE GY</t>
  </si>
  <si>
    <t>FRESENIUS SE &amp; CO KGAA</t>
  </si>
  <si>
    <t>DK0010274414</t>
  </si>
  <si>
    <t>DANSKE DC</t>
  </si>
  <si>
    <t>DANSKE BANK A/S</t>
  </si>
  <si>
    <t>US29364G1031</t>
  </si>
  <si>
    <t>ETR UN</t>
  </si>
  <si>
    <t>ENTERGY CORP</t>
  </si>
  <si>
    <t>JP3814000000</t>
  </si>
  <si>
    <t>4901 JT</t>
  </si>
  <si>
    <t>FUJIFILM HOLDINGS CORP</t>
  </si>
  <si>
    <t>US5327161072</t>
  </si>
  <si>
    <t>LTD UN</t>
  </si>
  <si>
    <t>LIMITED BRANDS INC</t>
  </si>
  <si>
    <t>CA22576C1014</t>
  </si>
  <si>
    <t>CPG CT</t>
  </si>
  <si>
    <t>CRESCENT POINT ENERGY CORP</t>
  </si>
  <si>
    <t>US6267171022</t>
  </si>
  <si>
    <t>MUR UN</t>
  </si>
  <si>
    <t>MURPHY OIL CORP</t>
  </si>
  <si>
    <t>US67103H1077</t>
  </si>
  <si>
    <t>ORLY UW</t>
  </si>
  <si>
    <t>O'REILLY AUTOMOTIVE INC</t>
  </si>
  <si>
    <t>US0326541051</t>
  </si>
  <si>
    <t>ADI UN</t>
  </si>
  <si>
    <t>ANALOG DEVICES INC</t>
  </si>
  <si>
    <t>TW0002002003</t>
  </si>
  <si>
    <t>2002 TT</t>
  </si>
  <si>
    <t>CHINA STEEL CORP</t>
  </si>
  <si>
    <t>TW0002412004</t>
  </si>
  <si>
    <t>2412 TT</t>
  </si>
  <si>
    <t>CHUNGHWA TELECOM CO LTD</t>
  </si>
  <si>
    <t>INE467B01029</t>
  </si>
  <si>
    <t>TCS IS</t>
  </si>
  <si>
    <t>TATA CONSULTANCY SVCS LTD</t>
  </si>
  <si>
    <t>DE0006048432</t>
  </si>
  <si>
    <t>HEN3 GY</t>
  </si>
  <si>
    <t>HENKEL AG &amp; CO KGAA VORZUG</t>
  </si>
  <si>
    <t>CA13643E1051</t>
  </si>
  <si>
    <t>COS CT</t>
  </si>
  <si>
    <t>CANADIAN OIL SANDS LTD</t>
  </si>
  <si>
    <t>AU000000BXB1</t>
  </si>
  <si>
    <t>BXB AT</t>
  </si>
  <si>
    <t>BRAMBLES LTD</t>
  </si>
  <si>
    <t>TW0001303006</t>
  </si>
  <si>
    <t>1303 TT</t>
  </si>
  <si>
    <t>NAN YA PLASTICS CORP</t>
  </si>
  <si>
    <t>US98956P1021</t>
  </si>
  <si>
    <t>ZMH UN</t>
  </si>
  <si>
    <t>ZIMMER HOLDINGS INC</t>
  </si>
  <si>
    <t>MYL1023OO000</t>
  </si>
  <si>
    <t>CIMB MK</t>
  </si>
  <si>
    <t>CIMB GROUP HOLDINGS BHD</t>
  </si>
  <si>
    <t>US9841211033</t>
  </si>
  <si>
    <t>XRX UN</t>
  </si>
  <si>
    <t>XEROX CORP</t>
  </si>
  <si>
    <t>ZAE000018123</t>
  </si>
  <si>
    <t>GFI SJ</t>
  </si>
  <si>
    <t>GOLD FIELDS LTD</t>
  </si>
  <si>
    <t>US7237871071</t>
  </si>
  <si>
    <t>PXD UN</t>
  </si>
  <si>
    <t>PIONEER NATURAL RESOURCES CO</t>
  </si>
  <si>
    <t>US8454671095</t>
  </si>
  <si>
    <t>SWN UN</t>
  </si>
  <si>
    <t>SOUTHWESTERN ENERGY CO</t>
  </si>
  <si>
    <t>US42217K1060</t>
  </si>
  <si>
    <t>HCN UN</t>
  </si>
  <si>
    <t>HEALTH CARE REIT INC</t>
  </si>
  <si>
    <t>JP3266400005</t>
  </si>
  <si>
    <t>6326 JT</t>
  </si>
  <si>
    <t>KUBOTA CORP</t>
  </si>
  <si>
    <t>US7739031091</t>
  </si>
  <si>
    <t>ROK UN</t>
  </si>
  <si>
    <t>ROCKWELL AUTOMATION INC</t>
  </si>
  <si>
    <t>AU000000SUN6</t>
  </si>
  <si>
    <t>SUN AT</t>
  </si>
  <si>
    <t>SUNCORP GROUP LTD</t>
  </si>
  <si>
    <t>US87162M4096</t>
  </si>
  <si>
    <t>SYST VX</t>
  </si>
  <si>
    <t>SYNTHES INC-144A/REGS</t>
  </si>
  <si>
    <t>ZAE000083648</t>
  </si>
  <si>
    <t>IMP SJ</t>
  </si>
  <si>
    <t>IMPALA PLATINUM HOLDINGS LTD</t>
  </si>
  <si>
    <t>GB0005603997</t>
  </si>
  <si>
    <t>LGEN LN</t>
  </si>
  <si>
    <t>LEGAL &amp; GENERAL GROUP PLC</t>
  </si>
  <si>
    <t>US8031111037</t>
  </si>
  <si>
    <t>SLE UN</t>
  </si>
  <si>
    <t>SARA LEE CORP</t>
  </si>
  <si>
    <t>RU0007661302</t>
  </si>
  <si>
    <t>URKA RX</t>
  </si>
  <si>
    <t>URALKALI</t>
  </si>
  <si>
    <t>JP3573000001</t>
  </si>
  <si>
    <t>9531 JT</t>
  </si>
  <si>
    <t>TOKYO GAS CO LTD</t>
  </si>
  <si>
    <t>US6200971058</t>
  </si>
  <si>
    <t>MMI UN</t>
  </si>
  <si>
    <t>MOTOROLA MOBILITY HOLDINGS I</t>
  </si>
  <si>
    <t>US9621661043</t>
  </si>
  <si>
    <t>WY UN</t>
  </si>
  <si>
    <t>WEYERHAEUSER CO</t>
  </si>
  <si>
    <t>US88076W1036</t>
  </si>
  <si>
    <t>TDC UN</t>
  </si>
  <si>
    <t>TERADATA CORP</t>
  </si>
  <si>
    <t>US44107P1049</t>
  </si>
  <si>
    <t>HST UN</t>
  </si>
  <si>
    <t>HOST HOTELS &amp; RESORTS INC</t>
  </si>
  <si>
    <t>BMG491BT1088</t>
  </si>
  <si>
    <t>IVZ UN</t>
  </si>
  <si>
    <t>INVESCO LTD</t>
  </si>
  <si>
    <t>US5770811025</t>
  </si>
  <si>
    <t>MAT UW</t>
  </si>
  <si>
    <t>MATTEL INC</t>
  </si>
  <si>
    <t>Leisure Equipment &amp; Products</t>
  </si>
  <si>
    <t>JE00B3YWCQ29</t>
  </si>
  <si>
    <t>WOS LN</t>
  </si>
  <si>
    <t>WOLSELEY PLC</t>
  </si>
  <si>
    <t>FI0009007132</t>
  </si>
  <si>
    <t>FUM1V FH</t>
  </si>
  <si>
    <t>FORTUM OYJ</t>
  </si>
  <si>
    <t>DE0006231004</t>
  </si>
  <si>
    <t>IFX GY</t>
  </si>
  <si>
    <t>INFINEON TECHNOLOGIES AG</t>
  </si>
  <si>
    <t>JP3802300008</t>
  </si>
  <si>
    <t>9983 JT</t>
  </si>
  <si>
    <t>FAST RETAILING CO LTD</t>
  </si>
  <si>
    <t>US4128221086</t>
  </si>
  <si>
    <t>HOG UN</t>
  </si>
  <si>
    <t>HARLEY-DAVIDSON INC</t>
  </si>
  <si>
    <t>IE00B58JVZ52</t>
  </si>
  <si>
    <t>STX UW</t>
  </si>
  <si>
    <t>SEAGATE TECHNOLOGY</t>
  </si>
  <si>
    <t>CA8849031056</t>
  </si>
  <si>
    <t>TRI CT</t>
  </si>
  <si>
    <t>THOMSON REUTERS CORP</t>
  </si>
  <si>
    <t>CA3359341052</t>
  </si>
  <si>
    <t>FM CT</t>
  </si>
  <si>
    <t>FIRST QUANTUM MINERALS LTD</t>
  </si>
  <si>
    <t>US9598021098</t>
  </si>
  <si>
    <t>WU UN</t>
  </si>
  <si>
    <t>WESTERN UNION CO</t>
  </si>
  <si>
    <t>JP3236200006</t>
  </si>
  <si>
    <t>6861 JT</t>
  </si>
  <si>
    <t>KEYENCE CORP</t>
  </si>
  <si>
    <t>US12541W2098</t>
  </si>
  <si>
    <t>CHRW UW</t>
  </si>
  <si>
    <t>C.H. ROBINSON WORLDWIDE INC</t>
  </si>
  <si>
    <t>US12673P1057</t>
  </si>
  <si>
    <t>CA UW</t>
  </si>
  <si>
    <t>CA INC</t>
  </si>
  <si>
    <t>US2058871029</t>
  </si>
  <si>
    <t>CAG UN</t>
  </si>
  <si>
    <t>CONAGRA FOODS INC</t>
  </si>
  <si>
    <t>FR0000131708</t>
  </si>
  <si>
    <t>TEC FP</t>
  </si>
  <si>
    <t>TECHNIP SA</t>
  </si>
  <si>
    <t>IT0003497168</t>
  </si>
  <si>
    <t>TIT IM</t>
  </si>
  <si>
    <t>TELECOM ITALIA SPA</t>
  </si>
  <si>
    <t>JP3892100003</t>
  </si>
  <si>
    <t>8309 JT</t>
  </si>
  <si>
    <t>SUMITOMO MITSUI TRUST HOLDIN</t>
  </si>
  <si>
    <t>US0138171014</t>
  </si>
  <si>
    <t>AA UN</t>
  </si>
  <si>
    <t>ALCOA INC</t>
  </si>
  <si>
    <t>US2567461080</t>
  </si>
  <si>
    <t>DLTR UW</t>
  </si>
  <si>
    <t>DOLLAR TREE INC</t>
  </si>
  <si>
    <t>CA65334H1029</t>
  </si>
  <si>
    <t>NXY CT</t>
  </si>
  <si>
    <t>NEXEN INC</t>
  </si>
  <si>
    <t>US53071M1045</t>
  </si>
  <si>
    <t>LINTA UW</t>
  </si>
  <si>
    <t>LIBERTY INTERACTIVE CORP-A</t>
  </si>
  <si>
    <t>GB0033195214</t>
  </si>
  <si>
    <t>KGF LN</t>
  </si>
  <si>
    <t>KINGFISHER PLC</t>
  </si>
  <si>
    <t>HK0011000095</t>
  </si>
  <si>
    <t>11 HK</t>
  </si>
  <si>
    <t>HANG SENG BANK LTD</t>
  </si>
  <si>
    <t>AU000000ORI1</t>
  </si>
  <si>
    <t>ORI AT</t>
  </si>
  <si>
    <t>ORICA LTD</t>
  </si>
  <si>
    <t>US7512121010</t>
  </si>
  <si>
    <t>RL UN</t>
  </si>
  <si>
    <t>RALPH LAUREN CORP</t>
  </si>
  <si>
    <t>GB00B2B0DG97</t>
  </si>
  <si>
    <t>REL LN</t>
  </si>
  <si>
    <t>REED ELSEVIER PLC</t>
  </si>
  <si>
    <t>DK0010244508</t>
  </si>
  <si>
    <t>MAERSKB DC</t>
  </si>
  <si>
    <t>AP MOELLER-MAERSK A/S-B</t>
  </si>
  <si>
    <t>Marine</t>
  </si>
  <si>
    <t>HK0000049939</t>
  </si>
  <si>
    <t>762 HK</t>
  </si>
  <si>
    <t>CHINA UNICOM HONG KONG LTD</t>
  </si>
  <si>
    <t>TW0002454006</t>
  </si>
  <si>
    <t>2454 TT</t>
  </si>
  <si>
    <t>MEDIATEK INC</t>
  </si>
  <si>
    <t>US1567821046</t>
  </si>
  <si>
    <t>CERN UW</t>
  </si>
  <si>
    <t>CERNER CORP</t>
  </si>
  <si>
    <t>Health Care Technology</t>
  </si>
  <si>
    <t>SE0000148884</t>
  </si>
  <si>
    <t>SEBA SS</t>
  </si>
  <si>
    <t>SKANDINAVISKA ENSKILDA BAN-A</t>
  </si>
  <si>
    <t>CA05534B7604</t>
  </si>
  <si>
    <t>BCE CT</t>
  </si>
  <si>
    <t>BCE INC</t>
  </si>
  <si>
    <t>US20605P1012</t>
  </si>
  <si>
    <t>CXO UN</t>
  </si>
  <si>
    <t>CONCHO RESOURCES INC</t>
  </si>
  <si>
    <t>GB00B01C3S32</t>
  </si>
  <si>
    <t>RRS LN</t>
  </si>
  <si>
    <t>RANDGOLD RESOURCES LTD</t>
  </si>
  <si>
    <t>US85590A4013</t>
  </si>
  <si>
    <t>HOT UN</t>
  </si>
  <si>
    <t>STARWOOD HOTELS &amp; RESORTS</t>
  </si>
  <si>
    <t>US3434121022</t>
  </si>
  <si>
    <t>FLR UN</t>
  </si>
  <si>
    <t>FLUOR CORP</t>
  </si>
  <si>
    <t>CH0033347318</t>
  </si>
  <si>
    <t>NE UN</t>
  </si>
  <si>
    <t>NOBLE CORP</t>
  </si>
  <si>
    <t>JP3621000003</t>
  </si>
  <si>
    <t>3402 JT</t>
  </si>
  <si>
    <t>TORAY INDUSTRIES INC</t>
  </si>
  <si>
    <t>DE0007500001</t>
  </si>
  <si>
    <t>TKA GY</t>
  </si>
  <si>
    <t>THYSSENKRUPP AG</t>
  </si>
  <si>
    <t>CA5592224011</t>
  </si>
  <si>
    <t>MG CT</t>
  </si>
  <si>
    <t>MAGNA INTERNATIONAL INC</t>
  </si>
  <si>
    <t>HK2388011192</t>
  </si>
  <si>
    <t>2388 HK</t>
  </si>
  <si>
    <t>BOC HONG KONG HOLDINGS LTD</t>
  </si>
  <si>
    <t>HK0006000050</t>
  </si>
  <si>
    <t>6 HK</t>
  </si>
  <si>
    <t>POWER ASSETS HOLDINGS LTD</t>
  </si>
  <si>
    <t>US8550301027</t>
  </si>
  <si>
    <t>SPLS UW</t>
  </si>
  <si>
    <t>STAPLES INC</t>
  </si>
  <si>
    <t>SE0000112724</t>
  </si>
  <si>
    <t>SCAB SS</t>
  </si>
  <si>
    <t>SVENSKA CELLULOSA AB-B SHS</t>
  </si>
  <si>
    <t>CA2849021035</t>
  </si>
  <si>
    <t>ELD CT</t>
  </si>
  <si>
    <t>ELDORADO GOLD CORP</t>
  </si>
  <si>
    <t>JP3734800000</t>
  </si>
  <si>
    <t>6594 JO</t>
  </si>
  <si>
    <t>NIDEC CORP</t>
  </si>
  <si>
    <t>MXP4987V1378</t>
  </si>
  <si>
    <t>TLEVICPO MM</t>
  </si>
  <si>
    <t>GRUPO TELEVISA SAB-SER CPO</t>
  </si>
  <si>
    <t>CA7078871059</t>
  </si>
  <si>
    <t>PWT CT</t>
  </si>
  <si>
    <t>PENN WEST PETROLEUM LTD</t>
  </si>
  <si>
    <t>CH0002497458</t>
  </si>
  <si>
    <t>SGSN VX</t>
  </si>
  <si>
    <t>SGS SA-REG</t>
  </si>
  <si>
    <t>ID1000109507</t>
  </si>
  <si>
    <t>BBCA IJ</t>
  </si>
  <si>
    <t>BANK CENTRAL ASIA TBK PT</t>
  </si>
  <si>
    <t>TH0646010007</t>
  </si>
  <si>
    <t>PTT TB</t>
  </si>
  <si>
    <t>PTT PCL</t>
  </si>
  <si>
    <t>JP3160400002</t>
  </si>
  <si>
    <t>4523 JT</t>
  </si>
  <si>
    <t>EISAI CO LTD</t>
  </si>
  <si>
    <t>US75281A1097</t>
  </si>
  <si>
    <t>RRC UN</t>
  </si>
  <si>
    <t>RANGE RESOURCES CORP</t>
  </si>
  <si>
    <t>SE0000107419</t>
  </si>
  <si>
    <t>INVEB SS</t>
  </si>
  <si>
    <t>INVESTOR AB-B SHS</t>
  </si>
  <si>
    <t>US7043261079</t>
  </si>
  <si>
    <t>PAYX UW</t>
  </si>
  <si>
    <t>PAYCHEX INC</t>
  </si>
  <si>
    <t>FR0000131906</t>
  </si>
  <si>
    <t>RNO FP</t>
  </si>
  <si>
    <t>RENAULT SA</t>
  </si>
  <si>
    <t>JP3818000006</t>
  </si>
  <si>
    <t>6702 JT</t>
  </si>
  <si>
    <t>FUJITSU LTD</t>
  </si>
  <si>
    <t>JP3837800006</t>
  </si>
  <si>
    <t>7741 JT</t>
  </si>
  <si>
    <t>HOYA CORP</t>
  </si>
  <si>
    <t>US4278661081</t>
  </si>
  <si>
    <t>HSY UN</t>
  </si>
  <si>
    <t>HERSHEY CO/THE</t>
  </si>
  <si>
    <t>US45865V1008</t>
  </si>
  <si>
    <t>ICE UN</t>
  </si>
  <si>
    <t>INTERCONTINENTALEXCHANGE INC</t>
  </si>
  <si>
    <t>JP3200450009</t>
  </si>
  <si>
    <t>8591 JT</t>
  </si>
  <si>
    <t>ORIX CORP</t>
  </si>
  <si>
    <t>GB0006043169</t>
  </si>
  <si>
    <t>MRW LN</t>
  </si>
  <si>
    <t>WM MORRISON SUPERMARKETS</t>
  </si>
  <si>
    <t>IE00B40K9117</t>
  </si>
  <si>
    <t>CBE UN</t>
  </si>
  <si>
    <t>COOPER INDUSTRIES PLC</t>
  </si>
  <si>
    <t>US3156161024</t>
  </si>
  <si>
    <t>FFIV UW</t>
  </si>
  <si>
    <t>F5 NETWORKS INC</t>
  </si>
  <si>
    <t>AU000000MQG1</t>
  </si>
  <si>
    <t>MQG AT</t>
  </si>
  <si>
    <t>MACQUARIE GROUP LTD</t>
  </si>
  <si>
    <t>US03073E1055</t>
  </si>
  <si>
    <t>ABC UN</t>
  </si>
  <si>
    <t>AMERISOURCEBERGEN CORP</t>
  </si>
  <si>
    <t>DE000PAH0038</t>
  </si>
  <si>
    <t>PAH3 GY</t>
  </si>
  <si>
    <t>PORSCHE AUTOMOBIL HLDG-PRF</t>
  </si>
  <si>
    <t>US6285301072</t>
  </si>
  <si>
    <t>MYL UW</t>
  </si>
  <si>
    <t>MYLAN INC</t>
  </si>
  <si>
    <t>JP3421800008</t>
  </si>
  <si>
    <t>9735 JT</t>
  </si>
  <si>
    <t>SECOM CO LTD</t>
  </si>
  <si>
    <t>JP3386030005</t>
  </si>
  <si>
    <t>5411 JT</t>
  </si>
  <si>
    <t>JFE HOLDINGS INC</t>
  </si>
  <si>
    <t>US5719032022</t>
  </si>
  <si>
    <t>MAR UN</t>
  </si>
  <si>
    <t>MARRIOTT INTERNATIONAL-CL A</t>
  </si>
  <si>
    <t>KR7096770003</t>
  </si>
  <si>
    <t>096770 KP</t>
  </si>
  <si>
    <t>SK INNOVATION CO LTD</t>
  </si>
  <si>
    <t>SE0000108227</t>
  </si>
  <si>
    <t>SKFB SS</t>
  </si>
  <si>
    <t>SKF AB-B SHARES</t>
  </si>
  <si>
    <t>BMG169621056</t>
  </si>
  <si>
    <t>BG UN</t>
  </si>
  <si>
    <t>BUNGE LTD</t>
  </si>
  <si>
    <t>GB0031743007</t>
  </si>
  <si>
    <t>BRBY LN</t>
  </si>
  <si>
    <t>BURBERRY GROUP PLC</t>
  </si>
  <si>
    <t>JP3407400005</t>
  </si>
  <si>
    <t>5802 JT</t>
  </si>
  <si>
    <t>SUMITOMO ELECTRIC INDUSTRIES</t>
  </si>
  <si>
    <t>US3724601055</t>
  </si>
  <si>
    <t>GPC UN</t>
  </si>
  <si>
    <t>GENUINE PARTS CO</t>
  </si>
  <si>
    <t>MYL1155OO000</t>
  </si>
  <si>
    <t>MAY MK</t>
  </si>
  <si>
    <t>MALAYAN BANKING BHD</t>
  </si>
  <si>
    <t>US9839191015</t>
  </si>
  <si>
    <t>XLNX UW</t>
  </si>
  <si>
    <t>XILINX INC</t>
  </si>
  <si>
    <t>US5303221064</t>
  </si>
  <si>
    <t>LMCA UW</t>
  </si>
  <si>
    <t>LIBERTY MEDIA CORP - LIBER-A</t>
  </si>
  <si>
    <t>CA13321L1085</t>
  </si>
  <si>
    <t>CCO CT</t>
  </si>
  <si>
    <t>CAMECO CORP</t>
  </si>
  <si>
    <t>JP3258000003</t>
  </si>
  <si>
    <t>2503 JT</t>
  </si>
  <si>
    <t>KIRIN HOLDINGS CO LTD</t>
  </si>
  <si>
    <t>US6658591044</t>
  </si>
  <si>
    <t>NTRS UW</t>
  </si>
  <si>
    <t>NORTHERN TRUST CORP</t>
  </si>
  <si>
    <t>SE0000255648</t>
  </si>
  <si>
    <t>ASSAB SS</t>
  </si>
  <si>
    <t>ASSA ABLOY AB-B</t>
  </si>
  <si>
    <t>US9831341071</t>
  </si>
  <si>
    <t>WYNN UW</t>
  </si>
  <si>
    <t>WYNN RESORTS LTD</t>
  </si>
  <si>
    <t>US7565771026</t>
  </si>
  <si>
    <t>RHT UN</t>
  </si>
  <si>
    <t>RED HAT INC</t>
  </si>
  <si>
    <t>JP3571400005</t>
  </si>
  <si>
    <t>8035 JT</t>
  </si>
  <si>
    <t>TOKYO ELECTRON LTD</t>
  </si>
  <si>
    <t>US1011371077</t>
  </si>
  <si>
    <t>BSX UN</t>
  </si>
  <si>
    <t>BOSTON SCIENTIFIC CORP</t>
  </si>
  <si>
    <t>INE154A01025</t>
  </si>
  <si>
    <t>ITC IS</t>
  </si>
  <si>
    <t>ITC LTD</t>
  </si>
  <si>
    <t>US0320951017</t>
  </si>
  <si>
    <t>APH UN</t>
  </si>
  <si>
    <t>AMPHENOL CORP-CL A</t>
  </si>
  <si>
    <t>HK0004000045</t>
  </si>
  <si>
    <t>4 HK</t>
  </si>
  <si>
    <t>WHARF HOLDINGS LTD</t>
  </si>
  <si>
    <t>US7045491047</t>
  </si>
  <si>
    <t>BTU UN</t>
  </si>
  <si>
    <t>PEABODY ENERGY CORP</t>
  </si>
  <si>
    <t>GB00B4WQ2Z29</t>
  </si>
  <si>
    <t>AGK LN</t>
  </si>
  <si>
    <t>AGGREKO PLC</t>
  </si>
  <si>
    <t>AU000000AMC4</t>
  </si>
  <si>
    <t>AMC AT</t>
  </si>
  <si>
    <t>AMCOR LIMITED</t>
  </si>
  <si>
    <t>Containers &amp; Packaging</t>
  </si>
  <si>
    <t>RU0007288411</t>
  </si>
  <si>
    <t>GMKN RX</t>
  </si>
  <si>
    <t>MMC NORILSK NICKEL OJSC</t>
  </si>
  <si>
    <t>US6074091090</t>
  </si>
  <si>
    <t>MBT UN</t>
  </si>
  <si>
    <t>MOBILE TELESYSTEMS-SP ADR</t>
  </si>
  <si>
    <t>RU0009033591</t>
  </si>
  <si>
    <t>TATN RX</t>
  </si>
  <si>
    <t>TATNEFT-CLS</t>
  </si>
  <si>
    <t>US3377381088</t>
  </si>
  <si>
    <t>FISV UW</t>
  </si>
  <si>
    <t>FISERV INC</t>
  </si>
  <si>
    <t>FR0000120537</t>
  </si>
  <si>
    <t>LG FP</t>
  </si>
  <si>
    <t>LAFARGE SA</t>
  </si>
  <si>
    <t>US0533321024</t>
  </si>
  <si>
    <t>AZO UN</t>
  </si>
  <si>
    <t>AUTOZONE INC</t>
  </si>
  <si>
    <t>US8243481061</t>
  </si>
  <si>
    <t>SHW UN</t>
  </si>
  <si>
    <t>SHERWIN-WILLIAMS CO/THE</t>
  </si>
  <si>
    <t>CH0008742519</t>
  </si>
  <si>
    <t>SCMN VX</t>
  </si>
  <si>
    <t>SWISSCOM AG-REG</t>
  </si>
  <si>
    <t>HK0101000591</t>
  </si>
  <si>
    <t>101 HK</t>
  </si>
  <si>
    <t>HANG LUNG PROPERTIES LTD</t>
  </si>
  <si>
    <t>US18683K1016</t>
  </si>
  <si>
    <t>CLF UN</t>
  </si>
  <si>
    <t>CLIFFS NATURAL RESOURCES INC</t>
  </si>
  <si>
    <t>FI0009013403</t>
  </si>
  <si>
    <t>KNEBV FH</t>
  </si>
  <si>
    <t>KONE OYJ-B</t>
  </si>
  <si>
    <t>JP3657400002</t>
  </si>
  <si>
    <t>7731 JT</t>
  </si>
  <si>
    <t>NIKON CORP</t>
  </si>
  <si>
    <t>CA82509W1032</t>
  </si>
  <si>
    <t>SC CT</t>
  </si>
  <si>
    <t>SHOPPERS DRUG MART CORP</t>
  </si>
  <si>
    <t>US3021301094</t>
  </si>
  <si>
    <t>EXPD UW</t>
  </si>
  <si>
    <t>EXPEDITORS INTL WASH INC</t>
  </si>
  <si>
    <t>NO0010208051</t>
  </si>
  <si>
    <t>YAR NO</t>
  </si>
  <si>
    <t>YARA INTERNATIONAL ASA</t>
  </si>
  <si>
    <t>BRBBASACNOR3</t>
  </si>
  <si>
    <t>BBAS3 BS</t>
  </si>
  <si>
    <t>BANCO DO BRASIL S.A.</t>
  </si>
  <si>
    <t>US19122T1097</t>
  </si>
  <si>
    <t>CCE UN</t>
  </si>
  <si>
    <t>COCA-COLA ENTERPRISES</t>
  </si>
  <si>
    <t>US55261F1049</t>
  </si>
  <si>
    <t>MTB UN</t>
  </si>
  <si>
    <t>M &amp; T BANK CORP</t>
  </si>
  <si>
    <t>JP3162600005</t>
  </si>
  <si>
    <t>6273 JT</t>
  </si>
  <si>
    <t>SMC CORP</t>
  </si>
  <si>
    <t>LU0156801721</t>
  </si>
  <si>
    <t>TEN IM</t>
  </si>
  <si>
    <t>TENARIS SA</t>
  </si>
  <si>
    <t>CNE100000Q43</t>
  </si>
  <si>
    <t>1288 HK</t>
  </si>
  <si>
    <t>AGRICULTURAL BANK OF CHINA-H</t>
  </si>
  <si>
    <t>GB0031274896</t>
  </si>
  <si>
    <t>MKS LN</t>
  </si>
  <si>
    <t>MARKS &amp; SPENCER GROUP PLC</t>
  </si>
  <si>
    <t>US6556641008</t>
  </si>
  <si>
    <t>JWN UN</t>
  </si>
  <si>
    <t>NORDSTROM INC</t>
  </si>
  <si>
    <t>US74834L1008</t>
  </si>
  <si>
    <t>DGX UN</t>
  </si>
  <si>
    <t>QUEST DIAGNOSTICS INC</t>
  </si>
  <si>
    <t>US67066G1040</t>
  </si>
  <si>
    <t>NVDA UW</t>
  </si>
  <si>
    <t>NVIDIA CORP</t>
  </si>
  <si>
    <t>US9581021055</t>
  </si>
  <si>
    <t>WDC UN</t>
  </si>
  <si>
    <t>WESTERN DIGITAL CORP</t>
  </si>
  <si>
    <t>US2333311072</t>
  </si>
  <si>
    <t>DTE UN</t>
  </si>
  <si>
    <t>DTE ENERGY COMPANY</t>
  </si>
  <si>
    <t>US4811651086</t>
  </si>
  <si>
    <t>JOY UN</t>
  </si>
  <si>
    <t>JOY GLOBAL INC</t>
  </si>
  <si>
    <t>JP3112000009</t>
  </si>
  <si>
    <t>5201 JT</t>
  </si>
  <si>
    <t>ASAHI GLASS CO LTD</t>
  </si>
  <si>
    <t>SE0000122467</t>
  </si>
  <si>
    <t>ATCOB SS</t>
  </si>
  <si>
    <t>ATLAS COPCO AB-B SHS</t>
  </si>
  <si>
    <t>US50540R4092</t>
  </si>
  <si>
    <t>LH UN</t>
  </si>
  <si>
    <t>LABORATORY CRP OF AMER HLDGS</t>
  </si>
  <si>
    <t>US7743411016</t>
  </si>
  <si>
    <t>COL UN</t>
  </si>
  <si>
    <t>ROCKWELL COLLINS INC</t>
  </si>
  <si>
    <t>US0997241064</t>
  </si>
  <si>
    <t>BWA UN</t>
  </si>
  <si>
    <t>BORGWARNER INC</t>
  </si>
  <si>
    <t>JP3500610005</t>
  </si>
  <si>
    <t>8308 JT</t>
  </si>
  <si>
    <t>RESONA HOLDINGS INC</t>
  </si>
  <si>
    <t>KYG7800X1079</t>
  </si>
  <si>
    <t>1928 HK</t>
  </si>
  <si>
    <t>SANDS CHINA LTD</t>
  </si>
  <si>
    <t>NL0000303709</t>
  </si>
  <si>
    <t>AGN NA</t>
  </si>
  <si>
    <t>AEGON NV</t>
  </si>
  <si>
    <t>ZAE000066304</t>
  </si>
  <si>
    <t>FSR SJ</t>
  </si>
  <si>
    <t>FIRSTRAND LTD</t>
  </si>
  <si>
    <t>US00130H1059</t>
  </si>
  <si>
    <t>AES UN</t>
  </si>
  <si>
    <t>AES CORP</t>
  </si>
  <si>
    <t>Independent Power Producers &amp;</t>
  </si>
  <si>
    <t>DE0008032004</t>
  </si>
  <si>
    <t>CBK GY</t>
  </si>
  <si>
    <t>COMMERZBANK AG</t>
  </si>
  <si>
    <t>CA4480551031</t>
  </si>
  <si>
    <t>HSE CT</t>
  </si>
  <si>
    <t>HUSKY ENERGY INC</t>
  </si>
  <si>
    <t>CNE1000002M1</t>
  </si>
  <si>
    <t>3968 HK</t>
  </si>
  <si>
    <t>CHINA MERCHANTS BANK-H</t>
  </si>
  <si>
    <t>US3647601083</t>
  </si>
  <si>
    <t>GPS UN</t>
  </si>
  <si>
    <t>GAP INC/THE</t>
  </si>
  <si>
    <t>BRGGBRACNPR8</t>
  </si>
  <si>
    <t>GGBR4 BS</t>
  </si>
  <si>
    <t>GERDAU SA-PREF</t>
  </si>
  <si>
    <t>US7607591002</t>
  </si>
  <si>
    <t>RSG UN</t>
  </si>
  <si>
    <t>REPUBLIC SERVICES INC</t>
  </si>
  <si>
    <t>FR0010220475</t>
  </si>
  <si>
    <t>ALO FP</t>
  </si>
  <si>
    <t>ALSTOM</t>
  </si>
  <si>
    <t>US3458381064</t>
  </si>
  <si>
    <t>FRX UN</t>
  </si>
  <si>
    <t>FOREST LABORATORIES INC</t>
  </si>
  <si>
    <t>US1890541097</t>
  </si>
  <si>
    <t>CLX UN</t>
  </si>
  <si>
    <t>CLOROX COMPANY</t>
  </si>
  <si>
    <t>TW0001326007</t>
  </si>
  <si>
    <t>1326 TT</t>
  </si>
  <si>
    <t>FORMOSA CHEMICALS &amp; FIBRE</t>
  </si>
  <si>
    <t>US65248E2037</t>
  </si>
  <si>
    <t>NWS UW</t>
  </si>
  <si>
    <t>NEWS CORP-B</t>
  </si>
  <si>
    <t>BRVIVTACNPR7</t>
  </si>
  <si>
    <t>VIVT4 BS</t>
  </si>
  <si>
    <t>TELEFONICA BRASIL S.A.-PREF</t>
  </si>
  <si>
    <t>CA7392391016</t>
  </si>
  <si>
    <t>POW CT</t>
  </si>
  <si>
    <t>POWER CORP OF CANADA</t>
  </si>
  <si>
    <t>BRCMIGACNPR3</t>
  </si>
  <si>
    <t>CMIG4 BS</t>
  </si>
  <si>
    <t>CIA ENERGETICA MINAS GER-PRF</t>
  </si>
  <si>
    <t>GB0009223206</t>
  </si>
  <si>
    <t>SN/ LN</t>
  </si>
  <si>
    <t>SMITH &amp; NEPHEW PLC</t>
  </si>
  <si>
    <t>BRCIELACNOR3</t>
  </si>
  <si>
    <t>CIEL3 BS</t>
  </si>
  <si>
    <t>CIELO SA</t>
  </si>
  <si>
    <t>JP3165000005</t>
  </si>
  <si>
    <t>8630 JT</t>
  </si>
  <si>
    <t>NKSJ HOLDINGS INC</t>
  </si>
  <si>
    <t>US7766961061</t>
  </si>
  <si>
    <t>ROP UN</t>
  </si>
  <si>
    <t>ROPER INDUSTRIES INC</t>
  </si>
  <si>
    <t>US4165151048</t>
  </si>
  <si>
    <t>HIG UN</t>
  </si>
  <si>
    <t>HARTFORD FINANCIAL SVCS GRP</t>
  </si>
  <si>
    <t>US8265521018</t>
  </si>
  <si>
    <t>SIAL UW</t>
  </si>
  <si>
    <t>SIGMA-ALDRICH</t>
  </si>
  <si>
    <t>MYL4197OO009</t>
  </si>
  <si>
    <t>SIME MK</t>
  </si>
  <si>
    <t>SIME DARBY BERHAD</t>
  </si>
  <si>
    <t>CA87971M2022</t>
  </si>
  <si>
    <t>T/A CT</t>
  </si>
  <si>
    <t>TELUS CORPORATION -NON VOTE</t>
  </si>
  <si>
    <t>CA88706M1032</t>
  </si>
  <si>
    <t>THI CT</t>
  </si>
  <si>
    <t>TIM HORTONS INC</t>
  </si>
  <si>
    <t>US0527691069</t>
  </si>
  <si>
    <t>ADSK UW</t>
  </si>
  <si>
    <t>AUTODESK INC</t>
  </si>
  <si>
    <t>US74251V1026</t>
  </si>
  <si>
    <t>PFG UN</t>
  </si>
  <si>
    <t>PRINCIPAL FINANCIAL GROUP</t>
  </si>
  <si>
    <t>DE000KSAG888</t>
  </si>
  <si>
    <t>SDF GY</t>
  </si>
  <si>
    <t>K+S AG-REG</t>
  </si>
  <si>
    <t>GB00B16KPT44</t>
  </si>
  <si>
    <t>SL/ LN</t>
  </si>
  <si>
    <t>STANDARD LIFE PLC</t>
  </si>
  <si>
    <t>US8326964058</t>
  </si>
  <si>
    <t>SJM UN</t>
  </si>
  <si>
    <t>JM SMUCKER CO/THE</t>
  </si>
  <si>
    <t>NL0000009827</t>
  </si>
  <si>
    <t>DSM NA</t>
  </si>
  <si>
    <t>KONINKLIJKE DSM NV</t>
  </si>
  <si>
    <t>SE0001174970</t>
  </si>
  <si>
    <t>MIC SS</t>
  </si>
  <si>
    <t>MILLICOM INTL CELLULAR-SDR</t>
  </si>
  <si>
    <t>US6117401017</t>
  </si>
  <si>
    <t>MNST UW</t>
  </si>
  <si>
    <t>MONSTER BEVERAGE CORP</t>
  </si>
  <si>
    <t>US7142901039</t>
  </si>
  <si>
    <t>PRGO UW</t>
  </si>
  <si>
    <t>PERRIGO CO</t>
  </si>
  <si>
    <t>KR7000830000</t>
  </si>
  <si>
    <t>000830 KP</t>
  </si>
  <si>
    <t>SAMSUNG C&amp;T CORP</t>
  </si>
  <si>
    <t>HK0688002218</t>
  </si>
  <si>
    <t>688 HK</t>
  </si>
  <si>
    <t>CHINA OVERSEAS LAND &amp; INVEST</t>
  </si>
  <si>
    <t>US53217V1098</t>
  </si>
  <si>
    <t>LIFE UW</t>
  </si>
  <si>
    <t>LIFE TECHNOLOGIES CORP</t>
  </si>
  <si>
    <t>KR7035420009</t>
  </si>
  <si>
    <t>035420 KP</t>
  </si>
  <si>
    <t>NHN CORP</t>
  </si>
  <si>
    <t>NL0006144495</t>
  </si>
  <si>
    <t>REN NA</t>
  </si>
  <si>
    <t>REED ELSEVIER NV</t>
  </si>
  <si>
    <t>JP3116000005</t>
  </si>
  <si>
    <t>2502 JT</t>
  </si>
  <si>
    <t>ASAHI GROUP HOLDINGS LTD</t>
  </si>
  <si>
    <t>FR0000130403</t>
  </si>
  <si>
    <t>CDI FP</t>
  </si>
  <si>
    <t>CHRISTIAN DIOR</t>
  </si>
  <si>
    <t>CNE1000002V2</t>
  </si>
  <si>
    <t>728 HK</t>
  </si>
  <si>
    <t>CHINA TELECOM CORP LTD-H</t>
  </si>
  <si>
    <t>US82967N1081</t>
  </si>
  <si>
    <t>SIRI UW</t>
  </si>
  <si>
    <t>SIRIUS XM RADIO INC</t>
  </si>
  <si>
    <t>US9285634021</t>
  </si>
  <si>
    <t>VMW UN</t>
  </si>
  <si>
    <t>VMWARE INC-CLASS A</t>
  </si>
  <si>
    <t>DK0010181759</t>
  </si>
  <si>
    <t>CARLB DC</t>
  </si>
  <si>
    <t>CARLSBERG AS-B</t>
  </si>
  <si>
    <t>CH0030170408</t>
  </si>
  <si>
    <t>GEBN VX</t>
  </si>
  <si>
    <t>GEBERIT AG-REG</t>
  </si>
  <si>
    <t>US3931221069</t>
  </si>
  <si>
    <t>GMCR UW</t>
  </si>
  <si>
    <t>GREEN MOUNTAIN COFFEE ROASTE</t>
  </si>
  <si>
    <t>GB0006320161</t>
  </si>
  <si>
    <t>IPR LN</t>
  </si>
  <si>
    <t>INTERNATIONAL POWER PLC</t>
  </si>
  <si>
    <t>HK0823032773</t>
  </si>
  <si>
    <t>823 HK</t>
  </si>
  <si>
    <t>LINK REIT</t>
  </si>
  <si>
    <t>ID1000118201</t>
  </si>
  <si>
    <t>BBRI IJ</t>
  </si>
  <si>
    <t>BANK RAKYAT INDONESIA PERSER</t>
  </si>
  <si>
    <t>US28176E1082</t>
  </si>
  <si>
    <t>EW UN</t>
  </si>
  <si>
    <t>EDWARDS LIFESCIENCES CORP</t>
  </si>
  <si>
    <t>GB0000456144</t>
  </si>
  <si>
    <t>ANTO LN</t>
  </si>
  <si>
    <t>ANTOFAGASTA PLC</t>
  </si>
  <si>
    <t>GB0031809436</t>
  </si>
  <si>
    <t>LAND LN</t>
  </si>
  <si>
    <t>LAND SECURITIES GROUP PLC</t>
  </si>
  <si>
    <t>JP3409000001</t>
  </si>
  <si>
    <t>8830 JT</t>
  </si>
  <si>
    <t>SUMITOMO REALTY &amp; DEVELOPMNT</t>
  </si>
  <si>
    <t>SG9999006241</t>
  </si>
  <si>
    <t>AVGO UW</t>
  </si>
  <si>
    <t>AVAGO TECHNOLOGIES LTD</t>
  </si>
  <si>
    <t>BMG2519Y1084</t>
  </si>
  <si>
    <t>BAP UN</t>
  </si>
  <si>
    <t>CREDICORP LTD</t>
  </si>
  <si>
    <t>INE155A01022</t>
  </si>
  <si>
    <t>TTMT IS</t>
  </si>
  <si>
    <t>TATA MOTORS LTD</t>
  </si>
  <si>
    <t>US26138E1091</t>
  </si>
  <si>
    <t>DPS UN</t>
  </si>
  <si>
    <t>DR PEPPER SNAPPLE GROUP INC</t>
  </si>
  <si>
    <t>CA3039011026</t>
  </si>
  <si>
    <t>FFH CT</t>
  </si>
  <si>
    <t>FAIRFAX FINANCIAL HLDGS LTD</t>
  </si>
  <si>
    <t>HK0019000162</t>
  </si>
  <si>
    <t>19 HK</t>
  </si>
  <si>
    <t>SWIRE PACIFIC LTD-A</t>
  </si>
  <si>
    <t>US57772K1016</t>
  </si>
  <si>
    <t>MXIM UW</t>
  </si>
  <si>
    <t>MAXIM INTEGRATED PRODUCTS</t>
  </si>
  <si>
    <t>IT0004644743</t>
  </si>
  <si>
    <t>FI IM</t>
  </si>
  <si>
    <t>FIAT INDUSTRIAL</t>
  </si>
  <si>
    <t>SE0000310336</t>
  </si>
  <si>
    <t>SWMA SS</t>
  </si>
  <si>
    <t>SWEDISH MATCH AB</t>
  </si>
  <si>
    <t>US9418481035</t>
  </si>
  <si>
    <t>WAT UN</t>
  </si>
  <si>
    <t>WATERS CORP</t>
  </si>
  <si>
    <t>FR0010307819</t>
  </si>
  <si>
    <t>LR FP</t>
  </si>
  <si>
    <t>LEGRAND SA</t>
  </si>
  <si>
    <t>AU000000SGP0</t>
  </si>
  <si>
    <t>SGP AT</t>
  </si>
  <si>
    <t>STOCKLAND</t>
  </si>
  <si>
    <t>JP3546800008</t>
  </si>
  <si>
    <t>4543 JT</t>
  </si>
  <si>
    <t>TERUMO CORP</t>
  </si>
  <si>
    <t>US20854P1093</t>
  </si>
  <si>
    <t>CNX UN</t>
  </si>
  <si>
    <t>CONSOL ENERGY INC</t>
  </si>
  <si>
    <t>CH0102484968</t>
  </si>
  <si>
    <t>BAER VX</t>
  </si>
  <si>
    <t>JULIUS BAER GROUP LTD</t>
  </si>
  <si>
    <t>US6826801036</t>
  </si>
  <si>
    <t>OKE UN</t>
  </si>
  <si>
    <t>ONEOK INC</t>
  </si>
  <si>
    <t>US0673831097</t>
  </si>
  <si>
    <t>BCR UN</t>
  </si>
  <si>
    <t>CR BARD INC</t>
  </si>
  <si>
    <t>US78442P1066</t>
  </si>
  <si>
    <t>SLM UW</t>
  </si>
  <si>
    <t>SLM CORP</t>
  </si>
  <si>
    <t>US92532F1003</t>
  </si>
  <si>
    <t>VRTX UW</t>
  </si>
  <si>
    <t>VERTEX PHARMACEUTICALS INC</t>
  </si>
  <si>
    <t>US23918K1088</t>
  </si>
  <si>
    <t>DVA UN</t>
  </si>
  <si>
    <t>DAVITA INC</t>
  </si>
  <si>
    <t>US4824801009</t>
  </si>
  <si>
    <t>KLAC UW</t>
  </si>
  <si>
    <t>KLA-TENCOR CORPORATION</t>
  </si>
  <si>
    <t>US0543031027</t>
  </si>
  <si>
    <t>AVP UN</t>
  </si>
  <si>
    <t>AVON PRODUCTS INC</t>
  </si>
  <si>
    <t>JP3111200006</t>
  </si>
  <si>
    <t>3407 JT</t>
  </si>
  <si>
    <t>ASAHI KASEI CORP</t>
  </si>
  <si>
    <t>US2479162081</t>
  </si>
  <si>
    <t>DNR UN</t>
  </si>
  <si>
    <t>DENBURY RESOURCES INC</t>
  </si>
  <si>
    <t>JP3397200001</t>
  </si>
  <si>
    <t>7269 JT</t>
  </si>
  <si>
    <t>SUZUKI MOTOR CORP</t>
  </si>
  <si>
    <t>TRAGARAN91N1</t>
  </si>
  <si>
    <t>GARAN TI</t>
  </si>
  <si>
    <t>TURKIYE GARANTI BANKASI</t>
  </si>
  <si>
    <t>FR0000120354</t>
  </si>
  <si>
    <t>VK FP</t>
  </si>
  <si>
    <t>VALLOUREC</t>
  </si>
  <si>
    <t>US6153691059</t>
  </si>
  <si>
    <t>MCO UN</t>
  </si>
  <si>
    <t>MOODY'S CORP</t>
  </si>
  <si>
    <t>US9766571064</t>
  </si>
  <si>
    <t>WEC UN</t>
  </si>
  <si>
    <t>WISCONSIN ENERGY CORP</t>
  </si>
  <si>
    <t>TW0002882008</t>
  </si>
  <si>
    <t>2882 TT</t>
  </si>
  <si>
    <t>CATHAY FINANCIAL HOLDING CO</t>
  </si>
  <si>
    <t>GB0007547838</t>
  </si>
  <si>
    <t>RBS LN</t>
  </si>
  <si>
    <t>ROYAL BANK OF SCOTLAND GROUP</t>
  </si>
  <si>
    <t>GB0043620292</t>
  </si>
  <si>
    <t>GENS SP</t>
  </si>
  <si>
    <t>GENTING SINGAPORE PLC</t>
  </si>
  <si>
    <t>CA45823T1066</t>
  </si>
  <si>
    <t>IFC CT</t>
  </si>
  <si>
    <t>INTACT FINANCIAL CORP</t>
  </si>
  <si>
    <t>GB0004764071</t>
  </si>
  <si>
    <t>JMAT LN</t>
  </si>
  <si>
    <t>JOHNSON MATTHEY PLC</t>
  </si>
  <si>
    <t>FR0000130577</t>
  </si>
  <si>
    <t>PUB FP</t>
  </si>
  <si>
    <t>PUBLICIS GROUPE</t>
  </si>
  <si>
    <t>AU000000TCL6</t>
  </si>
  <si>
    <t>TCL AT</t>
  </si>
  <si>
    <t>TRANSURBAN GROUP</t>
  </si>
  <si>
    <t>Transportation Infrastructure</t>
  </si>
  <si>
    <t>JP3119600009</t>
  </si>
  <si>
    <t>2802 JT</t>
  </si>
  <si>
    <t>AJINOMOTO CO INC</t>
  </si>
  <si>
    <t>US15189T1079</t>
  </si>
  <si>
    <t>CNP UN</t>
  </si>
  <si>
    <t>CENTERPOINT ENERGY INC</t>
  </si>
  <si>
    <t>CH0010645932</t>
  </si>
  <si>
    <t>GIVN VX</t>
  </si>
  <si>
    <t>GIVAUDAN-REG</t>
  </si>
  <si>
    <t>INE090A01013</t>
  </si>
  <si>
    <t>ICICIBC IS</t>
  </si>
  <si>
    <t>ICICI BANK LTD</t>
  </si>
  <si>
    <t>ID1000099104</t>
  </si>
  <si>
    <t>TLKM IJ</t>
  </si>
  <si>
    <t>TELEKOMUNIKASI INDONESIA TBK</t>
  </si>
  <si>
    <t>AU000000WRT1</t>
  </si>
  <si>
    <t>WRT AT</t>
  </si>
  <si>
    <t>WESTFIELD RETAIL TRUST</t>
  </si>
  <si>
    <t>SG1T56930848</t>
  </si>
  <si>
    <t>WIL SP</t>
  </si>
  <si>
    <t>WILMAR INTERNATIONAL LTD</t>
  </si>
  <si>
    <t>US0865161014</t>
  </si>
  <si>
    <t>BBY UN</t>
  </si>
  <si>
    <t>BEST BUY CO INC</t>
  </si>
  <si>
    <t>KYG4412G1010</t>
  </si>
  <si>
    <t>HLF UN</t>
  </si>
  <si>
    <t>HERBALIFE LTD</t>
  </si>
  <si>
    <t>KR7066570003</t>
  </si>
  <si>
    <t>066570 KP</t>
  </si>
  <si>
    <t>LG ELECTRONICS INC</t>
  </si>
  <si>
    <t>JP3897700005</t>
  </si>
  <si>
    <t>4188 JT</t>
  </si>
  <si>
    <t>MITSUBISHI CHEMICAL HOLDINGS</t>
  </si>
  <si>
    <t>US8865471085</t>
  </si>
  <si>
    <t>TIF UN</t>
  </si>
  <si>
    <t>TIFFANY &amp; CO</t>
  </si>
  <si>
    <t>MXP225611567</t>
  </si>
  <si>
    <t>CEMEXCPO MM</t>
  </si>
  <si>
    <t>CEMEX SAB-CPO</t>
  </si>
  <si>
    <t>CLP7847L1080</t>
  </si>
  <si>
    <t>COPEC CC</t>
  </si>
  <si>
    <t>EMPRESAS COPEC SA</t>
  </si>
  <si>
    <t>IT0003153415</t>
  </si>
  <si>
    <t>SRG IM</t>
  </si>
  <si>
    <t>SNAM SPA</t>
  </si>
  <si>
    <t>US9426831031</t>
  </si>
  <si>
    <t>WPI UN</t>
  </si>
  <si>
    <t>WATSON PHARMACEUTICALS INC</t>
  </si>
  <si>
    <t>BMG5876H1051</t>
  </si>
  <si>
    <t>MRVL UW</t>
  </si>
  <si>
    <t>MARVELL TECHNOLOGY GROUP LTD</t>
  </si>
  <si>
    <t>US6294911010</t>
  </si>
  <si>
    <t>NYX UN</t>
  </si>
  <si>
    <t>NYSE EURONEXT</t>
  </si>
  <si>
    <t>JP3402600005</t>
  </si>
  <si>
    <t>5713 JT</t>
  </si>
  <si>
    <t>SUMITOMO METAL MINING CO LTD</t>
  </si>
  <si>
    <t>US0236081024</t>
  </si>
  <si>
    <t>AEE UN</t>
  </si>
  <si>
    <t>AMEREN CORPORATION</t>
  </si>
  <si>
    <t>US1255818015</t>
  </si>
  <si>
    <t>CIT UN</t>
  </si>
  <si>
    <t>CIT GROUP INC</t>
  </si>
  <si>
    <t>US31620M1062</t>
  </si>
  <si>
    <t>FIS UN</t>
  </si>
  <si>
    <t>FIDELITY NATIONAL INFORMATIO</t>
  </si>
  <si>
    <t>US5951121038</t>
  </si>
  <si>
    <t>MU UW</t>
  </si>
  <si>
    <t>MICRON TECHNOLOGY INC</t>
  </si>
  <si>
    <t>ZAE000026480</t>
  </si>
  <si>
    <t>REM SJ</t>
  </si>
  <si>
    <t>REMGRO LTD</t>
  </si>
  <si>
    <t>KR7086790003</t>
  </si>
  <si>
    <t>086790 KP</t>
  </si>
  <si>
    <t>HANA FINANCIAL GROUP</t>
  </si>
  <si>
    <t>US4932671088</t>
  </si>
  <si>
    <t>KEY UN</t>
  </si>
  <si>
    <t>KEYCORP</t>
  </si>
  <si>
    <t>US0311001004</t>
  </si>
  <si>
    <t>AME UN</t>
  </si>
  <si>
    <t>AMETEK INC</t>
  </si>
  <si>
    <t>KYG097021045</t>
  </si>
  <si>
    <t>1880 HK</t>
  </si>
  <si>
    <t>BELLE INTERNATIONAL HOLDINGS</t>
  </si>
  <si>
    <t>CA82028K2002</t>
  </si>
  <si>
    <t>SJR/B CT</t>
  </si>
  <si>
    <t>SHAW COMMUNICATIONS INC-B</t>
  </si>
  <si>
    <t>JP3388200002</t>
  </si>
  <si>
    <t>8267 JT</t>
  </si>
  <si>
    <t>AEON CO LTD</t>
  </si>
  <si>
    <t>US0737301038</t>
  </si>
  <si>
    <t>BEAM UN</t>
  </si>
  <si>
    <t>BEAM INC</t>
  </si>
  <si>
    <t>US2044481040</t>
  </si>
  <si>
    <t>BVN UN</t>
  </si>
  <si>
    <t>CIA DE MINAS BUENAVENTUR-ADR</t>
  </si>
  <si>
    <t>US4851703029</t>
  </si>
  <si>
    <t>KSU UN</t>
  </si>
  <si>
    <t>KANSAS CITY SOUTHERN</t>
  </si>
  <si>
    <t>US5341871094</t>
  </si>
  <si>
    <t>LNC UN</t>
  </si>
  <si>
    <t>LINCOLN NATIONAL CORP</t>
  </si>
  <si>
    <t>GB0032089863</t>
  </si>
  <si>
    <t>NXT LN</t>
  </si>
  <si>
    <t>NEXT PLC</t>
  </si>
  <si>
    <t>US92220P1057</t>
  </si>
  <si>
    <t>VAR UN</t>
  </si>
  <si>
    <t>VARIAN MEDICAL SYSTEMS INC</t>
  </si>
  <si>
    <t>US5356781063</t>
  </si>
  <si>
    <t>LLTC UW</t>
  </si>
  <si>
    <t>LINEAR TECHNOLOGY CORP</t>
  </si>
  <si>
    <t>US8832031012</t>
  </si>
  <si>
    <t>TXT UN</t>
  </si>
  <si>
    <t>TEXTRON INC</t>
  </si>
  <si>
    <t>US2774321002</t>
  </si>
  <si>
    <t>EMN UN</t>
  </si>
  <si>
    <t>EASTMAN CHEMICAL CO</t>
  </si>
  <si>
    <t>DE0006047004</t>
  </si>
  <si>
    <t>HEI GY</t>
  </si>
  <si>
    <t>HEIDELBERGCEMENT AG</t>
  </si>
  <si>
    <t>AU000000ILU1</t>
  </si>
  <si>
    <t>ILU AT</t>
  </si>
  <si>
    <t>ILUKA RESOURCES LTD</t>
  </si>
  <si>
    <t>US26884L1098</t>
  </si>
  <si>
    <t>EQT UN</t>
  </si>
  <si>
    <t>EQT CORP</t>
  </si>
  <si>
    <t>CA69480U2065</t>
  </si>
  <si>
    <t>PRE CT</t>
  </si>
  <si>
    <t>PACIFIC RUBIALES ENERGY CORP</t>
  </si>
  <si>
    <t>US92769L1017</t>
  </si>
  <si>
    <t>VMED UW</t>
  </si>
  <si>
    <t>VIRGIN MEDIA INC</t>
  </si>
  <si>
    <t>GB00B23K0M20</t>
  </si>
  <si>
    <t>CPI LN</t>
  </si>
  <si>
    <t>CAPITA PLC</t>
  </si>
  <si>
    <t>AU000000FMG4</t>
  </si>
  <si>
    <t>FMG AT</t>
  </si>
  <si>
    <t>FORTESCUE METALS GROUP LTD</t>
  </si>
  <si>
    <t>US7865142084</t>
  </si>
  <si>
    <t>SWY UN</t>
  </si>
  <si>
    <t>SAFEWAY INC</t>
  </si>
  <si>
    <t>US49446R1095</t>
  </si>
  <si>
    <t>KIM UN</t>
  </si>
  <si>
    <t>KIMCO REALTY CORP</t>
  </si>
  <si>
    <t>CA00208D4084</t>
  </si>
  <si>
    <t>ARX CT</t>
  </si>
  <si>
    <t>ARC RESOURCES LTD</t>
  </si>
  <si>
    <t>US1508701034</t>
  </si>
  <si>
    <t>CE UN</t>
  </si>
  <si>
    <t>CELANESE CORP-SERIES A</t>
  </si>
  <si>
    <t>BRCSNAACNOR6</t>
  </si>
  <si>
    <t>CSNA3 BS</t>
  </si>
  <si>
    <t>CIA SIDERURGICA NACIONAL SA</t>
  </si>
  <si>
    <t>AU000000IAG3</t>
  </si>
  <si>
    <t>IAG AT</t>
  </si>
  <si>
    <t>INSURANCE AUSTRALIA GROUP</t>
  </si>
  <si>
    <t>ZAE000012084</t>
  </si>
  <si>
    <t>SHP SJ</t>
  </si>
  <si>
    <t>SHOPRITE HOLDINGS LTD</t>
  </si>
  <si>
    <t>RU0008926258</t>
  </si>
  <si>
    <t>SNGS RX</t>
  </si>
  <si>
    <t>SURGUTNEFTEGAS</t>
  </si>
  <si>
    <t>BRUGPAACNOR8</t>
  </si>
  <si>
    <t>UGPA3 BS</t>
  </si>
  <si>
    <t>ULTRAPAR PARTICIPACOES SA</t>
  </si>
  <si>
    <t>US5024241045</t>
  </si>
  <si>
    <t>LLL UN</t>
  </si>
  <si>
    <t>L-3 COMMUNICATIONS HOLDINGS</t>
  </si>
  <si>
    <t>US6964293079</t>
  </si>
  <si>
    <t>PLL UN</t>
  </si>
  <si>
    <t>PALL CORP</t>
  </si>
  <si>
    <t>ZAE000070660</t>
  </si>
  <si>
    <t>SLM SJ</t>
  </si>
  <si>
    <t>SANLAM LTD</t>
  </si>
  <si>
    <t>US8520611000</t>
  </si>
  <si>
    <t>S UN</t>
  </si>
  <si>
    <t>SPRINT NEXTEL CORP</t>
  </si>
  <si>
    <t>AU000000CCL2</t>
  </si>
  <si>
    <t>CCL AT</t>
  </si>
  <si>
    <t>COCA-COLA AMATIL LTD</t>
  </si>
  <si>
    <t>ZAE000117321</t>
  </si>
  <si>
    <t>BVT SJ</t>
  </si>
  <si>
    <t>BIDVEST GROUP LTD</t>
  </si>
  <si>
    <t>DE0005937007</t>
  </si>
  <si>
    <t>MAN GY</t>
  </si>
  <si>
    <t>MAN SE</t>
  </si>
  <si>
    <t>SE0000113250</t>
  </si>
  <si>
    <t>SKAB SS</t>
  </si>
  <si>
    <t>SKANSKA AB-B SHS</t>
  </si>
  <si>
    <t>BE0003470755</t>
  </si>
  <si>
    <t>SOLB BB</t>
  </si>
  <si>
    <t>SOLVAY SA</t>
  </si>
  <si>
    <t>DE0005439004</t>
  </si>
  <si>
    <t>CON GY</t>
  </si>
  <si>
    <t>CONTINENTAL AG</t>
  </si>
  <si>
    <t>US1270971039</t>
  </si>
  <si>
    <t>COG UN</t>
  </si>
  <si>
    <t>CABOT OIL &amp; GAS CORP</t>
  </si>
  <si>
    <t>FR0000121220</t>
  </si>
  <si>
    <t>SW FP</t>
  </si>
  <si>
    <t>SODEXO</t>
  </si>
  <si>
    <t>FI0009005987</t>
  </si>
  <si>
    <t>UPM1V FH</t>
  </si>
  <si>
    <t>UPM-KYMMENE OYJ</t>
  </si>
  <si>
    <t>JP3967200001</t>
  </si>
  <si>
    <t>4755 JQ</t>
  </si>
  <si>
    <t>RAKUTEN INC</t>
  </si>
  <si>
    <t>US7591EP1005</t>
  </si>
  <si>
    <t>RF UN</t>
  </si>
  <si>
    <t>REGIONS FINANCIAL CORP</t>
  </si>
  <si>
    <t>LU0088087324</t>
  </si>
  <si>
    <t>SESG FP</t>
  </si>
  <si>
    <t>SES</t>
  </si>
  <si>
    <t>MYL3182OO002</t>
  </si>
  <si>
    <t>GENT MK</t>
  </si>
  <si>
    <t>GENTING BHD</t>
  </si>
  <si>
    <t>JP3180400008</t>
  </si>
  <si>
    <t>9532 JT</t>
  </si>
  <si>
    <t>OSAKA GAS CO LTD</t>
  </si>
  <si>
    <t>AU000000QRN6</t>
  </si>
  <si>
    <t>QRN AT</t>
  </si>
  <si>
    <t>QR NATIONAL LTD</t>
  </si>
  <si>
    <t>US2538681030</t>
  </si>
  <si>
    <t>DLR UN</t>
  </si>
  <si>
    <t>DIGITAL REALTY TRUST INC</t>
  </si>
  <si>
    <t>KR7033780008</t>
  </si>
  <si>
    <t>033780 KP</t>
  </si>
  <si>
    <t>KT&amp;G CORP</t>
  </si>
  <si>
    <t>US5305551013</t>
  </si>
  <si>
    <t>LBTYA UW</t>
  </si>
  <si>
    <t>LIBERTY GLOBAL INC-A</t>
  </si>
  <si>
    <t>US60871R2094</t>
  </si>
  <si>
    <t>TAP UN</t>
  </si>
  <si>
    <t>MOLSON COORS BREWING CO -B</t>
  </si>
  <si>
    <t>CH0025238863</t>
  </si>
  <si>
    <t>KNIN VX</t>
  </si>
  <si>
    <t>KUEHNE &amp; NAGEL INTL AG-REG</t>
  </si>
  <si>
    <t>US5543821012</t>
  </si>
  <si>
    <t>MAC UN</t>
  </si>
  <si>
    <t>MACERICH CO/THE</t>
  </si>
  <si>
    <t>US2566771059</t>
  </si>
  <si>
    <t>DG UN</t>
  </si>
  <si>
    <t>DOLLAR GENERAL CORP</t>
  </si>
  <si>
    <t>US3024913036</t>
  </si>
  <si>
    <t>FMC UN</t>
  </si>
  <si>
    <t>FMC CORP</t>
  </si>
  <si>
    <t>DE0006048408</t>
  </si>
  <si>
    <t>HEN GY</t>
  </si>
  <si>
    <t>HENKEL AG &amp; CO KGAA</t>
  </si>
  <si>
    <t>US8589121081</t>
  </si>
  <si>
    <t>SRCL UW</t>
  </si>
  <si>
    <t>STERICYCLE INC</t>
  </si>
  <si>
    <t>GB0009465807</t>
  </si>
  <si>
    <t>WEIR LN</t>
  </si>
  <si>
    <t>WEIR GROUP PLC/THE</t>
  </si>
  <si>
    <t>US3700231034</t>
  </si>
  <si>
    <t>GGP UN</t>
  </si>
  <si>
    <t>GENERAL GROWTH PROPERTIES</t>
  </si>
  <si>
    <t>US49455U1007</t>
  </si>
  <si>
    <t>KMR UN</t>
  </si>
  <si>
    <t>KINDER MORGAN MANAGEMENT LLC</t>
  </si>
  <si>
    <t>JP3188220002</t>
  </si>
  <si>
    <t>4578 JT</t>
  </si>
  <si>
    <t>OTSUKA HOLDINGS CO LTD</t>
  </si>
  <si>
    <t>TH0355A10Z04</t>
  </si>
  <si>
    <t>PTTEP TB</t>
  </si>
  <si>
    <t>PTT EXPLOR &amp; PROD PUBLIC CO</t>
  </si>
  <si>
    <t>JP3359600008</t>
  </si>
  <si>
    <t>6753 JT</t>
  </si>
  <si>
    <t>SHARP CORP</t>
  </si>
  <si>
    <t>BRCCROACNOR2</t>
  </si>
  <si>
    <t>CCRO3 BS</t>
  </si>
  <si>
    <t>CCR SA</t>
  </si>
  <si>
    <t>US97381W1045</t>
  </si>
  <si>
    <t>WIN UW</t>
  </si>
  <si>
    <t>WINDSTREAM CORP</t>
  </si>
  <si>
    <t>JP3402200004</t>
  </si>
  <si>
    <t>5405 JT</t>
  </si>
  <si>
    <t>SUMITOMO METAL INDUSTRIES</t>
  </si>
  <si>
    <t>SE0000695876</t>
  </si>
  <si>
    <t>ALFA SS</t>
  </si>
  <si>
    <t>ALFA LAVAL AB</t>
  </si>
  <si>
    <t>BRSANBCDAM13</t>
  </si>
  <si>
    <t>SANB11 BS</t>
  </si>
  <si>
    <t>BANCO SANTANDER (BRASIL-UNIT</t>
  </si>
  <si>
    <t>CZ0005112300</t>
  </si>
  <si>
    <t>CEZ CD</t>
  </si>
  <si>
    <t>CEZ AS</t>
  </si>
  <si>
    <t>JP3481800005</t>
  </si>
  <si>
    <t>6367 JT</t>
  </si>
  <si>
    <t>DAIKIN INDUSTRIES LTD</t>
  </si>
  <si>
    <t>BRRDCDACNOR3</t>
  </si>
  <si>
    <t>RDCD3 BS</t>
  </si>
  <si>
    <t>REDECARD SA</t>
  </si>
  <si>
    <t>US91529Y1064</t>
  </si>
  <si>
    <t>UNM UN</t>
  </si>
  <si>
    <t>UNUM GROUP</t>
  </si>
  <si>
    <t>AU000000AGK9</t>
  </si>
  <si>
    <t>AGK AT</t>
  </si>
  <si>
    <t>AGL ENERGY LTD</t>
  </si>
  <si>
    <t>JP3659000008</t>
  </si>
  <si>
    <t>9021 JT</t>
  </si>
  <si>
    <t>WEST JAPAN RAILWAY CO</t>
  </si>
  <si>
    <t>CA0977512007</t>
  </si>
  <si>
    <t>BBD/B CT</t>
  </si>
  <si>
    <t>BOMBARDIER INC-B</t>
  </si>
  <si>
    <t>US1431301027</t>
  </si>
  <si>
    <t>KMX UN</t>
  </si>
  <si>
    <t>CARMAX INC</t>
  </si>
  <si>
    <t>US2103711006</t>
  </si>
  <si>
    <t>CEG UN</t>
  </si>
  <si>
    <t>CONSTELLATION ENERGY GROUP</t>
  </si>
  <si>
    <t>MXP554091415</t>
  </si>
  <si>
    <t>PE&amp;OLES* MM</t>
  </si>
  <si>
    <t>INDUSTRIAS PENOLES SAB DE CV</t>
  </si>
  <si>
    <t>US1717981013</t>
  </si>
  <si>
    <t>XEC UN</t>
  </si>
  <si>
    <t>CIMAREX ENERGY CO</t>
  </si>
  <si>
    <t>JP3502200003</t>
  </si>
  <si>
    <t>8601 JT</t>
  </si>
  <si>
    <t>DAIWA SECURITIES GROUP INC</t>
  </si>
  <si>
    <t>PLPKO0000016</t>
  </si>
  <si>
    <t>PKO PW</t>
  </si>
  <si>
    <t>PKO BANK POLSKI SA</t>
  </si>
  <si>
    <t>CA73927C1005</t>
  </si>
  <si>
    <t>PWF CT</t>
  </si>
  <si>
    <t>POWER FINANCIAL CORP</t>
  </si>
  <si>
    <t>TW0002891009</t>
  </si>
  <si>
    <t>2891 TT</t>
  </si>
  <si>
    <t>CHINATRUST FINANCIAL HOLDING</t>
  </si>
  <si>
    <t>INE030A01027</t>
  </si>
  <si>
    <t>HUVR IS</t>
  </si>
  <si>
    <t>HINDUSTAN UNILEVER LTD</t>
  </si>
  <si>
    <t>US5950171042</t>
  </si>
  <si>
    <t>MCHP UW</t>
  </si>
  <si>
    <t>MICROCHIP TECHNOLOGY INC</t>
  </si>
  <si>
    <t>DK0060336014</t>
  </si>
  <si>
    <t>NZYMB DC</t>
  </si>
  <si>
    <t>NOVOZYMES A/S-B SHARES</t>
  </si>
  <si>
    <t>US9663871021</t>
  </si>
  <si>
    <t>WLL UN</t>
  </si>
  <si>
    <t>WHITING PETROLEUM CORP</t>
  </si>
  <si>
    <t>US1156372096</t>
  </si>
  <si>
    <t>BF/B UN</t>
  </si>
  <si>
    <t>BROWN-FORMAN CORP-CLASS B</t>
  </si>
  <si>
    <t>US1713401024</t>
  </si>
  <si>
    <t>CHD UN</t>
  </si>
  <si>
    <t>CHURCH &amp; DWIGHT CO INC</t>
  </si>
  <si>
    <t>US2371941053</t>
  </si>
  <si>
    <t>DRI UN</t>
  </si>
  <si>
    <t>DARDEN RESTAURANTS INC</t>
  </si>
  <si>
    <t>US8064071025</t>
  </si>
  <si>
    <t>HSIC UW</t>
  </si>
  <si>
    <t>HENRY SCHEIN INC</t>
  </si>
  <si>
    <t>JP3401400001</t>
  </si>
  <si>
    <t>4005 JT</t>
  </si>
  <si>
    <t>SUMITOMO CHEMICAL CO LTD</t>
  </si>
  <si>
    <t>GB0006731235</t>
  </si>
  <si>
    <t>ABF LN</t>
  </si>
  <si>
    <t>ASSOCIATED BRITISH FOODS PLC</t>
  </si>
  <si>
    <t>US4361061082</t>
  </si>
  <si>
    <t>HFC UN</t>
  </si>
  <si>
    <t>HOLLYFRONTIER CORP</t>
  </si>
  <si>
    <t>JP3684000007</t>
  </si>
  <si>
    <t>6988 JT</t>
  </si>
  <si>
    <t>NITTO DENKO CORP</t>
  </si>
  <si>
    <t>GB00B1WY2338</t>
  </si>
  <si>
    <t>SMIN LN</t>
  </si>
  <si>
    <t>SMITHS GROUP PLC</t>
  </si>
  <si>
    <t>LU0075646355</t>
  </si>
  <si>
    <t>SUBC NO</t>
  </si>
  <si>
    <t>SUBSEA 7 SA</t>
  </si>
  <si>
    <t>JP3539220008</t>
  </si>
  <si>
    <t>8795 JT</t>
  </si>
  <si>
    <t>T&amp;D HOLDINGS INC</t>
  </si>
  <si>
    <t>JP3102000001</t>
  </si>
  <si>
    <t>7259 JT</t>
  </si>
  <si>
    <t>AISIN SEIKI CO LTD</t>
  </si>
  <si>
    <t>CA07317Q1054</t>
  </si>
  <si>
    <t>BTE CT</t>
  </si>
  <si>
    <t>BAYTEX ENERGY CORP</t>
  </si>
  <si>
    <t>JP3137200006</t>
  </si>
  <si>
    <t>7202 JT</t>
  </si>
  <si>
    <t>ISUZU MOTORS LTD</t>
  </si>
  <si>
    <t>US5500211090</t>
  </si>
  <si>
    <t>LULU UW</t>
  </si>
  <si>
    <t>LULULEMON ATHLETICA INC</t>
  </si>
  <si>
    <t>US65473P1057</t>
  </si>
  <si>
    <t>NI UN</t>
  </si>
  <si>
    <t>NISOURCE INC</t>
  </si>
  <si>
    <t>KYG4402L1510</t>
  </si>
  <si>
    <t>1044 HK</t>
  </si>
  <si>
    <t>HENGAN INTL GROUP CO LTD</t>
  </si>
  <si>
    <t>PLKGHM000017</t>
  </si>
  <si>
    <t>KGH PW</t>
  </si>
  <si>
    <t>KGHM POLSKA MIEDZ SA</t>
  </si>
  <si>
    <t>DE0006599905</t>
  </si>
  <si>
    <t>MRK GY</t>
  </si>
  <si>
    <t>MERCK KGAA</t>
  </si>
  <si>
    <t>CA7609751028</t>
  </si>
  <si>
    <t>RIM CT</t>
  </si>
  <si>
    <t>RESEARCH IN MOTION</t>
  </si>
  <si>
    <t>KR7000810002</t>
  </si>
  <si>
    <t>000810 KP</t>
  </si>
  <si>
    <t>SAMSUNG FIRE &amp; MARINE INS</t>
  </si>
  <si>
    <t>TH0015010000</t>
  </si>
  <si>
    <t>SCB TB</t>
  </si>
  <si>
    <t>SIAM COMMERCIAL BANK PUB CO</t>
  </si>
  <si>
    <t>CH0012138605</t>
  </si>
  <si>
    <t>ADEN VX</t>
  </si>
  <si>
    <t>ADECCO SA-REG</t>
  </si>
  <si>
    <t>MXP370711014</t>
  </si>
  <si>
    <t>GFNORTEO MM</t>
  </si>
  <si>
    <t>GRUPO FINANCIERO BANORTE-O</t>
  </si>
  <si>
    <t>RU0008943394</t>
  </si>
  <si>
    <t>RTKM RX</t>
  </si>
  <si>
    <t>ROSTELECOM</t>
  </si>
  <si>
    <t>ES0111845014</t>
  </si>
  <si>
    <t>ABE SQ</t>
  </si>
  <si>
    <t>ABERTIS INFRAESTRUCTURAS SA</t>
  </si>
  <si>
    <t>US00971T1016</t>
  </si>
  <si>
    <t>AKAM UW</t>
  </si>
  <si>
    <t>AKAMAI TECHNOLOGIES INC</t>
  </si>
  <si>
    <t>CA39138C1068</t>
  </si>
  <si>
    <t>GWO CT</t>
  </si>
  <si>
    <t>GREAT-WEST LIFECO INC</t>
  </si>
  <si>
    <t>GB00B1WQCS47</t>
  </si>
  <si>
    <t>IHG LN</t>
  </si>
  <si>
    <t>INTERCONTINENTAL HOTELS GROU</t>
  </si>
  <si>
    <t>GB00B39J2M42</t>
  </si>
  <si>
    <t>UU/ LN</t>
  </si>
  <si>
    <t>UNITED UTILITIES GROUP PLC</t>
  </si>
  <si>
    <t>Water Utilities</t>
  </si>
  <si>
    <t>ID1000095003</t>
  </si>
  <si>
    <t>BMRI IJ</t>
  </si>
  <si>
    <t>BANK MANDIRI PERSERO TBK PT</t>
  </si>
  <si>
    <t>US34354P1057</t>
  </si>
  <si>
    <t>FLS UN</t>
  </si>
  <si>
    <t>FLOWSERVE CORP</t>
  </si>
  <si>
    <t>GB00B0H2K534</t>
  </si>
  <si>
    <t>PFC LN</t>
  </si>
  <si>
    <t>PETROFAC LTD</t>
  </si>
  <si>
    <t>US0559211000</t>
  </si>
  <si>
    <t>BMC UW</t>
  </si>
  <si>
    <t>BMC SOFTWARE INC</t>
  </si>
  <si>
    <t>US25470F1049</t>
  </si>
  <si>
    <t>DISCA UW</t>
  </si>
  <si>
    <t>DISCOVERY COMMUNICATIONS-A</t>
  </si>
  <si>
    <t>US4234521015</t>
  </si>
  <si>
    <t>HP UN</t>
  </si>
  <si>
    <t>HELMERICH &amp; PAYNE</t>
  </si>
  <si>
    <t>US55953Q2021</t>
  </si>
  <si>
    <t>MGNT LI</t>
  </si>
  <si>
    <t>MAGNIT OJSC-SPON GDR REGS</t>
  </si>
  <si>
    <t>GB0008021650</t>
  </si>
  <si>
    <t>SGE LN</t>
  </si>
  <si>
    <t>SAGE GROUP PLC/THE</t>
  </si>
  <si>
    <t>TW0002303005</t>
  </si>
  <si>
    <t>2303 TT</t>
  </si>
  <si>
    <t>UNITED MICROELECTRONICS CORP</t>
  </si>
  <si>
    <t>FR0000125338</t>
  </si>
  <si>
    <t>CAP FP</t>
  </si>
  <si>
    <t>CAP GEMINI</t>
  </si>
  <si>
    <t>US3498821004</t>
  </si>
  <si>
    <t>FOSL UW</t>
  </si>
  <si>
    <t>FOSSIL INC</t>
  </si>
  <si>
    <t>US3070001090</t>
  </si>
  <si>
    <t>FDO UN</t>
  </si>
  <si>
    <t>FAMILY DOLLAR STORES</t>
  </si>
  <si>
    <t>GB00B01FLG62</t>
  </si>
  <si>
    <t>GFS LN</t>
  </si>
  <si>
    <t>G4S PLC</t>
  </si>
  <si>
    <t>SE0000314312</t>
  </si>
  <si>
    <t>TEL2B SS</t>
  </si>
  <si>
    <t>TELE2 AB-B SHS</t>
  </si>
  <si>
    <t>RU000A0JP5V6</t>
  </si>
  <si>
    <t>VTBR RX</t>
  </si>
  <si>
    <t>VTB BANK OJSC</t>
  </si>
  <si>
    <t>NO0003733800</t>
  </si>
  <si>
    <t>ORK NO</t>
  </si>
  <si>
    <t>ORKLA ASA</t>
  </si>
  <si>
    <t>SE0000308280</t>
  </si>
  <si>
    <t>SCVB SS</t>
  </si>
  <si>
    <t>SCANIA AB-B SHS</t>
  </si>
  <si>
    <t>JP3538800008</t>
  </si>
  <si>
    <t>6762 JT</t>
  </si>
  <si>
    <t>TDK CORP</t>
  </si>
  <si>
    <t>US1344291091</t>
  </si>
  <si>
    <t>CPB UN</t>
  </si>
  <si>
    <t>CAMPBELL SOUP CO</t>
  </si>
  <si>
    <t>FR0000045072</t>
  </si>
  <si>
    <t>ACA FP</t>
  </si>
  <si>
    <t>CREDIT AGRICOLE SA</t>
  </si>
  <si>
    <t>JP3486800000</t>
  </si>
  <si>
    <t>1878 JT</t>
  </si>
  <si>
    <t>DAITO TRUST CONSTRUCT CO LTD</t>
  </si>
  <si>
    <t>TW0002357001</t>
  </si>
  <si>
    <t>2357 TT</t>
  </si>
  <si>
    <t>ASUSTEK COMPUTER INC</t>
  </si>
  <si>
    <t>US4523271090</t>
  </si>
  <si>
    <t>ILMN UW</t>
  </si>
  <si>
    <t>ILLUMINA INC</t>
  </si>
  <si>
    <t>US6643971061</t>
  </si>
  <si>
    <t>NU UN</t>
  </si>
  <si>
    <t>NORTHEAST UTILITIES</t>
  </si>
  <si>
    <t>DE0005200000</t>
  </si>
  <si>
    <t>BEI GY</t>
  </si>
  <si>
    <t>BEIERSDORF AG</t>
  </si>
  <si>
    <t>GB0001367019</t>
  </si>
  <si>
    <t>BLND LN</t>
  </si>
  <si>
    <t>BRITISH LAND CO PLC</t>
  </si>
  <si>
    <t>SG1J27887962</t>
  </si>
  <si>
    <t>CAPL SP</t>
  </si>
  <si>
    <t>CAPITALAND LTD</t>
  </si>
  <si>
    <t>MX01EL000003</t>
  </si>
  <si>
    <t>ELEKTRA* MM</t>
  </si>
  <si>
    <t>GRUPO ELEKTRA SA</t>
  </si>
  <si>
    <t>US7081601061</t>
  </si>
  <si>
    <t>JCP UN</t>
  </si>
  <si>
    <t>J.C. PENNEY CO INC</t>
  </si>
  <si>
    <t>US67020Y1001</t>
  </si>
  <si>
    <t>NUAN UW</t>
  </si>
  <si>
    <t>NUANCE COMMUNICATIONS INC</t>
  </si>
  <si>
    <t>US7292511083</t>
  </si>
  <si>
    <t>PCL UN</t>
  </si>
  <si>
    <t>PLUM CREEK TIMBER CO</t>
  </si>
  <si>
    <t>KR7028050003</t>
  </si>
  <si>
    <t>028050 KP</t>
  </si>
  <si>
    <t>SAMSUNG ENGINEERING CO LTD</t>
  </si>
  <si>
    <t>US00751Y1064</t>
  </si>
  <si>
    <t>AAP UN</t>
  </si>
  <si>
    <t>ADVANCE AUTO PARTS INC</t>
  </si>
  <si>
    <t>JP3940000007</t>
  </si>
  <si>
    <t>9064 JT</t>
  </si>
  <si>
    <t>YAMATO HOLDINGS CO LTD</t>
  </si>
  <si>
    <t>IE0003072950</t>
  </si>
  <si>
    <t>ELN ID</t>
  </si>
  <si>
    <t>ELAN CORP PLC</t>
  </si>
  <si>
    <t>US7167681060</t>
  </si>
  <si>
    <t>PETM UW</t>
  </si>
  <si>
    <t>PETSMART INC</t>
  </si>
  <si>
    <t>JP3351600006</t>
  </si>
  <si>
    <t>4911 JT</t>
  </si>
  <si>
    <t>SHISEIDO CO LTD</t>
  </si>
  <si>
    <t>CNE1000009Q7</t>
  </si>
  <si>
    <t>2601 HK</t>
  </si>
  <si>
    <t>CHINA PACIFIC INSURANCE GR-H</t>
  </si>
  <si>
    <t>DE0005470405</t>
  </si>
  <si>
    <t>LXS GY</t>
  </si>
  <si>
    <t>LANXESS AG</t>
  </si>
  <si>
    <t>BMG6359F1032</t>
  </si>
  <si>
    <t>NBR UN</t>
  </si>
  <si>
    <t>NABORS INDUSTRIES LTD</t>
  </si>
  <si>
    <t>US0584981064</t>
  </si>
  <si>
    <t>BLL UN</t>
  </si>
  <si>
    <t>BALL CORP</t>
  </si>
  <si>
    <t>HK0023000190</t>
  </si>
  <si>
    <t>23 HK</t>
  </si>
  <si>
    <t>BANK OF EAST ASIA</t>
  </si>
  <si>
    <t>JP3505000004</t>
  </si>
  <si>
    <t>1925 JT</t>
  </si>
  <si>
    <t>DAIWA HOUSE INDUSTRY CO LTD</t>
  </si>
  <si>
    <t>JP3260800002</t>
  </si>
  <si>
    <t>9041 JT</t>
  </si>
  <si>
    <t>KINTETSU CORP</t>
  </si>
  <si>
    <t>US7265051000</t>
  </si>
  <si>
    <t>PXP UN</t>
  </si>
  <si>
    <t>PLAINS EXPLORATION &amp; PRODUCT</t>
  </si>
  <si>
    <t>US0185811082</t>
  </si>
  <si>
    <t>ADS UN</t>
  </si>
  <si>
    <t>ALLIANCE DATA SYSTEMS CORP</t>
  </si>
  <si>
    <t>JP3973400009</t>
  </si>
  <si>
    <t>7752 JT</t>
  </si>
  <si>
    <t>RICOH CO LTD</t>
  </si>
  <si>
    <t>IE00B5LRLL25</t>
  </si>
  <si>
    <t>XL UN</t>
  </si>
  <si>
    <t>XL GROUP PLC</t>
  </si>
  <si>
    <t>ZAE000067237</t>
  </si>
  <si>
    <t>ASA SJ</t>
  </si>
  <si>
    <t>ABSA GROUP LTD</t>
  </si>
  <si>
    <t>CA0084741085</t>
  </si>
  <si>
    <t>AEM CT</t>
  </si>
  <si>
    <t>AGNICO-EAGLE MINES LTD</t>
  </si>
  <si>
    <t>CA3495531079</t>
  </si>
  <si>
    <t>FTS CT</t>
  </si>
  <si>
    <t>FORTIS INC</t>
  </si>
  <si>
    <t>ZAE000085346</t>
  </si>
  <si>
    <t>KIO SJ</t>
  </si>
  <si>
    <t>KUMBA IRON ORE LTD</t>
  </si>
  <si>
    <t>KR7034220004</t>
  </si>
  <si>
    <t>034220 KP</t>
  </si>
  <si>
    <t>LG DISPLAY CO LTD</t>
  </si>
  <si>
    <t>TW0002886009</t>
  </si>
  <si>
    <t>2886 TT</t>
  </si>
  <si>
    <t>MEGA FINANCIAL HOLDING CO LT</t>
  </si>
  <si>
    <t>TW0002382009</t>
  </si>
  <si>
    <t>2382 TT</t>
  </si>
  <si>
    <t>QUANTA COMPUTER INC</t>
  </si>
  <si>
    <t>GB0006616899</t>
  </si>
  <si>
    <t>RSA LN</t>
  </si>
  <si>
    <t>RSA INSURANCE GROUP PLC</t>
  </si>
  <si>
    <t>US00507V1098</t>
  </si>
  <si>
    <t>ATVI UW</t>
  </si>
  <si>
    <t>ACTIVISION BLIZZARD INC</t>
  </si>
  <si>
    <t>GG00B62W2327</t>
  </si>
  <si>
    <t>RSL LN</t>
  </si>
  <si>
    <t>RESOLUTION LTD</t>
  </si>
  <si>
    <t>AU000000WOR2</t>
  </si>
  <si>
    <t>WOR AT</t>
  </si>
  <si>
    <t>WORLEYPARSONS LTD</t>
  </si>
  <si>
    <t>FI0009007835</t>
  </si>
  <si>
    <t>MEO1V FH</t>
  </si>
  <si>
    <t>METSO OYJ</t>
  </si>
  <si>
    <t>AT0000743059</t>
  </si>
  <si>
    <t>OMV AV</t>
  </si>
  <si>
    <t>OMV AG</t>
  </si>
  <si>
    <t>PLPZU0000011</t>
  </si>
  <si>
    <t>PZU PW</t>
  </si>
  <si>
    <t>POWSZECHNY ZAKLAD UBEZPIECZE</t>
  </si>
  <si>
    <t>BE0003797140</t>
  </si>
  <si>
    <t>GBLB BB</t>
  </si>
  <si>
    <t>GROUPE BRUXELLES LAMBERT SA</t>
  </si>
  <si>
    <t>US25470M1099</t>
  </si>
  <si>
    <t>DISH UW</t>
  </si>
  <si>
    <t>DISH NETWORK CORP-A</t>
  </si>
  <si>
    <t>FR0010242511</t>
  </si>
  <si>
    <t>EDF FP</t>
  </si>
  <si>
    <t>EDF</t>
  </si>
  <si>
    <t>US5797802064</t>
  </si>
  <si>
    <t>MKC UN</t>
  </si>
  <si>
    <t>MCCORMICK &amp; CO-NON VTG SHRS</t>
  </si>
  <si>
    <t>US74733V1008</t>
  </si>
  <si>
    <t>QEP UN</t>
  </si>
  <si>
    <t>QEP RESOURCES INC</t>
  </si>
  <si>
    <t>US0304201033</t>
  </si>
  <si>
    <t>AWK UN</t>
  </si>
  <si>
    <t>AMERICAN WATER WORKS CO INC</t>
  </si>
  <si>
    <t>CNE100000205</t>
  </si>
  <si>
    <t>3328 HK</t>
  </si>
  <si>
    <t>BANK OF COMMUNICATIONS CO-H</t>
  </si>
  <si>
    <t>FR0000120503</t>
  </si>
  <si>
    <t>EN FP</t>
  </si>
  <si>
    <t>BOUYGUES SA</t>
  </si>
  <si>
    <t>JP3667600005</t>
  </si>
  <si>
    <t>1963 JT</t>
  </si>
  <si>
    <t>JGC CORP</t>
  </si>
  <si>
    <t>IE0004906560</t>
  </si>
  <si>
    <t>KYG ID</t>
  </si>
  <si>
    <t>KERRY GROUP PLC-A</t>
  </si>
  <si>
    <t>CH0024638196</t>
  </si>
  <si>
    <t>SCHP VX</t>
  </si>
  <si>
    <t>SCHINDLER HOLDING-PART CERT</t>
  </si>
  <si>
    <t>ES0109067019</t>
  </si>
  <si>
    <t>AMS SQ</t>
  </si>
  <si>
    <t>AMADEUS IT HOLDING SA-A SHS</t>
  </si>
  <si>
    <t>US3137472060</t>
  </si>
  <si>
    <t>FRT UN</t>
  </si>
  <si>
    <t>FEDERAL REALTY INVS TRUST</t>
  </si>
  <si>
    <t>JP3196000008</t>
  </si>
  <si>
    <t>9007 JT</t>
  </si>
  <si>
    <t>ODAKYU ELECTRIC RAILWAY CO</t>
  </si>
  <si>
    <t>US2003401070</t>
  </si>
  <si>
    <t>CMA UN</t>
  </si>
  <si>
    <t>COMERICA INC</t>
  </si>
  <si>
    <t>JP3246400000</t>
  </si>
  <si>
    <t>9508 JT</t>
  </si>
  <si>
    <t>KYUSHU ELECTRIC POWER CO INC</t>
  </si>
  <si>
    <t>GB00B1FH8J72</t>
  </si>
  <si>
    <t>SVT LN</t>
  </si>
  <si>
    <t>SEVERN TRENT PLC</t>
  </si>
  <si>
    <t>BE0003884047</t>
  </si>
  <si>
    <t>UMI BB</t>
  </si>
  <si>
    <t>UMICORE</t>
  </si>
  <si>
    <t>US0528001094</t>
  </si>
  <si>
    <t>ALV UN</t>
  </si>
  <si>
    <t>AUTOLIV INC</t>
  </si>
  <si>
    <t>JP3955400001</t>
  </si>
  <si>
    <t>8332 JT</t>
  </si>
  <si>
    <t>BANK OF YOKOHAMA LTD/THE</t>
  </si>
  <si>
    <t>PLPEKAO00016</t>
  </si>
  <si>
    <t>PEO PW</t>
  </si>
  <si>
    <t>BANK PEKAO SA</t>
  </si>
  <si>
    <t>DE0006602006</t>
  </si>
  <si>
    <t>G1A GY</t>
  </si>
  <si>
    <t>GEA GROUP AG</t>
  </si>
  <si>
    <t>HK0010000088</t>
  </si>
  <si>
    <t>10 HK</t>
  </si>
  <si>
    <t>HANG LUNG GROUP LTD</t>
  </si>
  <si>
    <t>HK0012000102</t>
  </si>
  <si>
    <t>12 HK</t>
  </si>
  <si>
    <t>HENDERSON LAND DEVELOPMENT</t>
  </si>
  <si>
    <t>GB0031638363</t>
  </si>
  <si>
    <t>ITRK LN</t>
  </si>
  <si>
    <t>INTERTEK GROUP PLC</t>
  </si>
  <si>
    <t>US5272881047</t>
  </si>
  <si>
    <t>LUK UN</t>
  </si>
  <si>
    <t>LEUCADIA NATIONAL CORP</t>
  </si>
  <si>
    <t>KR7003550001</t>
  </si>
  <si>
    <t>003550 KP</t>
  </si>
  <si>
    <t>LG CORP</t>
  </si>
  <si>
    <t>CA8029121057</t>
  </si>
  <si>
    <t>SAP CT</t>
  </si>
  <si>
    <t>SAPUTO INC</t>
  </si>
  <si>
    <t>JP3351200005</t>
  </si>
  <si>
    <t>8355 JT</t>
  </si>
  <si>
    <t>SHIZUOKA BANK LTD/THE</t>
  </si>
  <si>
    <t>KYG9431R1039</t>
  </si>
  <si>
    <t>151 HK</t>
  </si>
  <si>
    <t>WANT WANT CHINA HOLDINGS LTD</t>
  </si>
  <si>
    <t>US0093631028</t>
  </si>
  <si>
    <t>ARG UN</t>
  </si>
  <si>
    <t>AIRGAS INC</t>
  </si>
  <si>
    <t>CL0000000100</t>
  </si>
  <si>
    <t>CENCOSUD CC</t>
  </si>
  <si>
    <t>CENCOSUD SA</t>
  </si>
  <si>
    <t>ES0116870314</t>
  </si>
  <si>
    <t>GAS SQ</t>
  </si>
  <si>
    <t>GAS NATURAL SDG SA</t>
  </si>
  <si>
    <t>AU000000GPT8</t>
  </si>
  <si>
    <t>GPT AT</t>
  </si>
  <si>
    <t>GPT GROUP</t>
  </si>
  <si>
    <t>US4698141078</t>
  </si>
  <si>
    <t>JEC UN</t>
  </si>
  <si>
    <t>JACOBS ENGINEERING GROUP INC</t>
  </si>
  <si>
    <t>JP3951600000</t>
  </si>
  <si>
    <t>8113 JT</t>
  </si>
  <si>
    <t>UNICHARM CORP</t>
  </si>
  <si>
    <t>TW0001216000</t>
  </si>
  <si>
    <t>1216 TT</t>
  </si>
  <si>
    <t>UNI-PRESIDENT ENTERPRISES CO</t>
  </si>
  <si>
    <t>IE00B4XGY116</t>
  </si>
  <si>
    <t>WSH UN</t>
  </si>
  <si>
    <t>WILLIS GROUP HOLDINGS PLC</t>
  </si>
  <si>
    <t>GB0000282623</t>
  </si>
  <si>
    <t>AMEC LN</t>
  </si>
  <si>
    <t>AMEC PLC</t>
  </si>
  <si>
    <t>US4410601003</t>
  </si>
  <si>
    <t>HSP UN</t>
  </si>
  <si>
    <t>HOSPIRA INC</t>
  </si>
  <si>
    <t>KR7010140002</t>
  </si>
  <si>
    <t>010140 KP</t>
  </si>
  <si>
    <t>SAMSUNG HEAVY INDUSTRIES</t>
  </si>
  <si>
    <t>FR0000130007</t>
  </si>
  <si>
    <t>ALU FP</t>
  </si>
  <si>
    <t>ALCATEL-LUCENT</t>
  </si>
  <si>
    <t>AU000000ASX7</t>
  </si>
  <si>
    <t>ASX AT</t>
  </si>
  <si>
    <t>ASX LTD</t>
  </si>
  <si>
    <t>JP3027670003</t>
  </si>
  <si>
    <t>8951 JT</t>
  </si>
  <si>
    <t>NIPPON BUILDING FUND INC</t>
  </si>
  <si>
    <t>US92343E1029</t>
  </si>
  <si>
    <t>VRSN UW</t>
  </si>
  <si>
    <t>VERISIGN INC</t>
  </si>
  <si>
    <t>CA1367178326</t>
  </si>
  <si>
    <t>CU CT</t>
  </si>
  <si>
    <t>CANADIAN UTILITIES LTD-A</t>
  </si>
  <si>
    <t>TW0002881000</t>
  </si>
  <si>
    <t>2881 TT</t>
  </si>
  <si>
    <t>FUBON FINANCIAL HOLDING CO</t>
  </si>
  <si>
    <t>US64110L1061</t>
  </si>
  <si>
    <t>NFLX UW</t>
  </si>
  <si>
    <t>NETFLIX INC</t>
  </si>
  <si>
    <t>GB0004250451</t>
  </si>
  <si>
    <t>REX LN</t>
  </si>
  <si>
    <t>REXAM PLC</t>
  </si>
  <si>
    <t>GB00B019KW72</t>
  </si>
  <si>
    <t>SBRY LN</t>
  </si>
  <si>
    <t>SAINSBURY (J) PLC</t>
  </si>
  <si>
    <t>INE062A01012</t>
  </si>
  <si>
    <t>SBIN IS</t>
  </si>
  <si>
    <t>STATE BANK OF INDIA</t>
  </si>
  <si>
    <t>KYG8878S1030</t>
  </si>
  <si>
    <t>322 HK</t>
  </si>
  <si>
    <t>TINGYI (CAYMAN ISLN) HLDG CO</t>
  </si>
  <si>
    <t>JP3493800001</t>
  </si>
  <si>
    <t>7912 JT</t>
  </si>
  <si>
    <t>DAI NIPPON PRINTING CO LTD</t>
  </si>
  <si>
    <t>CLP3710M1090</t>
  </si>
  <si>
    <t>ENDESA CC</t>
  </si>
  <si>
    <t>EMPRESA NACIONAL DE ELECTRIC</t>
  </si>
  <si>
    <t>CA3518581051</t>
  </si>
  <si>
    <t>FNV CT</t>
  </si>
  <si>
    <t>FRANCO-NEVADA CORP</t>
  </si>
  <si>
    <t>MYL1961OO001</t>
  </si>
  <si>
    <t>IOI MK</t>
  </si>
  <si>
    <t>IOI CORPORATION BHD</t>
  </si>
  <si>
    <t>FI0009003727</t>
  </si>
  <si>
    <t>WRT1V FH</t>
  </si>
  <si>
    <t>WARTSILA OYJ ABP</t>
  </si>
  <si>
    <t>US14170T1016</t>
  </si>
  <si>
    <t>CFN UN</t>
  </si>
  <si>
    <t>CAREFUSION CORP</t>
  </si>
  <si>
    <t>SE0000202624</t>
  </si>
  <si>
    <t>GETIB SS</t>
  </si>
  <si>
    <t>GETINGE AB-B SHS</t>
  </si>
  <si>
    <t>TH0016010017</t>
  </si>
  <si>
    <t>KBANK/F TB</t>
  </si>
  <si>
    <t>KASIKORNBANK PCL-FOREIGN</t>
  </si>
  <si>
    <t>KR7015760002</t>
  </si>
  <si>
    <t>015760 KP</t>
  </si>
  <si>
    <t>KOREA ELECTRIC POWER CORP</t>
  </si>
  <si>
    <t>CLP8716X1082</t>
  </si>
  <si>
    <t>SQM/B CC</t>
  </si>
  <si>
    <t>SOC QUIMICA Y MINERA CHILE-B</t>
  </si>
  <si>
    <t>US9024941034</t>
  </si>
  <si>
    <t>TSN UN</t>
  </si>
  <si>
    <t>TYSON FOODS INC-CL A</t>
  </si>
  <si>
    <t>US9291601097</t>
  </si>
  <si>
    <t>VMC UN</t>
  </si>
  <si>
    <t>VULCAN MATERIALS CO</t>
  </si>
  <si>
    <t>US9633201069</t>
  </si>
  <si>
    <t>WHR UN</t>
  </si>
  <si>
    <t>WHIRLPOOL CORP</t>
  </si>
  <si>
    <t>JE00B4T3BW64</t>
  </si>
  <si>
    <t>GLEN LN</t>
  </si>
  <si>
    <t>GLENCORE INTERNATIONAL PLC</t>
  </si>
  <si>
    <t>AU000000IPL1</t>
  </si>
  <si>
    <t>IPL AT</t>
  </si>
  <si>
    <t>INCITEC PIVOT LTD</t>
  </si>
  <si>
    <t>CA78460T1057</t>
  </si>
  <si>
    <t>SNC CT</t>
  </si>
  <si>
    <t>SNC-LAVALIN GROUP INC</t>
  </si>
  <si>
    <t>BRCRUZACNOR0</t>
  </si>
  <si>
    <t>CRUZ3 BS</t>
  </si>
  <si>
    <t>SOUZA CRUZ SA</t>
  </si>
  <si>
    <t>IT0003497176</t>
  </si>
  <si>
    <t>TITR IM</t>
  </si>
  <si>
    <t>TELECOM ITALIA-RSP</t>
  </si>
  <si>
    <t>CA4509131088</t>
  </si>
  <si>
    <t>IMG CT</t>
  </si>
  <si>
    <t>IAMGOLD CORP</t>
  </si>
  <si>
    <t>MYL5347OO009</t>
  </si>
  <si>
    <t>TNB MK</t>
  </si>
  <si>
    <t>TENAGA NASIONAL BHD</t>
  </si>
  <si>
    <t>KR7004020004</t>
  </si>
  <si>
    <t>004020 KP</t>
  </si>
  <si>
    <t>HYUNDAI STEEL CO</t>
  </si>
  <si>
    <t>US4628461067</t>
  </si>
  <si>
    <t>IRM UN</t>
  </si>
  <si>
    <t>IRON MOUNTAIN INC</t>
  </si>
  <si>
    <t>US5305553092</t>
  </si>
  <si>
    <t>LBTYK UW</t>
  </si>
  <si>
    <t>LIBERTY GLOBAL INC-SERIES C</t>
  </si>
  <si>
    <t>US6494451031</t>
  </si>
  <si>
    <t>NYB UN</t>
  </si>
  <si>
    <t>NEW YORK COMMUNITY BANCORP</t>
  </si>
  <si>
    <t>JP3551520004</t>
  </si>
  <si>
    <t>4324 JT</t>
  </si>
  <si>
    <t>DENTSU INC</t>
  </si>
  <si>
    <t>ZAE000071080</t>
  </si>
  <si>
    <t>TBS SJ</t>
  </si>
  <si>
    <t>TIGER BRANDS LTD</t>
  </si>
  <si>
    <t>NL0000395903</t>
  </si>
  <si>
    <t>WKL NA</t>
  </si>
  <si>
    <t>WOLTERS KLUWER</t>
  </si>
  <si>
    <t>BE0003562700</t>
  </si>
  <si>
    <t>DELB BB</t>
  </si>
  <si>
    <t>DELHAIZE GROUP</t>
  </si>
  <si>
    <t>US4606901001</t>
  </si>
  <si>
    <t>IPG UN</t>
  </si>
  <si>
    <t>INTERPUBLIC GROUP OF COS INC</t>
  </si>
  <si>
    <t>NO0005052605</t>
  </si>
  <si>
    <t>NHY NO</t>
  </si>
  <si>
    <t>NORSK HYDRO ASA</t>
  </si>
  <si>
    <t>FR0000073272</t>
  </si>
  <si>
    <t>SAF FP</t>
  </si>
  <si>
    <t>SAFRAN SA</t>
  </si>
  <si>
    <t>JP3634600005</t>
  </si>
  <si>
    <t>6201 JT</t>
  </si>
  <si>
    <t>TOYOTA INDUSTRIES CORP</t>
  </si>
  <si>
    <t>US2283681060</t>
  </si>
  <si>
    <t>CCK UN</t>
  </si>
  <si>
    <t>CROWN HOLDINGS INC</t>
  </si>
  <si>
    <t>PTEDP0AM0009</t>
  </si>
  <si>
    <t>EDP PL</t>
  </si>
  <si>
    <t>EDP-ENERGIAS DE PORTUGAL SA</t>
  </si>
  <si>
    <t>JP3626800001</t>
  </si>
  <si>
    <t>5938 JT</t>
  </si>
  <si>
    <t>JS GROUP CORP</t>
  </si>
  <si>
    <t>US92345Y1064</t>
  </si>
  <si>
    <t>VRSK UW</t>
  </si>
  <si>
    <t>VERISK ANALYTICS INC-CLASS A</t>
  </si>
  <si>
    <t>INE018A01030</t>
  </si>
  <si>
    <t>LT IS</t>
  </si>
  <si>
    <t>LARSEN &amp; TOUBRO LTD</t>
  </si>
  <si>
    <t>CA5527041084</t>
  </si>
  <si>
    <t>MEG CT</t>
  </si>
  <si>
    <t>MEG ENERGY CORP</t>
  </si>
  <si>
    <t>CH0114405324</t>
  </si>
  <si>
    <t>GRMN UW</t>
  </si>
  <si>
    <t>GARMIN LTD</t>
  </si>
  <si>
    <t>US80589M1027</t>
  </si>
  <si>
    <t>SCG UN</t>
  </si>
  <si>
    <t>SCANA CORP</t>
  </si>
  <si>
    <t>CH0012549785</t>
  </si>
  <si>
    <t>SOON VX</t>
  </si>
  <si>
    <t>SONOVA HOLDING AG-REG</t>
  </si>
  <si>
    <t>US84265V1052</t>
  </si>
  <si>
    <t>SCCO UN</t>
  </si>
  <si>
    <t>SOUTHERN COPPER CORP</t>
  </si>
  <si>
    <t>JP3574200006</t>
  </si>
  <si>
    <t>9005 JT</t>
  </si>
  <si>
    <t>TOKYU CORP</t>
  </si>
  <si>
    <t>US2490301072</t>
  </si>
  <si>
    <t>XRAY UW</t>
  </si>
  <si>
    <t>DENTSPLY INTERNATIONAL INC</t>
  </si>
  <si>
    <t>US25470F3029</t>
  </si>
  <si>
    <t>DISCK UW</t>
  </si>
  <si>
    <t>DISCOVERY COMMUNICATIONS-C</t>
  </si>
  <si>
    <t>US48242W1062</t>
  </si>
  <si>
    <t>KBR UN</t>
  </si>
  <si>
    <t>KBR INC</t>
  </si>
  <si>
    <t>HK0992009065</t>
  </si>
  <si>
    <t>992 HK</t>
  </si>
  <si>
    <t>LENOVO GROUP LTD</t>
  </si>
  <si>
    <t>ES0173093115</t>
  </si>
  <si>
    <t>REE SQ</t>
  </si>
  <si>
    <t>RED ELECTRICA CORPORACION SA</t>
  </si>
  <si>
    <t>JP3420600003</t>
  </si>
  <si>
    <t>1928 JT</t>
  </si>
  <si>
    <t>SEKISUI HOUSE LTD</t>
  </si>
  <si>
    <t>US0538071038</t>
  </si>
  <si>
    <t>AVT UN</t>
  </si>
  <si>
    <t>AVNET INC</t>
  </si>
  <si>
    <t>INE238A01026</t>
  </si>
  <si>
    <t>AXSB IS</t>
  </si>
  <si>
    <t>AXIS BANK LTD</t>
  </si>
  <si>
    <t>US1720621010</t>
  </si>
  <si>
    <t>CINF UW</t>
  </si>
  <si>
    <t>CINCINNATI FINANCIAL CORP</t>
  </si>
  <si>
    <t>GB00B2QPKJ12</t>
  </si>
  <si>
    <t>FRES LN</t>
  </si>
  <si>
    <t>FRESNILLO PLC</t>
  </si>
  <si>
    <t>GB0031215220</t>
  </si>
  <si>
    <t>CCL LN</t>
  </si>
  <si>
    <t>CARNIVAL PLC</t>
  </si>
  <si>
    <t>GB0030646508</t>
  </si>
  <si>
    <t>GKN LN</t>
  </si>
  <si>
    <t>GKN PLC</t>
  </si>
  <si>
    <t>US4364401012</t>
  </si>
  <si>
    <t>HOLX UW</t>
  </si>
  <si>
    <t>HOLOGIC INC</t>
  </si>
  <si>
    <t>DE000KD88880</t>
  </si>
  <si>
    <t>KD8 GY</t>
  </si>
  <si>
    <t>KABEL DEUTSCHLAND HOLDING AG</t>
  </si>
  <si>
    <t>US7549071030</t>
  </si>
  <si>
    <t>RYN UN</t>
  </si>
  <si>
    <t>RAYONIER INC</t>
  </si>
  <si>
    <t>TH0001010014</t>
  </si>
  <si>
    <t>BBL/F TB</t>
  </si>
  <si>
    <t>BANGKOK BANK PCL-FOREIGN REG</t>
  </si>
  <si>
    <t>FR0000125585</t>
  </si>
  <si>
    <t>CO FP</t>
  </si>
  <si>
    <t>CASINO GUICHARD PERRACHON</t>
  </si>
  <si>
    <t>JP3522200009</t>
  </si>
  <si>
    <t>9504 JT</t>
  </si>
  <si>
    <t>CHUGOKU ELECTRIC POWER CO</t>
  </si>
  <si>
    <t>US2855121099</t>
  </si>
  <si>
    <t>EA UW</t>
  </si>
  <si>
    <t>ELECTRONIC ARTS INC</t>
  </si>
  <si>
    <t>CA4495861060</t>
  </si>
  <si>
    <t>IGM CT</t>
  </si>
  <si>
    <t>IGM FINANCIAL INC</t>
  </si>
  <si>
    <t>ID1000058407</t>
  </si>
  <si>
    <t>UNTR IJ</t>
  </si>
  <si>
    <t>UNITED TRACTORS TBK PT</t>
  </si>
  <si>
    <t>US12504L1098</t>
  </si>
  <si>
    <t>CBG UN</t>
  </si>
  <si>
    <t>CBRE GROUP INC - A</t>
  </si>
  <si>
    <t>MYL5183OO008</t>
  </si>
  <si>
    <t>PCHEM MK</t>
  </si>
  <si>
    <t>PETRONAS CHEMICALS GROUP BHD</t>
  </si>
  <si>
    <t>CNE100000312</t>
  </si>
  <si>
    <t>489 HK</t>
  </si>
  <si>
    <t>DONGFENG MOTOR GRP CO LTD-H</t>
  </si>
  <si>
    <t>CLP371861061</t>
  </si>
  <si>
    <t>ENERSIS CC</t>
  </si>
  <si>
    <t>ENERSIS SA</t>
  </si>
  <si>
    <t>US6512291062</t>
  </si>
  <si>
    <t>NWL UN</t>
  </si>
  <si>
    <t>NEWELL RUBBERMAID INC</t>
  </si>
  <si>
    <t>JP3597800006</t>
  </si>
  <si>
    <t>9001 JT</t>
  </si>
  <si>
    <t>TOBU RAILWAY CO LTD</t>
  </si>
  <si>
    <t>JP3605400005</t>
  </si>
  <si>
    <t>9506 JT</t>
  </si>
  <si>
    <t>TOHOKU ELECTRIC POWER CO INC</t>
  </si>
  <si>
    <t>JP3939000000</t>
  </si>
  <si>
    <t>9831 JT</t>
  </si>
  <si>
    <t>YAMADA DENKI CO LTD</t>
  </si>
  <si>
    <t>IT0003506190</t>
  </si>
  <si>
    <t>ATL IM</t>
  </si>
  <si>
    <t>ATLANTIA SPA</t>
  </si>
  <si>
    <t>SE0000103814</t>
  </si>
  <si>
    <t>ELUXB SS</t>
  </si>
  <si>
    <t>ELECTROLUX AB-SER B</t>
  </si>
  <si>
    <t>US0376041051</t>
  </si>
  <si>
    <t>APOL UW</t>
  </si>
  <si>
    <t>APOLLO GROUP INC-CL A</t>
  </si>
  <si>
    <t>Diversified Consumer Services</t>
  </si>
  <si>
    <t>CNE100000528</t>
  </si>
  <si>
    <t>1898 HK</t>
  </si>
  <si>
    <t>CHINA COAL ENERGY CO-H</t>
  </si>
  <si>
    <t>CA59162N1096</t>
  </si>
  <si>
    <t>MRU CT</t>
  </si>
  <si>
    <t>METRO INC</t>
  </si>
  <si>
    <t>US29266R1086</t>
  </si>
  <si>
    <t>ENR UN</t>
  </si>
  <si>
    <t>ENERGIZER HOLDINGS INC</t>
  </si>
  <si>
    <t>AU000000GMG2</t>
  </si>
  <si>
    <t>GMG AT</t>
  </si>
  <si>
    <t>GOODMAN GROUP</t>
  </si>
  <si>
    <t>US4138751056</t>
  </si>
  <si>
    <t>HRS UN</t>
  </si>
  <si>
    <t>HARRIS CORP</t>
  </si>
  <si>
    <t>JP3362700001</t>
  </si>
  <si>
    <t>9104 JT</t>
  </si>
  <si>
    <t>MITSUI OSK LINES LTD</t>
  </si>
  <si>
    <t>FR0000120404</t>
  </si>
  <si>
    <t>AC FP</t>
  </si>
  <si>
    <t>ACCOR SA</t>
  </si>
  <si>
    <t>ZAE000013181</t>
  </si>
  <si>
    <t>AMS SJ</t>
  </si>
  <si>
    <t>ANGLO AMERICAN PLATINUM LTD</t>
  </si>
  <si>
    <t>AU000000AIO7</t>
  </si>
  <si>
    <t>AIO AT</t>
  </si>
  <si>
    <t>ASCIANO LTD</t>
  </si>
  <si>
    <t>CLP1506A1070</t>
  </si>
  <si>
    <t>BSAN CC</t>
  </si>
  <si>
    <t>BANCO SANTANDER CHILE</t>
  </si>
  <si>
    <t>COB07PA00037</t>
  </si>
  <si>
    <t>PFBCOLO CX</t>
  </si>
  <si>
    <t>BANCOLOMBIA SA-PREF</t>
  </si>
  <si>
    <t>SE0000825820</t>
  </si>
  <si>
    <t>LUPE SS</t>
  </si>
  <si>
    <t>LUNDIN PETROLEUM AB</t>
  </si>
  <si>
    <t>US78388J1060</t>
  </si>
  <si>
    <t>SBAC UW</t>
  </si>
  <si>
    <t>SBA COMMUNICATIONS CORP-CL A</t>
  </si>
  <si>
    <t>GB0008754136</t>
  </si>
  <si>
    <t>TATE LN</t>
  </si>
  <si>
    <t>TATE &amp; LYLE PLC</t>
  </si>
  <si>
    <t>BRBRMLACNOR9</t>
  </si>
  <si>
    <t>BRML3 BS</t>
  </si>
  <si>
    <t>BR MALLS PARTICIPACOES SA</t>
  </si>
  <si>
    <t>JP3198900007</t>
  </si>
  <si>
    <t>4661 JT</t>
  </si>
  <si>
    <t>ORIENTAL LAND CO LTD</t>
  </si>
  <si>
    <t>SG9999000020</t>
  </si>
  <si>
    <t>FLEX UW</t>
  </si>
  <si>
    <t>FLEXTRONICS INTL LTD</t>
  </si>
  <si>
    <t>NL0000008977</t>
  </si>
  <si>
    <t>HEIO NA</t>
  </si>
  <si>
    <t>HEINEKEN HOLDING NV</t>
  </si>
  <si>
    <t>US5128071082</t>
  </si>
  <si>
    <t>LRCX UW</t>
  </si>
  <si>
    <t>LAM RESEARCH CORP</t>
  </si>
  <si>
    <t>US5833341077</t>
  </si>
  <si>
    <t>MWV UN</t>
  </si>
  <si>
    <t>MEADWESTVACO CORP</t>
  </si>
  <si>
    <t>DE0007257503</t>
  </si>
  <si>
    <t>MEO GY</t>
  </si>
  <si>
    <t>METRO AG</t>
  </si>
  <si>
    <t>HK0083000502</t>
  </si>
  <si>
    <t>83 HK</t>
  </si>
  <si>
    <t>SINO LAND CO</t>
  </si>
  <si>
    <t>TW0003045001</t>
  </si>
  <si>
    <t>3045 TT</t>
  </si>
  <si>
    <t>TAIWAN MOBILE CO LTD</t>
  </si>
  <si>
    <t>ZAE000132577</t>
  </si>
  <si>
    <t>VOD SJ</t>
  </si>
  <si>
    <t>VODACOM GROUP LTD</t>
  </si>
  <si>
    <t>US2944291051</t>
  </si>
  <si>
    <t>EFX UN</t>
  </si>
  <si>
    <t>EQUIFAX INC</t>
  </si>
  <si>
    <t>ZAE000015228</t>
  </si>
  <si>
    <t>HAR SJ</t>
  </si>
  <si>
    <t>HARMONY GOLD MINING CO LTD</t>
  </si>
  <si>
    <t>SE0000103699</t>
  </si>
  <si>
    <t>HEXAB SS</t>
  </si>
  <si>
    <t>HEXAGON AB-B SHS</t>
  </si>
  <si>
    <t>HK0066009694</t>
  </si>
  <si>
    <t>66 HK</t>
  </si>
  <si>
    <t>MTR CORP</t>
  </si>
  <si>
    <t>US7234841010</t>
  </si>
  <si>
    <t>PNW UN</t>
  </si>
  <si>
    <t>PINNACLE WEST CAPITAL</t>
  </si>
  <si>
    <t>NL0000352565</t>
  </si>
  <si>
    <t>FUR NA</t>
  </si>
  <si>
    <t>FUGRO NV-CVA</t>
  </si>
  <si>
    <t>JP3733000008</t>
  </si>
  <si>
    <t>6701 JT</t>
  </si>
  <si>
    <t>NEC CORP</t>
  </si>
  <si>
    <t>BRTIMPACNOR1</t>
  </si>
  <si>
    <t>TIMP3 BS</t>
  </si>
  <si>
    <t>TIM PARTICIPACOES SA</t>
  </si>
  <si>
    <t>FR0010313833</t>
  </si>
  <si>
    <t>AKE FP</t>
  </si>
  <si>
    <t>ARKEMA</t>
  </si>
  <si>
    <t>GB00B0744B38</t>
  </si>
  <si>
    <t>BNZL LN</t>
  </si>
  <si>
    <t>BUNZL PLC</t>
  </si>
  <si>
    <t>KR7139480008</t>
  </si>
  <si>
    <t>139480 KP</t>
  </si>
  <si>
    <t>E-MART CO LTD</t>
  </si>
  <si>
    <t>GB0033986497</t>
  </si>
  <si>
    <t>ITV LN</t>
  </si>
  <si>
    <t>ITV PLC</t>
  </si>
  <si>
    <t>US8910271043</t>
  </si>
  <si>
    <t>TMK UN</t>
  </si>
  <si>
    <t>TORCHMARK CORP</t>
  </si>
  <si>
    <t>FR0000130650</t>
  </si>
  <si>
    <t>DSY FP</t>
  </si>
  <si>
    <t>DASSAULT SYSTEMES SA</t>
  </si>
  <si>
    <t>KR7000720003</t>
  </si>
  <si>
    <t>000720 KP</t>
  </si>
  <si>
    <t>HYUNDAI ENGINEERING &amp; CONST</t>
  </si>
  <si>
    <t>JP3350800003</t>
  </si>
  <si>
    <t>9507 JT</t>
  </si>
  <si>
    <t>SHIKOKU ELECTRIC POWER CO</t>
  </si>
  <si>
    <t>KR7010950004</t>
  </si>
  <si>
    <t>010950 KP</t>
  </si>
  <si>
    <t>S-OIL CORPORATION</t>
  </si>
  <si>
    <t>CA3180714048</t>
  </si>
  <si>
    <t>FTT CT</t>
  </si>
  <si>
    <t>FINNING INTERNATIONAL INC</t>
  </si>
  <si>
    <t>CA6445351068</t>
  </si>
  <si>
    <t>NGD CT</t>
  </si>
  <si>
    <t>NEW GOLD INC</t>
  </si>
  <si>
    <t>US7727392075</t>
  </si>
  <si>
    <t>RKT UN</t>
  </si>
  <si>
    <t>ROCK-TENN COMPANY -CL A</t>
  </si>
  <si>
    <t>KR7009150004</t>
  </si>
  <si>
    <t>009150 KP</t>
  </si>
  <si>
    <t>SAMSUNG ELECTRO-MECHANICS CO</t>
  </si>
  <si>
    <t>DE0007664005</t>
  </si>
  <si>
    <t>VOW GY</t>
  </si>
  <si>
    <t>VOLKSWAGEN AG</t>
  </si>
  <si>
    <t>US0010841023</t>
  </si>
  <si>
    <t>AGCO UN</t>
  </si>
  <si>
    <t>AGCO CORP</t>
  </si>
  <si>
    <t>TW0002324001</t>
  </si>
  <si>
    <t>2324 TT</t>
  </si>
  <si>
    <t>COMPAL ELECTRONICS</t>
  </si>
  <si>
    <t>US0936711052</t>
  </si>
  <si>
    <t>HRB UN</t>
  </si>
  <si>
    <t>H&amp;R BLOCK INC</t>
  </si>
  <si>
    <t>JP3269600007</t>
  </si>
  <si>
    <t>3405 JT</t>
  </si>
  <si>
    <t>KURARAY CO LTD</t>
  </si>
  <si>
    <t>CA1366812024</t>
  </si>
  <si>
    <t>CTC/A CT</t>
  </si>
  <si>
    <t>CANADIAN TIRE CORP-CLASS A</t>
  </si>
  <si>
    <t>TW0002308004</t>
  </si>
  <si>
    <t>2308 TT</t>
  </si>
  <si>
    <t>DELTA ELECTRONICS INC</t>
  </si>
  <si>
    <t>CA46579N1033</t>
  </si>
  <si>
    <t>IVN CT</t>
  </si>
  <si>
    <t>IVANHOE MINES LTD</t>
  </si>
  <si>
    <t>SG1J26887955</t>
  </si>
  <si>
    <t>SGX SP</t>
  </si>
  <si>
    <t>SINGAPORE EXCHANGE LTD</t>
  </si>
  <si>
    <t>BMG0450A1053</t>
  </si>
  <si>
    <t>ACGL UW</t>
  </si>
  <si>
    <t>ARCH CAPITAL GROUP LTD</t>
  </si>
  <si>
    <t>US1313473043</t>
  </si>
  <si>
    <t>CPN UN</t>
  </si>
  <si>
    <t>CALPINE CORP</t>
  </si>
  <si>
    <t>CA39945C1095</t>
  </si>
  <si>
    <t>GIB/A CT</t>
  </si>
  <si>
    <t>CGI GROUP INC - CLASS A</t>
  </si>
  <si>
    <t>US2053631048</t>
  </si>
  <si>
    <t>CSC UN</t>
  </si>
  <si>
    <t>COMPUTER SCIENCES CORP</t>
  </si>
  <si>
    <t>US4456581077</t>
  </si>
  <si>
    <t>JBHT UW</t>
  </si>
  <si>
    <t>HUNT (JB) TRANSPRT SVCS INC</t>
  </si>
  <si>
    <t>US5021611026</t>
  </si>
  <si>
    <t>LSI UN</t>
  </si>
  <si>
    <t>LSI CORP</t>
  </si>
  <si>
    <t>HK0017000149</t>
  </si>
  <si>
    <t>17 HK</t>
  </si>
  <si>
    <t>NEW WORLD DEVELOPMENT</t>
  </si>
  <si>
    <t>SG1T58930911</t>
  </si>
  <si>
    <t>FNN SP</t>
  </si>
  <si>
    <t>FRASER AND NEAVE LTD</t>
  </si>
  <si>
    <t>FI0009005318</t>
  </si>
  <si>
    <t>NRE1V FH</t>
  </si>
  <si>
    <t>NOKIAN RENKAAT OYJ</t>
  </si>
  <si>
    <t>CNE1000004Q8</t>
  </si>
  <si>
    <t>1171 HK</t>
  </si>
  <si>
    <t>YANZHOU COAL MINING CO-H</t>
  </si>
  <si>
    <t>CNE1000001Q4</t>
  </si>
  <si>
    <t>998 HK</t>
  </si>
  <si>
    <t>CHINA CITIC BANK CORP LTD-H</t>
  </si>
  <si>
    <t>JP3982800009</t>
  </si>
  <si>
    <t>6963 JO</t>
  </si>
  <si>
    <t>ROHM CO LTD</t>
  </si>
  <si>
    <t>BE0003810273</t>
  </si>
  <si>
    <t>BELG BB</t>
  </si>
  <si>
    <t>BELGACOM SA</t>
  </si>
  <si>
    <t>BRPCARACNPR0</t>
  </si>
  <si>
    <t>PCAR4 BS</t>
  </si>
  <si>
    <t>CIA BRASILEIRA DE DIS-PREF</t>
  </si>
  <si>
    <t>US2228621049</t>
  </si>
  <si>
    <t>CVH UN</t>
  </si>
  <si>
    <t>COVENTRY HEALTH CARE INC</t>
  </si>
  <si>
    <t>CL0000001314</t>
  </si>
  <si>
    <t>CMPC CC</t>
  </si>
  <si>
    <t>EMPRESAS CMPC SA</t>
  </si>
  <si>
    <t>US6512901082</t>
  </si>
  <si>
    <t>NFX UN</t>
  </si>
  <si>
    <t>NEWFIELD EXPLORATION CO</t>
  </si>
  <si>
    <t>US67019E1073</t>
  </si>
  <si>
    <t>NST UN</t>
  </si>
  <si>
    <t>NSTAR</t>
  </si>
  <si>
    <t>TRAAKBNK91N6</t>
  </si>
  <si>
    <t>AKBNK TI</t>
  </si>
  <si>
    <t>AKBANK T.A.S.</t>
  </si>
  <si>
    <t>SE0000869646</t>
  </si>
  <si>
    <t>BOL SS</t>
  </si>
  <si>
    <t>BOLIDEN AB</t>
  </si>
  <si>
    <t>JP3511800009</t>
  </si>
  <si>
    <t>8331 JT</t>
  </si>
  <si>
    <t>CHIBA BANK LTD/THE</t>
  </si>
  <si>
    <t>TH0737010Y08</t>
  </si>
  <si>
    <t>CPALL TB</t>
  </si>
  <si>
    <t>CP ALL PCL</t>
  </si>
  <si>
    <t>MYF1295O1009</t>
  </si>
  <si>
    <t>PBKF MK</t>
  </si>
  <si>
    <t>PUBLIC BANK BHD-FOREIGN MKT</t>
  </si>
  <si>
    <t>AU000000SHL7</t>
  </si>
  <si>
    <t>SHL AT</t>
  </si>
  <si>
    <t>SONIC HEALTHCARE LTD</t>
  </si>
  <si>
    <t>US87264S1069</t>
  </si>
  <si>
    <t>TRW UN</t>
  </si>
  <si>
    <t>TRW AUTOMOTIVE HOLDINGS CORP</t>
  </si>
  <si>
    <t>BRBRAPACNPR2</t>
  </si>
  <si>
    <t>BRAP4 BS</t>
  </si>
  <si>
    <t>BRADESPAR SA -PREF</t>
  </si>
  <si>
    <t>GB0005758098</t>
  </si>
  <si>
    <t>MGGT LN</t>
  </si>
  <si>
    <t>MEGGITT PLC</t>
  </si>
  <si>
    <t>BRPDGRACNOR8</t>
  </si>
  <si>
    <t>PDGR3 BS</t>
  </si>
  <si>
    <t>PDG REALTY SA</t>
  </si>
  <si>
    <t>GB00B1KJJ408</t>
  </si>
  <si>
    <t>WTB LN</t>
  </si>
  <si>
    <t>WHITBREAD PLC</t>
  </si>
  <si>
    <t>US25271C1027</t>
  </si>
  <si>
    <t>DO UN</t>
  </si>
  <si>
    <t>DIAMOND OFFSHORE DRILLING</t>
  </si>
  <si>
    <t>DK0060079531</t>
  </si>
  <si>
    <t>DSV DC</t>
  </si>
  <si>
    <t>DSV A/S</t>
  </si>
  <si>
    <t>AT0000652011</t>
  </si>
  <si>
    <t>EBS AV</t>
  </si>
  <si>
    <t>ERSTE GROUP BANK AG</t>
  </si>
  <si>
    <t>BMG3223R1088</t>
  </si>
  <si>
    <t>RE UN</t>
  </si>
  <si>
    <t>EVEREST RE GROUP LTD</t>
  </si>
  <si>
    <t>CA7063271034</t>
  </si>
  <si>
    <t>PPL CT</t>
  </si>
  <si>
    <t>PEMBINA PIPELINE CORP</t>
  </si>
  <si>
    <t>SG1V61937297</t>
  </si>
  <si>
    <t>SIA SP</t>
  </si>
  <si>
    <t>SINGAPORE AIRLINES LTD</t>
  </si>
  <si>
    <t>Airlines</t>
  </si>
  <si>
    <t>NL0000226223</t>
  </si>
  <si>
    <t>STM FP</t>
  </si>
  <si>
    <t>STMICROELECTRONICS NV</t>
  </si>
  <si>
    <t>US0188021085</t>
  </si>
  <si>
    <t>LNT UN</t>
  </si>
  <si>
    <t>ALLIANT ENERGY CORP</t>
  </si>
  <si>
    <t>US7127041058</t>
  </si>
  <si>
    <t>PBCT UW</t>
  </si>
  <si>
    <t>PEOPLE'S UNITED FINANCIAL</t>
  </si>
  <si>
    <t>RU0009029524</t>
  </si>
  <si>
    <t>SNGSP RX</t>
  </si>
  <si>
    <t>SURGUTNEFTEGAS-PFD</t>
  </si>
  <si>
    <t>ZAE000028296</t>
  </si>
  <si>
    <t>TRU SJ</t>
  </si>
  <si>
    <t>TRUWORTHS INTERNATIONAL LTD</t>
  </si>
  <si>
    <t>TW0002885001</t>
  </si>
  <si>
    <t>2885 TT</t>
  </si>
  <si>
    <t>YUANTA FINANCIAL HOLDING CO</t>
  </si>
  <si>
    <t>TH0268010Z03</t>
  </si>
  <si>
    <t>ADVANC TB</t>
  </si>
  <si>
    <t>ADVANCED INFO SERVICE PCL</t>
  </si>
  <si>
    <t>BE0003801181</t>
  </si>
  <si>
    <t>AGS BB</t>
  </si>
  <si>
    <t>AGEAS</t>
  </si>
  <si>
    <t>ES0113860A34</t>
  </si>
  <si>
    <t>SAB SQ</t>
  </si>
  <si>
    <t>BANCO DE SABADELL SA</t>
  </si>
  <si>
    <t>CA2927661025</t>
  </si>
  <si>
    <t>ERF CT</t>
  </si>
  <si>
    <t>ENERPLUS CORP</t>
  </si>
  <si>
    <t>RU000A0JPKH7</t>
  </si>
  <si>
    <t>HYDR RX</t>
  </si>
  <si>
    <t>FEDERAL HYDROGENERATING CO</t>
  </si>
  <si>
    <t>SE0000164626</t>
  </si>
  <si>
    <t>KINVB SS</t>
  </si>
  <si>
    <t>INVESTMENT AB KINNEVIK-B SHS</t>
  </si>
  <si>
    <t>IL0002810146</t>
  </si>
  <si>
    <t>ICL IT</t>
  </si>
  <si>
    <t>ISRAEL CHEMICALS LTD</t>
  </si>
  <si>
    <t>US5529531015</t>
  </si>
  <si>
    <t>MGM UN</t>
  </si>
  <si>
    <t>MGM RESORTS INTERNATIONAL</t>
  </si>
  <si>
    <t>US7793821007</t>
  </si>
  <si>
    <t>RDC UN</t>
  </si>
  <si>
    <t>ROWAN COMPANIES INC</t>
  </si>
  <si>
    <t>AU000000DXS1</t>
  </si>
  <si>
    <t>DXS AT</t>
  </si>
  <si>
    <t>DEXUS PROPERTY GROUP</t>
  </si>
  <si>
    <t>FR0010533075</t>
  </si>
  <si>
    <t>GET FP</t>
  </si>
  <si>
    <t>GROUPE EUROTUNNEL SA - REGR</t>
  </si>
  <si>
    <t>BRLRENACNOR1</t>
  </si>
  <si>
    <t>LREN3 BS</t>
  </si>
  <si>
    <t>LOJAS RENNER S.A.</t>
  </si>
  <si>
    <t>JP3862400003</t>
  </si>
  <si>
    <t>6586 JT</t>
  </si>
  <si>
    <t>MAKITA CORP</t>
  </si>
  <si>
    <t>US86764P1093</t>
  </si>
  <si>
    <t>SUN UN</t>
  </si>
  <si>
    <t>SUNOCO INC</t>
  </si>
  <si>
    <t>ES0118900010</t>
  </si>
  <si>
    <t>FER SQ</t>
  </si>
  <si>
    <t>FERROVIAL SA</t>
  </si>
  <si>
    <t>US40412C1018</t>
  </si>
  <si>
    <t>HCA UN</t>
  </si>
  <si>
    <t>HCA HOLDINGS INC</t>
  </si>
  <si>
    <t>JP3899800001</t>
  </si>
  <si>
    <t>7211 JT</t>
  </si>
  <si>
    <t>MITSUBISHI MOTORS CORP</t>
  </si>
  <si>
    <t>SG1P66918738</t>
  </si>
  <si>
    <t>SPH SP</t>
  </si>
  <si>
    <t>SINGAPORE PRESS HOLDINGS LTD</t>
  </si>
  <si>
    <t>TW0002311008</t>
  </si>
  <si>
    <t>2311 TT</t>
  </si>
  <si>
    <t>ADVANCED SEMICONDUCTOR ENGR</t>
  </si>
  <si>
    <t>US0427351004</t>
  </si>
  <si>
    <t>ARW UN</t>
  </si>
  <si>
    <t>ARROW ELECTRONICS INC</t>
  </si>
  <si>
    <t>US4595061015</t>
  </si>
  <si>
    <t>IFF UN</t>
  </si>
  <si>
    <t>INTL FLAVORS &amp; FRAGRANCES</t>
  </si>
  <si>
    <t>JP3933800009</t>
  </si>
  <si>
    <t>4689 JT</t>
  </si>
  <si>
    <t>YAHOO JAPAN CORP</t>
  </si>
  <si>
    <t>INE213A01029</t>
  </si>
  <si>
    <t>ONGC IS</t>
  </si>
  <si>
    <t>OIL &amp; NATURAL GAS CORP LTD</t>
  </si>
  <si>
    <t>FR0010411983</t>
  </si>
  <si>
    <t>SCR FP</t>
  </si>
  <si>
    <t>SCOR SE</t>
  </si>
  <si>
    <t>ZAE000063863</t>
  </si>
  <si>
    <t>WHL SJ</t>
  </si>
  <si>
    <t>WOOLWORTHS HOLDINGS LTD</t>
  </si>
  <si>
    <t>US1729081059</t>
  </si>
  <si>
    <t>CTAS UW</t>
  </si>
  <si>
    <t>CINTAS CORP</t>
  </si>
  <si>
    <t>US35906A1088</t>
  </si>
  <si>
    <t>FTR UW</t>
  </si>
  <si>
    <t>FRONTIER COMMUNICATIONS CORP</t>
  </si>
  <si>
    <t>JP3753000003</t>
  </si>
  <si>
    <t>9101 JT</t>
  </si>
  <si>
    <t>NIPPON YUSEN</t>
  </si>
  <si>
    <t>US8681571084</t>
  </si>
  <si>
    <t>SPN UN</t>
  </si>
  <si>
    <t>SUPERIOR ENERGY SERVICES INC</t>
  </si>
  <si>
    <t>IT0003242622</t>
  </si>
  <si>
    <t>TRN IM</t>
  </si>
  <si>
    <t>TERNA SPA</t>
  </si>
  <si>
    <t>FR0006174348</t>
  </si>
  <si>
    <t>BVI FP</t>
  </si>
  <si>
    <t>BUREAU VERITAS SA</t>
  </si>
  <si>
    <t>CNE1000002F5</t>
  </si>
  <si>
    <t>1800 HK</t>
  </si>
  <si>
    <t>CHINA COMMUNICATIONS CONST-H</t>
  </si>
  <si>
    <t>KR7011170008</t>
  </si>
  <si>
    <t>011170 KP</t>
  </si>
  <si>
    <t>HONAM PETROCHEMICAL CORP</t>
  </si>
  <si>
    <t>JP3197600004</t>
  </si>
  <si>
    <t>4528 JO</t>
  </si>
  <si>
    <t>ONO PHARMACEUTICAL CO LTD</t>
  </si>
  <si>
    <t>ID1000111602</t>
  </si>
  <si>
    <t>PGAS IJ</t>
  </si>
  <si>
    <t>PERUSAHAAN GAS NEGARA PT</t>
  </si>
  <si>
    <t>NL0000379121</t>
  </si>
  <si>
    <t>RAND NA</t>
  </si>
  <si>
    <t>RANDSTAD HOLDING NV</t>
  </si>
  <si>
    <t>US98419M1009</t>
  </si>
  <si>
    <t>XYL UN</t>
  </si>
  <si>
    <t>XYLEM INC</t>
  </si>
  <si>
    <t>JP3197800000</t>
  </si>
  <si>
    <t>6645 JO</t>
  </si>
  <si>
    <t>OMRON CORP</t>
  </si>
  <si>
    <t>CA9237251058</t>
  </si>
  <si>
    <t>VET CT</t>
  </si>
  <si>
    <t>VERMILION ENERGY INC</t>
  </si>
  <si>
    <t>HK0291001490</t>
  </si>
  <si>
    <t>291 HK</t>
  </si>
  <si>
    <t>CHINA RESOURCES ENTERPRISE</t>
  </si>
  <si>
    <t>FR0000120164</t>
  </si>
  <si>
    <t>GA FP</t>
  </si>
  <si>
    <t>CIE GENERALE DE GEOPHYSIQUE</t>
  </si>
  <si>
    <t>US4599021023</t>
  </si>
  <si>
    <t>IGT UN</t>
  </si>
  <si>
    <t>INTL GAME TECHNOLOGY</t>
  </si>
  <si>
    <t>JP3224200000</t>
  </si>
  <si>
    <t>7012 JT</t>
  </si>
  <si>
    <t>KAWASAKI HEAVY INDUSTRIES</t>
  </si>
  <si>
    <t>CH0000587979</t>
  </si>
  <si>
    <t>SIK SE</t>
  </si>
  <si>
    <t>SIKA AG-BR</t>
  </si>
  <si>
    <t>CA89346D1078</t>
  </si>
  <si>
    <t>TA CT</t>
  </si>
  <si>
    <t>TRANSALTA CORP</t>
  </si>
  <si>
    <t>FR0000124141</t>
  </si>
  <si>
    <t>VIE FP</t>
  </si>
  <si>
    <t>VEOLIA ENVIRONNEMENT</t>
  </si>
  <si>
    <t>SG1R89002252</t>
  </si>
  <si>
    <t>CIT SP</t>
  </si>
  <si>
    <t>CITY DEVELOPMENTS LTD</t>
  </si>
  <si>
    <t>IT0001976403</t>
  </si>
  <si>
    <t>F IM</t>
  </si>
  <si>
    <t>FIAT SPA</t>
  </si>
  <si>
    <t>JP3814800003</t>
  </si>
  <si>
    <t>7270 JT</t>
  </si>
  <si>
    <t>FUJI HEAVY INDUSTRIES LTD</t>
  </si>
  <si>
    <t>US37247D1063</t>
  </si>
  <si>
    <t>GNW UN</t>
  </si>
  <si>
    <t>GENWORTH FINANCIAL INC-CL A</t>
  </si>
  <si>
    <t>GB0004065016</t>
  </si>
  <si>
    <t>HMSO LN</t>
  </si>
  <si>
    <t>HAMMERSON PLC</t>
  </si>
  <si>
    <t>INE749A01030</t>
  </si>
  <si>
    <t>JSP IS</t>
  </si>
  <si>
    <t>JINDAL STEEL &amp; POWER LTD</t>
  </si>
  <si>
    <t>INE101A01026</t>
  </si>
  <si>
    <t>MM IS</t>
  </si>
  <si>
    <t>MAHINDRA &amp; MAHINDRA LTD</t>
  </si>
  <si>
    <t>MYL6012OO008</t>
  </si>
  <si>
    <t>MAXIS MK</t>
  </si>
  <si>
    <t>MAXIS BHD</t>
  </si>
  <si>
    <t>US01741R1023</t>
  </si>
  <si>
    <t>ATI UN</t>
  </si>
  <si>
    <t>ALLEGHENY TECHNOLOGIES INC</t>
  </si>
  <si>
    <t>ZAE000037669</t>
  </si>
  <si>
    <t>GRT SJ</t>
  </si>
  <si>
    <t>GROWTHPOINT PROPERTIES LTD</t>
  </si>
  <si>
    <t>AU000000MGR9</t>
  </si>
  <si>
    <t>MGR AT</t>
  </si>
  <si>
    <t>MIRVAC GROUP</t>
  </si>
  <si>
    <t>HU0000061726</t>
  </si>
  <si>
    <t>OTP HB</t>
  </si>
  <si>
    <t>OTP BANK PLC</t>
  </si>
  <si>
    <t>NL0009739424</t>
  </si>
  <si>
    <t>TNTE NA</t>
  </si>
  <si>
    <t>TNT EXPRESS NV</t>
  </si>
  <si>
    <t>JP3629000005</t>
  </si>
  <si>
    <t>7911 JT</t>
  </si>
  <si>
    <t>TOPPAN PRINTING CO LTD</t>
  </si>
  <si>
    <t>MYL6888OO001</t>
  </si>
  <si>
    <t>AXIATA MK</t>
  </si>
  <si>
    <t>AXIATA GROUP BERHAD</t>
  </si>
  <si>
    <t>CA1129001055</t>
  </si>
  <si>
    <t>BPO CT</t>
  </si>
  <si>
    <t>BROOKFIELD OFFICE PROPERTIES</t>
  </si>
  <si>
    <t>AU000000LLC3</t>
  </si>
  <si>
    <t>LLC AT</t>
  </si>
  <si>
    <t>LEND LEASE GROUP</t>
  </si>
  <si>
    <t>BMG6542T1190</t>
  </si>
  <si>
    <t>NOBL SP</t>
  </si>
  <si>
    <t>NOBLE GROUP LTD</t>
  </si>
  <si>
    <t>CA6882781009</t>
  </si>
  <si>
    <t>OSK CT</t>
  </si>
  <si>
    <t>OSISKO MINING CORP</t>
  </si>
  <si>
    <t>US7132911022</t>
  </si>
  <si>
    <t>POM UN</t>
  </si>
  <si>
    <t>PEPCO HOLDINGS INC</t>
  </si>
  <si>
    <t>FI0009005961</t>
  </si>
  <si>
    <t>STERV FH</t>
  </si>
  <si>
    <t>STORA ENSO OYJ-R SHS</t>
  </si>
  <si>
    <t>ZAE000004875</t>
  </si>
  <si>
    <t>NED SJ</t>
  </si>
  <si>
    <t>NEDBANK GROUP LTD</t>
  </si>
  <si>
    <t>GB0007973794</t>
  </si>
  <si>
    <t>SRP LN</t>
  </si>
  <si>
    <t>SERCO GROUP PLC</t>
  </si>
  <si>
    <t>JP3358000002</t>
  </si>
  <si>
    <t>7309 JO</t>
  </si>
  <si>
    <t>SHIMANO INC</t>
  </si>
  <si>
    <t>US8716071076</t>
  </si>
  <si>
    <t>SNPS UW</t>
  </si>
  <si>
    <t>SYNOPSYS INC</t>
  </si>
  <si>
    <t>CH0043238366</t>
  </si>
  <si>
    <t>ARYN SE</t>
  </si>
  <si>
    <t>ARYZTA AG</t>
  </si>
  <si>
    <t>AU000000CPB5</t>
  </si>
  <si>
    <t>CPB AT</t>
  </si>
  <si>
    <t>CAMPBELL BROTHERS LTD</t>
  </si>
  <si>
    <t>JP3289800009</t>
  </si>
  <si>
    <t>5406 JT</t>
  </si>
  <si>
    <t>KOBE STEEL LTD</t>
  </si>
  <si>
    <t>US74762E1029</t>
  </si>
  <si>
    <t>PWR UN</t>
  </si>
  <si>
    <t>QUANTA SERVICES INC</t>
  </si>
  <si>
    <t>INE075A01022</t>
  </si>
  <si>
    <t>WPRO IS</t>
  </si>
  <si>
    <t>WIPRO LTD</t>
  </si>
  <si>
    <t>US0079031078</t>
  </si>
  <si>
    <t>AMD UN</t>
  </si>
  <si>
    <t>ADVANCED MICRO DEVICES</t>
  </si>
  <si>
    <t>CNE1000001W2</t>
  </si>
  <si>
    <t>914 HK</t>
  </si>
  <si>
    <t>ANHUI CONCH CEMENT CO LTD-H</t>
  </si>
  <si>
    <t>GB0009697037</t>
  </si>
  <si>
    <t>BAB LN</t>
  </si>
  <si>
    <t>BABCOCK INTL GROUP PLC</t>
  </si>
  <si>
    <t>BRSBSPACNOR5</t>
  </si>
  <si>
    <t>SBSP3 BS</t>
  </si>
  <si>
    <t>CIA SANEAMENTO BASICO DE SP</t>
  </si>
  <si>
    <t>COT13PA00011</t>
  </si>
  <si>
    <t>GRUPOSUR CX</t>
  </si>
  <si>
    <t>GRUPO DE INV SURAMERICANA</t>
  </si>
  <si>
    <t>KR7051900009</t>
  </si>
  <si>
    <t>051900 KP</t>
  </si>
  <si>
    <t>LG HOUSEHOLD &amp; HEALTH CARE</t>
  </si>
  <si>
    <t>EGS65901C018</t>
  </si>
  <si>
    <t>OCIC EC</t>
  </si>
  <si>
    <t>ORASCOM CONSTRUCTION INDS</t>
  </si>
  <si>
    <t>AU000000CWN6</t>
  </si>
  <si>
    <t>CWN AT</t>
  </si>
  <si>
    <t>CROWN LTD</t>
  </si>
  <si>
    <t>US4180561072</t>
  </si>
  <si>
    <t>HAS UW</t>
  </si>
  <si>
    <t>HASBRO INC</t>
  </si>
  <si>
    <t>US5745991068</t>
  </si>
  <si>
    <t>MAS UN</t>
  </si>
  <si>
    <t>MASCO CORP</t>
  </si>
  <si>
    <t>JP3165700000</t>
  </si>
  <si>
    <t>9613 JT</t>
  </si>
  <si>
    <t>NTT DATA CORP</t>
  </si>
  <si>
    <t>TW0001101004</t>
  </si>
  <si>
    <t>1101 TT</t>
  </si>
  <si>
    <t>TAIWAN CEMENT</t>
  </si>
  <si>
    <t>JP3635000007</t>
  </si>
  <si>
    <t>8015 JT</t>
  </si>
  <si>
    <t>TOYOTA TSUSHO CORP</t>
  </si>
  <si>
    <t>DK0010244425</t>
  </si>
  <si>
    <t>MAERSKA DC</t>
  </si>
  <si>
    <t>AP MOELLER-MAERSK A/S-A</t>
  </si>
  <si>
    <t>ES0113790531</t>
  </si>
  <si>
    <t>POP SQ</t>
  </si>
  <si>
    <t>BANCO POPULAR ESPANOL</t>
  </si>
  <si>
    <t>JP3894900004</t>
  </si>
  <si>
    <t>3099 JT</t>
  </si>
  <si>
    <t>ISETAN MITSUKOSHI HOLDINGS L</t>
  </si>
  <si>
    <t>JP3174410005</t>
  </si>
  <si>
    <t>3861 JT</t>
  </si>
  <si>
    <t>OJI PAPER CO LTD</t>
  </si>
  <si>
    <t>TH0003010Z12</t>
  </si>
  <si>
    <t>SCC/F TB</t>
  </si>
  <si>
    <t>SIAM CEMENT PUB CO-FOR REG</t>
  </si>
  <si>
    <t>US0844231029</t>
  </si>
  <si>
    <t>WRB UN</t>
  </si>
  <si>
    <t>WR BERKLEY CORP</t>
  </si>
  <si>
    <t>ES0167050915</t>
  </si>
  <si>
    <t>ACS SQ</t>
  </si>
  <si>
    <t>ACS ACTIVIDADES CONS Y SERV</t>
  </si>
  <si>
    <t>ID1000068703</t>
  </si>
  <si>
    <t>BUMI IJ</t>
  </si>
  <si>
    <t>BUMI RESOURCES TBK PT</t>
  </si>
  <si>
    <t>FR0010908533</t>
  </si>
  <si>
    <t>EDEN FP</t>
  </si>
  <si>
    <t>EDENRED</t>
  </si>
  <si>
    <t>IT0001479374</t>
  </si>
  <si>
    <t>LUX IM</t>
  </si>
  <si>
    <t>LUXOTTICA GROUP SPA</t>
  </si>
  <si>
    <t>PLPGER000010</t>
  </si>
  <si>
    <t>PGE PW</t>
  </si>
  <si>
    <t>PGE SA</t>
  </si>
  <si>
    <t>KR7006400006</t>
  </si>
  <si>
    <t>006400 KP</t>
  </si>
  <si>
    <t>SAMSUNG SDI CO LTD</t>
  </si>
  <si>
    <t>US87236Y1082</t>
  </si>
  <si>
    <t>AMTD UW</t>
  </si>
  <si>
    <t>TD AMERITRADE HOLDING CORP</t>
  </si>
  <si>
    <t>TRATCELL91M1</t>
  </si>
  <si>
    <t>TCELL TI</t>
  </si>
  <si>
    <t>TURKCELL ILETISIM HIZMET AS</t>
  </si>
  <si>
    <t>CH0010532478</t>
  </si>
  <si>
    <t>ATLN VX</t>
  </si>
  <si>
    <t>ACTELION LTD-REG</t>
  </si>
  <si>
    <t>US02076X1028</t>
  </si>
  <si>
    <t>ANR UN</t>
  </si>
  <si>
    <t>ALPHA NATURAL RESOURCES INC</t>
  </si>
  <si>
    <t>US4404521001</t>
  </si>
  <si>
    <t>HRL UN</t>
  </si>
  <si>
    <t>HORMEL FOODS CORP</t>
  </si>
  <si>
    <t>JP3280200001</t>
  </si>
  <si>
    <t>9006 JT</t>
  </si>
  <si>
    <t>KEIKYU CORP</t>
  </si>
  <si>
    <t>AU000000LEI5</t>
  </si>
  <si>
    <t>LEI AT</t>
  </si>
  <si>
    <t>LEIGHTON HOLDINGS LTD</t>
  </si>
  <si>
    <t>CNE1000002N9</t>
  </si>
  <si>
    <t>3323 HK</t>
  </si>
  <si>
    <t>CHINA NATIONAL BUILDING MA-H</t>
  </si>
  <si>
    <t>US21036P1084</t>
  </si>
  <si>
    <t>STZ UN</t>
  </si>
  <si>
    <t>CONSTELLATION BRANDS INC-A</t>
  </si>
  <si>
    <t>MYL6947OO005</t>
  </si>
  <si>
    <t>DIGI MK</t>
  </si>
  <si>
    <t>DIGI.COM BHD</t>
  </si>
  <si>
    <t>US3024451011</t>
  </si>
  <si>
    <t>FLIR UW</t>
  </si>
  <si>
    <t>FLIR SYSTEMS INC</t>
  </si>
  <si>
    <t>MXP4833F1044</t>
  </si>
  <si>
    <t>GMODELOC MM</t>
  </si>
  <si>
    <t>GRUPO MODELO S.A.B.-SER C</t>
  </si>
  <si>
    <t>SG2D00968206</t>
  </si>
  <si>
    <t>HPHT SP</t>
  </si>
  <si>
    <t>HUTCHISON PORT HOLDINGS TR-U</t>
  </si>
  <si>
    <t>JP3277800003</t>
  </si>
  <si>
    <t>9008 JT</t>
  </si>
  <si>
    <t>KEIO CORP</t>
  </si>
  <si>
    <t>SG1R50925390</t>
  </si>
  <si>
    <t>SCI SP</t>
  </si>
  <si>
    <t>SEMBCORP INDUSTRIES LTD</t>
  </si>
  <si>
    <t>BREMBRACNOR4</t>
  </si>
  <si>
    <t>EMBR3 BS</t>
  </si>
  <si>
    <t>EMBRAER SA</t>
  </si>
  <si>
    <t>US6293775085</t>
  </si>
  <si>
    <t>NRG UN</t>
  </si>
  <si>
    <t>NRG ENERGY INC</t>
  </si>
  <si>
    <t>JP3347200002</t>
  </si>
  <si>
    <t>4507 JT</t>
  </si>
  <si>
    <t>SHIONOGI &amp; CO LTD</t>
  </si>
  <si>
    <t>AU000000TOL1</t>
  </si>
  <si>
    <t>TOL AT</t>
  </si>
  <si>
    <t>TOLL HOLDINGS LTD</t>
  </si>
  <si>
    <t>ZAE000066692</t>
  </si>
  <si>
    <t>APN SJ</t>
  </si>
  <si>
    <t>ASPEN PHARMACARE HOLDINGS LT</t>
  </si>
  <si>
    <t>TW0002474004</t>
  </si>
  <si>
    <t>2474 TT</t>
  </si>
  <si>
    <t>CATCHER TECHNOLOGY CO LTD</t>
  </si>
  <si>
    <t>JP3027680002</t>
  </si>
  <si>
    <t>8952 JT</t>
  </si>
  <si>
    <t>JAPAN REAL ESTATE INVESTMENT</t>
  </si>
  <si>
    <t>US5526901096</t>
  </si>
  <si>
    <t>MDU UN</t>
  </si>
  <si>
    <t>MDU RESOURCES GROUP INC</t>
  </si>
  <si>
    <t>TH1074010006</t>
  </si>
  <si>
    <t>PTTGC TB</t>
  </si>
  <si>
    <t>PTT GLOBAL CHEMICAL PCL</t>
  </si>
  <si>
    <t>US7510281014</t>
  </si>
  <si>
    <t>RAH UN</t>
  </si>
  <si>
    <t>RALCORP HOLDINGS INC</t>
  </si>
  <si>
    <t>FR0010613471</t>
  </si>
  <si>
    <t>SEV FP</t>
  </si>
  <si>
    <t>SUEZ ENVIRONNEMENT CO</t>
  </si>
  <si>
    <t>KYG981491007</t>
  </si>
  <si>
    <t>1128 HK</t>
  </si>
  <si>
    <t>WYNN MACAU LTD</t>
  </si>
  <si>
    <t>INE397D01024</t>
  </si>
  <si>
    <t>BHARTI IS</t>
  </si>
  <si>
    <t>BHARTI AIRTEL LTD</t>
  </si>
  <si>
    <t>US2120151012</t>
  </si>
  <si>
    <t>CLR UN</t>
  </si>
  <si>
    <t>CONTINENTAL RESOURCES INC/OK</t>
  </si>
  <si>
    <t>US23331A1097</t>
  </si>
  <si>
    <t>DHI UN</t>
  </si>
  <si>
    <t>DR HORTON INC</t>
  </si>
  <si>
    <t>US45822P1057</t>
  </si>
  <si>
    <t>TEG UN</t>
  </si>
  <si>
    <t>INTEGRYS ENERGY GROUP INC</t>
  </si>
  <si>
    <t>SG1B51001017</t>
  </si>
  <si>
    <t>JCNC SP</t>
  </si>
  <si>
    <t>JARDINE CYCLE &amp; CARRIAGE LTD</t>
  </si>
  <si>
    <t>PTJMT0AE0001</t>
  </si>
  <si>
    <t>JMT PL</t>
  </si>
  <si>
    <t>JERONIMO MARTINS</t>
  </si>
  <si>
    <t>CH0010570759</t>
  </si>
  <si>
    <t>LISN SE</t>
  </si>
  <si>
    <t>LINDT &amp; SPRUENGLI AG-REG</t>
  </si>
  <si>
    <t>BRNATUACNOR6</t>
  </si>
  <si>
    <t>NATU3 BS</t>
  </si>
  <si>
    <t>NATURA COSMETICOS SA</t>
  </si>
  <si>
    <t>US6819041087</t>
  </si>
  <si>
    <t>OCR UN</t>
  </si>
  <si>
    <t>OMNICARE INC</t>
  </si>
  <si>
    <t>BMG6852T1053</t>
  </si>
  <si>
    <t>PRE UN</t>
  </si>
  <si>
    <t>PARTNERRE LTD</t>
  </si>
  <si>
    <t>KR7032830002</t>
  </si>
  <si>
    <t>032830 KP</t>
  </si>
  <si>
    <t>SAMSUNG LIFE INSURANCE CO LT</t>
  </si>
  <si>
    <t>BE0003739530</t>
  </si>
  <si>
    <t>UCB BB</t>
  </si>
  <si>
    <t>UCB SA</t>
  </si>
  <si>
    <t>TW0002409000</t>
  </si>
  <si>
    <t>2409 TT</t>
  </si>
  <si>
    <t>AU OPTRONICS CORP</t>
  </si>
  <si>
    <t>US26483E1001</t>
  </si>
  <si>
    <t>DNB UN</t>
  </si>
  <si>
    <t>DUN &amp; BRADSTREET CORP</t>
  </si>
  <si>
    <t>PTGAL0AM0009</t>
  </si>
  <si>
    <t>GALP PL</t>
  </si>
  <si>
    <t>GALP ENERGIA SGPS SA-B SHRS</t>
  </si>
  <si>
    <t>JP3300600008</t>
  </si>
  <si>
    <t>4902 JT</t>
  </si>
  <si>
    <t>KONICA MINOLTA HOLDINGS INC</t>
  </si>
  <si>
    <t>JP3419050004</t>
  </si>
  <si>
    <t>6460 JT</t>
  </si>
  <si>
    <t>SEGA SAMMY HOLDINGS INC</t>
  </si>
  <si>
    <t>PLTLKPL00017</t>
  </si>
  <si>
    <t>TPS PW</t>
  </si>
  <si>
    <t>TELEKOMUNIKACJA POLSKA SA</t>
  </si>
  <si>
    <t>CA92849T1084</t>
  </si>
  <si>
    <t>VT CT</t>
  </si>
  <si>
    <t>VITERRA INC</t>
  </si>
  <si>
    <t>US93317Q1058</t>
  </si>
  <si>
    <t>WLT UN</t>
  </si>
  <si>
    <t>WALTER ENERGY INC</t>
  </si>
  <si>
    <t>US04621X1081</t>
  </si>
  <si>
    <t>AIZ UN</t>
  </si>
  <si>
    <t>ASSURANT INC</t>
  </si>
  <si>
    <t>KR7001300003</t>
  </si>
  <si>
    <t>001300 KP</t>
  </si>
  <si>
    <t>CHEIL INDUSTRIES INC</t>
  </si>
  <si>
    <t>LR0008862868</t>
  </si>
  <si>
    <t>RCL UN</t>
  </si>
  <si>
    <t>ROYAL CARIBBEAN CRUISES LTD</t>
  </si>
  <si>
    <t>US8110651010</t>
  </si>
  <si>
    <t>SNI UN</t>
  </si>
  <si>
    <t>SCRIPPS NETWORKS INTER-CL A</t>
  </si>
  <si>
    <t>ZAE000016176</t>
  </si>
  <si>
    <t>SHF SJ</t>
  </si>
  <si>
    <t>STEINHOFF INTL HOLDINGS LTD</t>
  </si>
  <si>
    <t>JP3585800000</t>
  </si>
  <si>
    <t>9501 JT</t>
  </si>
  <si>
    <t>TOKYO ELECTRIC POWER CO INC</t>
  </si>
  <si>
    <t>JP3942800008</t>
  </si>
  <si>
    <t>7272 JT</t>
  </si>
  <si>
    <t>YAMAHA MOTOR CO LTD</t>
  </si>
  <si>
    <t>US0028962076</t>
  </si>
  <si>
    <t>ANF UN</t>
  </si>
  <si>
    <t>ABERCROMBIE &amp; FITCH CO-CL A</t>
  </si>
  <si>
    <t>US4517341073</t>
  </si>
  <si>
    <t>IHS UN</t>
  </si>
  <si>
    <t>IHS INC-CLASS A</t>
  </si>
  <si>
    <t>TW0002105004</t>
  </si>
  <si>
    <t>2105 TT</t>
  </si>
  <si>
    <t>CHENG SHIN RUBBER IND CO LTD</t>
  </si>
  <si>
    <t>CA5394811015</t>
  </si>
  <si>
    <t>L CT</t>
  </si>
  <si>
    <t>LOBLAW COMPANIES LTD</t>
  </si>
  <si>
    <t>KR7053000006</t>
  </si>
  <si>
    <t>053000 KP</t>
  </si>
  <si>
    <t>WOORI FINANCE HOLDINGS CO</t>
  </si>
  <si>
    <t>TW0002353000</t>
  </si>
  <si>
    <t>2353 TT</t>
  </si>
  <si>
    <t>ACER INC</t>
  </si>
  <si>
    <t>MXP000511016</t>
  </si>
  <si>
    <t>ALFAA MM</t>
  </si>
  <si>
    <t>ALFA S.A.B.-A</t>
  </si>
  <si>
    <t>GB00B28KQ186</t>
  </si>
  <si>
    <t>EMG LN</t>
  </si>
  <si>
    <t>MAN GROUP PLC</t>
  </si>
  <si>
    <t>US6907684038</t>
  </si>
  <si>
    <t>OI UN</t>
  </si>
  <si>
    <t>OWENS-ILLINOIS INC</t>
  </si>
  <si>
    <t>NL0009432491</t>
  </si>
  <si>
    <t>VPK NA</t>
  </si>
  <si>
    <t>VOPAK</t>
  </si>
  <si>
    <t>DE000A1DAHH0</t>
  </si>
  <si>
    <t>BNR GY</t>
  </si>
  <si>
    <t>BRENNTAG AG</t>
  </si>
  <si>
    <t>KYG2108Y1052</t>
  </si>
  <si>
    <t>1109 HK</t>
  </si>
  <si>
    <t>CHINA RESOURCES LAND LTD</t>
  </si>
  <si>
    <t>MU0117U00026</t>
  </si>
  <si>
    <t>GGR SP</t>
  </si>
  <si>
    <t>GOLDEN AGRI-RESOURCES LTD</t>
  </si>
  <si>
    <t>MXP370641013</t>
  </si>
  <si>
    <t>GFINBURO MM</t>
  </si>
  <si>
    <t>GRUPO FINANCIERO INBURSA-O</t>
  </si>
  <si>
    <t>US49456B1017</t>
  </si>
  <si>
    <t>KMI UN</t>
  </si>
  <si>
    <t>KINDER MORGAN INC</t>
  </si>
  <si>
    <t>US5311721048</t>
  </si>
  <si>
    <t>LRY UN</t>
  </si>
  <si>
    <t>LIBERTY PROPERTY TRUST</t>
  </si>
  <si>
    <t>US5732841060</t>
  </si>
  <si>
    <t>MLM UN</t>
  </si>
  <si>
    <t>MARTIN MARIETTA MATERIALS</t>
  </si>
  <si>
    <t>US7703231032</t>
  </si>
  <si>
    <t>RHI UN</t>
  </si>
  <si>
    <t>ROBERT HALF INTL INC</t>
  </si>
  <si>
    <t>SG1F60858221</t>
  </si>
  <si>
    <t>STE SP</t>
  </si>
  <si>
    <t>SINGAPORE TECH ENGINEERING</t>
  </si>
  <si>
    <t>KR7003600004</t>
  </si>
  <si>
    <t>003600 KP</t>
  </si>
  <si>
    <t>SK HOLDINGS CO LTD</t>
  </si>
  <si>
    <t>US9129091081</t>
  </si>
  <si>
    <t>X UN</t>
  </si>
  <si>
    <t>UNITED STATES STEEL CORP</t>
  </si>
  <si>
    <t>AT0000937503</t>
  </si>
  <si>
    <t>VOE AV</t>
  </si>
  <si>
    <t>VOESTALPINE AG</t>
  </si>
  <si>
    <t>US42805T1051</t>
  </si>
  <si>
    <t>HTZ UN</t>
  </si>
  <si>
    <t>HERTZ GLOBAL HOLDINGS INC</t>
  </si>
  <si>
    <t>MYL6033OO004</t>
  </si>
  <si>
    <t>PTG MK</t>
  </si>
  <si>
    <t>PETRONAS GAS BHD</t>
  </si>
  <si>
    <t>AT0000720008</t>
  </si>
  <si>
    <t>TKA AV</t>
  </si>
  <si>
    <t>TELEKOM AUSTRIA AG</t>
  </si>
  <si>
    <t>HK0144000764</t>
  </si>
  <si>
    <t>144 HK</t>
  </si>
  <si>
    <t>CHINA MERCHANTS HLDGS INTL</t>
  </si>
  <si>
    <t>MYL4715OO008</t>
  </si>
  <si>
    <t>GENM MK</t>
  </si>
  <si>
    <t>GENTING MALAYSIA BHD</t>
  </si>
  <si>
    <t>US7588491032</t>
  </si>
  <si>
    <t>REG UN</t>
  </si>
  <si>
    <t>REGENCY CENTERS CORP</t>
  </si>
  <si>
    <t>ZAE000030060</t>
  </si>
  <si>
    <t>ABL SJ</t>
  </si>
  <si>
    <t>AFRICAN BANK INVESTMENTS LTD</t>
  </si>
  <si>
    <t>CA01626P4033</t>
  </si>
  <si>
    <t>ATD/B CT</t>
  </si>
  <si>
    <t>ALIMENTATION COUCHE-TARD -B</t>
  </si>
  <si>
    <t>US29265N1081</t>
  </si>
  <si>
    <t>EGN UN</t>
  </si>
  <si>
    <t>ENERGEN CORP</t>
  </si>
  <si>
    <t>CNE1000003K3</t>
  </si>
  <si>
    <t>358 HK</t>
  </si>
  <si>
    <t>JIANGXI COPPER CO LTD-H</t>
  </si>
  <si>
    <t>BE0003565737</t>
  </si>
  <si>
    <t>KBC BB</t>
  </si>
  <si>
    <t>KBC GROEP NV</t>
  </si>
  <si>
    <t>US5249011058</t>
  </si>
  <si>
    <t>LM UN</t>
  </si>
  <si>
    <t>LEGG MASON INC</t>
  </si>
  <si>
    <t>AU000000OZL8</t>
  </si>
  <si>
    <t>OZL AT</t>
  </si>
  <si>
    <t>OZ MINERALS LTD</t>
  </si>
  <si>
    <t>CA9039141093</t>
  </si>
  <si>
    <t>UPL UN</t>
  </si>
  <si>
    <t>ULTRA PETROLEUM CORP</t>
  </si>
  <si>
    <t>BMG0692U1099</t>
  </si>
  <si>
    <t>AXS UN</t>
  </si>
  <si>
    <t>AXIS CAPITAL HOLDINGS LTD</t>
  </si>
  <si>
    <t>GB00B0HZPV38</t>
  </si>
  <si>
    <t>KAZ LN</t>
  </si>
  <si>
    <t>KAZAKHMYS PLC</t>
  </si>
  <si>
    <t>KR7036570000</t>
  </si>
  <si>
    <t>036570 KP</t>
  </si>
  <si>
    <t>NCSOFT CORPORATION</t>
  </si>
  <si>
    <t>KR7010060002</t>
  </si>
  <si>
    <t>010060 KP</t>
  </si>
  <si>
    <t>OCI CO LTD</t>
  </si>
  <si>
    <t>US7096311052</t>
  </si>
  <si>
    <t>PNR UN</t>
  </si>
  <si>
    <t>PENTAIR INC</t>
  </si>
  <si>
    <t>CH0012410517</t>
  </si>
  <si>
    <t>BALN VX</t>
  </si>
  <si>
    <t>BALOISE HOLDING AG - REG</t>
  </si>
  <si>
    <t>DK0010309657</t>
  </si>
  <si>
    <t>COLOB DC</t>
  </si>
  <si>
    <t>COLOPLAST-B</t>
  </si>
  <si>
    <t>TW0001402006</t>
  </si>
  <si>
    <t>1402 TT</t>
  </si>
  <si>
    <t>FAR EASTERN NEW CENTURY CORP</t>
  </si>
  <si>
    <t>TW0006505001</t>
  </si>
  <si>
    <t>6505 TT</t>
  </si>
  <si>
    <t>FORMOSA PETROCHEMICAL CORP</t>
  </si>
  <si>
    <t>JP3385980002</t>
  </si>
  <si>
    <t>4185 JT</t>
  </si>
  <si>
    <t>JSR CORP</t>
  </si>
  <si>
    <t>MYL2445OO004</t>
  </si>
  <si>
    <t>KLK MK</t>
  </si>
  <si>
    <t>KUALA LUMPUR KEPONG BHD</t>
  </si>
  <si>
    <t>BMG5320C1082</t>
  </si>
  <si>
    <t>135 HK</t>
  </si>
  <si>
    <t>KUNLUN ENERGY CO LTD</t>
  </si>
  <si>
    <t>CNE100000593</t>
  </si>
  <si>
    <t>2328 HK</t>
  </si>
  <si>
    <t>PICC PROPERTY &amp; CASUALTY -H</t>
  </si>
  <si>
    <t>TRAISCTR91N2</t>
  </si>
  <si>
    <t>ISCTR TI</t>
  </si>
  <si>
    <t>TURKIYE IS BANKASI-C</t>
  </si>
  <si>
    <t>IT0003487029</t>
  </si>
  <si>
    <t>UBI IM</t>
  </si>
  <si>
    <t>UBI BANCA SCPA</t>
  </si>
  <si>
    <t>CA0468271014</t>
  </si>
  <si>
    <t>ATH CT</t>
  </si>
  <si>
    <t>ATHABASCA OIL SANDS CORP</t>
  </si>
  <si>
    <t>AU000000COH5</t>
  </si>
  <si>
    <t>COH AT</t>
  </si>
  <si>
    <t>COCHLEAR LTD</t>
  </si>
  <si>
    <t>RU000A0JPNN9</t>
  </si>
  <si>
    <t>FEES RX</t>
  </si>
  <si>
    <t>FEDERAL GRID CO UNIFIED</t>
  </si>
  <si>
    <t>NZFBUE0001S0</t>
  </si>
  <si>
    <t>FBU NZ</t>
  </si>
  <si>
    <t>FLETCHER BUILDING LTD</t>
  </si>
  <si>
    <t>MXP495211262</t>
  </si>
  <si>
    <t>BIMBOA MM</t>
  </si>
  <si>
    <t>GRUPO BIMBO SAB- SERIES A</t>
  </si>
  <si>
    <t>JP3733400000</t>
  </si>
  <si>
    <t>5214 JT</t>
  </si>
  <si>
    <t>NIPPON ELECTRIC GLASS CO LTD</t>
  </si>
  <si>
    <t>US7846351044</t>
  </si>
  <si>
    <t>SPW UN</t>
  </si>
  <si>
    <t>SPX CORP</t>
  </si>
  <si>
    <t>AU000000CPU5</t>
  </si>
  <si>
    <t>CPU AT</t>
  </si>
  <si>
    <t>COMPUTERSHARE LTD</t>
  </si>
  <si>
    <t>JP3496600002</t>
  </si>
  <si>
    <t>7262 JT</t>
  </si>
  <si>
    <t>DAIHATSU MOTOR CO LTD</t>
  </si>
  <si>
    <t>FR0010221234</t>
  </si>
  <si>
    <t>ETL FP</t>
  </si>
  <si>
    <t>EUTELSAT COMMUNICATIONS</t>
  </si>
  <si>
    <t>CL0000000423</t>
  </si>
  <si>
    <t>LAN CC</t>
  </si>
  <si>
    <t>LAN AIRLINES SA</t>
  </si>
  <si>
    <t>US52729N3089</t>
  </si>
  <si>
    <t>LVLT UN</t>
  </si>
  <si>
    <t>LEVEL 3 COMMUNICATIONS INC</t>
  </si>
  <si>
    <t>US6081901042</t>
  </si>
  <si>
    <t>MHK UN</t>
  </si>
  <si>
    <t>MOHAWK INDUSTRIES INC</t>
  </si>
  <si>
    <t>PLPKN0000018</t>
  </si>
  <si>
    <t>PKN PW</t>
  </si>
  <si>
    <t>POLSKI KONCERN NAFTOWY ORLEN</t>
  </si>
  <si>
    <t>BMG7496G1033</t>
  </si>
  <si>
    <t>RNR UN</t>
  </si>
  <si>
    <t>RENAISSANCERE HOLDINGS LTD</t>
  </si>
  <si>
    <t>JP3419400001</t>
  </si>
  <si>
    <t>4204 JT</t>
  </si>
  <si>
    <t>SEKISUI CHEMICAL CO LTD</t>
  </si>
  <si>
    <t>ID1000106800</t>
  </si>
  <si>
    <t>SMGR IJ</t>
  </si>
  <si>
    <t>SEMEN GRESIK (PERSERO) PT</t>
  </si>
  <si>
    <t>INE257A01026</t>
  </si>
  <si>
    <t>BHEL IS</t>
  </si>
  <si>
    <t>BHARAT HEAVY ELECTRICALS</t>
  </si>
  <si>
    <t>JP3519400000</t>
  </si>
  <si>
    <t>4519 JT</t>
  </si>
  <si>
    <t>CHUGAI PHARMACEUTICAL CO LTD</t>
  </si>
  <si>
    <t>ES0130960018</t>
  </si>
  <si>
    <t>ENG SQ</t>
  </si>
  <si>
    <t>ENAGAS SA</t>
  </si>
  <si>
    <t>TW0002892007</t>
  </si>
  <si>
    <t>2892 TT</t>
  </si>
  <si>
    <t>FIRST FINANCIAL HOLDING CO</t>
  </si>
  <si>
    <t>CA70706P1045</t>
  </si>
  <si>
    <t>PGF CT</t>
  </si>
  <si>
    <t>PENGROWTH ENERGY CORP</t>
  </si>
  <si>
    <t>US31620R1059</t>
  </si>
  <si>
    <t>FNF UN</t>
  </si>
  <si>
    <t>FIDELITY NATIONAL FINL-A</t>
  </si>
  <si>
    <t>BRGOAUACNPR8</t>
  </si>
  <si>
    <t>GOAU4 BS</t>
  </si>
  <si>
    <t>METALURGICA GERDAU SA-PREF</t>
  </si>
  <si>
    <t>JP3201200007</t>
  </si>
  <si>
    <t>7733 JT</t>
  </si>
  <si>
    <t>OLYMPUS CORP</t>
  </si>
  <si>
    <t>US7244791007</t>
  </si>
  <si>
    <t>PBI UN</t>
  </si>
  <si>
    <t>PITNEY BOWES INC</t>
  </si>
  <si>
    <t>FR0000121329</t>
  </si>
  <si>
    <t>HO FP</t>
  </si>
  <si>
    <t>THALES SA</t>
  </si>
  <si>
    <t>AU000000AWC3</t>
  </si>
  <si>
    <t>AWC AT</t>
  </si>
  <si>
    <t>ALUMINA LTD</t>
  </si>
  <si>
    <t>COB07PA00011</t>
  </si>
  <si>
    <t>BCOLO CX</t>
  </si>
  <si>
    <t>BANCOLOMBIA SA</t>
  </si>
  <si>
    <t>CNE100000HF9</t>
  </si>
  <si>
    <t>1988 HK</t>
  </si>
  <si>
    <t>CHINA MINSHENG BANKING-H</t>
  </si>
  <si>
    <t>ID1000068604</t>
  </si>
  <si>
    <t>GGRM IJ</t>
  </si>
  <si>
    <t>GUDANG GARAM TBK PT</t>
  </si>
  <si>
    <t>JP3903000002</t>
  </si>
  <si>
    <t>5711 JT</t>
  </si>
  <si>
    <t>MITSUBISHI MATERIALS CORP</t>
  </si>
  <si>
    <t>HU0000068952</t>
  </si>
  <si>
    <t>MOL HB</t>
  </si>
  <si>
    <t>MOL HUNGARIAN OIL AND GAS PL</t>
  </si>
  <si>
    <t>TH0101010Z06</t>
  </si>
  <si>
    <t>CPF TB</t>
  </si>
  <si>
    <t>CHAROEN POKPHAND FOODS PUB</t>
  </si>
  <si>
    <t>NL0000240000</t>
  </si>
  <si>
    <t>QIA GY</t>
  </si>
  <si>
    <t>QIAGEN N.V.</t>
  </si>
  <si>
    <t>CLP3880F1085</t>
  </si>
  <si>
    <t>FALAB CC</t>
  </si>
  <si>
    <t>S.A.C.I. FALABELLA</t>
  </si>
  <si>
    <t>US8919061098</t>
  </si>
  <si>
    <t>TSS UN</t>
  </si>
  <si>
    <t>TOTAL SYSTEM SERVICES INC</t>
  </si>
  <si>
    <t>ES0140609019</t>
  </si>
  <si>
    <t>CABK SQ</t>
  </si>
  <si>
    <t>CAIXABANK</t>
  </si>
  <si>
    <t>ZAE000084992</t>
  </si>
  <si>
    <t>EXX SJ</t>
  </si>
  <si>
    <t>EXXARO RESOURCES LTD</t>
  </si>
  <si>
    <t>JP3982100004</t>
  </si>
  <si>
    <t>2651 JT</t>
  </si>
  <si>
    <t>LAWSON INC</t>
  </si>
  <si>
    <t>SG1H97877952</t>
  </si>
  <si>
    <t>SMM SP</t>
  </si>
  <si>
    <t>SEMBCORP MARINE LTD</t>
  </si>
  <si>
    <t>US8894781033</t>
  </si>
  <si>
    <t>TOL UN</t>
  </si>
  <si>
    <t>TOLL BROTHERS INC</t>
  </si>
  <si>
    <t>US9170471026</t>
  </si>
  <si>
    <t>URBN UW</t>
  </si>
  <si>
    <t>URBAN OUTFITTERS INC</t>
  </si>
  <si>
    <t>BRCTIPACNOR2</t>
  </si>
  <si>
    <t>CTIP3 BS</t>
  </si>
  <si>
    <t>CETIP SA-MERCADOS ORGANIZADO</t>
  </si>
  <si>
    <t>AU000000CFX0</t>
  </si>
  <si>
    <t>CFX AT</t>
  </si>
  <si>
    <t>CFS RETAIL PROPERTY TRUST</t>
  </si>
  <si>
    <t>CA1254911003</t>
  </si>
  <si>
    <t>CIX CT</t>
  </si>
  <si>
    <t>CI FINANCIAL CORP</t>
  </si>
  <si>
    <t>CA4579831047</t>
  </si>
  <si>
    <t>IMN CT</t>
  </si>
  <si>
    <t>INMET MINING CORPORATION</t>
  </si>
  <si>
    <t>FR0000130213</t>
  </si>
  <si>
    <t>MMB FP</t>
  </si>
  <si>
    <t>LAGARDERE S.C.A.</t>
  </si>
  <si>
    <t>US56418H1005</t>
  </si>
  <si>
    <t>MAN UN</t>
  </si>
  <si>
    <t>MANPOWER INC</t>
  </si>
  <si>
    <t>IT0004176001</t>
  </si>
  <si>
    <t>PRY IM</t>
  </si>
  <si>
    <t>PRYSMIAN SPA</t>
  </si>
  <si>
    <t>CA7669101031</t>
  </si>
  <si>
    <t>REI-U CT</t>
  </si>
  <si>
    <t>RIOCAN REAL ESTATE INVST TR</t>
  </si>
  <si>
    <t>BMG8063F1068</t>
  </si>
  <si>
    <t>69 HK</t>
  </si>
  <si>
    <t>SHANGRI-LA ASIA LTD</t>
  </si>
  <si>
    <t>CH0014852781</t>
  </si>
  <si>
    <t>SLHN VX</t>
  </si>
  <si>
    <t>SWISS LIFE HOLDING AG-REG</t>
  </si>
  <si>
    <t>ES0113307039</t>
  </si>
  <si>
    <t>BKIA SQ</t>
  </si>
  <si>
    <t>BANKIA SA</t>
  </si>
  <si>
    <t>US2644115055</t>
  </si>
  <si>
    <t>DRE UN</t>
  </si>
  <si>
    <t>DUKE REALTY CORP</t>
  </si>
  <si>
    <t>KR7000240002</t>
  </si>
  <si>
    <t>000240 KP</t>
  </si>
  <si>
    <t>HANKOOK TIRE CO LTD</t>
  </si>
  <si>
    <t>ZAE000067211</t>
  </si>
  <si>
    <t>IPL SJ</t>
  </si>
  <si>
    <t>IMPERIAL HOLDINGS LTD</t>
  </si>
  <si>
    <t>AU000000MTS0</t>
  </si>
  <si>
    <t>MTS AT</t>
  </si>
  <si>
    <t>METCASH LTD</t>
  </si>
  <si>
    <t>JP3720800006</t>
  </si>
  <si>
    <t>6471 JT</t>
  </si>
  <si>
    <t>NSK LTD</t>
  </si>
  <si>
    <t>CA6837151068</t>
  </si>
  <si>
    <t>OTC CT</t>
  </si>
  <si>
    <t>OPEN TEXT CORP</t>
  </si>
  <si>
    <t>GB00B02J6398</t>
  </si>
  <si>
    <t>ADM LN</t>
  </si>
  <si>
    <t>ADMIRAL GROUP PLC</t>
  </si>
  <si>
    <t>AU000000BLD2</t>
  </si>
  <si>
    <t>BLD AT</t>
  </si>
  <si>
    <t>BORAL LTD</t>
  </si>
  <si>
    <t>KYG210961051</t>
  </si>
  <si>
    <t>2319 HK</t>
  </si>
  <si>
    <t>CHINA MENGNIU DAIRY CO</t>
  </si>
  <si>
    <t>GB00B09LSH68</t>
  </si>
  <si>
    <t>ISAT LN</t>
  </si>
  <si>
    <t>INMARSAT PLC</t>
  </si>
  <si>
    <t>JP3695200000</t>
  </si>
  <si>
    <t>5333 JT</t>
  </si>
  <si>
    <t>NGK INSULATORS LTD</t>
  </si>
  <si>
    <t>CA68272K1030</t>
  </si>
  <si>
    <t>OCX CT</t>
  </si>
  <si>
    <t>ONEX CORPORATION</t>
  </si>
  <si>
    <t>PTPTC0AM0009</t>
  </si>
  <si>
    <t>PTC PL</t>
  </si>
  <si>
    <t>PORTUGAL TELECOM SGPS SA-REG</t>
  </si>
  <si>
    <t>TW0002325008</t>
  </si>
  <si>
    <t>2325 TT</t>
  </si>
  <si>
    <t>SILICONWARE PRECISION INDS</t>
  </si>
  <si>
    <t>INE044A01036</t>
  </si>
  <si>
    <t>SUNP IS</t>
  </si>
  <si>
    <t>SUN PHARMACEUTICAL INDUS</t>
  </si>
  <si>
    <t>NZTELE0001S4</t>
  </si>
  <si>
    <t>TEL NZ</t>
  </si>
  <si>
    <t>TELECOM CORP OF NEW ZEALAND</t>
  </si>
  <si>
    <t>US9032361076</t>
  </si>
  <si>
    <t>URS UN</t>
  </si>
  <si>
    <t>URS CORP</t>
  </si>
  <si>
    <t>BRCESPACNPB4</t>
  </si>
  <si>
    <t>CESP6 BS</t>
  </si>
  <si>
    <t>CIA ENERGETICA DE SP-PREF B</t>
  </si>
  <si>
    <t>INE522F01014</t>
  </si>
  <si>
    <t>COAL IS</t>
  </si>
  <si>
    <t>COAL INDIA LTD</t>
  </si>
  <si>
    <t>GRS104003009</t>
  </si>
  <si>
    <t>EEEK GA</t>
  </si>
  <si>
    <t>COCA-COLA HELLENIC BOTTLING</t>
  </si>
  <si>
    <t>IT0004618465</t>
  </si>
  <si>
    <t>EGPW IM</t>
  </si>
  <si>
    <t>ENEL GREEN POWER SPA</t>
  </si>
  <si>
    <t>AU000000JHX1</t>
  </si>
  <si>
    <t>JHX AT</t>
  </si>
  <si>
    <t>JAMES HARDIE INDUSTRIES-CDI</t>
  </si>
  <si>
    <t>HK0880043028</t>
  </si>
  <si>
    <t>880 HK</t>
  </si>
  <si>
    <t>SJM HOLDINGS LTD</t>
  </si>
  <si>
    <t>CH0038388911</t>
  </si>
  <si>
    <t>SUN SE</t>
  </si>
  <si>
    <t>SULZER AG-REG</t>
  </si>
  <si>
    <t>CH0012255144</t>
  </si>
  <si>
    <t>UHRN SE</t>
  </si>
  <si>
    <t>SWATCH GROUP AG/THE-REG</t>
  </si>
  <si>
    <t>IL0006625771</t>
  </si>
  <si>
    <t>POLI IT</t>
  </si>
  <si>
    <t>BANK HAPOALIM BM</t>
  </si>
  <si>
    <t>IL0006046119</t>
  </si>
  <si>
    <t>LUMI IT</t>
  </si>
  <si>
    <t>BANK LEUMI LE-ISRAEL</t>
  </si>
  <si>
    <t>BRELETACNPB7</t>
  </si>
  <si>
    <t>ELET6 BS</t>
  </si>
  <si>
    <t>CENTRAIS ELETRICAS BRAS-PR B</t>
  </si>
  <si>
    <t>GB0033872168</t>
  </si>
  <si>
    <t>IAP LN</t>
  </si>
  <si>
    <t>ICAP PLC</t>
  </si>
  <si>
    <t>GB00B17BBQ50</t>
  </si>
  <si>
    <t>INVP LN</t>
  </si>
  <si>
    <t>INVESTEC PLC</t>
  </si>
  <si>
    <t>BMG524401079</t>
  </si>
  <si>
    <t>683 HK</t>
  </si>
  <si>
    <t>KERRY PROPERTIES LTD</t>
  </si>
  <si>
    <t>KR7023530009</t>
  </si>
  <si>
    <t>023530 KP</t>
  </si>
  <si>
    <t>LOTTE SHOPPING CO</t>
  </si>
  <si>
    <t>INE268A01049</t>
  </si>
  <si>
    <t>STLT IS</t>
  </si>
  <si>
    <t>STERLITE INDUSTRIES INDIA LT</t>
  </si>
  <si>
    <t>MYL1015OO006</t>
  </si>
  <si>
    <t>AMM MK</t>
  </si>
  <si>
    <t>AMMB HOLDINGS BHD</t>
  </si>
  <si>
    <t>INE089A01023</t>
  </si>
  <si>
    <t>DRRD IS</t>
  </si>
  <si>
    <t>DR. REDDY'S LABORATORIES</t>
  </si>
  <si>
    <t>US2782651036</t>
  </si>
  <si>
    <t>EV UN</t>
  </si>
  <si>
    <t>EATON VANCE CORP</t>
  </si>
  <si>
    <t>US30212P3038</t>
  </si>
  <si>
    <t>EXPE UW</t>
  </si>
  <si>
    <t>EXPEDIA INC</t>
  </si>
  <si>
    <t>JP3805010000</t>
  </si>
  <si>
    <t>8354 JT</t>
  </si>
  <si>
    <t>FUKUOKA FINANCIAL GROUP INC</t>
  </si>
  <si>
    <t>US81211K1007</t>
  </si>
  <si>
    <t>SEE UN</t>
  </si>
  <si>
    <t>SEALED AIR CORP</t>
  </si>
  <si>
    <t>JP3368000000</t>
  </si>
  <si>
    <t>4004 JT</t>
  </si>
  <si>
    <t>SHOWA DENKO K K</t>
  </si>
  <si>
    <t>AU000000TTS5</t>
  </si>
  <si>
    <t>TTS AT</t>
  </si>
  <si>
    <t>TATTS GROUP LTD</t>
  </si>
  <si>
    <t>DE0008402215</t>
  </si>
  <si>
    <t>HNR1 GY</t>
  </si>
  <si>
    <t>HANNOVER RUECKVERSICHERU-REG</t>
  </si>
  <si>
    <t>INE038A01020</t>
  </si>
  <si>
    <t>HNDL IS</t>
  </si>
  <si>
    <t>HINDALCO INDUSTRIES LTD</t>
  </si>
  <si>
    <t>JP3134800006</t>
  </si>
  <si>
    <t>7013 JT</t>
  </si>
  <si>
    <t>IHI CORP</t>
  </si>
  <si>
    <t>CNE000000SK7</t>
  </si>
  <si>
    <t>900948 CG</t>
  </si>
  <si>
    <t>INNER MONGOLIA YITAI COAL-B</t>
  </si>
  <si>
    <t>BRLAMEACNPR6</t>
  </si>
  <si>
    <t>LAME4 BS</t>
  </si>
  <si>
    <t>LOJAS AMERICANAS SA-PREF</t>
  </si>
  <si>
    <t>IT0000062957</t>
  </si>
  <si>
    <t>MB IM</t>
  </si>
  <si>
    <t>MEDIOBANCA SPA</t>
  </si>
  <si>
    <t>FR0000120685</t>
  </si>
  <si>
    <t>KN FP</t>
  </si>
  <si>
    <t>NATIXIS</t>
  </si>
  <si>
    <t>CA87971M1032</t>
  </si>
  <si>
    <t>T CT</t>
  </si>
  <si>
    <t>TELUS CORP</t>
  </si>
  <si>
    <t>CA09784Y1088</t>
  </si>
  <si>
    <t>BNP CT</t>
  </si>
  <si>
    <t>BONAVISTA ENERGY CORP</t>
  </si>
  <si>
    <t>CA1520061021</t>
  </si>
  <si>
    <t>CG CT</t>
  </si>
  <si>
    <t>CENTERRA GOLD INC</t>
  </si>
  <si>
    <t>US2254471012</t>
  </si>
  <si>
    <t>CREE UW</t>
  </si>
  <si>
    <t>CREE INC</t>
  </si>
  <si>
    <t>TW0004904008</t>
  </si>
  <si>
    <t>4904 TT</t>
  </si>
  <si>
    <t>FAR EASTONE TELECOMM CO LTD</t>
  </si>
  <si>
    <t>FR0000121964</t>
  </si>
  <si>
    <t>LI FP</t>
  </si>
  <si>
    <t>KLEPIERRE</t>
  </si>
  <si>
    <t>KR7010130003</t>
  </si>
  <si>
    <t>010130 KP</t>
  </si>
  <si>
    <t>KOREA ZINC CO LTD</t>
  </si>
  <si>
    <t>JP3729400006</t>
  </si>
  <si>
    <t>9062 JT</t>
  </si>
  <si>
    <t>NIPPON EXPRESS CO LTD</t>
  </si>
  <si>
    <t>US78390X1019</t>
  </si>
  <si>
    <t>SAI UN</t>
  </si>
  <si>
    <t>SAIC INC</t>
  </si>
  <si>
    <t>TW0002347002</t>
  </si>
  <si>
    <t>2347 TT</t>
  </si>
  <si>
    <t>SYNNEX TECHNOLOGY INTL CORP</t>
  </si>
  <si>
    <t>CA9611485090</t>
  </si>
  <si>
    <t>WN CT</t>
  </si>
  <si>
    <t>WESTON (GEORGE) LTD</t>
  </si>
  <si>
    <t>BRHGTXACNOR9</t>
  </si>
  <si>
    <t>HGTX3 BS</t>
  </si>
  <si>
    <t>CIA HERING</t>
  </si>
  <si>
    <t>GB00B07KD360</t>
  </si>
  <si>
    <t>COB LN</t>
  </si>
  <si>
    <t>COBHAM PLC</t>
  </si>
  <si>
    <t>KYG3225A1031</t>
  </si>
  <si>
    <t>3333 HK</t>
  </si>
  <si>
    <t>EVERGRANDE REAL ESTATE GROUP</t>
  </si>
  <si>
    <t>JP3799000009</t>
  </si>
  <si>
    <t>6806 JT</t>
  </si>
  <si>
    <t>HIROSE ELECTRIC CO LTD</t>
  </si>
  <si>
    <t>AT0000809058</t>
  </si>
  <si>
    <t>IIA AV</t>
  </si>
  <si>
    <t>IMMOFINANZ AG</t>
  </si>
  <si>
    <t>TW0003231007</t>
  </si>
  <si>
    <t>3231 TT</t>
  </si>
  <si>
    <t>WISTRON CORP</t>
  </si>
  <si>
    <t>CA87261X1087</t>
  </si>
  <si>
    <t>X CT</t>
  </si>
  <si>
    <t>TMX GROUP INC</t>
  </si>
  <si>
    <t>IT0004231566</t>
  </si>
  <si>
    <t>BP IM</t>
  </si>
  <si>
    <t>BANCO POPOLARE SCARL</t>
  </si>
  <si>
    <t>HK0392044647</t>
  </si>
  <si>
    <t>392 HK</t>
  </si>
  <si>
    <t>BEIJING ENTERPRISES HLDGS</t>
  </si>
  <si>
    <t>HK0836012952</t>
  </si>
  <si>
    <t>836 HK</t>
  </si>
  <si>
    <t>CHINA RESOURCES POWER HOLDIN</t>
  </si>
  <si>
    <t>US4436831071</t>
  </si>
  <si>
    <t>HCBK UW</t>
  </si>
  <si>
    <t>HUDSON CITY BANCORP INC</t>
  </si>
  <si>
    <t>BRJBSSACNOR8</t>
  </si>
  <si>
    <t>JBSS3 BS</t>
  </si>
  <si>
    <t>JBS SA</t>
  </si>
  <si>
    <t>US6311031081</t>
  </si>
  <si>
    <t>NDAQ UW</t>
  </si>
  <si>
    <t>NASDAQ OMX GROUP/THE</t>
  </si>
  <si>
    <t>ZAE000148466</t>
  </si>
  <si>
    <t>TFG SJ</t>
  </si>
  <si>
    <t>THE FOSCHINI GROUP LTD</t>
  </si>
  <si>
    <t>ID1000095706</t>
  </si>
  <si>
    <t>UNVR IJ</t>
  </si>
  <si>
    <t>UNILEVER INDONESIA TBK PT</t>
  </si>
  <si>
    <t>CLP256251073</t>
  </si>
  <si>
    <t>CAP CC</t>
  </si>
  <si>
    <t>CAP SA</t>
  </si>
  <si>
    <t>FI0009007884</t>
  </si>
  <si>
    <t>ELI1V FH</t>
  </si>
  <si>
    <t>ELISA OYJ</t>
  </si>
  <si>
    <t>TW0002354008</t>
  </si>
  <si>
    <t>2354 TT</t>
  </si>
  <si>
    <t>FOXCONN TECHNOLOGY CO LTD</t>
  </si>
  <si>
    <t>US36467W1099</t>
  </si>
  <si>
    <t>GME UN</t>
  </si>
  <si>
    <t>GAMESTOP CORP-CLASS A</t>
  </si>
  <si>
    <t>SG2C26962630</t>
  </si>
  <si>
    <t>GLP SP</t>
  </si>
  <si>
    <t>GLOBAL LOGISTIC PROPERTIES L</t>
  </si>
  <si>
    <t>INE917I01010</t>
  </si>
  <si>
    <t>BJAUT IS</t>
  </si>
  <si>
    <t>BAJAJ AUTO LTD</t>
  </si>
  <si>
    <t>JP3548610009</t>
  </si>
  <si>
    <t>2432 JT</t>
  </si>
  <si>
    <t>DENA CO LTD</t>
  </si>
  <si>
    <t>DE0008232125</t>
  </si>
  <si>
    <t>LHA GY</t>
  </si>
  <si>
    <t>DEUTSCHE LUFTHANSA-REG</t>
  </si>
  <si>
    <t>AU000000EGP0</t>
  </si>
  <si>
    <t>EGP AT</t>
  </si>
  <si>
    <t>ECHO ENTERTAINMENT GROUP LTD</t>
  </si>
  <si>
    <t>US5246601075</t>
  </si>
  <si>
    <t>LEG UN</t>
  </si>
  <si>
    <t>LEGGETT &amp; PLATT INC</t>
  </si>
  <si>
    <t>JP3435350008</t>
  </si>
  <si>
    <t>8729 JT</t>
  </si>
  <si>
    <t>SONY FINANCIAL HOLDINGS INC</t>
  </si>
  <si>
    <t>JP3756100008</t>
  </si>
  <si>
    <t>9843 JT</t>
  </si>
  <si>
    <t>NITORI HOLDINGS CO LTD</t>
  </si>
  <si>
    <t>CA89156V1067</t>
  </si>
  <si>
    <t>TOU CT</t>
  </si>
  <si>
    <t>TOURMALINE OIL CORP</t>
  </si>
  <si>
    <t>KR7000210005</t>
  </si>
  <si>
    <t>000210 KP</t>
  </si>
  <si>
    <t>DAELIM INDUSTRIAL CO LTD</t>
  </si>
  <si>
    <t>US3825501014</t>
  </si>
  <si>
    <t>GT UN</t>
  </si>
  <si>
    <t>GOODYEAR TIRE &amp; RUBBER CO</t>
  </si>
  <si>
    <t>JP3845400005</t>
  </si>
  <si>
    <t>9505 JT</t>
  </si>
  <si>
    <t>HOKURIKU ELECTRIC POWER CO</t>
  </si>
  <si>
    <t>JP3544000007</t>
  </si>
  <si>
    <t>3401 JT</t>
  </si>
  <si>
    <t>TEIJIN LTD</t>
  </si>
  <si>
    <t>HK0020000177</t>
  </si>
  <si>
    <t>20 HK</t>
  </si>
  <si>
    <t>WHEELOCK &amp; CO LTD</t>
  </si>
  <si>
    <t>DE0005190037</t>
  </si>
  <si>
    <t>BMW3 GY</t>
  </si>
  <si>
    <t>BAYERISCHE MOTOREN WERKE-PFD</t>
  </si>
  <si>
    <t>JP3835620000</t>
  </si>
  <si>
    <t>9783 JO</t>
  </si>
  <si>
    <t>BENESSE HOLDINGS INC</t>
  </si>
  <si>
    <t>SG1M51904654</t>
  </si>
  <si>
    <t>CT SP</t>
  </si>
  <si>
    <t>CAPITAMALL TRUST</t>
  </si>
  <si>
    <t>BRCPFEACNOR0</t>
  </si>
  <si>
    <t>CPFE3 BS</t>
  </si>
  <si>
    <t>CPFL ENERGIA SA</t>
  </si>
  <si>
    <t>NL0000360618</t>
  </si>
  <si>
    <t>SBMO NA</t>
  </si>
  <si>
    <t>SBM OFFSHORE NV</t>
  </si>
  <si>
    <t>TRATUPRS91E8</t>
  </si>
  <si>
    <t>TUPRS TI</t>
  </si>
  <si>
    <t>TUPRAS-TURKIYE PETROL RAFINE</t>
  </si>
  <si>
    <t>BRUSIMACNPA6</t>
  </si>
  <si>
    <t>USIM5 BS</t>
  </si>
  <si>
    <t>USINAS SIDER MINAS GER-PF A</t>
  </si>
  <si>
    <t>TRAAEFES91A9</t>
  </si>
  <si>
    <t>AEFES TI</t>
  </si>
  <si>
    <t>ANADOLU EFES BIRACILIK VE</t>
  </si>
  <si>
    <t>US0536111091</t>
  </si>
  <si>
    <t>AVY UN</t>
  </si>
  <si>
    <t>AVERY DENNISON CORP</t>
  </si>
  <si>
    <t>ID1000096605</t>
  </si>
  <si>
    <t>BBNI IJ</t>
  </si>
  <si>
    <t>BANK NEGARA INDONESIA PT</t>
  </si>
  <si>
    <t>TH0148010000</t>
  </si>
  <si>
    <t>BANPU TB</t>
  </si>
  <si>
    <t>BANPU PUBLIC CO LTD</t>
  </si>
  <si>
    <t>AU000000BEN6</t>
  </si>
  <si>
    <t>BEN AT</t>
  </si>
  <si>
    <t>BENDIGO AND ADELAIDE BANK</t>
  </si>
  <si>
    <t>KR7042660001</t>
  </si>
  <si>
    <t>042660 KP</t>
  </si>
  <si>
    <t>DAEWOO SHIPBUILDING &amp; MARINE</t>
  </si>
  <si>
    <t>HK0027032686</t>
  </si>
  <si>
    <t>27 HK</t>
  </si>
  <si>
    <t>GALAXY ENTERTAINMENT GROUP L</t>
  </si>
  <si>
    <t>BMG3978C1249</t>
  </si>
  <si>
    <t>493 HK</t>
  </si>
  <si>
    <t>GOME ELECTRICAL APPLIANCES</t>
  </si>
  <si>
    <t>KR7006360002</t>
  </si>
  <si>
    <t>006360 KP</t>
  </si>
  <si>
    <t>GS ENGINEERING &amp; CONSTRUCT</t>
  </si>
  <si>
    <t>JP3469000008</t>
  </si>
  <si>
    <t>4508 JT</t>
  </si>
  <si>
    <t>MITSUBISHI TANABE PHARMA</t>
  </si>
  <si>
    <t>RU0009046510</t>
  </si>
  <si>
    <t>CHMF RX</t>
  </si>
  <si>
    <t>SEVERSTAL</t>
  </si>
  <si>
    <t>JP3637300009</t>
  </si>
  <si>
    <t>4704 JT</t>
  </si>
  <si>
    <t>TREND MICRO INC</t>
  </si>
  <si>
    <t>ID1000111305</t>
  </si>
  <si>
    <t>ADRO IJ</t>
  </si>
  <si>
    <t>ADARO ENERGY TBK PT</t>
  </si>
  <si>
    <t>GB0000961622</t>
  </si>
  <si>
    <t>BBY LN</t>
  </si>
  <si>
    <t>BALFOUR BEATTY PLC</t>
  </si>
  <si>
    <t>JP3830000000</t>
  </si>
  <si>
    <t>6448 JT</t>
  </si>
  <si>
    <t>BROTHER INDUSTRIES LTD</t>
  </si>
  <si>
    <t>TW0002883006</t>
  </si>
  <si>
    <t>2883 TT</t>
  </si>
  <si>
    <t>CHINA DEVELOPMENT FINANCIAL</t>
  </si>
  <si>
    <t>INE237A01028</t>
  </si>
  <si>
    <t>KMB IS</t>
  </si>
  <si>
    <t>KOTAK MAHINDRA BANK LTD</t>
  </si>
  <si>
    <t>US62913F2011</t>
  </si>
  <si>
    <t>NIHD UW</t>
  </si>
  <si>
    <t>NII HOLDINGS INC</t>
  </si>
  <si>
    <t>US7033951036</t>
  </si>
  <si>
    <t>PDCO UW</t>
  </si>
  <si>
    <t>PATTERSON COS INC</t>
  </si>
  <si>
    <t>FR0000121501</t>
  </si>
  <si>
    <t>UG FP</t>
  </si>
  <si>
    <t>PEUGEOT SA</t>
  </si>
  <si>
    <t>KR7016360000</t>
  </si>
  <si>
    <t>016360 KP</t>
  </si>
  <si>
    <t>SAMSUNG SECURITIES CO LTD</t>
  </si>
  <si>
    <t>JP3405400007</t>
  </si>
  <si>
    <t>6302 JT</t>
  </si>
  <si>
    <t>SUMITOMO HEAVY INDUSTRIES</t>
  </si>
  <si>
    <t>TW0002912003</t>
  </si>
  <si>
    <t>2912 TT</t>
  </si>
  <si>
    <t>PRESIDENT CHAIN STORE CORP</t>
  </si>
  <si>
    <t>SE0000163594</t>
  </si>
  <si>
    <t>SECUB SS</t>
  </si>
  <si>
    <t>SECURITAS AB-B SHS</t>
  </si>
  <si>
    <t>BRCYREACNOR7</t>
  </si>
  <si>
    <t>CYRE3 BS</t>
  </si>
  <si>
    <t>CYRELA BRAZIL REALTY SA EMP</t>
  </si>
  <si>
    <t>JP3551200003</t>
  </si>
  <si>
    <t>9513 JT</t>
  </si>
  <si>
    <t>ELECTRIC POWER DEVELOPMENT C</t>
  </si>
  <si>
    <t>CZ0008019106</t>
  </si>
  <si>
    <t>KOMB CD</t>
  </si>
  <si>
    <t>KOMERCNI BANKA AS</t>
  </si>
  <si>
    <t>GRS003013000</t>
  </si>
  <si>
    <t>ETE GA</t>
  </si>
  <si>
    <t>NATIONAL BANK OF GREECE</t>
  </si>
  <si>
    <t>JP3931600005</t>
  </si>
  <si>
    <t>2267 JT</t>
  </si>
  <si>
    <t>YAKULT HONSHA CO LTD</t>
  </si>
  <si>
    <t>US12686C1099</t>
  </si>
  <si>
    <t>CVC UN</t>
  </si>
  <si>
    <t>CABLEVISION SYSTEMS-NY GRP-A</t>
  </si>
  <si>
    <t>GB0006834344</t>
  </si>
  <si>
    <t>CSCG LN</t>
  </si>
  <si>
    <t>CAPITAL SHOPPING CENTRES GRO</t>
  </si>
  <si>
    <t>BRELETACNOR6</t>
  </si>
  <si>
    <t>ELET3 BS</t>
  </si>
  <si>
    <t>CENTRAIS ELETRICAS BRASILIER</t>
  </si>
  <si>
    <t>BE0974256852</t>
  </si>
  <si>
    <t>COLR BB</t>
  </si>
  <si>
    <t>COLRUYT SA</t>
  </si>
  <si>
    <t>JP3271400008</t>
  </si>
  <si>
    <t>8253 JT</t>
  </si>
  <si>
    <t>CREDIT SAISON CO LTD</t>
  </si>
  <si>
    <t>DE0006070006</t>
  </si>
  <si>
    <t>HOT GY</t>
  </si>
  <si>
    <t>HOCHTIEF AG</t>
  </si>
  <si>
    <t>JP3394200004</t>
  </si>
  <si>
    <t>8333 JT</t>
  </si>
  <si>
    <t>JOYO BANK LTD/THE</t>
  </si>
  <si>
    <t>ZAE000024501</t>
  </si>
  <si>
    <t>RMH SJ</t>
  </si>
  <si>
    <t>RMB HOLDINGS LTD</t>
  </si>
  <si>
    <t>US8123501061</t>
  </si>
  <si>
    <t>SHLD UW</t>
  </si>
  <si>
    <t>SEARS HOLDINGS CORP</t>
  </si>
  <si>
    <t>INE081A01012</t>
  </si>
  <si>
    <t>TATA IS</t>
  </si>
  <si>
    <t>TATA STEEL LTD</t>
  </si>
  <si>
    <t>DK0060228559</t>
  </si>
  <si>
    <t>TDC DC</t>
  </si>
  <si>
    <t>TDC A/S</t>
  </si>
  <si>
    <t>GB00B1YW4409</t>
  </si>
  <si>
    <t>III LN</t>
  </si>
  <si>
    <t>3I GROUP PLC</t>
  </si>
  <si>
    <t>KR7090430000</t>
  </si>
  <si>
    <t>090430 KP</t>
  </si>
  <si>
    <t>AMOREPACIFIC CORP</t>
  </si>
  <si>
    <t>TREBIMM00018</t>
  </si>
  <si>
    <t>BIMAS TI</t>
  </si>
  <si>
    <t>BIM BIRLESIK MAGAZALAR AS</t>
  </si>
  <si>
    <t>KR7078930005</t>
  </si>
  <si>
    <t>078930 KP</t>
  </si>
  <si>
    <t>GS HOLDINGS</t>
  </si>
  <si>
    <t>MA0000011488</t>
  </si>
  <si>
    <t>IAM MC</t>
  </si>
  <si>
    <t>MAROC TELECOM</t>
  </si>
  <si>
    <t>JP3190000004</t>
  </si>
  <si>
    <t>1802 JT</t>
  </si>
  <si>
    <t>OBAYASHI CORP</t>
  </si>
  <si>
    <t>JP3336000009</t>
  </si>
  <si>
    <t>4536 JO</t>
  </si>
  <si>
    <t>SANTEN PHARMACEUTICAL CO LTD</t>
  </si>
  <si>
    <t>JP3158800007</t>
  </si>
  <si>
    <t>4208 JT</t>
  </si>
  <si>
    <t>UBE INDUSTRIES LTD</t>
  </si>
  <si>
    <t>RU0009091573</t>
  </si>
  <si>
    <t>TRNFP RX</t>
  </si>
  <si>
    <t>AK TRANSNEFT OAO-PREF</t>
  </si>
  <si>
    <t>SG1M77906915</t>
  </si>
  <si>
    <t>AREIT SP</t>
  </si>
  <si>
    <t>ASCENDAS REAL ESTATE INV TRT</t>
  </si>
  <si>
    <t>IL0002300114</t>
  </si>
  <si>
    <t>BEZQ IT</t>
  </si>
  <si>
    <t>BEZEQ THE ISRAELI TELECOM CO</t>
  </si>
  <si>
    <t>US2228161004</t>
  </si>
  <si>
    <t>CVD UN</t>
  </si>
  <si>
    <t>COVANCE INC</t>
  </si>
  <si>
    <t>INE129A01019</t>
  </si>
  <si>
    <t>GAIL IS</t>
  </si>
  <si>
    <t>GAIL INDIA LTD</t>
  </si>
  <si>
    <t>CA3759161035</t>
  </si>
  <si>
    <t>GIL CT</t>
  </si>
  <si>
    <t>GILDAN ACTIVEWEAR INC</t>
  </si>
  <si>
    <t>JP3148800000</t>
  </si>
  <si>
    <t>4062 JT</t>
  </si>
  <si>
    <t>IBIDEN CO LTD</t>
  </si>
  <si>
    <t>MXP606941179</t>
  </si>
  <si>
    <t>KIMBERA MM</t>
  </si>
  <si>
    <t>KIMBERLY-CLARK DE MEXICO-A</t>
  </si>
  <si>
    <t>JP3270000007</t>
  </si>
  <si>
    <t>6370 JT</t>
  </si>
  <si>
    <t>KURITA WATER INDUSTRIES LTD</t>
  </si>
  <si>
    <t>JP3918000005</t>
  </si>
  <si>
    <t>2269 JT</t>
  </si>
  <si>
    <t>MEIJI HOLDINGS CO LTD</t>
  </si>
  <si>
    <t>FR0000120966</t>
  </si>
  <si>
    <t>BB FP</t>
  </si>
  <si>
    <t>SOCIETE BIC SA</t>
  </si>
  <si>
    <t>JP3442850008</t>
  </si>
  <si>
    <t>4581 JT</t>
  </si>
  <si>
    <t>TAISHO PHARMACEUTICAL HOLDIN</t>
  </si>
  <si>
    <t>NO0010215684</t>
  </si>
  <si>
    <t>AKSO NO</t>
  </si>
  <si>
    <t>AKER SOLUTIONS ASA</t>
  </si>
  <si>
    <t>US0393801008</t>
  </si>
  <si>
    <t>ACI UN</t>
  </si>
  <si>
    <t>ARCH COAL INC</t>
  </si>
  <si>
    <t>NL0000288967</t>
  </si>
  <si>
    <t>CORA NA</t>
  </si>
  <si>
    <t>CORIO NV</t>
  </si>
  <si>
    <t>GB00B29BCK10</t>
  </si>
  <si>
    <t>ENRC LN</t>
  </si>
  <si>
    <t>EURASIAN NATURAL RESOURCES</t>
  </si>
  <si>
    <t>JP3274070006</t>
  </si>
  <si>
    <t>3632 JT</t>
  </si>
  <si>
    <t>GREE INC</t>
  </si>
  <si>
    <t>ES0171996012</t>
  </si>
  <si>
    <t>GRF SQ</t>
  </si>
  <si>
    <t>GRIFOLS SA</t>
  </si>
  <si>
    <t>TH0016010009</t>
  </si>
  <si>
    <t>KBANK TB</t>
  </si>
  <si>
    <t>KASIKORNBANK PCL</t>
  </si>
  <si>
    <t>US7841171033</t>
  </si>
  <si>
    <t>SEIC UW</t>
  </si>
  <si>
    <t>SEI INVESTMENTS COMPANY</t>
  </si>
  <si>
    <t>CNE100000502</t>
  </si>
  <si>
    <t>2899 HK</t>
  </si>
  <si>
    <t>ZIJIN MINING GROUP CO LTD-H</t>
  </si>
  <si>
    <t>COG31PA00010</t>
  </si>
  <si>
    <t>EXITO CX</t>
  </si>
  <si>
    <t>ALMACENES EXITO SA</t>
  </si>
  <si>
    <t>TH0001010006</t>
  </si>
  <si>
    <t>BBL TB</t>
  </si>
  <si>
    <t>BANGKOK BANK PUBLIC CO LTD</t>
  </si>
  <si>
    <t>JP3251200006</t>
  </si>
  <si>
    <t>8369 JT</t>
  </si>
  <si>
    <t>BANK OF KYOTO LTD/THE</t>
  </si>
  <si>
    <t>ID1000061302</t>
  </si>
  <si>
    <t>INTP IJ</t>
  </si>
  <si>
    <t>INDOCEMENT TUNGGAL PRAKARSA</t>
  </si>
  <si>
    <t>GB0031192486</t>
  </si>
  <si>
    <t>LMI LN</t>
  </si>
  <si>
    <t>LONMIN PLC</t>
  </si>
  <si>
    <t>PH7182521093</t>
  </si>
  <si>
    <t>TEL PM</t>
  </si>
  <si>
    <t>PHILIPPINE LONG DISTANCE TEL</t>
  </si>
  <si>
    <t>CA74022D3085</t>
  </si>
  <si>
    <t>PD CT</t>
  </si>
  <si>
    <t>PRECISION DRILLING CORP</t>
  </si>
  <si>
    <t>FR0000051732</t>
  </si>
  <si>
    <t>ATO FP</t>
  </si>
  <si>
    <t>ATOS</t>
  </si>
  <si>
    <t>ES0126775032</t>
  </si>
  <si>
    <t>DIA SQ</t>
  </si>
  <si>
    <t>DISTRIBUIDORA INTERNACIONAL</t>
  </si>
  <si>
    <t>TW0002880002</t>
  </si>
  <si>
    <t>2880 TT</t>
  </si>
  <si>
    <t>HUA NAN FINANCIAL HOLDINGS C</t>
  </si>
  <si>
    <t>JP3039710003</t>
  </si>
  <si>
    <t>8953 JT</t>
  </si>
  <si>
    <t>JAPAN RETAIL FUND INVESTMENT</t>
  </si>
  <si>
    <t>KYG0535Q1331</t>
  </si>
  <si>
    <t>522 HK</t>
  </si>
  <si>
    <t>ASM PACIFIC TECHNOLOGY</t>
  </si>
  <si>
    <t>CLP0939W1081</t>
  </si>
  <si>
    <t>CHILE CC</t>
  </si>
  <si>
    <t>BANCO DE CHILE</t>
  </si>
  <si>
    <t>CA1247651088</t>
  </si>
  <si>
    <t>CAE CT</t>
  </si>
  <si>
    <t>CAE INC</t>
  </si>
  <si>
    <t>JP3784600003</t>
  </si>
  <si>
    <t>4530 JT</t>
  </si>
  <si>
    <t>HISAMITSU PHARMACEUTICAL CO</t>
  </si>
  <si>
    <t>TW0002301009</t>
  </si>
  <si>
    <t>2301 TT</t>
  </si>
  <si>
    <t>LITE-ON TECHNOLOGY CORP</t>
  </si>
  <si>
    <t>JP3888300005</t>
  </si>
  <si>
    <t>4183 JT</t>
  </si>
  <si>
    <t>MITSUI CHEMICALS INC</t>
  </si>
  <si>
    <t>SG1Q75923504</t>
  </si>
  <si>
    <t>OLAM SP</t>
  </si>
  <si>
    <t>OLAM INTERNATIONAL LTD</t>
  </si>
  <si>
    <t>GB0002405495</t>
  </si>
  <si>
    <t>SDR LN</t>
  </si>
  <si>
    <t>SCHRODERS PLC</t>
  </si>
  <si>
    <t>GB00B5ZN1N88</t>
  </si>
  <si>
    <t>SGRO LN</t>
  </si>
  <si>
    <t>SEGRO PLC</t>
  </si>
  <si>
    <t>TW0003481008</t>
  </si>
  <si>
    <t>3481 TT</t>
  </si>
  <si>
    <t>CHIMEI INNOLUX CORP</t>
  </si>
  <si>
    <t>HK0014000126</t>
  </si>
  <si>
    <t>14 HK</t>
  </si>
  <si>
    <t>HYSAN DEVELOPMENT CO</t>
  </si>
  <si>
    <t>COT09PA00019</t>
  </si>
  <si>
    <t>INVARGOS CX</t>
  </si>
  <si>
    <t>INVERSIONES ARGOS SA</t>
  </si>
  <si>
    <t>JP3256000005</t>
  </si>
  <si>
    <t>4151 JT</t>
  </si>
  <si>
    <t>KYOWA HAKKO KIRIN CO LTD</t>
  </si>
  <si>
    <t>MX01MF010000</t>
  </si>
  <si>
    <t>MFRISCOA MM</t>
  </si>
  <si>
    <t>MINERA FRISCO SAB DE CV-A1</t>
  </si>
  <si>
    <t>FR0000121204</t>
  </si>
  <si>
    <t>MF FP</t>
  </si>
  <si>
    <t>WENDEL</t>
  </si>
  <si>
    <t>FR0010340141</t>
  </si>
  <si>
    <t>ADP FP</t>
  </si>
  <si>
    <t>ADP</t>
  </si>
  <si>
    <t>ZAE000054045</t>
  </si>
  <si>
    <t>ARI SJ</t>
  </si>
  <si>
    <t>AFRICAN RAINBOW MINERALS LTD</t>
  </si>
  <si>
    <t>BMG2098R1025</t>
  </si>
  <si>
    <t>1038 HK</t>
  </si>
  <si>
    <t>CHEUNG KONG INFRASTRUCTURE</t>
  </si>
  <si>
    <t>INE043D01016</t>
  </si>
  <si>
    <t>IDFC IS</t>
  </si>
  <si>
    <t>INFRASTRUCTURE DEV FINANCE</t>
  </si>
  <si>
    <t>CH0010570767</t>
  </si>
  <si>
    <t>LISP SE</t>
  </si>
  <si>
    <t>LINDT &amp; SPRUENGLI AG-PC</t>
  </si>
  <si>
    <t>JP3778630008</t>
  </si>
  <si>
    <t>7832 JT</t>
  </si>
  <si>
    <t>NAMCO BANDAI HOLDINGS INC</t>
  </si>
  <si>
    <t>AU000000SGM7</t>
  </si>
  <si>
    <t>SGM AT</t>
  </si>
  <si>
    <t>SIMS METAL MANAGEMENT LTD</t>
  </si>
  <si>
    <t>PHY806761029</t>
  </si>
  <si>
    <t>SM PM</t>
  </si>
  <si>
    <t>SM INVESTMENTS CORP</t>
  </si>
  <si>
    <t>JP3443600006</t>
  </si>
  <si>
    <t>1801 JT</t>
  </si>
  <si>
    <t>TAISEI CORP</t>
  </si>
  <si>
    <t>GB0033277061</t>
  </si>
  <si>
    <t>VED LN</t>
  </si>
  <si>
    <t>VEDANTA RESOURCES PLC</t>
  </si>
  <si>
    <t>NL0000852580</t>
  </si>
  <si>
    <t>BOKA NA</t>
  </si>
  <si>
    <t>BOSKALIS WESTMINSTER</t>
  </si>
  <si>
    <t>CNE1000002P4</t>
  </si>
  <si>
    <t>2883 HK</t>
  </si>
  <si>
    <t>CHINA OILFIELD SERVICES-H</t>
  </si>
  <si>
    <t>JP3850200001</t>
  </si>
  <si>
    <t>9509 JT</t>
  </si>
  <si>
    <t>HOKKAIDO ELECTRIC POWER CO</t>
  </si>
  <si>
    <t>SE0001662230</t>
  </si>
  <si>
    <t>HUSQB SS</t>
  </si>
  <si>
    <t>HUSQVARNA AB-B SHS</t>
  </si>
  <si>
    <t>GB00B19DVX61</t>
  </si>
  <si>
    <t>ISYS LN</t>
  </si>
  <si>
    <t>INVENSYS PLC</t>
  </si>
  <si>
    <t>MYL4065OO008</t>
  </si>
  <si>
    <t>PEP MK</t>
  </si>
  <si>
    <t>PPB GROUP BERHAD</t>
  </si>
  <si>
    <t>MXP2861W1067</t>
  </si>
  <si>
    <t>KOFL MM</t>
  </si>
  <si>
    <t>COCA-COLA FEMSA SAB-SER L</t>
  </si>
  <si>
    <t>KR7034020008</t>
  </si>
  <si>
    <t>034020 KP</t>
  </si>
  <si>
    <t>DOOSAN HEAVY INDUSTRIES</t>
  </si>
  <si>
    <t>ZAE000149902</t>
  </si>
  <si>
    <t>MMI SJ</t>
  </si>
  <si>
    <t>MMI HOLDINGS LTD</t>
  </si>
  <si>
    <t>ZAE000143178</t>
  </si>
  <si>
    <t>RDF SJ</t>
  </si>
  <si>
    <t>REDEFINE PROPERTIES LTD</t>
  </si>
  <si>
    <t>ES0124244E34</t>
  </si>
  <si>
    <t>MAP SQ</t>
  </si>
  <si>
    <t>MAPFRE SA</t>
  </si>
  <si>
    <t>NL0009538479</t>
  </si>
  <si>
    <t>NLSN UN</t>
  </si>
  <si>
    <t>NIELSEN HOLDINGS NV</t>
  </si>
  <si>
    <t>ZAE000058517</t>
  </si>
  <si>
    <t>SPP SJ</t>
  </si>
  <si>
    <t>SPAR GROUP LIMITED/THE</t>
  </si>
  <si>
    <t>IT0001334587</t>
  </si>
  <si>
    <t>BMPS IM</t>
  </si>
  <si>
    <t>BANCA MONTE DEI PASCHI SIENA</t>
  </si>
  <si>
    <t>BMG1368B1028</t>
  </si>
  <si>
    <t>1114 HK</t>
  </si>
  <si>
    <t>BRILLIANCE CHINA AUTOMOTIVE</t>
  </si>
  <si>
    <t>CNE100000Q35</t>
  </si>
  <si>
    <t>2238 HK</t>
  </si>
  <si>
    <t>GUANGZHOU AUTOMOBILE GROUP-H</t>
  </si>
  <si>
    <t>JP3210200006</t>
  </si>
  <si>
    <t>1812 JT</t>
  </si>
  <si>
    <t>KAJIMA CORP</t>
  </si>
  <si>
    <t>CH0013841017</t>
  </si>
  <si>
    <t>LONN VX</t>
  </si>
  <si>
    <t>LONZA GROUP AG-REG</t>
  </si>
  <si>
    <t>CH0024638212</t>
  </si>
  <si>
    <t>SCHN SE</t>
  </si>
  <si>
    <t>SCHINDLER HOLDING AG-REG</t>
  </si>
  <si>
    <t>US48122U2042</t>
  </si>
  <si>
    <t>SSA LI</t>
  </si>
  <si>
    <t>SISTEMA JSFC-REG S SPONS GDR</t>
  </si>
  <si>
    <t>KR7017670001</t>
  </si>
  <si>
    <t>017670 KP</t>
  </si>
  <si>
    <t>SK TELECOM</t>
  </si>
  <si>
    <t>JP3428600005</t>
  </si>
  <si>
    <t>5012 JT</t>
  </si>
  <si>
    <t>TONENGENERAL SEKIYU KK</t>
  </si>
  <si>
    <t>BRALLLACNOR6</t>
  </si>
  <si>
    <t>ALLL3 BS</t>
  </si>
  <si>
    <t>ALL AMERICA LATINA LOGISTICA</t>
  </si>
  <si>
    <t>BRCPLEACNPB9</t>
  </si>
  <si>
    <t>CPLE6 BS</t>
  </si>
  <si>
    <t>CIA PARANAENSE DE ENERGI-PFB</t>
  </si>
  <si>
    <t>CH0102659627</t>
  </si>
  <si>
    <t>GAM SE</t>
  </si>
  <si>
    <t>GAM HOLDING AG</t>
  </si>
  <si>
    <t>US5917081029</t>
  </si>
  <si>
    <t>PCS UN</t>
  </si>
  <si>
    <t>METROPCS COMMUNICATIONS INC</t>
  </si>
  <si>
    <t>MX01ME050007</t>
  </si>
  <si>
    <t>MEXCHEM* MM</t>
  </si>
  <si>
    <t>MEXICHEM SAB DE CV-*</t>
  </si>
  <si>
    <t>AU000000RHC8</t>
  </si>
  <si>
    <t>RHC AT</t>
  </si>
  <si>
    <t>RAMSAY HEALTH CARE LTD</t>
  </si>
  <si>
    <t>US2578671016</t>
  </si>
  <si>
    <t>RRD UW</t>
  </si>
  <si>
    <t>RR DONNELLEY &amp; SONS CO</t>
  </si>
  <si>
    <t>JP3326410002</t>
  </si>
  <si>
    <t>6417 JT</t>
  </si>
  <si>
    <t>SANKYO CO LTD</t>
  </si>
  <si>
    <t>RU0009029557</t>
  </si>
  <si>
    <t>SBERP RX</t>
  </si>
  <si>
    <t>SBERBANK-PREFERENCE</t>
  </si>
  <si>
    <t>JP3351100007</t>
  </si>
  <si>
    <t>6869 JT</t>
  </si>
  <si>
    <t>SYSMEX CORP</t>
  </si>
  <si>
    <t>JP3429800000</t>
  </si>
  <si>
    <t>9202 JT</t>
  </si>
  <si>
    <t>ALL NIPPON AIRWAYS CO LTD</t>
  </si>
  <si>
    <t>JP3300200007</t>
  </si>
  <si>
    <t>9766 JT</t>
  </si>
  <si>
    <t>KONAMI CORP</t>
  </si>
  <si>
    <t>CA6979001089</t>
  </si>
  <si>
    <t>PAA CT</t>
  </si>
  <si>
    <t>PAN AMERICAN SILVER CORP</t>
  </si>
  <si>
    <t>INE752E01010</t>
  </si>
  <si>
    <t>PWGR IS</t>
  </si>
  <si>
    <t>POWER GRID CORP OF INDIA LTD</t>
  </si>
  <si>
    <t>JP3539250005</t>
  </si>
  <si>
    <t>6481 JT</t>
  </si>
  <si>
    <t>THK CO LTD</t>
  </si>
  <si>
    <t>BMG988031446</t>
  </si>
  <si>
    <t>551 HK</t>
  </si>
  <si>
    <t>YUE YUEN INDUSTRIAL HLDG</t>
  </si>
  <si>
    <t>KYG3066L1014</t>
  </si>
  <si>
    <t>2688 HK</t>
  </si>
  <si>
    <t>ENN ENERGY HOLDINGS LTD</t>
  </si>
  <si>
    <t>FR0004035913</t>
  </si>
  <si>
    <t>ILD FP</t>
  </si>
  <si>
    <t>ILIAD SA</t>
  </si>
  <si>
    <t>ZAE000152617</t>
  </si>
  <si>
    <t>MSM SJ</t>
  </si>
  <si>
    <t>MASSMART HOLDINGS LTD</t>
  </si>
  <si>
    <t>HU0000067624</t>
  </si>
  <si>
    <t>RICHT HB</t>
  </si>
  <si>
    <t>RICHTER GEDEON NYRT</t>
  </si>
  <si>
    <t>HK0000083920</t>
  </si>
  <si>
    <t>6808 HK</t>
  </si>
  <si>
    <t>SUN ART RETAIL GROUP LTD</t>
  </si>
  <si>
    <t>JP3122800000</t>
  </si>
  <si>
    <t>6113 JT</t>
  </si>
  <si>
    <t>AMADA CO LTD</t>
  </si>
  <si>
    <t>PHY0488F1004</t>
  </si>
  <si>
    <t>ALI PM</t>
  </si>
  <si>
    <t>AYALA LAND INC</t>
  </si>
  <si>
    <t>JP3292200007</t>
  </si>
  <si>
    <t>6473 JT</t>
  </si>
  <si>
    <t>JTEKT CORP</t>
  </si>
  <si>
    <t>TRAKCHOL91Q8</t>
  </si>
  <si>
    <t>KCHOL TI</t>
  </si>
  <si>
    <t>KOC HOLDING AS</t>
  </si>
  <si>
    <t>JP3868400007</t>
  </si>
  <si>
    <t>7261 JT</t>
  </si>
  <si>
    <t>MAZDA MOTOR CORP</t>
  </si>
  <si>
    <t>CH0024608827</t>
  </si>
  <si>
    <t>PGHN SE</t>
  </si>
  <si>
    <t>PARTNERS GROUP HOLDING AG</t>
  </si>
  <si>
    <t>SE0000111940</t>
  </si>
  <si>
    <t>RATOB SS</t>
  </si>
  <si>
    <t>RATOS AB-B SHS</t>
  </si>
  <si>
    <t>TW0005880009</t>
  </si>
  <si>
    <t>5880 TT</t>
  </si>
  <si>
    <t>TAIWAN COOPERATIVE FINANCIAL</t>
  </si>
  <si>
    <t>BRTNLPACNPR0</t>
  </si>
  <si>
    <t>TNLP4 BS</t>
  </si>
  <si>
    <t>TELE NORTE LESTE PART-PREF</t>
  </si>
  <si>
    <t>ZAE000026639</t>
  </si>
  <si>
    <t>BAW SJ</t>
  </si>
  <si>
    <t>BARLOWORLD LTD</t>
  </si>
  <si>
    <t>TW0002801008</t>
  </si>
  <si>
    <t>2801 TT</t>
  </si>
  <si>
    <t>CHANG HWA COMMERCIAL BANK</t>
  </si>
  <si>
    <t>JP3802600001</t>
  </si>
  <si>
    <t>8028 JT</t>
  </si>
  <si>
    <t>FAMILYMART CO LTD</t>
  </si>
  <si>
    <t>ID1000057003</t>
  </si>
  <si>
    <t>INDF IJ</t>
  </si>
  <si>
    <t>INDOFOOD SUKSES MAKMUR TBK P</t>
  </si>
  <si>
    <t>COE15PA00026</t>
  </si>
  <si>
    <t>ISA CX</t>
  </si>
  <si>
    <t>INTERCONEXION ELECTRICA SA</t>
  </si>
  <si>
    <t>JP3499800005</t>
  </si>
  <si>
    <t>8593 JT</t>
  </si>
  <si>
    <t>MITSUBISHI UFJ LEASE &amp; FINAN</t>
  </si>
  <si>
    <t>IT0004623051</t>
  </si>
  <si>
    <t>PC IM</t>
  </si>
  <si>
    <t>PIRELLI &amp; C.</t>
  </si>
  <si>
    <t>BMG2442N1048</t>
  </si>
  <si>
    <t>1199 HK</t>
  </si>
  <si>
    <t>COSCO PACIFIC LTD</t>
  </si>
  <si>
    <t>JP3769000005</t>
  </si>
  <si>
    <t>8359 JT</t>
  </si>
  <si>
    <t>HACHIJUNI BANK LTD/THE</t>
  </si>
  <si>
    <t>ES0177542018</t>
  </si>
  <si>
    <t>IAG SQ</t>
  </si>
  <si>
    <t>INTL CONSOLIDATED AIRLINE-DI</t>
  </si>
  <si>
    <t>JP3386380004</t>
  </si>
  <si>
    <t>3086 JT</t>
  </si>
  <si>
    <t>J FRONT RETAILING CO LTD</t>
  </si>
  <si>
    <t>JP3896800004</t>
  </si>
  <si>
    <t>4182 JT</t>
  </si>
  <si>
    <t>MITSUBISHI GAS CHEMICAL CO</t>
  </si>
  <si>
    <t>JP3399400005</t>
  </si>
  <si>
    <t>6923 JT</t>
  </si>
  <si>
    <t>STANLEY ELECTRIC CO LTD</t>
  </si>
  <si>
    <t>CZ0009093209</t>
  </si>
  <si>
    <t>SPTT CD</t>
  </si>
  <si>
    <t>TELEFONICA CZECH REPUBLIC AS</t>
  </si>
  <si>
    <t>JP3842400008</t>
  </si>
  <si>
    <t>8377 JT</t>
  </si>
  <si>
    <t>HOKUHOKU FINANCIAL GROUP INC</t>
  </si>
  <si>
    <t>JP3762800005</t>
  </si>
  <si>
    <t>4307 JT</t>
  </si>
  <si>
    <t>NOMURA RESEARCH INSTITUTE LT</t>
  </si>
  <si>
    <t>JP3358200008</t>
  </si>
  <si>
    <t>8227 JT</t>
  </si>
  <si>
    <t>SHIMAMURA CO LTD</t>
  </si>
  <si>
    <t>TW0001102002</t>
  </si>
  <si>
    <t>1102 TT</t>
  </si>
  <si>
    <t>ASIA CEMENT CORP</t>
  </si>
  <si>
    <t>HK0267001375</t>
  </si>
  <si>
    <t>267 HK</t>
  </si>
  <si>
    <t>CITIC PACIFIC LTD</t>
  </si>
  <si>
    <t>BMG348041077</t>
  </si>
  <si>
    <t>142 HK</t>
  </si>
  <si>
    <t>FIRST PACIFIC CO</t>
  </si>
  <si>
    <t>KYG3774X1088</t>
  </si>
  <si>
    <t>3800 HK</t>
  </si>
  <si>
    <t>GCL-POLY ENERGY HOLDINGS LTD</t>
  </si>
  <si>
    <t>NO0010582521</t>
  </si>
  <si>
    <t>GJF NO</t>
  </si>
  <si>
    <t>GJENSIDIGE FORSIKRING ASA</t>
  </si>
  <si>
    <t>JP3771800004</t>
  </si>
  <si>
    <t>6965 JT</t>
  </si>
  <si>
    <t>HAMAMATSU PHOTONICS KK</t>
  </si>
  <si>
    <t>SE0000412371</t>
  </si>
  <si>
    <t>MTGB SS</t>
  </si>
  <si>
    <t>MODERN TIMES GROUP-B SHS</t>
  </si>
  <si>
    <t>DE0006202005</t>
  </si>
  <si>
    <t>SZG GY</t>
  </si>
  <si>
    <t>SALZGITTER AG</t>
  </si>
  <si>
    <t>JP3358800005</t>
  </si>
  <si>
    <t>1803 JT</t>
  </si>
  <si>
    <t>SHIMIZU CORP</t>
  </si>
  <si>
    <t>JP3600200004</t>
  </si>
  <si>
    <t>9533 JT</t>
  </si>
  <si>
    <t>TOHO GAS CO LTD</t>
  </si>
  <si>
    <t>KYG6320A1004</t>
  </si>
  <si>
    <t>3697 TT</t>
  </si>
  <si>
    <t>MSTAR SEMICONDUCTOR INC</t>
  </si>
  <si>
    <t>JP3977400005</t>
  </si>
  <si>
    <t>5947 JT</t>
  </si>
  <si>
    <t>RINNAI CORP</t>
  </si>
  <si>
    <t>HK0293001514</t>
  </si>
  <si>
    <t>293 HK</t>
  </si>
  <si>
    <t>CATHAY PACIFIC AIRWAYS</t>
  </si>
  <si>
    <t>EGS60121C018</t>
  </si>
  <si>
    <t>COMI EC</t>
  </si>
  <si>
    <t>COMMERCIAL INTERNATIONAL BAN</t>
  </si>
  <si>
    <t>JP3721400004</t>
  </si>
  <si>
    <t>5631 JT</t>
  </si>
  <si>
    <t>JAPAN STEEL WORKS LTD</t>
  </si>
  <si>
    <t>BRMRVEACNOR2</t>
  </si>
  <si>
    <t>MRVE3 BS</t>
  </si>
  <si>
    <t>MRV ENGENHARIA</t>
  </si>
  <si>
    <t>CA7677441056</t>
  </si>
  <si>
    <t>RBA CT</t>
  </si>
  <si>
    <t>RITCHIE BROS AUCTIONEERS</t>
  </si>
  <si>
    <t>JP3663900003</t>
  </si>
  <si>
    <t>2768 JT</t>
  </si>
  <si>
    <t>SOJITZ CORP</t>
  </si>
  <si>
    <t>IE00B446CM77</t>
  </si>
  <si>
    <t>WCRX UW</t>
  </si>
  <si>
    <t>WARNER CHILCOTT PLC-CLASS A</t>
  </si>
  <si>
    <t>JP3521000004</t>
  </si>
  <si>
    <t>8382 JT</t>
  </si>
  <si>
    <t>CHUGOKU BANK LTD/THE</t>
  </si>
  <si>
    <t>SG1N31909426</t>
  </si>
  <si>
    <t>CD SP</t>
  </si>
  <si>
    <t>COMFORTDELGRO CORP LTD</t>
  </si>
  <si>
    <t>US2518931033</t>
  </si>
  <si>
    <t>DV UN</t>
  </si>
  <si>
    <t>DEVRY INC</t>
  </si>
  <si>
    <t>JP3797000001</t>
  </si>
  <si>
    <t>8379 JT</t>
  </si>
  <si>
    <t>HIROSHIMA BANK LTD/THE</t>
  </si>
  <si>
    <t>MYL5819OO007</t>
  </si>
  <si>
    <t>HLBK MK</t>
  </si>
  <si>
    <t>HONG LEONG BANK BERHAD</t>
  </si>
  <si>
    <t>CA4558711038</t>
  </si>
  <si>
    <t>IAG CT</t>
  </si>
  <si>
    <t>INDUSTRIAL ALLIANCE INSURANC</t>
  </si>
  <si>
    <t>TW0004938006</t>
  </si>
  <si>
    <t>4938 TT</t>
  </si>
  <si>
    <t>PEGATRON CORP</t>
  </si>
  <si>
    <t>BRTBLEACNOR2</t>
  </si>
  <si>
    <t>TBLE3 BS</t>
  </si>
  <si>
    <t>TRACTEBEL ENERGIA SA</t>
  </si>
  <si>
    <t>KR7138930003</t>
  </si>
  <si>
    <t>138930 KP</t>
  </si>
  <si>
    <t>BS FINANCIAL GROUP INC</t>
  </si>
  <si>
    <t>TW0001314003</t>
  </si>
  <si>
    <t>1314 TT</t>
  </si>
  <si>
    <t>CHINA PETROCHEMICAL DEV CORP</t>
  </si>
  <si>
    <t>DE0005773303</t>
  </si>
  <si>
    <t>FRA GY</t>
  </si>
  <si>
    <t>FRAPORT AG</t>
  </si>
  <si>
    <t>KR7069960003</t>
  </si>
  <si>
    <t>069960 KP</t>
  </si>
  <si>
    <t>HYUNDAI DEPT STORE CO</t>
  </si>
  <si>
    <t>JP3142500002</t>
  </si>
  <si>
    <t>5019 JT</t>
  </si>
  <si>
    <t>IDEMITSU KOSAN CO LTD</t>
  </si>
  <si>
    <t>MYL3336OO004</t>
  </si>
  <si>
    <t>IJM MK</t>
  </si>
  <si>
    <t>IJM CORP BHD</t>
  </si>
  <si>
    <t>KR7001800002</t>
  </si>
  <si>
    <t>001800 KP</t>
  </si>
  <si>
    <t>ORION CORP</t>
  </si>
  <si>
    <t>INE245A01021</t>
  </si>
  <si>
    <t>TPWR IS</t>
  </si>
  <si>
    <t>TATA POWER CO LTD</t>
  </si>
  <si>
    <t>JP3613000003</t>
  </si>
  <si>
    <t>2875 JT</t>
  </si>
  <si>
    <t>TOYO SUISAN KAISHA LTD</t>
  </si>
  <si>
    <t>KR7097950000</t>
  </si>
  <si>
    <t>097950 KP</t>
  </si>
  <si>
    <t>CJ CHEILJEDANG CORP</t>
  </si>
  <si>
    <t>JP3787000003</t>
  </si>
  <si>
    <t>6305 JT</t>
  </si>
  <si>
    <t>HITACHI CONSTRUCTION MACHINE</t>
  </si>
  <si>
    <t>FI0009000202</t>
  </si>
  <si>
    <t>KESBV FH</t>
  </si>
  <si>
    <t>KESKO OYJ-B SHS</t>
  </si>
  <si>
    <t>BRKLBNACNPR9</t>
  </si>
  <si>
    <t>KLBN4 BS</t>
  </si>
  <si>
    <t>KLABIN SA-PREF</t>
  </si>
  <si>
    <t>TW0003008009</t>
  </si>
  <si>
    <t>3008 TT</t>
  </si>
  <si>
    <t>LARGAN PRECISION CO LTD</t>
  </si>
  <si>
    <t>AU000000LYC6</t>
  </si>
  <si>
    <t>LYC AT</t>
  </si>
  <si>
    <t>LYNAS CORP LTD</t>
  </si>
  <si>
    <t>FR0000120560</t>
  </si>
  <si>
    <t>NEO FP</t>
  </si>
  <si>
    <t>NEOPOST SA</t>
  </si>
  <si>
    <t>JP3676800000</t>
  </si>
  <si>
    <t>2002 JT</t>
  </si>
  <si>
    <t>NISSHIN SEIFUN GROUP INC</t>
  </si>
  <si>
    <t>BMG668971101</t>
  </si>
  <si>
    <t>659 HK</t>
  </si>
  <si>
    <t>NWS HOLDINGS LTD</t>
  </si>
  <si>
    <t>JP3596200000</t>
  </si>
  <si>
    <t>5332 JT</t>
  </si>
  <si>
    <t>TOTO LTD</t>
  </si>
  <si>
    <t>TRETTLK00013</t>
  </si>
  <si>
    <t>TTKOM TI</t>
  </si>
  <si>
    <t>TURK TELEKOMUNIKASYON AS</t>
  </si>
  <si>
    <t>KR7035250000</t>
  </si>
  <si>
    <t>035250 KP</t>
  </si>
  <si>
    <t>KANGWON LAND INC</t>
  </si>
  <si>
    <t>KYG525621408</t>
  </si>
  <si>
    <t>148 HK</t>
  </si>
  <si>
    <t>KINGBOARD CHEMICAL HOLDINGS</t>
  </si>
  <si>
    <t>JP3651210001</t>
  </si>
  <si>
    <t>6268 JT</t>
  </si>
  <si>
    <t>NABTESCO CORP</t>
  </si>
  <si>
    <t>JP3743000006</t>
  </si>
  <si>
    <t>2282 JT</t>
  </si>
  <si>
    <t>NIPPON MEAT PACKERS INC</t>
  </si>
  <si>
    <t>JP3675600005</t>
  </si>
  <si>
    <t>2897 JT</t>
  </si>
  <si>
    <t>NISSIN FOODS HOLDINGS CO LTD</t>
  </si>
  <si>
    <t>ZAE000125886</t>
  </si>
  <si>
    <t>PPC SJ</t>
  </si>
  <si>
    <t>PRETORIA PORTLAND CEMENT CO</t>
  </si>
  <si>
    <t>JP3613400005</t>
  </si>
  <si>
    <t>5901 JT</t>
  </si>
  <si>
    <t>TOYO SEIKAN KAISHA LTD</t>
  </si>
  <si>
    <t>CNE1000004L9</t>
  </si>
  <si>
    <t>2338 HK</t>
  </si>
  <si>
    <t>WEICHAI POWER CO LTD-H</t>
  </si>
  <si>
    <t>KR7068270008</t>
  </si>
  <si>
    <t>068270 KQ</t>
  </si>
  <si>
    <t>CELLTRION INC</t>
  </si>
  <si>
    <t>ID1000117708</t>
  </si>
  <si>
    <t>CPIN IJ</t>
  </si>
  <si>
    <t>CHAROEN POKPHAND INDONESI PT</t>
  </si>
  <si>
    <t>BRCSANACNOR6</t>
  </si>
  <si>
    <t>CSAN3 BS</t>
  </si>
  <si>
    <t>COSAN SA INDUSTRIA COMERCIO</t>
  </si>
  <si>
    <t>KR7006800007</t>
  </si>
  <si>
    <t>006800 KP</t>
  </si>
  <si>
    <t>DAEWOO SECURITIES CO LTD</t>
  </si>
  <si>
    <t>TRASAHOL91Q5</t>
  </si>
  <si>
    <t>SAHOL TI</t>
  </si>
  <si>
    <t>HACI OMER SABANCI HOLDING</t>
  </si>
  <si>
    <t>JP3149600003</t>
  </si>
  <si>
    <t>8385 JT</t>
  </si>
  <si>
    <t>IYO BANK LTD/THE</t>
  </si>
  <si>
    <t>CA6539051095</t>
  </si>
  <si>
    <t>NKO CT</t>
  </si>
  <si>
    <t>NIKO RESOURCES LTD</t>
  </si>
  <si>
    <t>TW0002890001</t>
  </si>
  <si>
    <t>2890 TT</t>
  </si>
  <si>
    <t>SINOPAC FINANCIAL HOLDINGS</t>
  </si>
  <si>
    <t>PHY0001Z1040</t>
  </si>
  <si>
    <t>AEV PM</t>
  </si>
  <si>
    <t>ABOITIZ EQUITY VENTURES INC</t>
  </si>
  <si>
    <t>KYG017171003</t>
  </si>
  <si>
    <t>1688 HK</t>
  </si>
  <si>
    <t>ALIBABA.COM LTD</t>
  </si>
  <si>
    <t>CNE1000001T8</t>
  </si>
  <si>
    <t>2600 HK</t>
  </si>
  <si>
    <t>ALUMINUM CORP OF CHINA LTD-H</t>
  </si>
  <si>
    <t>BRDASAACNOR1</t>
  </si>
  <si>
    <t>DASA3 BS</t>
  </si>
  <si>
    <t>DIAGNOSTICOS DA AMERICA SA</t>
  </si>
  <si>
    <t>KR7086280005</t>
  </si>
  <si>
    <t>086280 KP</t>
  </si>
  <si>
    <t>HYUNDAI GLOVIS CO LTD</t>
  </si>
  <si>
    <t>JP3436120004</t>
  </si>
  <si>
    <t>8473 JT</t>
  </si>
  <si>
    <t>SBI HOLDINGS INC</t>
  </si>
  <si>
    <t>JP3404200002</t>
  </si>
  <si>
    <t>5110 JT</t>
  </si>
  <si>
    <t>SUMITOMO RUBBER INDUSTRIES</t>
  </si>
  <si>
    <t>TRETHAL00019</t>
  </si>
  <si>
    <t>HALKB TI</t>
  </si>
  <si>
    <t>TURKIYE HALK BANKASI</t>
  </si>
  <si>
    <t>JP3944130008</t>
  </si>
  <si>
    <t>4732 JT</t>
  </si>
  <si>
    <t>USS CO LTD</t>
  </si>
  <si>
    <t>DK0010268440</t>
  </si>
  <si>
    <t>WDH DC</t>
  </si>
  <si>
    <t>WILLIAM DEMANT HOLDING</t>
  </si>
  <si>
    <t>BRBRSRACNPB4</t>
  </si>
  <si>
    <t>BRSR6 BS</t>
  </si>
  <si>
    <t>BANCO ESTADO RIO GRAN-PREF B</t>
  </si>
  <si>
    <t>INE059A01026</t>
  </si>
  <si>
    <t>CIPLA IS</t>
  </si>
  <si>
    <t>CIPLA LTD</t>
  </si>
  <si>
    <t>FR0000120222</t>
  </si>
  <si>
    <t>CNP FP</t>
  </si>
  <si>
    <t>CNP ASSURANCES</t>
  </si>
  <si>
    <t>TW0002884004</t>
  </si>
  <si>
    <t>2884 TT</t>
  </si>
  <si>
    <t>E.SUN FINANCIAL HOLDING CO</t>
  </si>
  <si>
    <t>CLP371151059</t>
  </si>
  <si>
    <t>ENTEL CC</t>
  </si>
  <si>
    <t>EMPRESA NACIONAL DE TELECOM</t>
  </si>
  <si>
    <t>KR7005382007</t>
  </si>
  <si>
    <t>005387 KP</t>
  </si>
  <si>
    <t>HYUNDAI MOTOR CO LTD-2ND PFD</t>
  </si>
  <si>
    <t>JP3219000001</t>
  </si>
  <si>
    <t>9364 JT</t>
  </si>
  <si>
    <t>KAMIGUMI CO LTD</t>
  </si>
  <si>
    <t>ZAE000145892</t>
  </si>
  <si>
    <t>LHC SJ</t>
  </si>
  <si>
    <t>LIFE HEALTHCARE GROUP HOLDIN</t>
  </si>
  <si>
    <t>GB00B0SWJX34</t>
  </si>
  <si>
    <t>LSE LN</t>
  </si>
  <si>
    <t>LONDON STOCK EXCHANGE GROUP</t>
  </si>
  <si>
    <t>JP3822000000</t>
  </si>
  <si>
    <t>4544 JT</t>
  </si>
  <si>
    <t>MIRACA HOLDINGS INC</t>
  </si>
  <si>
    <t>JP3754300006</t>
  </si>
  <si>
    <t>3893 JT</t>
  </si>
  <si>
    <t>NIPPON PAPER GROUP INC</t>
  </si>
  <si>
    <t>INE733E01010</t>
  </si>
  <si>
    <t>NTPC IS</t>
  </si>
  <si>
    <t>NTPC LTD</t>
  </si>
  <si>
    <t>KR7012450003</t>
  </si>
  <si>
    <t>012450 KP</t>
  </si>
  <si>
    <t>SAMSUNG TECHWIN CO LTD</t>
  </si>
  <si>
    <t>CNE100000FN7</t>
  </si>
  <si>
    <t>1099 HK</t>
  </si>
  <si>
    <t>SINOPHARM GROUP CO-H</t>
  </si>
  <si>
    <t>PHY8076N1120</t>
  </si>
  <si>
    <t>SMPH PM</t>
  </si>
  <si>
    <t>SM PRIME HOLDINGS INC</t>
  </si>
  <si>
    <t>JP3122400009</t>
  </si>
  <si>
    <t>6857 JT</t>
  </si>
  <si>
    <t>ADVANTEST CORP</t>
  </si>
  <si>
    <t>CA07786R2046</t>
  </si>
  <si>
    <t>BA CT</t>
  </si>
  <si>
    <t>BELL ALIANT INC</t>
  </si>
  <si>
    <t>FR0010040865</t>
  </si>
  <si>
    <t>GFC FP</t>
  </si>
  <si>
    <t>GECINA SA</t>
  </si>
  <si>
    <t>KR7009830001</t>
  </si>
  <si>
    <t>009830 KP</t>
  </si>
  <si>
    <t>HANWHA CHEMICAL CORP</t>
  </si>
  <si>
    <t>IT0001063210</t>
  </si>
  <si>
    <t>MS IM</t>
  </si>
  <si>
    <t>MEDIASET SPA</t>
  </si>
  <si>
    <t>JP3738600000</t>
  </si>
  <si>
    <t>5334 JT</t>
  </si>
  <si>
    <t>NGK SPARK PLUG CO LTD</t>
  </si>
  <si>
    <t>DK0010268606</t>
  </si>
  <si>
    <t>VWS DC</t>
  </si>
  <si>
    <t>VESTAS WIND SYSTEMS A/S</t>
  </si>
  <si>
    <t>PEP648014202</t>
  </si>
  <si>
    <t>VOLCABC1 PE</t>
  </si>
  <si>
    <t>VOLCAN CIA MINERA SAA-CMN B</t>
  </si>
  <si>
    <t>BMG211591018</t>
  </si>
  <si>
    <t>1068 HK</t>
  </si>
  <si>
    <t>CHINA YURUN FOOD GROUP LTD</t>
  </si>
  <si>
    <t>US2473617023</t>
  </si>
  <si>
    <t>DAL UN</t>
  </si>
  <si>
    <t>DELTA AIR LINES INC</t>
  </si>
  <si>
    <t>CNE100000338</t>
  </si>
  <si>
    <t>2333 HK</t>
  </si>
  <si>
    <t>GREAT WALL MOTOR COMPANY-H</t>
  </si>
  <si>
    <t>JP3276400003</t>
  </si>
  <si>
    <t>8334 JT</t>
  </si>
  <si>
    <t>GUNMA BANK LTD/THE</t>
  </si>
  <si>
    <t>JP3786200000</t>
  </si>
  <si>
    <t>5486 JT</t>
  </si>
  <si>
    <t>HITACHI METALS LTD</t>
  </si>
  <si>
    <t>JP3229400001</t>
  </si>
  <si>
    <t>4613 JT</t>
  </si>
  <si>
    <t>KANSAI PAINT CO LTD</t>
  </si>
  <si>
    <t>MYL3816OO005</t>
  </si>
  <si>
    <t>MISC MK</t>
  </si>
  <si>
    <t>MISC BHD</t>
  </si>
  <si>
    <t>JP3164800009</t>
  </si>
  <si>
    <t>7240 JT</t>
  </si>
  <si>
    <t>NOK CORP</t>
  </si>
  <si>
    <t>JP3165600002</t>
  </si>
  <si>
    <t>6472 JT</t>
  </si>
  <si>
    <t>NTN CORP</t>
  </si>
  <si>
    <t>PLPGNIG00014</t>
  </si>
  <si>
    <t>PGN PW</t>
  </si>
  <si>
    <t>POLSKIE GORNICTWO NAFTOWE I</t>
  </si>
  <si>
    <t>AU000000QAN2</t>
  </si>
  <si>
    <t>QAN AT</t>
  </si>
  <si>
    <t>QANTAS AIRWAYS LTD</t>
  </si>
  <si>
    <t>KYG810431042</t>
  </si>
  <si>
    <t>813 HK</t>
  </si>
  <si>
    <t>SHIMAO PROPERTY HOLDINGS LTD</t>
  </si>
  <si>
    <t>JP3398000004</t>
  </si>
  <si>
    <t>9987 JT</t>
  </si>
  <si>
    <t>SUZUKEN CO LTD</t>
  </si>
  <si>
    <t>DE0005089031</t>
  </si>
  <si>
    <t>UTDI GY</t>
  </si>
  <si>
    <t>UNITED INTERNET AG-REG SHARE</t>
  </si>
  <si>
    <t>SG1U76934819</t>
  </si>
  <si>
    <t>YZJ SP</t>
  </si>
  <si>
    <t>YANGZIJIANG SHIPBUILDING</t>
  </si>
  <si>
    <t>CLP321331116</t>
  </si>
  <si>
    <t>BCI CC</t>
  </si>
  <si>
    <t>BANCO DE CREDITO E INVERSION</t>
  </si>
  <si>
    <t>CLP3615W1037</t>
  </si>
  <si>
    <t>COLBUN CC</t>
  </si>
  <si>
    <t>COLBUN SA</t>
  </si>
  <si>
    <t>KR7042670000</t>
  </si>
  <si>
    <t>042670 KP</t>
  </si>
  <si>
    <t>DOOSAN INFRACORE CO LTD</t>
  </si>
  <si>
    <t>BRELPLACNPR6</t>
  </si>
  <si>
    <t>ELPL4 BS</t>
  </si>
  <si>
    <t>ELETROPAULO METROPOLI-PREF</t>
  </si>
  <si>
    <t>IT0003856405</t>
  </si>
  <si>
    <t>FNC IM</t>
  </si>
  <si>
    <t>FINMECCANICA SPA</t>
  </si>
  <si>
    <t>CNE1000006Z4</t>
  </si>
  <si>
    <t>902 HK</t>
  </si>
  <si>
    <t>HUANENG POWER INTL INC-H</t>
  </si>
  <si>
    <t>FR0000120859</t>
  </si>
  <si>
    <t>NK FP</t>
  </si>
  <si>
    <t>IMERYS SA</t>
  </si>
  <si>
    <t>SG1R31002210</t>
  </si>
  <si>
    <t>KPLD SP</t>
  </si>
  <si>
    <t>KEPPEL LAND LTD</t>
  </si>
  <si>
    <t>BRRENTACNOR4</t>
  </si>
  <si>
    <t>RENT3 BS</t>
  </si>
  <si>
    <t>LOCALIZA RENT A CAR</t>
  </si>
  <si>
    <t>IL0002730112</t>
  </si>
  <si>
    <t>NICE IT</t>
  </si>
  <si>
    <t>NICE SYSTEMS LTD</t>
  </si>
  <si>
    <t>FI0009014377</t>
  </si>
  <si>
    <t>ORNBV FH</t>
  </si>
  <si>
    <t>ORION OYJ-CLASS B</t>
  </si>
  <si>
    <t>JP3357200009</t>
  </si>
  <si>
    <t>7701 JT</t>
  </si>
  <si>
    <t>SHIMADZU CORP</t>
  </si>
  <si>
    <t>TW0002887007</t>
  </si>
  <si>
    <t>2887 TT</t>
  </si>
  <si>
    <t>TAISHIN FINANCIAL HOLDING</t>
  </si>
  <si>
    <t>TW0001722007</t>
  </si>
  <si>
    <t>1722 TT</t>
  </si>
  <si>
    <t>TAIWAN FERTILIZER CO LTD</t>
  </si>
  <si>
    <t>TH0796010005</t>
  </si>
  <si>
    <t>TOP TB</t>
  </si>
  <si>
    <t>THAI OIL PCL</t>
  </si>
  <si>
    <t>JP3569000007</t>
  </si>
  <si>
    <t>8815 JT</t>
  </si>
  <si>
    <t>TOKYU LAND CORP</t>
  </si>
  <si>
    <t>BRTOTSACNOR8</t>
  </si>
  <si>
    <t>TOTS3 BS</t>
  </si>
  <si>
    <t>TOTVS SA</t>
  </si>
  <si>
    <t>JP3932000007</t>
  </si>
  <si>
    <t>6506 JT</t>
  </si>
  <si>
    <t>YASKAWA ELECTRIC CORP</t>
  </si>
  <si>
    <t>JP3955000009</t>
  </si>
  <si>
    <t>6841 JT</t>
  </si>
  <si>
    <t>YOKOGAWA ELECTRIC CORP</t>
  </si>
  <si>
    <t>TW0002448008</t>
  </si>
  <si>
    <t>2448 TT</t>
  </si>
  <si>
    <t>EPISTAR CORP</t>
  </si>
  <si>
    <t>MYL5398OO002</t>
  </si>
  <si>
    <t>GAM MK</t>
  </si>
  <si>
    <t>GAMUDA BHD</t>
  </si>
  <si>
    <t>JP3278600006</t>
  </si>
  <si>
    <t>9009 JT</t>
  </si>
  <si>
    <t>KEISEI ELECTRIC RAILWAY CO</t>
  </si>
  <si>
    <t>CH0021783391</t>
  </si>
  <si>
    <t>PARG SE</t>
  </si>
  <si>
    <t>PARGESA HOLDING SA-BR</t>
  </si>
  <si>
    <t>CA74326Y1079</t>
  </si>
  <si>
    <t>PRQ CT</t>
  </si>
  <si>
    <t>PROGRESS ENERGY RESOURCES CO</t>
  </si>
  <si>
    <t>AU000000TAH8</t>
  </si>
  <si>
    <t>TAH AT</t>
  </si>
  <si>
    <t>TABCORP HOLDINGS LTD</t>
  </si>
  <si>
    <t>JP3456000003</t>
  </si>
  <si>
    <t>8233 JT</t>
  </si>
  <si>
    <t>TAKASHIMAYA CO LTD</t>
  </si>
  <si>
    <t>JP3598600009</t>
  </si>
  <si>
    <t>9602 JT</t>
  </si>
  <si>
    <t>TOHO CO LTD</t>
  </si>
  <si>
    <t>ES0125220311</t>
  </si>
  <si>
    <t>ANA SQ</t>
  </si>
  <si>
    <t>ACCIONA SA</t>
  </si>
  <si>
    <t>INE079A01024</t>
  </si>
  <si>
    <t>ACEM IS</t>
  </si>
  <si>
    <t>AMBUJA CEMENTS LTD</t>
  </si>
  <si>
    <t>MYL4162OO003</t>
  </si>
  <si>
    <t>ROTH MK</t>
  </si>
  <si>
    <t>BRITISH AMERICAN TOBACCO BHD</t>
  </si>
  <si>
    <t>AU000000CTX1</t>
  </si>
  <si>
    <t>CTX AT</t>
  </si>
  <si>
    <t>CALTEX AUSTRALIA LTD</t>
  </si>
  <si>
    <t>JP3528600004</t>
  </si>
  <si>
    <t>6366 JT</t>
  </si>
  <si>
    <t>CHIYODA CORP</t>
  </si>
  <si>
    <t>US25659T1079</t>
  </si>
  <si>
    <t>DLB UN</t>
  </si>
  <si>
    <t>DOLBY LABORATORIES INC-CL A</t>
  </si>
  <si>
    <t>FR0000064578</t>
  </si>
  <si>
    <t>FDR FP</t>
  </si>
  <si>
    <t>FONCIERE DES REGIONS</t>
  </si>
  <si>
    <t>GRS419003009</t>
  </si>
  <si>
    <t>OPAP GA</t>
  </si>
  <si>
    <t>OPAP SA</t>
  </si>
  <si>
    <t>DE0007771172</t>
  </si>
  <si>
    <t>PSM GY</t>
  </si>
  <si>
    <t>PROSIEBEN SAT.1 MEDIA AG-PRF</t>
  </si>
  <si>
    <t>TW0002888005</t>
  </si>
  <si>
    <t>2888 TT</t>
  </si>
  <si>
    <t>SHIN KONG FINANCIAL HOLDING</t>
  </si>
  <si>
    <t>INE481G01011</t>
  </si>
  <si>
    <t>UTCEM IS</t>
  </si>
  <si>
    <t>ULTRATECH CEMENT LTD</t>
  </si>
  <si>
    <t>ES0184933812</t>
  </si>
  <si>
    <t>ZOT SQ</t>
  </si>
  <si>
    <t>ZARDOYA OTIS SA</t>
  </si>
  <si>
    <t>CNE100000X85</t>
  </si>
  <si>
    <t>1157 HK</t>
  </si>
  <si>
    <t>ZOOMLION HEAVY INDUSTRY - H</t>
  </si>
  <si>
    <t>HK0363006039</t>
  </si>
  <si>
    <t>363 HK</t>
  </si>
  <si>
    <t>SHANGHAI INDUSTRIAL HLDG LTD</t>
  </si>
  <si>
    <t>HK3377040226</t>
  </si>
  <si>
    <t>3377 HK</t>
  </si>
  <si>
    <t>SINO-OCEAN LAND HOLDINGS</t>
  </si>
  <si>
    <t>US9396401088</t>
  </si>
  <si>
    <t>WPO UN</t>
  </si>
  <si>
    <t>WASHINGTON POST-CLASS B</t>
  </si>
  <si>
    <t>JP3549600009</t>
  </si>
  <si>
    <t>4061 JT</t>
  </si>
  <si>
    <t>DENKI KAGAKU KOGYO K K</t>
  </si>
  <si>
    <t>ZAE000022331</t>
  </si>
  <si>
    <t>DSY SJ</t>
  </si>
  <si>
    <t>DISCOVERY HOLDINGS LTD</t>
  </si>
  <si>
    <t>BRENBRACNOR2</t>
  </si>
  <si>
    <t>ENBR3 BS</t>
  </si>
  <si>
    <t>EDP - ENERGIAS DO BRASIL SA</t>
  </si>
  <si>
    <t>AU000000FXJ5</t>
  </si>
  <si>
    <t>FXJ AT</t>
  </si>
  <si>
    <t>FAIRFAX MEDIA LTD</t>
  </si>
  <si>
    <t>JP3785000005</t>
  </si>
  <si>
    <t>4217 JT</t>
  </si>
  <si>
    <t>HITACHI CHEMICAL CO LTD</t>
  </si>
  <si>
    <t>BRHRTPACNOR2</t>
  </si>
  <si>
    <t>HRTP3 BS</t>
  </si>
  <si>
    <t>HRT PARTICIPACOES EM PETROLE</t>
  </si>
  <si>
    <t>FR0000035081</t>
  </si>
  <si>
    <t>ICAD FP</t>
  </si>
  <si>
    <t>ICADE</t>
  </si>
  <si>
    <t>JP3658000009</t>
  </si>
  <si>
    <t>8327 JT</t>
  </si>
  <si>
    <t>NISHI-NIPPON CITY BANK LTD</t>
  </si>
  <si>
    <t>TW0009904003</t>
  </si>
  <si>
    <t>9904 TT</t>
  </si>
  <si>
    <t>POU CHEN</t>
  </si>
  <si>
    <t>DE0007297004</t>
  </si>
  <si>
    <t>SZU GY</t>
  </si>
  <si>
    <t>SUEDZUCKER AG</t>
  </si>
  <si>
    <t>JP3935300008</t>
  </si>
  <si>
    <t>8418 JT</t>
  </si>
  <si>
    <t>YAMAGUCHI FINANCIAL GROUP IN</t>
  </si>
  <si>
    <t>MYL4677OO000</t>
  </si>
  <si>
    <t>YTL MK</t>
  </si>
  <si>
    <t>YTL CORPORATION BERHAD</t>
  </si>
  <si>
    <t>JP3160670000</t>
  </si>
  <si>
    <t>4088 JT</t>
  </si>
  <si>
    <t>AIR WATER INC</t>
  </si>
  <si>
    <t>JP3485800001</t>
  </si>
  <si>
    <t>4202 JT</t>
  </si>
  <si>
    <t>DAICEL CORP</t>
  </si>
  <si>
    <t>NL0009294552</t>
  </si>
  <si>
    <t>DL NA</t>
  </si>
  <si>
    <t>DELTA LLOYD NV</t>
  </si>
  <si>
    <t>BRFIBRACNOR9</t>
  </si>
  <si>
    <t>FIBR3 BS</t>
  </si>
  <si>
    <t>FIBRIA CELULOSE SA</t>
  </si>
  <si>
    <t>JP3385820000</t>
  </si>
  <si>
    <t>6674 JT</t>
  </si>
  <si>
    <t>GS YUASA CORP</t>
  </si>
  <si>
    <t>ID1000108509</t>
  </si>
  <si>
    <t>ITMG IJ</t>
  </si>
  <si>
    <t>INDO TAMBANGRAYA MEGAH TBK P</t>
  </si>
  <si>
    <t>TH1027010004</t>
  </si>
  <si>
    <t>IVL TB</t>
  </si>
  <si>
    <t>INDORAMA VENTURES PCL</t>
  </si>
  <si>
    <t>KR7024110009</t>
  </si>
  <si>
    <t>024110 KP</t>
  </si>
  <si>
    <t>INDUSTRIAL BANK OF KOREA</t>
  </si>
  <si>
    <t>KR7060980000</t>
  </si>
  <si>
    <t>060980 KP</t>
  </si>
  <si>
    <t>MANDO CORP</t>
  </si>
  <si>
    <t>ZAE000006284</t>
  </si>
  <si>
    <t>SAP SJ</t>
  </si>
  <si>
    <t>SAPPI LIMITED</t>
  </si>
  <si>
    <t>AT0000746409</t>
  </si>
  <si>
    <t>VER AV</t>
  </si>
  <si>
    <t>VERBUND AG</t>
  </si>
  <si>
    <t>TW0003702007</t>
  </si>
  <si>
    <t>3702 TT</t>
  </si>
  <si>
    <t>WPG HOLDINGS LTD</t>
  </si>
  <si>
    <t>KYG011981035</t>
  </si>
  <si>
    <t>3383 HK</t>
  </si>
  <si>
    <t>AGILE PROPERTY HOLDINGS LTD</t>
  </si>
  <si>
    <t>NZAIAE0001S8</t>
  </si>
  <si>
    <t>AIA NZ</t>
  </si>
  <si>
    <t>AUCKLAND INTL AIRPORT LTD</t>
  </si>
  <si>
    <t>DE0005501357</t>
  </si>
  <si>
    <t>SPR GY</t>
  </si>
  <si>
    <t>AXEL SPRINGER AG</t>
  </si>
  <si>
    <t>KYG245241032</t>
  </si>
  <si>
    <t>2007 HK</t>
  </si>
  <si>
    <t>COUNTRY GARDEN HOLDINGS CO</t>
  </si>
  <si>
    <t>JP3491000000</t>
  </si>
  <si>
    <t>5471 JT</t>
  </si>
  <si>
    <t>DAIDO STEEL CO LTD</t>
  </si>
  <si>
    <t>INE271C01023</t>
  </si>
  <si>
    <t>DLFU IS</t>
  </si>
  <si>
    <t>DLF LTD</t>
  </si>
  <si>
    <t>KR7004940003</t>
  </si>
  <si>
    <t>004940 KP</t>
  </si>
  <si>
    <t>KOREA EXCHANGE BANK</t>
  </si>
  <si>
    <t>KYG5635P1090</t>
  </si>
  <si>
    <t>960 HK</t>
  </si>
  <si>
    <t>LONGFOR PROPERTIES</t>
  </si>
  <si>
    <t>INE021A01018</t>
  </si>
  <si>
    <t>APNT IS</t>
  </si>
  <si>
    <t>ASIAN PAINTS LTD</t>
  </si>
  <si>
    <t>KR7005830005</t>
  </si>
  <si>
    <t>005830 KP</t>
  </si>
  <si>
    <t>DONGBU INSURANCE CO LTD</t>
  </si>
  <si>
    <t>JP3827200001</t>
  </si>
  <si>
    <t>5801 JT</t>
  </si>
  <si>
    <t>FURUKAWA ELECTRIC CO LTD</t>
  </si>
  <si>
    <t>CA4044282032</t>
  </si>
  <si>
    <t>HR-U CT</t>
  </si>
  <si>
    <t>H&amp;R REAL ESTATE INV-REIT UTS</t>
  </si>
  <si>
    <t>JP3792600003</t>
  </si>
  <si>
    <t>7205 JT</t>
  </si>
  <si>
    <t>HINO MOTORS LTD</t>
  </si>
  <si>
    <t>FR0000077919</t>
  </si>
  <si>
    <t>DEC FP</t>
  </si>
  <si>
    <t>JC DECAUX SA</t>
  </si>
  <si>
    <t>TW0006176001</t>
  </si>
  <si>
    <t>6176 TT</t>
  </si>
  <si>
    <t>RADIANT OPTO-ELECTRONICS COR</t>
  </si>
  <si>
    <t>ID1000094006</t>
  </si>
  <si>
    <t>PTBA IJ</t>
  </si>
  <si>
    <t>TAMBANG BATUBARA BUKIT ASAM</t>
  </si>
  <si>
    <t>MYL4863OO006</t>
  </si>
  <si>
    <t>T MK</t>
  </si>
  <si>
    <t>TELEKOM MALAYSIA BHD</t>
  </si>
  <si>
    <t>ZAE000111829</t>
  </si>
  <si>
    <t>AEG SJ</t>
  </si>
  <si>
    <t>AVENG LTD</t>
  </si>
  <si>
    <t>US3364331070</t>
  </si>
  <si>
    <t>FSLR UW</t>
  </si>
  <si>
    <t>FIRST SOLAR INC</t>
  </si>
  <si>
    <t>TW0002049004</t>
  </si>
  <si>
    <t>2049 TT</t>
  </si>
  <si>
    <t>HIWIN TECHNOLOGIES CORP</t>
  </si>
  <si>
    <t>BRHYPEACNOR0</t>
  </si>
  <si>
    <t>HYPE3 BS</t>
  </si>
  <si>
    <t>HYPERMARCAS SA</t>
  </si>
  <si>
    <t>JP3870400003</t>
  </si>
  <si>
    <t>8252 JT</t>
  </si>
  <si>
    <t>MARUI GROUP CO LTD</t>
  </si>
  <si>
    <t>JP3343200006</t>
  </si>
  <si>
    <t>8136 JT</t>
  </si>
  <si>
    <t>SANRIO CO LTD</t>
  </si>
  <si>
    <t>NZSKCE0001S2</t>
  </si>
  <si>
    <t>SKC NZ</t>
  </si>
  <si>
    <t>SKY CITY ENTERTAINMENT GROUP</t>
  </si>
  <si>
    <t>KR7021240007</t>
  </si>
  <si>
    <t>021240 KP</t>
  </si>
  <si>
    <t>WOONGJIN COWAY CO LTD</t>
  </si>
  <si>
    <t>TW0002201001</t>
  </si>
  <si>
    <t>2201 TT</t>
  </si>
  <si>
    <t>YULON MOTOR COMPANY</t>
  </si>
  <si>
    <t>HK0000055878</t>
  </si>
  <si>
    <t>966 HK</t>
  </si>
  <si>
    <t>CHINA TAIPING INSURANCE HOLD</t>
  </si>
  <si>
    <t>KR7139130009</t>
  </si>
  <si>
    <t>139130 KP</t>
  </si>
  <si>
    <t>DGB FINANCIAL GROUP INC</t>
  </si>
  <si>
    <t>MX01GA000004</t>
  </si>
  <si>
    <t>GAPB MM</t>
  </si>
  <si>
    <t>GRUPO AEROPORTUARIO DEL-B SH</t>
  </si>
  <si>
    <t>MXP461181085</t>
  </si>
  <si>
    <t>GCARSOA1 MM</t>
  </si>
  <si>
    <t>GRUPO CARSO SAB DE CV-SER A1</t>
  </si>
  <si>
    <t>KR7001450006</t>
  </si>
  <si>
    <t>001450 KP</t>
  </si>
  <si>
    <t>HYUNDAI MARINE &amp; FIRE INS CO</t>
  </si>
  <si>
    <t>SE0000107203</t>
  </si>
  <si>
    <t>INDUC SS</t>
  </si>
  <si>
    <t>INDUSTRIVARDEN AB-C SHS</t>
  </si>
  <si>
    <t>JP3040890000</t>
  </si>
  <si>
    <t>8955 JT</t>
  </si>
  <si>
    <t>JAPAN PRIME REALTY INVESTMEN</t>
  </si>
  <si>
    <t>EGS74081C018</t>
  </si>
  <si>
    <t>ORTE EC</t>
  </si>
  <si>
    <t>ORASCOM TELECOM HOLDING</t>
  </si>
  <si>
    <t>JP3729000004</t>
  </si>
  <si>
    <t>8303 JT</t>
  </si>
  <si>
    <t>SHINSEI BANK LTD</t>
  </si>
  <si>
    <t>US8447411088</t>
  </si>
  <si>
    <t>LUV UN</t>
  </si>
  <si>
    <t>SOUTHWEST AIRLINES CO</t>
  </si>
  <si>
    <t>CNE1000004R6</t>
  </si>
  <si>
    <t>1818 HK</t>
  </si>
  <si>
    <t>ZHAOJIN MINING INDUSTRY - H</t>
  </si>
  <si>
    <t>CNE1000004Y2</t>
  </si>
  <si>
    <t>763 HK</t>
  </si>
  <si>
    <t>ZTE CORP-H</t>
  </si>
  <si>
    <t>JP3118000003</t>
  </si>
  <si>
    <t>7936 JT</t>
  </si>
  <si>
    <t>ASICS CORP</t>
  </si>
  <si>
    <t>CH0009002962</t>
  </si>
  <si>
    <t>BARN SE</t>
  </si>
  <si>
    <t>BARRY CALLEBAUT AG-REG</t>
  </si>
  <si>
    <t>COD38PA00012</t>
  </si>
  <si>
    <t>CEMARGOS CX</t>
  </si>
  <si>
    <t>CEMENTOS ARGOS SA</t>
  </si>
  <si>
    <t>CNE100000HD4</t>
  </si>
  <si>
    <t>916 HK</t>
  </si>
  <si>
    <t>CHINA LONGYUAN POWER GROUP-H</t>
  </si>
  <si>
    <t>ID1000096803</t>
  </si>
  <si>
    <t>KLBF IJ</t>
  </si>
  <si>
    <t>KALBE FARMA TBK PT</t>
  </si>
  <si>
    <t>INE585B01010</t>
  </si>
  <si>
    <t>MSIL IS</t>
  </si>
  <si>
    <t>MARUTI SUZUKI INDIA LTD</t>
  </si>
  <si>
    <t>JP3268950007</t>
  </si>
  <si>
    <t>7459 JT</t>
  </si>
  <si>
    <t>MEDIPAL HOLDINGS CORP</t>
  </si>
  <si>
    <t>BRRADLACNOR0</t>
  </si>
  <si>
    <t>RADL3 BS</t>
  </si>
  <si>
    <t>RAIA DROGASIL SA</t>
  </si>
  <si>
    <t>AT0000606306</t>
  </si>
  <si>
    <t>RBI AV</t>
  </si>
  <si>
    <t>RAIFFEISEN BANK INTERNATIONA</t>
  </si>
  <si>
    <t>JP3414750004</t>
  </si>
  <si>
    <t>6724 JT</t>
  </si>
  <si>
    <t>SEIKO EPSON CORP</t>
  </si>
  <si>
    <t>JP3298600002</t>
  </si>
  <si>
    <t>5007 JT</t>
  </si>
  <si>
    <t>COSMO OIL COMPANY LTD</t>
  </si>
  <si>
    <t>HK0000051067</t>
  </si>
  <si>
    <t>54 HK</t>
  </si>
  <si>
    <t>HOPEWELL HOLDINGS LTD</t>
  </si>
  <si>
    <t>RU000A0JPVJ0</t>
  </si>
  <si>
    <t>MRKH RX</t>
  </si>
  <si>
    <t>IDGC HOLDING JSC</t>
  </si>
  <si>
    <t>JP3240400006</t>
  </si>
  <si>
    <t>2801 JT</t>
  </si>
  <si>
    <t>KIKKOMAN CORP</t>
  </si>
  <si>
    <t>PHY5764J1483</t>
  </si>
  <si>
    <t>MER PM</t>
  </si>
  <si>
    <t>MANILA ELECTRIC COMPANY</t>
  </si>
  <si>
    <t>JP3750500005</t>
  </si>
  <si>
    <t>2702 JQ</t>
  </si>
  <si>
    <t>MCDONALD'S HOLDINGS CO JAPAN</t>
  </si>
  <si>
    <t>BRBRTOACNPR5</t>
  </si>
  <si>
    <t>BRTO4 BS</t>
  </si>
  <si>
    <t>OI SA-PREFERENCE</t>
  </si>
  <si>
    <t>KR7004170007</t>
  </si>
  <si>
    <t>004170 KP</t>
  </si>
  <si>
    <t>SHINSEGAE CO LTD</t>
  </si>
  <si>
    <t>JP3711600001</t>
  </si>
  <si>
    <t>4091 JT</t>
  </si>
  <si>
    <t>TAIYO NIPPON SANSO CORP</t>
  </si>
  <si>
    <t>BRTAMMACNPR2</t>
  </si>
  <si>
    <t>TAMM4 BS</t>
  </si>
  <si>
    <t>TAM SA-PREF</t>
  </si>
  <si>
    <t>PLTAURN00011</t>
  </si>
  <si>
    <t>TPE PW</t>
  </si>
  <si>
    <t>TAURON POLSKA ENERGIA SA</t>
  </si>
  <si>
    <t>JP3535800001</t>
  </si>
  <si>
    <t>4540 JT</t>
  </si>
  <si>
    <t>TSUMURA &amp; CO</t>
  </si>
  <si>
    <t>SG1S83002349</t>
  </si>
  <si>
    <t>UOL SP</t>
  </si>
  <si>
    <t>UOL GROUP LTD</t>
  </si>
  <si>
    <t>JP3126340003</t>
  </si>
  <si>
    <t>2784 JT</t>
  </si>
  <si>
    <t>ALFRESA HOLDINGS CORP</t>
  </si>
  <si>
    <t>TW0002823002</t>
  </si>
  <si>
    <t>2823 TT</t>
  </si>
  <si>
    <t>CHINA LIFE INSURANCE CO LTD</t>
  </si>
  <si>
    <t>JP3392750000</t>
  </si>
  <si>
    <t>4817 JQ</t>
  </si>
  <si>
    <t>JUPITER TELECOMMUNICATIONS</t>
  </si>
  <si>
    <t>KR7003490000</t>
  </si>
  <si>
    <t>003490 KP</t>
  </si>
  <si>
    <t>KOREAN AIR LINES CO LTD</t>
  </si>
  <si>
    <t>TW0003037008</t>
  </si>
  <si>
    <t>3037 TT</t>
  </si>
  <si>
    <t>UNIMICRON TECHNOLOGY CORP</t>
  </si>
  <si>
    <t>US9100471096</t>
  </si>
  <si>
    <t>UAL UN</t>
  </si>
  <si>
    <t>UNITED CONTINENTAL HOLDINGS</t>
  </si>
  <si>
    <t>AT0000908504</t>
  </si>
  <si>
    <t>VIG AV</t>
  </si>
  <si>
    <t>VIENNA INSURANCE GROUP AG</t>
  </si>
  <si>
    <t>INE423A01024</t>
  </si>
  <si>
    <t>ADE IS</t>
  </si>
  <si>
    <t>ADANI ENTERPRISES LTD</t>
  </si>
  <si>
    <t>JP3711200000</t>
  </si>
  <si>
    <t>8304 JT</t>
  </si>
  <si>
    <t>AOZORA BANK LTD</t>
  </si>
  <si>
    <t>CNE100000296</t>
  </si>
  <si>
    <t>1211 HK</t>
  </si>
  <si>
    <t>BYD CO LTD-H</t>
  </si>
  <si>
    <t>SG1Z05950543</t>
  </si>
  <si>
    <t>CMA SP</t>
  </si>
  <si>
    <t>CAPITAMALLS ASIA LTD</t>
  </si>
  <si>
    <t>CNE1000002J7</t>
  </si>
  <si>
    <t>1919 HK</t>
  </si>
  <si>
    <t>CHINA COSCO HOLDINGS-H</t>
  </si>
  <si>
    <t>CNE0000008Q1</t>
  </si>
  <si>
    <t>200002 CS</t>
  </si>
  <si>
    <t>CHINA VANKE CO LTD -B</t>
  </si>
  <si>
    <t>KYG3958R1092</t>
  </si>
  <si>
    <t>3308 HK</t>
  </si>
  <si>
    <t>GOLDEN EAGLE RETAIL GROUP</t>
  </si>
  <si>
    <t>KYG693701156</t>
  </si>
  <si>
    <t>3368 HK</t>
  </si>
  <si>
    <t>PARKSON RETAIL GROUP LTD</t>
  </si>
  <si>
    <t>ZAE000057428</t>
  </si>
  <si>
    <t>RLO SJ</t>
  </si>
  <si>
    <t>REUNERT LTD</t>
  </si>
  <si>
    <t>KR7034730002</t>
  </si>
  <si>
    <t>034730 KP</t>
  </si>
  <si>
    <t>SK C&amp;C CO LTD</t>
  </si>
  <si>
    <t>JP3411000007</t>
  </si>
  <si>
    <t>8358 JT</t>
  </si>
  <si>
    <t>SURUGA BANK LTD</t>
  </si>
  <si>
    <t>HK0302001547</t>
  </si>
  <si>
    <t>302 HK</t>
  </si>
  <si>
    <t>WING HANG BANK LTD</t>
  </si>
  <si>
    <t>ID1000094204</t>
  </si>
  <si>
    <t>BDMN IJ</t>
  </si>
  <si>
    <t>BANK DANAMON INDONESIA TBK</t>
  </si>
  <si>
    <t>KYG2113L1068</t>
  </si>
  <si>
    <t>1313 HK</t>
  </si>
  <si>
    <t>CHINA RESOURCES CEMENT</t>
  </si>
  <si>
    <t>JP3495000006</t>
  </si>
  <si>
    <t>4506 JT</t>
  </si>
  <si>
    <t>DAINIPPON SUMITOMO PHARMA CO</t>
  </si>
  <si>
    <t>CA2918434077</t>
  </si>
  <si>
    <t>EMP/A CT</t>
  </si>
  <si>
    <t>EMPIRE CO LTD 'A'</t>
  </si>
  <si>
    <t>KYG3777B1032</t>
  </si>
  <si>
    <t>175 HK</t>
  </si>
  <si>
    <t>GEELY AUTOMOBILE HOLDINGS LT</t>
  </si>
  <si>
    <t>TW0002207008</t>
  </si>
  <si>
    <t>2207 TT</t>
  </si>
  <si>
    <t>HOTAI MOTOR COMPANY LTD</t>
  </si>
  <si>
    <t>JP3284600008</t>
  </si>
  <si>
    <t>7276 JT</t>
  </si>
  <si>
    <t>KOITO MANUFACTURING CO LTD</t>
  </si>
  <si>
    <t>JP3762900003</t>
  </si>
  <si>
    <t>3231 JT</t>
  </si>
  <si>
    <t>NOMURA REAL ESTATE HOLDINGS</t>
  </si>
  <si>
    <t>TW0006239007</t>
  </si>
  <si>
    <t>6239 TT</t>
  </si>
  <si>
    <t>POWERTECH TECHNOLOGY INC</t>
  </si>
  <si>
    <t>DE0007037145</t>
  </si>
  <si>
    <t>RWE3 GY</t>
  </si>
  <si>
    <t>RWE AG-NON VTG PFD</t>
  </si>
  <si>
    <t>SE0000171100</t>
  </si>
  <si>
    <t>SSABA SS</t>
  </si>
  <si>
    <t>SSAB AB-A SHARES</t>
  </si>
  <si>
    <t>TRAYKBNK91N6</t>
  </si>
  <si>
    <t>YKBNK TI</t>
  </si>
  <si>
    <t>YAPI VE KREDI BANKASI</t>
  </si>
  <si>
    <t>JP3131430005</t>
  </si>
  <si>
    <t>8905 JT</t>
  </si>
  <si>
    <t>AEON MALL CO LTD</t>
  </si>
  <si>
    <t>BRAEDUACNOR9</t>
  </si>
  <si>
    <t>AEDU3 BS</t>
  </si>
  <si>
    <t>ANHANGUERA EDUCACIONAL PARTI</t>
  </si>
  <si>
    <t>PHY0486V1154</t>
  </si>
  <si>
    <t>AC PM</t>
  </si>
  <si>
    <t>AYALA CORPORATION</t>
  </si>
  <si>
    <t>PTBES0AM0007</t>
  </si>
  <si>
    <t>BES PL</t>
  </si>
  <si>
    <t>BANCO ESPIRITO SANTO-REG</t>
  </si>
  <si>
    <t>JP3209000003</t>
  </si>
  <si>
    <t>6952 JT</t>
  </si>
  <si>
    <t>CASIO COMPUTER CO LTD</t>
  </si>
  <si>
    <t>HK0165000859</t>
  </si>
  <si>
    <t>165 HK</t>
  </si>
  <si>
    <t>CHINA EVERBRIGHT LTD</t>
  </si>
  <si>
    <t>CNE1000007Z2</t>
  </si>
  <si>
    <t>390 HK</t>
  </si>
  <si>
    <t>CHINA RAILWAY GROUP LTD-H</t>
  </si>
  <si>
    <t>JP3352400000</t>
  </si>
  <si>
    <t>7762 JT</t>
  </si>
  <si>
    <t>CITIZEN HOLDINGS CO LTD</t>
  </si>
  <si>
    <t>FR0000130452</t>
  </si>
  <si>
    <t>FGR FP</t>
  </si>
  <si>
    <t>EIFFAGE</t>
  </si>
  <si>
    <t>IT0001353140</t>
  </si>
  <si>
    <t>EXO IM</t>
  </si>
  <si>
    <t>EXOR SPA</t>
  </si>
  <si>
    <t>HK0270001396</t>
  </si>
  <si>
    <t>270 HK</t>
  </si>
  <si>
    <t>GUANGDONG INVESTMENT LTD</t>
  </si>
  <si>
    <t>JP3215800008</t>
  </si>
  <si>
    <t>4118 JT</t>
  </si>
  <si>
    <t>KANEKA CORP</t>
  </si>
  <si>
    <t>KYG548561284</t>
  </si>
  <si>
    <t>1212 HK</t>
  </si>
  <si>
    <t>LIFESTYLE INTL HLDGS LTD</t>
  </si>
  <si>
    <t>US5838401033</t>
  </si>
  <si>
    <t>MTL UN</t>
  </si>
  <si>
    <t>MECHEL-SPONSORED ADR</t>
  </si>
  <si>
    <t>KR7029780004</t>
  </si>
  <si>
    <t>029780 KP</t>
  </si>
  <si>
    <t>SAMSUNG CARD CO</t>
  </si>
  <si>
    <t>JP3935600001</t>
  </si>
  <si>
    <t>2212 JT</t>
  </si>
  <si>
    <t>YAMAZAKI BAKING CO LTD</t>
  </si>
  <si>
    <t>CLP249051044</t>
  </si>
  <si>
    <t>CCU CC</t>
  </si>
  <si>
    <t>CIA CERVECERIAS UNIDAS SA</t>
  </si>
  <si>
    <t>INE158A01026</t>
  </si>
  <si>
    <t>HMCL IS</t>
  </si>
  <si>
    <t>HERO MOTOCORP LTD</t>
  </si>
  <si>
    <t>TH0150010Z03</t>
  </si>
  <si>
    <t>KTB TB</t>
  </si>
  <si>
    <t>KRUNG THAI BANK PUB CO LTD</t>
  </si>
  <si>
    <t>FI0009013296</t>
  </si>
  <si>
    <t>NES1V FH</t>
  </si>
  <si>
    <t>NESTE OIL OYJ</t>
  </si>
  <si>
    <t>ZAE000011953</t>
  </si>
  <si>
    <t>NTC SJ</t>
  </si>
  <si>
    <t>NETCARE LTD</t>
  </si>
  <si>
    <t>JP3045530007</t>
  </si>
  <si>
    <t>8959 JT</t>
  </si>
  <si>
    <t>NOMURA REAL ESTATE OFFICE FU</t>
  </si>
  <si>
    <t>FI0009003222</t>
  </si>
  <si>
    <t>POH1S FH</t>
  </si>
  <si>
    <t>POHJOLA BANK PLC-A SHS</t>
  </si>
  <si>
    <t>ZAE000153102</t>
  </si>
  <si>
    <t>RMI SJ</t>
  </si>
  <si>
    <t>RMI HOLDINGS</t>
  </si>
  <si>
    <t>CNE100000171</t>
  </si>
  <si>
    <t>1066 HK</t>
  </si>
  <si>
    <t>SHANDONG WEIGAO GP MEDICAL-H</t>
  </si>
  <si>
    <t>TW0006121007</t>
  </si>
  <si>
    <t>6121 TT</t>
  </si>
  <si>
    <t>SIMPLO TECHNOLOGY CO LTD</t>
  </si>
  <si>
    <t>CNE1000004K1</t>
  </si>
  <si>
    <t>168 HK</t>
  </si>
  <si>
    <t>TSINGTAO BREWERY CO LTD-H</t>
  </si>
  <si>
    <t>GB00B1Z7RQ77</t>
  </si>
  <si>
    <t>TT/ LN</t>
  </si>
  <si>
    <t>TUI TRAVEL PLC</t>
  </si>
  <si>
    <t>BRUSIMACNOR3</t>
  </si>
  <si>
    <t>USIM3 BS</t>
  </si>
  <si>
    <t>USINAS SIDERURGICAS DE MINAS</t>
  </si>
  <si>
    <t>ZAE000134961</t>
  </si>
  <si>
    <t>ACL SJ</t>
  </si>
  <si>
    <t>ARCELORMITTAL SOUTH AFRICA</t>
  </si>
  <si>
    <t>DE000CLS1001</t>
  </si>
  <si>
    <t>CLS1 GY</t>
  </si>
  <si>
    <t>CELESIO AG</t>
  </si>
  <si>
    <t>KYG2116M1015</t>
  </si>
  <si>
    <t>691 HK</t>
  </si>
  <si>
    <t>CHINA SHANSHUI CEMENT GROUP</t>
  </si>
  <si>
    <t>MXP369181377</t>
  </si>
  <si>
    <t>LIVEPOLC MM</t>
  </si>
  <si>
    <t>EL PUERTO DE LIVERPOOL-C1</t>
  </si>
  <si>
    <t>TH0471010Y04</t>
  </si>
  <si>
    <t>IRPC TB</t>
  </si>
  <si>
    <t>IRPC PCL</t>
  </si>
  <si>
    <t>KR7071050009</t>
  </si>
  <si>
    <t>071050 KP</t>
  </si>
  <si>
    <t>KOREA INVESTMENT HOLDINGS CO</t>
  </si>
  <si>
    <t>US67011E2046</t>
  </si>
  <si>
    <t>NLMK LI</t>
  </si>
  <si>
    <t>NOVOLIPET STEEL-GDR REG S</t>
  </si>
  <si>
    <t>KYG898431096</t>
  </si>
  <si>
    <t>3673 TT</t>
  </si>
  <si>
    <t>TPK HOLDING CO LTD</t>
  </si>
  <si>
    <t>JP3156400008</t>
  </si>
  <si>
    <t>6925 JT</t>
  </si>
  <si>
    <t>USHIO INC</t>
  </si>
  <si>
    <t>CNE1000001S0</t>
  </si>
  <si>
    <t>753 HK</t>
  </si>
  <si>
    <t>AIR CHINA LTD-H</t>
  </si>
  <si>
    <t>MYL5099OO006</t>
  </si>
  <si>
    <t>AIRA MK</t>
  </si>
  <si>
    <t>AIRASIA BHD</t>
  </si>
  <si>
    <t>CNE100000981</t>
  </si>
  <si>
    <t>1186 HK</t>
  </si>
  <si>
    <t>CHINA RAILWAY CONSTRUCTION-H</t>
  </si>
  <si>
    <t>KR7000150003</t>
  </si>
  <si>
    <t>000150 KP</t>
  </si>
  <si>
    <t>DOOSAN CORP</t>
  </si>
  <si>
    <t>SE0000109290</t>
  </si>
  <si>
    <t>HOLMB SS</t>
  </si>
  <si>
    <t>HOLMEN AB-B SHARES</t>
  </si>
  <si>
    <t>KR7010620003</t>
  </si>
  <si>
    <t>010620 KP</t>
  </si>
  <si>
    <t>HYUNDAI MIPO DOCKYARD</t>
  </si>
  <si>
    <t>RU000A0JPNM1</t>
  </si>
  <si>
    <t>IRAO RX</t>
  </si>
  <si>
    <t>INTER RAO UES</t>
  </si>
  <si>
    <t>ZAE000081949</t>
  </si>
  <si>
    <t>INL SJ</t>
  </si>
  <si>
    <t>INVESTEC LTD</t>
  </si>
  <si>
    <t>JP3223800008</t>
  </si>
  <si>
    <t>9107 JT</t>
  </si>
  <si>
    <t>KAWASAKI KISEN KAISHA LTD</t>
  </si>
  <si>
    <t>TW0003034005</t>
  </si>
  <si>
    <t>3034 TT</t>
  </si>
  <si>
    <t>NOVATEK MICROELECTRONICS COR</t>
  </si>
  <si>
    <t>BRODPVACNOR4</t>
  </si>
  <si>
    <t>ODPV3 BS</t>
  </si>
  <si>
    <t>ODONTOPREV S.A.</t>
  </si>
  <si>
    <t>AU000000OST6</t>
  </si>
  <si>
    <t>OST AT</t>
  </si>
  <si>
    <t>ONESTEEL LTD</t>
  </si>
  <si>
    <t>AU000000SPN6</t>
  </si>
  <si>
    <t>SPN AT</t>
  </si>
  <si>
    <t>SP AUSNET</t>
  </si>
  <si>
    <t>DE000WCH8881</t>
  </si>
  <si>
    <t>WCH GY</t>
  </si>
  <si>
    <t>WACKER CHEMIE AG</t>
  </si>
  <si>
    <t>BRGETIACNPR4</t>
  </si>
  <si>
    <t>GETI4 BS</t>
  </si>
  <si>
    <t>AES TIETE SA-PREF</t>
  </si>
  <si>
    <t>MX01AC100006</t>
  </si>
  <si>
    <t>AC* MM</t>
  </si>
  <si>
    <t>ARCA CONTINENTAL SAB DE CV</t>
  </si>
  <si>
    <t>TH0023010000</t>
  </si>
  <si>
    <t>BAY TB</t>
  </si>
  <si>
    <t>BANK OF AYUDHYA PCL</t>
  </si>
  <si>
    <t>CNE100000BG0</t>
  </si>
  <si>
    <t>1766 HK</t>
  </si>
  <si>
    <t>CSR CORP LTD - H</t>
  </si>
  <si>
    <t>FR0000121121</t>
  </si>
  <si>
    <t>RF FP</t>
  </si>
  <si>
    <t>EURAZEO</t>
  </si>
  <si>
    <t>KYG365501041</t>
  </si>
  <si>
    <t>2038 HK</t>
  </si>
  <si>
    <t>FOXCONN INTERNATIONAL HLDGS</t>
  </si>
  <si>
    <t>IT0000072626</t>
  </si>
  <si>
    <t>ISPR IM</t>
  </si>
  <si>
    <t>INTESA SANPAOLO-RSP</t>
  </si>
  <si>
    <t>INE115A01026</t>
  </si>
  <si>
    <t>LICHF IS</t>
  </si>
  <si>
    <t>LIC HOUSING FINANCE LTD</t>
  </si>
  <si>
    <t>BRMULTACNOR5</t>
  </si>
  <si>
    <t>MULT3 BS</t>
  </si>
  <si>
    <t>MULTIPLAN EMPREENDIMENTOS</t>
  </si>
  <si>
    <t>JP3742600004</t>
  </si>
  <si>
    <t>5991 JT</t>
  </si>
  <si>
    <t>NHK SPRING CO LTD</t>
  </si>
  <si>
    <t>JP3686800008</t>
  </si>
  <si>
    <t>5202 JT</t>
  </si>
  <si>
    <t>NIPPON SHEET GLASS CO LTD</t>
  </si>
  <si>
    <t>BMG677491539</t>
  </si>
  <si>
    <t>316 HK</t>
  </si>
  <si>
    <t>ORIENT OVERSEAS INTL LTD</t>
  </si>
  <si>
    <t>MYL5681OO001</t>
  </si>
  <si>
    <t>PETD MK</t>
  </si>
  <si>
    <t>PETRONAS DAGANGAN BHD</t>
  </si>
  <si>
    <t>INE205A01025</t>
  </si>
  <si>
    <t>SESA IS</t>
  </si>
  <si>
    <t>SESA GOA LTD</t>
  </si>
  <si>
    <t>CNE100000437</t>
  </si>
  <si>
    <t>2727 HK</t>
  </si>
  <si>
    <t>SHANGHAI ELECTRIC GRP CO L-H</t>
  </si>
  <si>
    <t>KYG826001003</t>
  </si>
  <si>
    <t>410 HK</t>
  </si>
  <si>
    <t>SOHO CHINA LTD</t>
  </si>
  <si>
    <t>MYL8664OO004</t>
  </si>
  <si>
    <t>SPSB MK</t>
  </si>
  <si>
    <t>SP SETIA BHD</t>
  </si>
  <si>
    <t>JP3595200001</t>
  </si>
  <si>
    <t>4042 JT</t>
  </si>
  <si>
    <t>TOSOH CORP</t>
  </si>
  <si>
    <t>JP3942600002</t>
  </si>
  <si>
    <t>7951 JT</t>
  </si>
  <si>
    <t>YAMAHA CORP</t>
  </si>
  <si>
    <t>CLP469751018</t>
  </si>
  <si>
    <t>GENER CC</t>
  </si>
  <si>
    <t>AES GENER SA</t>
  </si>
  <si>
    <t>BMG2109G1033</t>
  </si>
  <si>
    <t>384 HK</t>
  </si>
  <si>
    <t>CHINA GAS HOLDINGS LTD</t>
  </si>
  <si>
    <t>CLP371091081</t>
  </si>
  <si>
    <t>ECL CC</t>
  </si>
  <si>
    <t>E.CL SA</t>
  </si>
  <si>
    <t>INE455F01025</t>
  </si>
  <si>
    <t>JPA IS</t>
  </si>
  <si>
    <t>JAIPRAKASH ASSOCIATES LTD</t>
  </si>
  <si>
    <t>INE019A01020</t>
  </si>
  <si>
    <t>JSTL IS</t>
  </si>
  <si>
    <t>JSW STEEL LTD</t>
  </si>
  <si>
    <t>BMG653181005</t>
  </si>
  <si>
    <t>2689 HK</t>
  </si>
  <si>
    <t>NINE DRAGONS PAPER HOLDINGS</t>
  </si>
  <si>
    <t>HK0008011667</t>
  </si>
  <si>
    <t>8 HK</t>
  </si>
  <si>
    <t>PCCW LTD</t>
  </si>
  <si>
    <t>BRAMILACNOR0</t>
  </si>
  <si>
    <t>AMIL3 BS</t>
  </si>
  <si>
    <t>AMIL PARTICIPACOES SA</t>
  </si>
  <si>
    <t>PLBRE0000012</t>
  </si>
  <si>
    <t>BRE PW</t>
  </si>
  <si>
    <t>BRE BANK SA</t>
  </si>
  <si>
    <t>JP3820000002</t>
  </si>
  <si>
    <t>6504 JT</t>
  </si>
  <si>
    <t>FUJI ELECTRIC CO LTD</t>
  </si>
  <si>
    <t>INE326A01037</t>
  </si>
  <si>
    <t>LPC IS</t>
  </si>
  <si>
    <t>LUPIN LTD</t>
  </si>
  <si>
    <t>BE0003735496</t>
  </si>
  <si>
    <t>MOBB BB</t>
  </si>
  <si>
    <t>MOBISTAR SA</t>
  </si>
  <si>
    <t>MYL1066OO009</t>
  </si>
  <si>
    <t>RHBC MK</t>
  </si>
  <si>
    <t>RHB CAPITAL BHD</t>
  </si>
  <si>
    <t>KR7005940002</t>
  </si>
  <si>
    <t>005940 KP</t>
  </si>
  <si>
    <t>WOORI INVESTMENT &amp; SECURITIE</t>
  </si>
  <si>
    <t>ES0132105018</t>
  </si>
  <si>
    <t>ACX SQ</t>
  </si>
  <si>
    <t>ACERINOX SA</t>
  </si>
  <si>
    <t>BRBRKMACNPA4</t>
  </si>
  <si>
    <t>BRKM5 BS</t>
  </si>
  <si>
    <t>BRASKEM SA-PREF A</t>
  </si>
  <si>
    <t>NZCENE0001S6</t>
  </si>
  <si>
    <t>CEN NZ</t>
  </si>
  <si>
    <t>CONTACT ENERGY LTD</t>
  </si>
  <si>
    <t>CLCORX290014</t>
  </si>
  <si>
    <t>CORPBANC CC</t>
  </si>
  <si>
    <t>CORPBANCA</t>
  </si>
  <si>
    <t>JP3766550002</t>
  </si>
  <si>
    <t>2433 JT</t>
  </si>
  <si>
    <t>HAKUHODO DY HOLDINGS INC</t>
  </si>
  <si>
    <t>KR7000880005</t>
  </si>
  <si>
    <t>000880 KP</t>
  </si>
  <si>
    <t>HANWHA CORPORATION</t>
  </si>
  <si>
    <t>JP3678800008</t>
  </si>
  <si>
    <t>8036 JT</t>
  </si>
  <si>
    <t>HITACHI HIGH-TECHNOLOGIES CO</t>
  </si>
  <si>
    <t>KR7011210002</t>
  </si>
  <si>
    <t>011210 KP</t>
  </si>
  <si>
    <t>HYUNDAI WIA CORP</t>
  </si>
  <si>
    <t>KR7011780004</t>
  </si>
  <si>
    <t>011780 KP</t>
  </si>
  <si>
    <t>KUMHO PETRO CHEMICAL CO LTD</t>
  </si>
  <si>
    <t>TW0002337003</t>
  </si>
  <si>
    <t>2337 TT</t>
  </si>
  <si>
    <t>MACRONIX INTERNATIONAL</t>
  </si>
  <si>
    <t>BRPSSAACNOR7</t>
  </si>
  <si>
    <t>PSSA3 BS</t>
  </si>
  <si>
    <t>PORTO SEGURO SA</t>
  </si>
  <si>
    <t>SG1V12936232</t>
  </si>
  <si>
    <t>STH SP</t>
  </si>
  <si>
    <t>STARHUB LTD</t>
  </si>
  <si>
    <t>INE012A01025</t>
  </si>
  <si>
    <t>ACC IS</t>
  </si>
  <si>
    <t>ACC LTD</t>
  </si>
  <si>
    <t>PHY077751022</t>
  </si>
  <si>
    <t>BDO PM</t>
  </si>
  <si>
    <t>BDO UNIBANK INC</t>
  </si>
  <si>
    <t>CNE1000002D0</t>
  </si>
  <si>
    <t>3983 HK</t>
  </si>
  <si>
    <t>CHINA BLUECHEMICAL LTD - H</t>
  </si>
  <si>
    <t>CNE100000X44</t>
  </si>
  <si>
    <t>3618 HK</t>
  </si>
  <si>
    <t>CHONGQING RURAL COMMERCIAL-H</t>
  </si>
  <si>
    <t>BRDTEXACNOR3</t>
  </si>
  <si>
    <t>DTEX3 BS</t>
  </si>
  <si>
    <t>DURATEX SA</t>
  </si>
  <si>
    <t>IL0005760173</t>
  </si>
  <si>
    <t>ILCO IT</t>
  </si>
  <si>
    <t>ISRAEL CORP LIMITED/THE</t>
  </si>
  <si>
    <t>JP3421100003</t>
  </si>
  <si>
    <t>1662 JT</t>
  </si>
  <si>
    <t>JAPAN PETROLEUM EXPLORATION</t>
  </si>
  <si>
    <t>BRMMXMACNOR2</t>
  </si>
  <si>
    <t>MMXM3 BS</t>
  </si>
  <si>
    <t>MMX MINERACAO E METALICOS SA</t>
  </si>
  <si>
    <t>INE721A01013</t>
  </si>
  <si>
    <t>SHTF IS</t>
  </si>
  <si>
    <t>SHRIRAM TRANSPORT FINANCE</t>
  </si>
  <si>
    <t>FR0000054900</t>
  </si>
  <si>
    <t>TFI FP</t>
  </si>
  <si>
    <t>TELEVISION FRANCAISE (T.F.1)</t>
  </si>
  <si>
    <t>PHY0005M1090</t>
  </si>
  <si>
    <t>AP PM</t>
  </si>
  <si>
    <t>ABOITIZ POWER CORP</t>
  </si>
  <si>
    <t>PTCPR0AM0003</t>
  </si>
  <si>
    <t>CPR PL</t>
  </si>
  <si>
    <t>CIMPOR-CIMENTOS DE PORTUGAL</t>
  </si>
  <si>
    <t>COJ12PA00048</t>
  </si>
  <si>
    <t>CORFICOL CX</t>
  </si>
  <si>
    <t>CORP FINANCIERA COLOMBIANA</t>
  </si>
  <si>
    <t>KR7004800009</t>
  </si>
  <si>
    <t>004800 KP</t>
  </si>
  <si>
    <t>HYOSUNG CORPORATION</t>
  </si>
  <si>
    <t>PLJSW0000015</t>
  </si>
  <si>
    <t>JSW PW</t>
  </si>
  <si>
    <t>JASTRZEBSKA SPOLKA WEGLOWA S</t>
  </si>
  <si>
    <t>ZAE000127148</t>
  </si>
  <si>
    <t>LBH SJ</t>
  </si>
  <si>
    <t>LIBERTY HOLDINGS LTD</t>
  </si>
  <si>
    <t>KR7006260004</t>
  </si>
  <si>
    <t>006260 KP</t>
  </si>
  <si>
    <t>LS CORP</t>
  </si>
  <si>
    <t>JP3689500001</t>
  </si>
  <si>
    <t>4716 JT</t>
  </si>
  <si>
    <t>ORACLE CORP JAPAN</t>
  </si>
  <si>
    <t>INE614G01033</t>
  </si>
  <si>
    <t>RPWR IS</t>
  </si>
  <si>
    <t>RELIANCE POWER LTD</t>
  </si>
  <si>
    <t>MYL6742OO000</t>
  </si>
  <si>
    <t>YTLP MK</t>
  </si>
  <si>
    <t>YTL POWER INTERNATIONAL BHD</t>
  </si>
  <si>
    <t>BRECORACNOR8</t>
  </si>
  <si>
    <t>ECOR3 BS</t>
  </si>
  <si>
    <t>ECORODOVIAS INFRA E LOG SA</t>
  </si>
  <si>
    <t>BMG4639H1227</t>
  </si>
  <si>
    <t>336 HK</t>
  </si>
  <si>
    <t>HUABAO INTERNATIONAL HOLDING</t>
  </si>
  <si>
    <t>KR7002380004</t>
  </si>
  <si>
    <t>002380 KP</t>
  </si>
  <si>
    <t>KCC CORP</t>
  </si>
  <si>
    <t>JP3902000003</t>
  </si>
  <si>
    <t>9301 JT</t>
  </si>
  <si>
    <t>MITSUBISHI LOGISTICS CORP</t>
  </si>
  <si>
    <t>TREVKFB00019</t>
  </si>
  <si>
    <t>VAKBN TI</t>
  </si>
  <si>
    <t>TURKIYE VAKIFLAR BANKASI T-D</t>
  </si>
  <si>
    <t>JP3940400009</t>
  </si>
  <si>
    <t>5444 JT</t>
  </si>
  <si>
    <t>YAMATO KOGYO CO LTD</t>
  </si>
  <si>
    <t>ES0113679I37</t>
  </si>
  <si>
    <t>BKT SQ</t>
  </si>
  <si>
    <t>BANKINTER SA</t>
  </si>
  <si>
    <t>TH0592010Z06</t>
  </si>
  <si>
    <t>BEC TB</t>
  </si>
  <si>
    <t>BEC WORLD PUBLIC CO LTD</t>
  </si>
  <si>
    <t>BE0974258874</t>
  </si>
  <si>
    <t>BEKB BB</t>
  </si>
  <si>
    <t>BEKAERT NV</t>
  </si>
  <si>
    <t>KYG216771363</t>
  </si>
  <si>
    <t>3311 HK</t>
  </si>
  <si>
    <t>CHINA STATE CONSTRUCTION INT</t>
  </si>
  <si>
    <t>TW0006008006</t>
  </si>
  <si>
    <t>6008 TT</t>
  </si>
  <si>
    <t>KGI SECURITIES CO LTD</t>
  </si>
  <si>
    <t>KR7032640005</t>
  </si>
  <si>
    <t>032640 KP</t>
  </si>
  <si>
    <t>LG UPLUS CORP</t>
  </si>
  <si>
    <t>INE020B01018</t>
  </si>
  <si>
    <t>RECL IS</t>
  </si>
  <si>
    <t>RURAL ELECTRIFICATION CORP</t>
  </si>
  <si>
    <t>JP3105220002</t>
  </si>
  <si>
    <t>8410 JQ</t>
  </si>
  <si>
    <t>SEVEN BANK LTD</t>
  </si>
  <si>
    <t>TW0003044004</t>
  </si>
  <si>
    <t>3044 TT</t>
  </si>
  <si>
    <t>TRIPOD TECHNOLOGY CORP</t>
  </si>
  <si>
    <t>DK0060013274</t>
  </si>
  <si>
    <t>TRYG DC</t>
  </si>
  <si>
    <t>TRYG A/S</t>
  </si>
  <si>
    <t>TW0002384005</t>
  </si>
  <si>
    <t>2384 TT</t>
  </si>
  <si>
    <t>WINTEK CORP</t>
  </si>
  <si>
    <t>MA0000011926</t>
  </si>
  <si>
    <t>ATW MC</t>
  </si>
  <si>
    <t>ATTIJARIWAFA BANK</t>
  </si>
  <si>
    <t>TW0002903002</t>
  </si>
  <si>
    <t>2903 TT</t>
  </si>
  <si>
    <t>FAR EASTERN DEPARTMENT STORE</t>
  </si>
  <si>
    <t>ES0122060314</t>
  </si>
  <si>
    <t>FCC SQ</t>
  </si>
  <si>
    <t>FOMENTO DE CONSTRUC Y CONTRA</t>
  </si>
  <si>
    <t>TW0009921007</t>
  </si>
  <si>
    <t>9921 TT</t>
  </si>
  <si>
    <t>GIANT MANUFACTURING</t>
  </si>
  <si>
    <t>CNE100000569</t>
  </si>
  <si>
    <t>2777 HK</t>
  </si>
  <si>
    <t>GUANGZHOU R&amp;F PROPERTIES - H</t>
  </si>
  <si>
    <t>KR7005381009</t>
  </si>
  <si>
    <t>005385 KP</t>
  </si>
  <si>
    <t>HYUNDAI MOTOR CO LTD-PFD</t>
  </si>
  <si>
    <t>INE669E01016</t>
  </si>
  <si>
    <t>IDEA IS</t>
  </si>
  <si>
    <t>IDEA CELLULAR LTD</t>
  </si>
  <si>
    <t>CNE1000003J5</t>
  </si>
  <si>
    <t>177 HK</t>
  </si>
  <si>
    <t>JIANGSU EXPRESS CO LTD-H</t>
  </si>
  <si>
    <t>HU0000073507</t>
  </si>
  <si>
    <t>MTEL HB</t>
  </si>
  <si>
    <t>MAGYAR TELEKOM TELECOMMUNICA</t>
  </si>
  <si>
    <t>INE036A01016</t>
  </si>
  <si>
    <t>RELI IS</t>
  </si>
  <si>
    <t>RELIANCE INFRASTRUCTURE LTD</t>
  </si>
  <si>
    <t>HK0639031506</t>
  </si>
  <si>
    <t>639 HK</t>
  </si>
  <si>
    <t>SHOUGANG FUSHAN RESOURCES GR</t>
  </si>
  <si>
    <t>JP3366800005</t>
  </si>
  <si>
    <t>5002 JT</t>
  </si>
  <si>
    <t>SHOWA SHELL SEKIYU KK</t>
  </si>
  <si>
    <t>TW0002103009</t>
  </si>
  <si>
    <t>2103 TT</t>
  </si>
  <si>
    <t>TSRC CORP</t>
  </si>
  <si>
    <t>TRAEREGL91G3</t>
  </si>
  <si>
    <t>EREGL TI</t>
  </si>
  <si>
    <t>EREGLI DEMIR VE CELIK FABRIK</t>
  </si>
  <si>
    <t>KR7012630000</t>
  </si>
  <si>
    <t>012630 KP</t>
  </si>
  <si>
    <t>HYUNDAI DEVELOPMENT COMPANY</t>
  </si>
  <si>
    <t>ES0118594417</t>
  </si>
  <si>
    <t>IDR SQ</t>
  </si>
  <si>
    <t>INDRA SISTEMAS SA</t>
  </si>
  <si>
    <t>JP3143900003</t>
  </si>
  <si>
    <t>4739 JT</t>
  </si>
  <si>
    <t>ITOCHU TECHNO-SOLUTIONS CORP</t>
  </si>
  <si>
    <t>ZAE000005443</t>
  </si>
  <si>
    <t>PIK SJ</t>
  </si>
  <si>
    <t>PICK N PAY STORES LTD</t>
  </si>
  <si>
    <t>HK0119000674</t>
  </si>
  <si>
    <t>119 HK</t>
  </si>
  <si>
    <t>POLY HONG KONG INVESTMENTS</t>
  </si>
  <si>
    <t>KYG750041041</t>
  </si>
  <si>
    <t>1387 HK</t>
  </si>
  <si>
    <t>RENHE COMMERCIAL HOLDINGS</t>
  </si>
  <si>
    <t>PHY751061151</t>
  </si>
  <si>
    <t>SMC PM</t>
  </si>
  <si>
    <t>SAN MIGUEL CORP</t>
  </si>
  <si>
    <t>JP3164630000</t>
  </si>
  <si>
    <t>9684 JT</t>
  </si>
  <si>
    <t>SQUARE ENIX HOLDINGS CO LTD</t>
  </si>
  <si>
    <t>CH0012280076</t>
  </si>
  <si>
    <t>STMN SE</t>
  </si>
  <si>
    <t>STRAUMANN HOLDING AG-REG</t>
  </si>
  <si>
    <t>JP3322930003</t>
  </si>
  <si>
    <t>3436 JT</t>
  </si>
  <si>
    <t>SUMCO CORP</t>
  </si>
  <si>
    <t>MYL4588OO009</t>
  </si>
  <si>
    <t>UMWH MK</t>
  </si>
  <si>
    <t>UMW HOLDINGS BHD</t>
  </si>
  <si>
    <t>TW0001605004</t>
  </si>
  <si>
    <t>1605 TT</t>
  </si>
  <si>
    <t>WALSIN LIHWA CORP</t>
  </si>
  <si>
    <t>CNE1000004X4</t>
  </si>
  <si>
    <t>3898 HK</t>
  </si>
  <si>
    <t>ZHUZHOU CSR TIMES ELECTRIC-H</t>
  </si>
  <si>
    <t>INE742F01042</t>
  </si>
  <si>
    <t>ADSEZ IS</t>
  </si>
  <si>
    <t>ADANI PORTS AND SPECIAL ECON</t>
  </si>
  <si>
    <t>HK0606037437</t>
  </si>
  <si>
    <t>606 HK</t>
  </si>
  <si>
    <t>CHINA AGRI-INDUSTRIES HLDGS</t>
  </si>
  <si>
    <t>CNE1000002G3</t>
  </si>
  <si>
    <t>552 HK</t>
  </si>
  <si>
    <t>CHINA COMMUNICATIONS SERVI-H</t>
  </si>
  <si>
    <t>CNE100000536</t>
  </si>
  <si>
    <t>2866 HK</t>
  </si>
  <si>
    <t>CHINA SHIPPING CONTAINER-H</t>
  </si>
  <si>
    <t>BRSULACDAM12</t>
  </si>
  <si>
    <t>SULA11 BS</t>
  </si>
  <si>
    <t>SUL AMERICA SA - UNITS</t>
  </si>
  <si>
    <t>JP3634200004</t>
  </si>
  <si>
    <t>7282 JT</t>
  </si>
  <si>
    <t>TOYODA GOSEI CO LTD</t>
  </si>
  <si>
    <t>MYL2488OO004</t>
  </si>
  <si>
    <t>AFG MK</t>
  </si>
  <si>
    <t>ALLIANCE FINANCIAL GROUP BHD</t>
  </si>
  <si>
    <t>TW0002610003</t>
  </si>
  <si>
    <t>2610 TT</t>
  </si>
  <si>
    <t>CHINA AIRLINES LTD</t>
  </si>
  <si>
    <t>TW0008069006</t>
  </si>
  <si>
    <t>8069 TT</t>
  </si>
  <si>
    <t>E INK HOLDINGS INC</t>
  </si>
  <si>
    <t>AU000000HVN7</t>
  </si>
  <si>
    <t>HVN AT</t>
  </si>
  <si>
    <t>HARVEY NORMAN HOLDINGS LTD</t>
  </si>
  <si>
    <t>KR7011200003</t>
  </si>
  <si>
    <t>011200 KP</t>
  </si>
  <si>
    <t>HYUNDAI MERCHANT MARINE</t>
  </si>
  <si>
    <t>KYG492041036</t>
  </si>
  <si>
    <t>1833 HK</t>
  </si>
  <si>
    <t>INTIME DEPARTMENT STORE</t>
  </si>
  <si>
    <t>JP3676000007</t>
  </si>
  <si>
    <t>5407 JT</t>
  </si>
  <si>
    <t>NISSHIN STEEL CO LTD</t>
  </si>
  <si>
    <t>IT0001137345</t>
  </si>
  <si>
    <t>AGL IM</t>
  </si>
  <si>
    <t>AUTOGRILL SPA</t>
  </si>
  <si>
    <t>CNE100000F20</t>
  </si>
  <si>
    <t>2009 HK</t>
  </si>
  <si>
    <t>BBMG CORPORATION-H</t>
  </si>
  <si>
    <t>INE029A01011</t>
  </si>
  <si>
    <t>BPCL IS</t>
  </si>
  <si>
    <t>BHARAT PETROLEUM CORP LTD</t>
  </si>
  <si>
    <t>MYL5210OO009</t>
  </si>
  <si>
    <t>BAB MK</t>
  </si>
  <si>
    <t>BUMI ARMADA BERHAD</t>
  </si>
  <si>
    <t>MX01CO0P0009</t>
  </si>
  <si>
    <t>COMPARC* MM</t>
  </si>
  <si>
    <t>COMPARTAMOS SAB DE CV</t>
  </si>
  <si>
    <t>HK1828040670</t>
  </si>
  <si>
    <t>1828 HK</t>
  </si>
  <si>
    <t>DAH CHONG HONG</t>
  </si>
  <si>
    <t>COT29PA00058</t>
  </si>
  <si>
    <t>PFAVAL CX</t>
  </si>
  <si>
    <t>GRUPO AVAL ACCIONES-PFD</t>
  </si>
  <si>
    <t>KR7003450004</t>
  </si>
  <si>
    <t>003450 KP</t>
  </si>
  <si>
    <t>HYUNDAI SECURITIES CO</t>
  </si>
  <si>
    <t>KR7047810007</t>
  </si>
  <si>
    <t>047810 KP</t>
  </si>
  <si>
    <t>KOREA AEROSPACE INDUSTRIES</t>
  </si>
  <si>
    <t>JP3188200004</t>
  </si>
  <si>
    <t>4768 JT</t>
  </si>
  <si>
    <t>OTSUKA CORP</t>
  </si>
  <si>
    <t>TW0001504009</t>
  </si>
  <si>
    <t>1504 TT</t>
  </si>
  <si>
    <t>TECO ELECTRIC &amp; MACHINERY</t>
  </si>
  <si>
    <t>CLP9796J1008</t>
  </si>
  <si>
    <t>CONCHA CC</t>
  </si>
  <si>
    <t>VINA CONCHA Y TORO SA</t>
  </si>
  <si>
    <t>JP3131400008</t>
  </si>
  <si>
    <t>8570 JT</t>
  </si>
  <si>
    <t>AEON CREDIT SERVICE CO LTD</t>
  </si>
  <si>
    <t>PLSOFTB00016</t>
  </si>
  <si>
    <t>ACP PW</t>
  </si>
  <si>
    <t>ASSECO POLAND SA</t>
  </si>
  <si>
    <t>KR7047050000</t>
  </si>
  <si>
    <t>047050 KP</t>
  </si>
  <si>
    <t>DAEWOO INTERNATIONAL CORP</t>
  </si>
  <si>
    <t>KYG2830J1031</t>
  </si>
  <si>
    <t>210 HK</t>
  </si>
  <si>
    <t>DAPHNE INTERNATIONAL HOLDING</t>
  </si>
  <si>
    <t>ES0127797019</t>
  </si>
  <si>
    <t>EDPR PL</t>
  </si>
  <si>
    <t>EDP RENOVAVEIS SA</t>
  </si>
  <si>
    <t>LU0327357389</t>
  </si>
  <si>
    <t>KER PW</t>
  </si>
  <si>
    <t>KERNEL HOLDING SA</t>
  </si>
  <si>
    <t>KR7088350004</t>
  </si>
  <si>
    <t>088350 KP</t>
  </si>
  <si>
    <t>KOREA LIFE INSURANCE</t>
  </si>
  <si>
    <t>BRLIGTACNOR2</t>
  </si>
  <si>
    <t>LIGT3 BS</t>
  </si>
  <si>
    <t>LIGHT SA</t>
  </si>
  <si>
    <t>KR7004990008</t>
  </si>
  <si>
    <t>004990 KP</t>
  </si>
  <si>
    <t>LOTTE CONFECTIONERY CO LTD</t>
  </si>
  <si>
    <t>ZAE000030912</t>
  </si>
  <si>
    <t>NHM SJ</t>
  </si>
  <si>
    <t>NORTHAM PLATINUM LTD</t>
  </si>
  <si>
    <t>KYG811511131</t>
  </si>
  <si>
    <t>272 HK</t>
  </si>
  <si>
    <t>SHUI ON LAND LTD</t>
  </si>
  <si>
    <t>INE256A01028</t>
  </si>
  <si>
    <t>Z IS</t>
  </si>
  <si>
    <t>ZEE ENTERTAINMENT ENTERPRISE</t>
  </si>
  <si>
    <t>IT0001233417</t>
  </si>
  <si>
    <t>A2A IM</t>
  </si>
  <si>
    <t>A2A SPA</t>
  </si>
  <si>
    <t>PHY003341054</t>
  </si>
  <si>
    <t>AGI PM</t>
  </si>
  <si>
    <t>ALLIANCE GLOBAL GROUP INC</t>
  </si>
  <si>
    <t>PHY0967S1694</t>
  </si>
  <si>
    <t>BPI PM</t>
  </si>
  <si>
    <t>BANK OF PHILIPPINE ISLANDS</t>
  </si>
  <si>
    <t>BMG2113B1081</t>
  </si>
  <si>
    <t>1193 HK</t>
  </si>
  <si>
    <t>CHINA RESOURCES GAS GROUP LT</t>
  </si>
  <si>
    <t>MA0000011512</t>
  </si>
  <si>
    <t>ADH MC</t>
  </si>
  <si>
    <t>DOUJA PROM ADDOHA</t>
  </si>
  <si>
    <t>TW0002618006</t>
  </si>
  <si>
    <t>2618 TT</t>
  </si>
  <si>
    <t>EVA AIRWAYS CORP</t>
  </si>
  <si>
    <t>JP3870000001</t>
  </si>
  <si>
    <t>6592 JT</t>
  </si>
  <si>
    <t>MABUCHI MOTOR CO LTD</t>
  </si>
  <si>
    <t>INE015A01028</t>
  </si>
  <si>
    <t>RBXY IS</t>
  </si>
  <si>
    <t>RANBAXY LABORATORIES LTD</t>
  </si>
  <si>
    <t>INE003A01024</t>
  </si>
  <si>
    <t>SIEM IS</t>
  </si>
  <si>
    <t>SIEMENS LTD</t>
  </si>
  <si>
    <t>TW0001802007</t>
  </si>
  <si>
    <t>1802 TT</t>
  </si>
  <si>
    <t>TAIWAN GLASS IND CORP</t>
  </si>
  <si>
    <t>KYG9894K1085</t>
  </si>
  <si>
    <t>881 HK</t>
  </si>
  <si>
    <t>ZHONGSHENG GROUP HOLDINGS</t>
  </si>
  <si>
    <t>MYL1562OO007</t>
  </si>
  <si>
    <t>BST MK</t>
  </si>
  <si>
    <t>BERJAYA SPORTS TOTO BHD</t>
  </si>
  <si>
    <t>KYG215A81084</t>
  </si>
  <si>
    <t>1728 HK</t>
  </si>
  <si>
    <t>CHINA ZHENGTONG AUTO SERVICE</t>
  </si>
  <si>
    <t>KR7001040005</t>
  </si>
  <si>
    <t>001040 KP</t>
  </si>
  <si>
    <t>CJ CORP</t>
  </si>
  <si>
    <t>CNE1000002Z3</t>
  </si>
  <si>
    <t>991 HK</t>
  </si>
  <si>
    <t>DATANG INTL POWER GEN CO-H</t>
  </si>
  <si>
    <t>KR7010520005</t>
  </si>
  <si>
    <t>010520 KP</t>
  </si>
  <si>
    <t>HYUNDAI HYSCO</t>
  </si>
  <si>
    <t>PHY411571011</t>
  </si>
  <si>
    <t>ICT PM</t>
  </si>
  <si>
    <t>INTL CONTAINER TERM SVCS INC</t>
  </si>
  <si>
    <t>TW0002356003</t>
  </si>
  <si>
    <t>2356 TT</t>
  </si>
  <si>
    <t>INVENTEC CORP</t>
  </si>
  <si>
    <t>INE134E01011</t>
  </si>
  <si>
    <t>POWF IS</t>
  </si>
  <si>
    <t>POWER FINANCE CORPORATION</t>
  </si>
  <si>
    <t>KR7001740000</t>
  </si>
  <si>
    <t>001740 KP</t>
  </si>
  <si>
    <t>SK NETWORKS CO LTD</t>
  </si>
  <si>
    <t>CNE100000544</t>
  </si>
  <si>
    <t>1025 HK</t>
  </si>
  <si>
    <t>WUMART STORES INC-H</t>
  </si>
  <si>
    <t>CNE1000004S4</t>
  </si>
  <si>
    <t>576 HK</t>
  </si>
  <si>
    <t>ZHEJIANG EXPRESSWAY CO-H</t>
  </si>
  <si>
    <t>BRTRPLACNPR1</t>
  </si>
  <si>
    <t>TRPL4 BS</t>
  </si>
  <si>
    <t>CIA DE TRANSMISSAO DE ENE-PF</t>
  </si>
  <si>
    <t>JP3293200006</t>
  </si>
  <si>
    <t>2579 JT</t>
  </si>
  <si>
    <t>COCA-COLA WEST CO LTD</t>
  </si>
  <si>
    <t>JP3263000006</t>
  </si>
  <si>
    <t>1944 JO</t>
  </si>
  <si>
    <t>KINDEN CORP</t>
  </si>
  <si>
    <t>JP3871200006</t>
  </si>
  <si>
    <t>5463 JT</t>
  </si>
  <si>
    <t>MARUICHI STEEL TUBE LTD</t>
  </si>
  <si>
    <t>BRRSIDACNOR8</t>
  </si>
  <si>
    <t>RSID3 BS</t>
  </si>
  <si>
    <t>ROSSI RESIDENCIAL SA</t>
  </si>
  <si>
    <t>IE00B1GKF381</t>
  </si>
  <si>
    <t>RYA ID</t>
  </si>
  <si>
    <t>RYANAIR HOLDINGS PLC</t>
  </si>
  <si>
    <t>FI0009007694</t>
  </si>
  <si>
    <t>SAA1V FH</t>
  </si>
  <si>
    <t>SANOMA OYJ</t>
  </si>
  <si>
    <t>AU000000SYD9</t>
  </si>
  <si>
    <t>SYD AT</t>
  </si>
  <si>
    <t>SYDNEY AIRPORT</t>
  </si>
  <si>
    <t>BMG423131256</t>
  </si>
  <si>
    <t>1169 HK</t>
  </si>
  <si>
    <t>HAIER ELECTRONICS GROUP CO</t>
  </si>
  <si>
    <t>MYL3794OO004</t>
  </si>
  <si>
    <t>LMC MK</t>
  </si>
  <si>
    <t>LAFARGE MALAYAN CEMENT BHD</t>
  </si>
  <si>
    <t>MYL5657OO001</t>
  </si>
  <si>
    <t>PKS MK</t>
  </si>
  <si>
    <t>PARKSON HOLDINGS BHD</t>
  </si>
  <si>
    <t>KYG8020E1017</t>
  </si>
  <si>
    <t>981 HK</t>
  </si>
  <si>
    <t>SEMICONDUCTOR MANUFACTURING</t>
  </si>
  <si>
    <t>BMG8181C1001</t>
  </si>
  <si>
    <t>751 HK</t>
  </si>
  <si>
    <t>SKYWORTH DIGITAL HLDGS LTD</t>
  </si>
  <si>
    <t>PHY9297P1004</t>
  </si>
  <si>
    <t>URC PM</t>
  </si>
  <si>
    <t>UNIVERSAL ROBINA CORP</t>
  </si>
  <si>
    <t>HK0123000694</t>
  </si>
  <si>
    <t>123 HK</t>
  </si>
  <si>
    <t>YUEXIU PROPERTY CO LTD</t>
  </si>
  <si>
    <t>IT0003211601</t>
  </si>
  <si>
    <t>CRG IM</t>
  </si>
  <si>
    <t>BANCA CARIGE SPA</t>
  </si>
  <si>
    <t>KR7047040001</t>
  </si>
  <si>
    <t>047040 KP</t>
  </si>
  <si>
    <t>DAEWOO ENGINEERING &amp; CONSTR</t>
  </si>
  <si>
    <t>HK0000077468</t>
  </si>
  <si>
    <t>3360 HK</t>
  </si>
  <si>
    <t>FAR EAST HORIZON LTD</t>
  </si>
  <si>
    <t>HK0656038673</t>
  </si>
  <si>
    <t>656 HK</t>
  </si>
  <si>
    <t>FOSUN INTERNATIONAL</t>
  </si>
  <si>
    <t>IL0006912120</t>
  </si>
  <si>
    <t>DSCT IT</t>
  </si>
  <si>
    <t>ISRAEL DISCOUNT BANK-A</t>
  </si>
  <si>
    <t>KR7030200000</t>
  </si>
  <si>
    <t>030200 KP</t>
  </si>
  <si>
    <t>KT CORP</t>
  </si>
  <si>
    <t>TW0008299009</t>
  </si>
  <si>
    <t>8299 TT</t>
  </si>
  <si>
    <t>PHISON ELECTRONICS CORP</t>
  </si>
  <si>
    <t>INE330H01018</t>
  </si>
  <si>
    <t>RCOM IS</t>
  </si>
  <si>
    <t>RELIANCE COMMUNICATIONS LTD</t>
  </si>
  <si>
    <t>PLDWORY00019</t>
  </si>
  <si>
    <t>SNS PW</t>
  </si>
  <si>
    <t>SYNTHOS SA</t>
  </si>
  <si>
    <t>INE280A01028</t>
  </si>
  <si>
    <t>TTAN IS</t>
  </si>
  <si>
    <t>TITAN INDUSTRIES LTD</t>
  </si>
  <si>
    <t>MYL5148OO001</t>
  </si>
  <si>
    <t>ULHB MK</t>
  </si>
  <si>
    <t>UEM LAND HOLDINGS BHD</t>
  </si>
  <si>
    <t>INE854D01016</t>
  </si>
  <si>
    <t>UNSP IS</t>
  </si>
  <si>
    <t>UNITED SPIRITS LTD</t>
  </si>
  <si>
    <t>ID1000109309</t>
  </si>
  <si>
    <t>INCO IJ</t>
  </si>
  <si>
    <t>VALE INDONESIA TBK</t>
  </si>
  <si>
    <t>KYG984301047</t>
  </si>
  <si>
    <t>2168 HK</t>
  </si>
  <si>
    <t>YINGDE GASES GROUP COMPANY</t>
  </si>
  <si>
    <t>KYG040111059</t>
  </si>
  <si>
    <t>2020 HK</t>
  </si>
  <si>
    <t>ANTA SPORTS PRODUCTS LTD</t>
  </si>
  <si>
    <t>ID1000066004</t>
  </si>
  <si>
    <t>AALI IJ</t>
  </si>
  <si>
    <t>ASTRA AGRO LESTARI TBK PT</t>
  </si>
  <si>
    <t>BRBISAACNOR8</t>
  </si>
  <si>
    <t>BISA3 BS</t>
  </si>
  <si>
    <t>BROOKFIELD INCORPORACOES SA</t>
  </si>
  <si>
    <t>CNE1000002S8</t>
  </si>
  <si>
    <t>1138 HK</t>
  </si>
  <si>
    <t>CHINA SHIPPING DEVELOPMENT-H</t>
  </si>
  <si>
    <t>SG1S76928401</t>
  </si>
  <si>
    <t>COS SP</t>
  </si>
  <si>
    <t>COSCO CORP SINGAPORE LTD</t>
  </si>
  <si>
    <t>PLCFRPT00013</t>
  </si>
  <si>
    <t>CPS PW</t>
  </si>
  <si>
    <t>CYFROWY POLSAT SA</t>
  </si>
  <si>
    <t>KYG2816P1072</t>
  </si>
  <si>
    <t>189 HK</t>
  </si>
  <si>
    <t>DONGYUE GROUP</t>
  </si>
  <si>
    <t>PHY2292T1026</t>
  </si>
  <si>
    <t>EDC PM</t>
  </si>
  <si>
    <t>ENERGY DEVELOPMENT CORP</t>
  </si>
  <si>
    <t>TW0002603008</t>
  </si>
  <si>
    <t>2603 TT</t>
  </si>
  <si>
    <t>EVERGREEN MARINE</t>
  </si>
  <si>
    <t>HK0817039453</t>
  </si>
  <si>
    <t>817 HK</t>
  </si>
  <si>
    <t>FRANSHION PROPERTIES</t>
  </si>
  <si>
    <t>IL0006954379</t>
  </si>
  <si>
    <t>MZTF IT</t>
  </si>
  <si>
    <t>MIZRAHI TEFAHOT BANK LTD</t>
  </si>
  <si>
    <t>SG1F90001388</t>
  </si>
  <si>
    <t>NOL SP</t>
  </si>
  <si>
    <t>NEPTUNE ORIENT LINES LTD</t>
  </si>
  <si>
    <t>JP3152740001</t>
  </si>
  <si>
    <t>2670 JT</t>
  </si>
  <si>
    <t>ABC-MART INC</t>
  </si>
  <si>
    <t>TW0002395001</t>
  </si>
  <si>
    <t>2395 TT</t>
  </si>
  <si>
    <t>ADVANTECH CO LTD</t>
  </si>
  <si>
    <t>TRAARCLK91H5</t>
  </si>
  <si>
    <t>ARCLK TI</t>
  </si>
  <si>
    <t>ARCELIK AS</t>
  </si>
  <si>
    <t>CNE1000001Y8</t>
  </si>
  <si>
    <t>2357 HK</t>
  </si>
  <si>
    <t>AVICHINA INDUSTRY &amp; TECH-H</t>
  </si>
  <si>
    <t>CNE100000221</t>
  </si>
  <si>
    <t>694 HK</t>
  </si>
  <si>
    <t>BEIJING CAPITAL INTL AIRPO-H</t>
  </si>
  <si>
    <t>TW0002385002</t>
  </si>
  <si>
    <t>2385 TT</t>
  </si>
  <si>
    <t>CHICONY ELECTRONICS CO LTD</t>
  </si>
  <si>
    <t>TREENKA00011</t>
  </si>
  <si>
    <t>ENKAI TI</t>
  </si>
  <si>
    <t>ENKA INSAAT VE SANAYI AS</t>
  </si>
  <si>
    <t>KYG450481083</t>
  </si>
  <si>
    <t>3389 HK</t>
  </si>
  <si>
    <t>HENGDELI HOLDINGS LTD</t>
  </si>
  <si>
    <t>PHY4466S1007</t>
  </si>
  <si>
    <t>JFC PM</t>
  </si>
  <si>
    <t>JOLLIBEE FOODS CORPORATION</t>
  </si>
  <si>
    <t>TW0003189007</t>
  </si>
  <si>
    <t>3189 TT</t>
  </si>
  <si>
    <t>KINSUS INTERCONNECT TECH</t>
  </si>
  <si>
    <t>US50218G2066</t>
  </si>
  <si>
    <t>LSRG LI</t>
  </si>
  <si>
    <t>LSR GROUP OJSC-GDR REGS</t>
  </si>
  <si>
    <t>JP3165690003</t>
  </si>
  <si>
    <t>8933 JT</t>
  </si>
  <si>
    <t>NTT URBAN DEVELOPMENT CORP</t>
  </si>
  <si>
    <t>TW0002834009</t>
  </si>
  <si>
    <t>2834 TT</t>
  </si>
  <si>
    <t>TAIWAN BUSINESS BANK</t>
  </si>
  <si>
    <t>BRTMARACNPA7</t>
  </si>
  <si>
    <t>TMAR5 BS</t>
  </si>
  <si>
    <t>TELEMAR NORTE LESTE SA-PR A</t>
  </si>
  <si>
    <t>INE476A01014</t>
  </si>
  <si>
    <t>CBK IS</t>
  </si>
  <si>
    <t>CANARA BANK</t>
  </si>
  <si>
    <t>TW0002392008</t>
  </si>
  <si>
    <t>2392 TT</t>
  </si>
  <si>
    <t>CHENG UEI PRECISION INDUSTRY</t>
  </si>
  <si>
    <t>CNE000000G70</t>
  </si>
  <si>
    <t>200039 CS</t>
  </si>
  <si>
    <t>CHINA INTL MARINE CONTAINE-B</t>
  </si>
  <si>
    <t>CNE1000002T6</t>
  </si>
  <si>
    <t>1055 HK</t>
  </si>
  <si>
    <t>CHINA SOUTHERN AIRLINES CO-H</t>
  </si>
  <si>
    <t>CNE100000304</t>
  </si>
  <si>
    <t>1072 HK</t>
  </si>
  <si>
    <t>DONGFANG ELECTRIC CORP LTD-H</t>
  </si>
  <si>
    <t>TH0834010009</t>
  </si>
  <si>
    <t>GLOW TB</t>
  </si>
  <si>
    <t>GLOW ENERGY PCL</t>
  </si>
  <si>
    <t>TREKOAL00014</t>
  </si>
  <si>
    <t>KOZAL TI</t>
  </si>
  <si>
    <t>KOZA ALTIN ISLETMELERI AS</t>
  </si>
  <si>
    <t>KR7010120004</t>
  </si>
  <si>
    <t>010120 KP</t>
  </si>
  <si>
    <t>LS INDUSTRIAL SYSTEMS</t>
  </si>
  <si>
    <t>HK1208013172</t>
  </si>
  <si>
    <t>1208 HK</t>
  </si>
  <si>
    <t>MINMETALS RESOURCES LTD</t>
  </si>
  <si>
    <t>TW0002915006</t>
  </si>
  <si>
    <t>2915 TT</t>
  </si>
  <si>
    <t>RUENTEX INDUSTRIES LTD</t>
  </si>
  <si>
    <t>CNE1000012B3</t>
  </si>
  <si>
    <t>2607 HK</t>
  </si>
  <si>
    <t>SHANGHAI PHARMACEUTICALS-H</t>
  </si>
  <si>
    <t>EGS48031C016</t>
  </si>
  <si>
    <t>ETEL EC</t>
  </si>
  <si>
    <t>TELECOM EGYPT</t>
  </si>
  <si>
    <t>ZAE000044897</t>
  </si>
  <si>
    <t>TKG SJ</t>
  </si>
  <si>
    <t>TELKOM SA LTD</t>
  </si>
  <si>
    <t>INE016A01026</t>
  </si>
  <si>
    <t>DABUR IS</t>
  </si>
  <si>
    <t>DABUR INDIA LTD</t>
  </si>
  <si>
    <t>EGS69101C011</t>
  </si>
  <si>
    <t>HRHO EC</t>
  </si>
  <si>
    <t>EFG-HERMES HOLDING SAE</t>
  </si>
  <si>
    <t>PHY272571498</t>
  </si>
  <si>
    <t>GLO PM</t>
  </si>
  <si>
    <t>GLOBE TELECOM INC</t>
  </si>
  <si>
    <t>BRGOLLACNPR4</t>
  </si>
  <si>
    <t>GOLL4 BS</t>
  </si>
  <si>
    <t>GOL LINHAS AEREAS - PREF</t>
  </si>
  <si>
    <t>KYG5427W1309</t>
  </si>
  <si>
    <t>2314 HK</t>
  </si>
  <si>
    <t>LEE &amp; MAN PAPER MANUFACTURIN</t>
  </si>
  <si>
    <t>EGS48011C018</t>
  </si>
  <si>
    <t>EMOB EC</t>
  </si>
  <si>
    <t>MOBINIL-EGYPTIAN MOBILE SERV</t>
  </si>
  <si>
    <t>TW0002379005</t>
  </si>
  <si>
    <t>2379 TT</t>
  </si>
  <si>
    <t>REALTEK SEMICONDUCTOR CORP</t>
  </si>
  <si>
    <t>CNE1000004C8</t>
  </si>
  <si>
    <t>338 HK</t>
  </si>
  <si>
    <t>SINOPEC SHANGHAI PETROCHEM-H</t>
  </si>
  <si>
    <t>ID1000102502</t>
  </si>
  <si>
    <t>EXCL IJ</t>
  </si>
  <si>
    <t>XL AXIATA TBK PT</t>
  </si>
  <si>
    <t>KR7000100008</t>
  </si>
  <si>
    <t>000100 KP</t>
  </si>
  <si>
    <t>YUHAN CORPORATION</t>
  </si>
  <si>
    <t>CNE1000001V4</t>
  </si>
  <si>
    <t>347 HK</t>
  </si>
  <si>
    <t>ANGANG STEEL CO LTD-H</t>
  </si>
  <si>
    <t>IL0010811243</t>
  </si>
  <si>
    <t>ESLT IT</t>
  </si>
  <si>
    <t>ELBIT SYSTEMS LTD</t>
  </si>
  <si>
    <t>MYL1082OO006</t>
  </si>
  <si>
    <t>HLFG MK</t>
  </si>
  <si>
    <t>HONG LEONG FINANCIAL GROUP</t>
  </si>
  <si>
    <t>KR7051911006</t>
  </si>
  <si>
    <t>051915 KP</t>
  </si>
  <si>
    <t>LG CHEM LTD-PREFERENCE</t>
  </si>
  <si>
    <t>MYL5186OO001</t>
  </si>
  <si>
    <t>MMHE MK</t>
  </si>
  <si>
    <t>MALAYSIA MARINE AND HEAVY EN</t>
  </si>
  <si>
    <t>TW0006286008</t>
  </si>
  <si>
    <t>6286 TT</t>
  </si>
  <si>
    <t>RICHTEK TECHNOLOGY CORP</t>
  </si>
  <si>
    <t>US87260R2013</t>
  </si>
  <si>
    <t>TMKS LI</t>
  </si>
  <si>
    <t>TMK-GDR REG S</t>
  </si>
  <si>
    <t>INE694A01020</t>
  </si>
  <si>
    <t>UT IS</t>
  </si>
  <si>
    <t>UNITECH LTD</t>
  </si>
  <si>
    <t>PLBH00000012</t>
  </si>
  <si>
    <t>BHW PW</t>
  </si>
  <si>
    <t>BANK HANDLOWY W WARSZAWIE SA</t>
  </si>
  <si>
    <t>INE084A01016</t>
  </si>
  <si>
    <t>BOI IS</t>
  </si>
  <si>
    <t>BANK OF INDIA</t>
  </si>
  <si>
    <t>MYL3395OO000</t>
  </si>
  <si>
    <t>BC MK</t>
  </si>
  <si>
    <t>BERJAYA CORP BHD</t>
  </si>
  <si>
    <t>TRECOLA00011</t>
  </si>
  <si>
    <t>CCOLA TI</t>
  </si>
  <si>
    <t>COCA-COLA ICECEK AS</t>
  </si>
  <si>
    <t>IL0010841281</t>
  </si>
  <si>
    <t>DLEKG IT</t>
  </si>
  <si>
    <t>DELEK GROUP LTD</t>
  </si>
  <si>
    <t>KR7001230002</t>
  </si>
  <si>
    <t>001230 KP</t>
  </si>
  <si>
    <t>DONGKUK STEEL MILL CO LTD</t>
  </si>
  <si>
    <t>EGS69082C013</t>
  </si>
  <si>
    <t>EKHO EC</t>
  </si>
  <si>
    <t>EGYPTIAN KUWAITI HOLDING CO</t>
  </si>
  <si>
    <t>TREEGYO00017</t>
  </si>
  <si>
    <t>EKGYO TI</t>
  </si>
  <si>
    <t>EMLAK KONUT GAYRIMENKUL YATI</t>
  </si>
  <si>
    <t>INE860A01027</t>
  </si>
  <si>
    <t>HCLT IS</t>
  </si>
  <si>
    <t>HCL TECHNOLOGIES LTD</t>
  </si>
  <si>
    <t>ID1000097405</t>
  </si>
  <si>
    <t>ISAT IJ</t>
  </si>
  <si>
    <t>INDOSAT TBK PT</t>
  </si>
  <si>
    <t>TW0001704005</t>
  </si>
  <si>
    <t>1704 TT</t>
  </si>
  <si>
    <t>LCY CHEMICAL CORP</t>
  </si>
  <si>
    <t>MYL5014OO005</t>
  </si>
  <si>
    <t>MAHB MK</t>
  </si>
  <si>
    <t>MALAYSIA AIRPORTS HLDGS BHD</t>
  </si>
  <si>
    <t>KR7037620002</t>
  </si>
  <si>
    <t>037620 KP</t>
  </si>
  <si>
    <t>MIRAE ASSET SECURITIES CO LT</t>
  </si>
  <si>
    <t>KR7012750006</t>
  </si>
  <si>
    <t>012750 KP</t>
  </si>
  <si>
    <t>S1 CORPORATION</t>
  </si>
  <si>
    <t>KYG781631059</t>
  </si>
  <si>
    <t>631 HK</t>
  </si>
  <si>
    <t>SANY HEAVY EQUIPMENT INTL</t>
  </si>
  <si>
    <t>INE275A01028</t>
  </si>
  <si>
    <t>SCS IS</t>
  </si>
  <si>
    <t>SATYAM COMPUTER SERVICES LTD</t>
  </si>
  <si>
    <t>BRSUZBACNPA3</t>
  </si>
  <si>
    <t>SUZB5 BS</t>
  </si>
  <si>
    <t>SUZANO PAPEL E CELULO-PREF A</t>
  </si>
  <si>
    <t>TRETAVH00018</t>
  </si>
  <si>
    <t>TAVHL TI</t>
  </si>
  <si>
    <t>TAV HAVALIMANLARI HOLDING AS</t>
  </si>
  <si>
    <t>JP3635400009</t>
  </si>
  <si>
    <t>3116 JT</t>
  </si>
  <si>
    <t>TOYOTA BOSHOKU CORP</t>
  </si>
  <si>
    <t>TW0002609005</t>
  </si>
  <si>
    <t>2609 TT</t>
  </si>
  <si>
    <t>YANG MING MARINE TRANSPORT</t>
  </si>
  <si>
    <t>MYL1818OO003</t>
  </si>
  <si>
    <t>BURSA MK</t>
  </si>
  <si>
    <t>BURSA MALAYSIA BHD</t>
  </si>
  <si>
    <t>TW0006005002</t>
  </si>
  <si>
    <t>6005 TT</t>
  </si>
  <si>
    <t>CAPITAL SECURITIES CORP</t>
  </si>
  <si>
    <t>TW0002362001</t>
  </si>
  <si>
    <t>2362 TT</t>
  </si>
  <si>
    <t>CLEVO COMPANY</t>
  </si>
  <si>
    <t>TW0002393006</t>
  </si>
  <si>
    <t>2393 TT</t>
  </si>
  <si>
    <t>EVERLIGHT ELECTRONICS CO LTD</t>
  </si>
  <si>
    <t>KR7036460004</t>
  </si>
  <si>
    <t>036460 KP</t>
  </si>
  <si>
    <t>KOREA GAS CORPORATION</t>
  </si>
  <si>
    <t>CNE100000FF3</t>
  </si>
  <si>
    <t>1618 HK</t>
  </si>
  <si>
    <t>METALLURGICAL CORP OF CHIN-H</t>
  </si>
  <si>
    <t>PHY6028G1361</t>
  </si>
  <si>
    <t>MBT PM</t>
  </si>
  <si>
    <t>METROPOLITAN BANK &amp; TRUST</t>
  </si>
  <si>
    <t>INE013A01015</t>
  </si>
  <si>
    <t>RCAPT IS</t>
  </si>
  <si>
    <t>RELIANCE CAPITAL LTD</t>
  </si>
  <si>
    <t>TRASISEW91Q3</t>
  </si>
  <si>
    <t>SISE TI</t>
  </si>
  <si>
    <t>TURK SISE VE CAM FABRIKALARI</t>
  </si>
  <si>
    <t>TW0002015005</t>
  </si>
  <si>
    <t>2015 TT</t>
  </si>
  <si>
    <t>FENG HSIN IRON &amp; STEEL CO</t>
  </si>
  <si>
    <t>TW0001434009</t>
  </si>
  <si>
    <t>1434 TT</t>
  </si>
  <si>
    <t>FORMOSA TAFFETA CO.</t>
  </si>
  <si>
    <t>GRS260333000</t>
  </si>
  <si>
    <t>HTO GA</t>
  </si>
  <si>
    <t>HELLENIC TELECOMMUN ORGANIZA</t>
  </si>
  <si>
    <t>KR7011070000</t>
  </si>
  <si>
    <t>011070 KP</t>
  </si>
  <si>
    <t>LG INNOTEK CO LTD</t>
  </si>
  <si>
    <t>KYG5636C1078</t>
  </si>
  <si>
    <t>3339 HK</t>
  </si>
  <si>
    <t>LONKING HOLDINGS LTD</t>
  </si>
  <si>
    <t>TW0002101003</t>
  </si>
  <si>
    <t>2101 TT</t>
  </si>
  <si>
    <t>NAN KANG RUBBER TIRE CO LTD</t>
  </si>
  <si>
    <t>TW0005483002</t>
  </si>
  <si>
    <t>5483 TT</t>
  </si>
  <si>
    <t>SINO-AMERICAN SILICON PRODUC</t>
  </si>
  <si>
    <t>BRTNLPACNOR3</t>
  </si>
  <si>
    <t>TNLP3 BS</t>
  </si>
  <si>
    <t>TELE NORTE LESTE PART</t>
  </si>
  <si>
    <t>TW0002006004</t>
  </si>
  <si>
    <t>2006 TT</t>
  </si>
  <si>
    <t>TUNG HO STEEL ENTERPRISE COR</t>
  </si>
  <si>
    <t>INE069A01017</t>
  </si>
  <si>
    <t>ABNL IS</t>
  </si>
  <si>
    <t>ADITYA BIRLA NUVO LTD</t>
  </si>
  <si>
    <t>IL0011015349</t>
  </si>
  <si>
    <t>CEL IT</t>
  </si>
  <si>
    <t>CELLCOM ISRAEL LTD</t>
  </si>
  <si>
    <t>TW0002542008</t>
  </si>
  <si>
    <t>2542 TT</t>
  </si>
  <si>
    <t>HIGHWEALTH CONSTRUCTION CORP</t>
  </si>
  <si>
    <t>KR7064420003</t>
  </si>
  <si>
    <t>064420 KP</t>
  </si>
  <si>
    <t>KP CHEMICAL CORP</t>
  </si>
  <si>
    <t>TW0009945006</t>
  </si>
  <si>
    <t>9945 TT</t>
  </si>
  <si>
    <t>RUENTEX DEVELOPMENT CO LTD</t>
  </si>
  <si>
    <t>TW0001227007</t>
  </si>
  <si>
    <t>1227 TT</t>
  </si>
  <si>
    <t>STANDARD FOODS CORP</t>
  </si>
  <si>
    <t>EGS691S1C011</t>
  </si>
  <si>
    <t>TMGH EC</t>
  </si>
  <si>
    <t>T M G HOLDING</t>
  </si>
  <si>
    <t>TRATHYAO91M5</t>
  </si>
  <si>
    <t>THYAO TI</t>
  </si>
  <si>
    <t>TURK HAVA YOLLARI AO</t>
  </si>
  <si>
    <t>TW0002606001</t>
  </si>
  <si>
    <t>2606 TT</t>
  </si>
  <si>
    <t>U-MING MARINE TRANSPORT CORP</t>
  </si>
  <si>
    <t>ID1000106602</t>
  </si>
  <si>
    <t>ANTM IJ</t>
  </si>
  <si>
    <t>ANEKA TAMBANG TBK PT</t>
  </si>
  <si>
    <t>KYG126521064</t>
  </si>
  <si>
    <t>3998 HK</t>
  </si>
  <si>
    <t>BOSIDENG INTL HLDGS LTD</t>
  </si>
  <si>
    <t>KYG215AT1023</t>
  </si>
  <si>
    <t>1333 HK</t>
  </si>
  <si>
    <t>CHINA ZHONGWANG HOLDINGS LTD</t>
  </si>
  <si>
    <t>MYL2291OO002</t>
  </si>
  <si>
    <t>GENP MK</t>
  </si>
  <si>
    <t>GENTING PLANTATIONS BHD</t>
  </si>
  <si>
    <t>BMG8162K1137</t>
  </si>
  <si>
    <t>460 HK</t>
  </si>
  <si>
    <t>SIHUAN PHARMACEUTICAL HLDGS</t>
  </si>
  <si>
    <t>INE628A01036</t>
  </si>
  <si>
    <t>UNTP IS</t>
  </si>
  <si>
    <t>UNITED PHOSPHORUS LTD</t>
  </si>
  <si>
    <t>MYL2194OO008</t>
  </si>
  <si>
    <t>MMC MK</t>
  </si>
  <si>
    <t>MMC CORP BHD</t>
  </si>
  <si>
    <t>EGS693V1C014</t>
  </si>
  <si>
    <t>OTMT EC</t>
  </si>
  <si>
    <t>ORASCOM TELECOM MEDIA AND TE</t>
  </si>
  <si>
    <t>KR7028670008</t>
  </si>
  <si>
    <t>028670 KP</t>
  </si>
  <si>
    <t>STX PAN OCEAN CO LTD</t>
  </si>
  <si>
    <t>TW0002371002</t>
  </si>
  <si>
    <t>2371 TT</t>
  </si>
  <si>
    <t>TATUNG CO LTD</t>
  </si>
  <si>
    <t>CNE0000002M3</t>
  </si>
  <si>
    <t>200012 CS</t>
  </si>
  <si>
    <t>CSG HOLDING CO LTD - B</t>
  </si>
  <si>
    <t>TW0005522007</t>
  </si>
  <si>
    <t>5522 TT</t>
  </si>
  <si>
    <t>FARGLORY LAND DEVELOPMENT CO</t>
  </si>
  <si>
    <t>TRAOTOSN91H6</t>
  </si>
  <si>
    <t>FROTO TI</t>
  </si>
  <si>
    <t>FORD OTOMOTIV SANAYI AS</t>
  </si>
  <si>
    <t>TW0002615002</t>
  </si>
  <si>
    <t>2615 TT</t>
  </si>
  <si>
    <t>WAN HAI LINES LTD</t>
  </si>
  <si>
    <t>CNE100000114</t>
  </si>
  <si>
    <t>3993 HK</t>
  </si>
  <si>
    <t>CHINA MOLYBDENUM CO LTD-H</t>
  </si>
  <si>
    <t>TW0002204005</t>
  </si>
  <si>
    <t>2204 TT</t>
  </si>
  <si>
    <t>CHINA MOTOR CORP</t>
  </si>
  <si>
    <t>KYG211871028</t>
  </si>
  <si>
    <t>1101 HK</t>
  </si>
  <si>
    <t>CHINA RONGSHENG HEAVY INDUST</t>
  </si>
  <si>
    <t>TW0001717007</t>
  </si>
  <si>
    <t>1717 TT</t>
  </si>
  <si>
    <t>ETERNAL CHEMICAL CO LTD</t>
  </si>
  <si>
    <t>TW0006244007</t>
  </si>
  <si>
    <t>6244 TT</t>
  </si>
  <si>
    <t>MOTECH INDUSTRIES INC</t>
  </si>
  <si>
    <t>IL0010834849</t>
  </si>
  <si>
    <t>PTNR IT</t>
  </si>
  <si>
    <t>PARTNER COMMUNICATIONS CO</t>
  </si>
  <si>
    <t>INE140A01024</t>
  </si>
  <si>
    <t>PIHC IS</t>
  </si>
  <si>
    <t>PIRAMAL HEALTHCARE LTD</t>
  </si>
  <si>
    <t>BMG8403G1033</t>
  </si>
  <si>
    <t>297 HK</t>
  </si>
  <si>
    <t>SINOFERT HOLDINGS LTD</t>
  </si>
  <si>
    <t>MX01UR000007</t>
  </si>
  <si>
    <t>URBI* MM</t>
  </si>
  <si>
    <t>URBI DESARROLLOS URBANOS SAB</t>
  </si>
  <si>
    <t>PLBIG0000016</t>
  </si>
  <si>
    <t>MIL PW</t>
  </si>
  <si>
    <t>BANK MILLENNIUM SA</t>
  </si>
  <si>
    <t>PLENEA000013</t>
  </si>
  <si>
    <t>ENA PW</t>
  </si>
  <si>
    <t>ENEA SA</t>
  </si>
  <si>
    <t>PLLOTOS00025</t>
  </si>
  <si>
    <t>LTS PW</t>
  </si>
  <si>
    <t>GRUPA LOTOS SA</t>
  </si>
  <si>
    <t>TW0002707007</t>
  </si>
  <si>
    <t>2707 TT</t>
  </si>
  <si>
    <t>FORMOSA INTERNATIONAL HOTELS</t>
  </si>
  <si>
    <t>INE776C01039</t>
  </si>
  <si>
    <t>GMRI IS</t>
  </si>
  <si>
    <t>GMR INFRASTRUCTURE LTD</t>
  </si>
  <si>
    <t>TW0002451002</t>
  </si>
  <si>
    <t>2451 TT</t>
  </si>
  <si>
    <t>TRANSCEND INFORMATION INC</t>
  </si>
  <si>
    <t>KYG2112Y1098</t>
  </si>
  <si>
    <t>3818 HK</t>
  </si>
  <si>
    <t>CHINA DONGXIANG GROUP CO</t>
  </si>
  <si>
    <t>GB00B5SXPF57</t>
  </si>
  <si>
    <t>ESSR LN</t>
  </si>
  <si>
    <t>ESSAR ENERGY PLC</t>
  </si>
  <si>
    <t>PLTVN0000017</t>
  </si>
  <si>
    <t>TVN PW</t>
  </si>
  <si>
    <t>TVN SA</t>
  </si>
  <si>
    <t>TREAYKB00014</t>
  </si>
  <si>
    <t>ASYAB TI</t>
  </si>
  <si>
    <t>ASYA KATILIM BANKASI AS</t>
  </si>
  <si>
    <t>INE095A01012</t>
  </si>
  <si>
    <t>IIB IS</t>
  </si>
  <si>
    <t>INDUSIND BANK LTD</t>
  </si>
  <si>
    <t>TW0003474003</t>
  </si>
  <si>
    <t>3474 TT</t>
  </si>
  <si>
    <t>INOTERA MEMORIES INC</t>
  </si>
  <si>
    <t>TW0008046004</t>
  </si>
  <si>
    <t>8046 TT</t>
  </si>
  <si>
    <t>NAN YA PRINTED CIRCUIT BOARD</t>
  </si>
  <si>
    <t>EGS60081C014</t>
  </si>
  <si>
    <t>NSGB EC</t>
  </si>
  <si>
    <t>NATIONAL SOCIETE GENERAL</t>
  </si>
  <si>
    <t>PLGTC0000037</t>
  </si>
  <si>
    <t>GTC PW</t>
  </si>
  <si>
    <t>GLOBE TRADE CENTRE SA</t>
  </si>
  <si>
    <t>INE040H01021</t>
  </si>
  <si>
    <t>SUEL IS</t>
  </si>
  <si>
    <t>SUZLON ENERGY LTD</t>
  </si>
  <si>
    <t>JP3167640006</t>
  </si>
  <si>
    <t>6665 JT</t>
  </si>
  <si>
    <t>ELPIDA MEMORY INC</t>
  </si>
  <si>
    <t>Rend att TATTICI</t>
  </si>
  <si>
    <t>LB</t>
  </si>
  <si>
    <t>AAS</t>
  </si>
  <si>
    <t>UB</t>
  </si>
  <si>
    <t>PORTAFOGLIO</t>
  </si>
  <si>
    <t>RISKY ASSETS</t>
  </si>
  <si>
    <t>RE-VAR (cl=95%)</t>
  </si>
  <si>
    <r>
      <t xml:space="preserve">s </t>
    </r>
    <r>
      <rPr>
        <b/>
        <sz val="10"/>
        <rFont val="Bell MT"/>
        <family val="1"/>
      </rPr>
      <t>STRAT</t>
    </r>
  </si>
  <si>
    <t>ASSET CLASSES</t>
  </si>
  <si>
    <t>Obbl Emerg. Markets</t>
  </si>
  <si>
    <t>fiducia</t>
  </si>
  <si>
    <t>Pesi</t>
  </si>
  <si>
    <t>ASSET CLASS</t>
  </si>
  <si>
    <t>Soglia di SIGMA</t>
  </si>
  <si>
    <t>Soglia di ReVaR</t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</si>
  <si>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</si>
  <si>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1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</si>
  <si>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1"/>
        <color rgb="FFFF0000"/>
        <rFont val="Calibri"/>
        <family val="2"/>
        <scheme val="minor"/>
      </rPr>
      <t xml:space="preserve"> - TOT RETURN IND</t>
    </r>
  </si>
  <si>
    <t>Sigma mensili</t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</si>
  <si>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HEDGED - (E)</t>
    </r>
  </si>
  <si>
    <r>
      <t xml:space="preserve">WD CITIGROUP WGBI WORLD ALL MATS: </t>
    </r>
    <r>
      <rPr>
        <sz val="10"/>
        <color rgb="FFFF0000"/>
        <rFont val="Calibri"/>
        <family val="2"/>
        <scheme val="minor"/>
      </rPr>
      <t>TOTAL RETURN - (E)</t>
    </r>
  </si>
  <si>
    <r>
      <t>CGBI WGBI EMU ALL MATS. (E)</t>
    </r>
    <r>
      <rPr>
        <sz val="10"/>
        <color rgb="FFFF0000"/>
        <rFont val="Calibri"/>
        <family val="2"/>
        <scheme val="minor"/>
      </rPr>
      <t xml:space="preserve"> - TOT RETURN IND</t>
    </r>
  </si>
  <si>
    <r>
      <t xml:space="preserve">MSCI USA </t>
    </r>
    <r>
      <rPr>
        <sz val="11"/>
        <color rgb="FFFF0000"/>
        <rFont val="Calibri"/>
        <family val="2"/>
        <scheme val="minor"/>
      </rPr>
      <t>€</t>
    </r>
  </si>
  <si>
    <r>
      <t xml:space="preserve">MSCI USA </t>
    </r>
    <r>
      <rPr>
        <sz val="11"/>
        <color rgb="FFFF0000"/>
        <rFont val="Calibri"/>
        <family val="2"/>
        <scheme val="minor"/>
      </rPr>
      <t>$</t>
    </r>
  </si>
  <si>
    <r>
      <t xml:space="preserve">MSCI USA </t>
    </r>
    <r>
      <rPr>
        <sz val="11"/>
        <color rgb="FFFF0000"/>
        <rFont val="Calibri"/>
        <family val="2"/>
        <scheme val="minor"/>
      </rPr>
      <t>HEDGED €</t>
    </r>
  </si>
  <si>
    <t>€/$</t>
  </si>
  <si>
    <t>correl az USA e Cambio</t>
  </si>
  <si>
    <t>Sigma Mensili</t>
  </si>
  <si>
    <t>E(R) strategico</t>
  </si>
  <si>
    <t>meno della metà del peso di Apple</t>
  </si>
  <si>
    <t>Bofa ML Euro 0-1 anni</t>
  </si>
  <si>
    <t>Bofa ML Obbl Emergente</t>
  </si>
  <si>
    <t>cov</t>
  </si>
  <si>
    <t>Bofa ML Obbl. Euro</t>
  </si>
  <si>
    <t>Bofa ML Obbl. Globale</t>
  </si>
  <si>
    <t>min</t>
  </si>
  <si>
    <t>MAX</t>
  </si>
  <si>
    <t>corr</t>
  </si>
  <si>
    <t>Bofa ML Bond Euro 1-3 Y</t>
  </si>
  <si>
    <t>Asset Classes</t>
  </si>
  <si>
    <t>COMPOSIZIONE DEI PORTAFOGLI NAIVE</t>
  </si>
  <si>
    <t>Monetario Area €</t>
  </si>
  <si>
    <t>Porzione Azionaria</t>
  </si>
  <si>
    <t>Obbl € MLT</t>
  </si>
  <si>
    <t>Global Bond Dev Mkts</t>
  </si>
  <si>
    <t>Obbl Corp. High Yield</t>
  </si>
  <si>
    <t>Az Emerg. Markets</t>
  </si>
  <si>
    <t>Opportunities</t>
  </si>
  <si>
    <t>Tassi di interesse in €</t>
  </si>
  <si>
    <t>Valute estere forti</t>
  </si>
  <si>
    <t>Spread bond basso rating</t>
  </si>
  <si>
    <t>-</t>
  </si>
  <si>
    <t>+</t>
  </si>
  <si>
    <t>++</t>
  </si>
  <si>
    <t>AAS Naive</t>
  </si>
  <si>
    <t>Az Europa</t>
  </si>
  <si>
    <t>Az Nord America</t>
  </si>
  <si>
    <t>Az  Pacifico</t>
  </si>
  <si>
    <t>Money Market Area €</t>
  </si>
  <si>
    <t>Bond Area € Short Term</t>
  </si>
  <si>
    <t>Bond Area € All Maturities</t>
  </si>
  <si>
    <t>Bond € Corporate</t>
  </si>
  <si>
    <t>Bond Global</t>
  </si>
  <si>
    <t>Bond Global HY</t>
  </si>
  <si>
    <t>Bond Emerging Mkts</t>
  </si>
  <si>
    <t>Equity Europe</t>
  </si>
  <si>
    <t>Equity North America</t>
  </si>
  <si>
    <t>Equity Pacific</t>
  </si>
  <si>
    <t>Equity Emerging Markets</t>
  </si>
  <si>
    <t>Flexible Funds low risk</t>
  </si>
  <si>
    <t>Flexible Funds medium-high risk</t>
  </si>
  <si>
    <t>Metaportfolio (Banca Media del Centro Italia)</t>
  </si>
  <si>
    <t>Obbl € Short Term (1-3 yrs)</t>
  </si>
  <si>
    <t>AAT</t>
  </si>
  <si>
    <r>
      <t xml:space="preserve">s </t>
    </r>
    <r>
      <rPr>
        <b/>
        <sz val="10"/>
        <rFont val="Times New Roman"/>
        <family val="1"/>
      </rPr>
      <t>Tatt</t>
    </r>
  </si>
  <si>
    <t>PESI Tatt- PESI Strat</t>
  </si>
  <si>
    <t>MKT NEUTR</t>
  </si>
  <si>
    <t>OT/Toll Risk</t>
  </si>
  <si>
    <t>Rendimento Target (R*)</t>
  </si>
  <si>
    <t>Portafoglio</t>
  </si>
  <si>
    <t>Equ Emerg. Markets</t>
  </si>
  <si>
    <t>Equ  Pacific</t>
  </si>
  <si>
    <t>Equ North America</t>
  </si>
  <si>
    <t>Equ Europe</t>
  </si>
  <si>
    <t>Bond Emerg. Markets</t>
  </si>
  <si>
    <t>Bond Corp. High Yield</t>
  </si>
  <si>
    <t>Bond € MLT</t>
  </si>
  <si>
    <t>Bond € Short Term</t>
  </si>
  <si>
    <t>Money Mkt euro</t>
  </si>
  <si>
    <t>Upper Bounds</t>
  </si>
  <si>
    <t>Lower Bounds</t>
  </si>
  <si>
    <t>COV</t>
  </si>
  <si>
    <t>Fund Manager 1</t>
  </si>
  <si>
    <t>Fund Manager 2</t>
  </si>
  <si>
    <t>Fund Manager 3</t>
  </si>
  <si>
    <t>View Finale</t>
  </si>
  <si>
    <t>Liquidità in €</t>
  </si>
  <si>
    <t>=</t>
  </si>
  <si>
    <t>Neutrale</t>
  </si>
  <si>
    <t>Obbligazionario Globale</t>
  </si>
  <si>
    <t>Obbligazionario Paesi Emergenti</t>
  </si>
  <si>
    <t>Positiva</t>
  </si>
  <si>
    <t>Obbligazionario Euro Corporate</t>
  </si>
  <si>
    <t>Obbligazionario Globale High Yield</t>
  </si>
  <si>
    <t>Obbligazionario Euro BT</t>
  </si>
  <si>
    <t>Obbligazionario Euro MLT</t>
  </si>
  <si>
    <t xml:space="preserve">Negativa </t>
  </si>
  <si>
    <t>Azionario Europa</t>
  </si>
  <si>
    <t>Azionario Pacifico</t>
  </si>
  <si>
    <t>Azionario Paesi Emergenti</t>
  </si>
  <si>
    <t>Azionario Nord America</t>
  </si>
  <si>
    <t>Macro Asset Class</t>
  </si>
  <si>
    <t>Monetario</t>
  </si>
  <si>
    <t>Obbligazionario</t>
  </si>
  <si>
    <t>Azionario</t>
  </si>
  <si>
    <t>Ticker dell'emittente</t>
  </si>
  <si>
    <t>Nome</t>
  </si>
  <si>
    <t>Settore</t>
  </si>
  <si>
    <t>Ponderazione (%)</t>
  </si>
  <si>
    <t>Area Geografica</t>
  </si>
  <si>
    <t>Mercato di quotazione</t>
  </si>
  <si>
    <t>Valuta</t>
  </si>
  <si>
    <t>AAPL</t>
  </si>
  <si>
    <t>IT</t>
  </si>
  <si>
    <t>Stati Uniti</t>
  </si>
  <si>
    <t>NASDAQ</t>
  </si>
  <si>
    <t>MSFT</t>
  </si>
  <si>
    <t>AMZN</t>
  </si>
  <si>
    <t>Consumi Discrezionali</t>
  </si>
  <si>
    <t>NVDA</t>
  </si>
  <si>
    <t>NDIA</t>
  </si>
  <si>
    <t>ISHARES MSCI INDIA UCITS ETF</t>
  </si>
  <si>
    <t>Finanziari</t>
  </si>
  <si>
    <t>Irlanda</t>
  </si>
  <si>
    <t>London Stock Exchange</t>
  </si>
  <si>
    <t>GOOGL</t>
  </si>
  <si>
    <t>Comunicazione</t>
  </si>
  <si>
    <t>GOOG</t>
  </si>
  <si>
    <t>TSLA</t>
  </si>
  <si>
    <t>TESLA INC</t>
  </si>
  <si>
    <t>META</t>
  </si>
  <si>
    <t>BRKB</t>
  </si>
  <si>
    <t>BERKSHIRE HATHAWAY INC CLASS B</t>
  </si>
  <si>
    <t>New York Stock Exchange Inc.</t>
  </si>
  <si>
    <t>LLY</t>
  </si>
  <si>
    <t>ELI LILLY</t>
  </si>
  <si>
    <t>Salute</t>
  </si>
  <si>
    <t>UNH</t>
  </si>
  <si>
    <t>XOM</t>
  </si>
  <si>
    <t>Energia</t>
  </si>
  <si>
    <t>JPM</t>
  </si>
  <si>
    <t>TAIWAN SEMICONDUCTOR MANUFACTURING</t>
  </si>
  <si>
    <t>Taiwan</t>
  </si>
  <si>
    <t>Taiwan Stock Exchange</t>
  </si>
  <si>
    <t>V</t>
  </si>
  <si>
    <t>JNJ</t>
  </si>
  <si>
    <t>4BRZ</t>
  </si>
  <si>
    <t>ISHARES MSCI BRAZIL UCITS ET USDHA</t>
  </si>
  <si>
    <t>Germania</t>
  </si>
  <si>
    <t>Xetra</t>
  </si>
  <si>
    <t>PG</t>
  </si>
  <si>
    <t>PROCTER &amp; GAMBLE</t>
  </si>
  <si>
    <t>Generi di largo consumo</t>
  </si>
  <si>
    <t>MA</t>
  </si>
  <si>
    <t>AVGO</t>
  </si>
  <si>
    <t>BROADCOM INC</t>
  </si>
  <si>
    <t>HD</t>
  </si>
  <si>
    <t>NESN</t>
  </si>
  <si>
    <t>NESTLE SA</t>
  </si>
  <si>
    <t>Svizzera</t>
  </si>
  <si>
    <t>SIX Swiss Exchange</t>
  </si>
  <si>
    <t>NOVO NORDISK CLASS B</t>
  </si>
  <si>
    <t>Danimarca</t>
  </si>
  <si>
    <t>Omx Nordic Exchange Copenhagen A/S</t>
  </si>
  <si>
    <t>CVX</t>
  </si>
  <si>
    <t>CNYA</t>
  </si>
  <si>
    <t>ISH MSCI CHINA A ETF USD ACC</t>
  </si>
  <si>
    <t>Cina</t>
  </si>
  <si>
    <t>Hong Kong Exchanges And Clearing Ltd</t>
  </si>
  <si>
    <t>MRK</t>
  </si>
  <si>
    <t>MERCK &amp; CO INC</t>
  </si>
  <si>
    <t>IKSA</t>
  </si>
  <si>
    <t>ISHARES MSCI SAUDI ARABIA CAPPED</t>
  </si>
  <si>
    <t>ABBV</t>
  </si>
  <si>
    <t>ASML</t>
  </si>
  <si>
    <t>Paesi Bassi</t>
  </si>
  <si>
    <t>Euronext Amsterdam</t>
  </si>
  <si>
    <t>ADBE</t>
  </si>
  <si>
    <t>ADOBE INC</t>
  </si>
  <si>
    <t>SAMSUNG ELECTRONICS LTD</t>
  </si>
  <si>
    <t>Corea</t>
  </si>
  <si>
    <t>Korea Exchange (Stock Market)</t>
  </si>
  <si>
    <t>PEP</t>
  </si>
  <si>
    <t>WMT</t>
  </si>
  <si>
    <t>WALMART INC</t>
  </si>
  <si>
    <t>COST</t>
  </si>
  <si>
    <t>CSCO</t>
  </si>
  <si>
    <t>KO</t>
  </si>
  <si>
    <t>COCA-COLA</t>
  </si>
  <si>
    <t>CRM</t>
  </si>
  <si>
    <t>MC</t>
  </si>
  <si>
    <t>LVMH</t>
  </si>
  <si>
    <t>Francia</t>
  </si>
  <si>
    <t>Nyse Euronext - Euronext Paris</t>
  </si>
  <si>
    <t>SHEL</t>
  </si>
  <si>
    <t>SHELL PLC</t>
  </si>
  <si>
    <t>Regno unito</t>
  </si>
  <si>
    <t>GBP</t>
  </si>
  <si>
    <t>AZN</t>
  </si>
  <si>
    <t>NOVN</t>
  </si>
  <si>
    <t>NOVARTIS AG</t>
  </si>
  <si>
    <t>ORCL</t>
  </si>
  <si>
    <t>TMO</t>
  </si>
  <si>
    <t>ACN</t>
  </si>
  <si>
    <t>ACCENTURE PLC CLASS A</t>
  </si>
  <si>
    <t>MCD</t>
  </si>
  <si>
    <t>MCDONALDS CORP</t>
  </si>
  <si>
    <t>BAC</t>
  </si>
  <si>
    <t>LIN</t>
  </si>
  <si>
    <t>LINDE PLC</t>
  </si>
  <si>
    <t>Materiali</t>
  </si>
  <si>
    <t>NFLX</t>
  </si>
  <si>
    <t>Giappone</t>
  </si>
  <si>
    <t>Tokyo Stock Exchange</t>
  </si>
  <si>
    <t>CMCSA</t>
  </si>
  <si>
    <t>PFE</t>
  </si>
  <si>
    <t>ABT</t>
  </si>
  <si>
    <t>AMD</t>
  </si>
  <si>
    <t>DHR</t>
  </si>
  <si>
    <t>INTU</t>
  </si>
  <si>
    <t>INTC</t>
  </si>
  <si>
    <t>WFC</t>
  </si>
  <si>
    <t>WELLS FARGO</t>
  </si>
  <si>
    <t>TXN</t>
  </si>
  <si>
    <t>TEXAS INSTRUMENT INC</t>
  </si>
  <si>
    <t>LOW</t>
  </si>
  <si>
    <t>LOWES COMPANIES INC</t>
  </si>
  <si>
    <t>CAT</t>
  </si>
  <si>
    <t>Industriali</t>
  </si>
  <si>
    <t>HSBA</t>
  </si>
  <si>
    <t>TTE</t>
  </si>
  <si>
    <t>TOTALENERGIES</t>
  </si>
  <si>
    <t>SAP</t>
  </si>
  <si>
    <t>DIS</t>
  </si>
  <si>
    <t>WALT DISNEY</t>
  </si>
  <si>
    <t>VZ</t>
  </si>
  <si>
    <t>PM</t>
  </si>
  <si>
    <t>PHILIP MORRIS INTERNATIONAL INC</t>
  </si>
  <si>
    <t>BHP</t>
  </si>
  <si>
    <t>BHP GROUP LTD</t>
  </si>
  <si>
    <t>Australia</t>
  </si>
  <si>
    <t>Asx - All Markets</t>
  </si>
  <si>
    <t>AMGN</t>
  </si>
  <si>
    <t>SPGI</t>
  </si>
  <si>
    <t>ULVR</t>
  </si>
  <si>
    <t>NEE</t>
  </si>
  <si>
    <t>Imprese di servizi di pubblica utilità</t>
  </si>
  <si>
    <t>AMAT</t>
  </si>
  <si>
    <t>APPLIED MATERIAL INC</t>
  </si>
  <si>
    <t>BMY</t>
  </si>
  <si>
    <t>BRISTOL MYERS SQUIBB</t>
  </si>
  <si>
    <t>UNP</t>
  </si>
  <si>
    <t>IBM</t>
  </si>
  <si>
    <t>BKNG</t>
  </si>
  <si>
    <t>RTX</t>
  </si>
  <si>
    <t>HON</t>
  </si>
  <si>
    <t>RY</t>
  </si>
  <si>
    <t>Canada</t>
  </si>
  <si>
    <t>Toronto Stock Exchange</t>
  </si>
  <si>
    <t>SAN</t>
  </si>
  <si>
    <t>SANOFI SA</t>
  </si>
  <si>
    <t>NKE</t>
  </si>
  <si>
    <t>NOW</t>
  </si>
  <si>
    <t>GE</t>
  </si>
  <si>
    <t>QCOM</t>
  </si>
  <si>
    <t>DE</t>
  </si>
  <si>
    <t>DEERE</t>
  </si>
  <si>
    <t>BA</t>
  </si>
  <si>
    <t>BOEING</t>
  </si>
  <si>
    <t>SIE</t>
  </si>
  <si>
    <t>SIEMENS N AG</t>
  </si>
  <si>
    <t>UPS</t>
  </si>
  <si>
    <t>UNITED PARCEL SERVICE INC CLASS B</t>
  </si>
  <si>
    <t>BP.</t>
  </si>
  <si>
    <t>MS</t>
  </si>
  <si>
    <t>SBUX</t>
  </si>
  <si>
    <t>PLD</t>
  </si>
  <si>
    <t>Immobili</t>
  </si>
  <si>
    <t>CBA</t>
  </si>
  <si>
    <t>COMMONWEALTH BANK OF AUSTRALIA</t>
  </si>
  <si>
    <t>OR</t>
  </si>
  <si>
    <t>LOREAL SA</t>
  </si>
  <si>
    <t>TD</t>
  </si>
  <si>
    <t>TORONTO DOMINION</t>
  </si>
  <si>
    <t>TJX</t>
  </si>
  <si>
    <t>REGN</t>
  </si>
  <si>
    <t>ELV</t>
  </si>
  <si>
    <t>ELEVANCE HEALTH INC</t>
  </si>
  <si>
    <t>Hong Kong</t>
  </si>
  <si>
    <t>GS</t>
  </si>
  <si>
    <t>AUTOMATIC DATA PROCESSING INC</t>
  </si>
  <si>
    <t>ISRG</t>
  </si>
  <si>
    <t>LMT</t>
  </si>
  <si>
    <t>MDT</t>
  </si>
  <si>
    <t>MEDTRONIC PLC</t>
  </si>
  <si>
    <t>AXP</t>
  </si>
  <si>
    <t>AMERICAN EXPRESS</t>
  </si>
  <si>
    <t>ALV</t>
  </si>
  <si>
    <t>ALLIANZ</t>
  </si>
  <si>
    <t>T</t>
  </si>
  <si>
    <t>UBSG</t>
  </si>
  <si>
    <t>UBS GROUP AG</t>
  </si>
  <si>
    <t>BLK</t>
  </si>
  <si>
    <t>DGE</t>
  </si>
  <si>
    <t>SYK</t>
  </si>
  <si>
    <t>LRCX</t>
  </si>
  <si>
    <t>VRTX</t>
  </si>
  <si>
    <t>GILD</t>
  </si>
  <si>
    <t>ZTS</t>
  </si>
  <si>
    <t>ZOETIS INC CLASS A</t>
  </si>
  <si>
    <t>SU</t>
  </si>
  <si>
    <t>SCHNEIDER ELECTRIC</t>
  </si>
  <si>
    <t>ETN</t>
  </si>
  <si>
    <t>EATON PLC</t>
  </si>
  <si>
    <t>AI</t>
  </si>
  <si>
    <t>LAIR LIQUIDE SOCIETE ANONYME POUR</t>
  </si>
  <si>
    <t>ADI</t>
  </si>
  <si>
    <t>CI</t>
  </si>
  <si>
    <t>CIGNA</t>
  </si>
  <si>
    <t>MDLZ</t>
  </si>
  <si>
    <t>MONDELEZ INTERNATIONAL INC CLASS A</t>
  </si>
  <si>
    <t>CSL</t>
  </si>
  <si>
    <t>SCHW</t>
  </si>
  <si>
    <t>AIR</t>
  </si>
  <si>
    <t>AIRBUS GROUP</t>
  </si>
  <si>
    <t>CVS</t>
  </si>
  <si>
    <t>UBER</t>
  </si>
  <si>
    <t>SLB</t>
  </si>
  <si>
    <t>AMT</t>
  </si>
  <si>
    <t>KLAC</t>
  </si>
  <si>
    <t>PGR</t>
  </si>
  <si>
    <t>BSX</t>
  </si>
  <si>
    <t>MEITUAN</t>
  </si>
  <si>
    <t>MO</t>
  </si>
  <si>
    <t>MU</t>
  </si>
  <si>
    <t>PANW</t>
  </si>
  <si>
    <t>CNQ</t>
  </si>
  <si>
    <t>CANADIAN NATURAL RESOURCES LTD</t>
  </si>
  <si>
    <t>BDX</t>
  </si>
  <si>
    <t>BECTON DICKINSON</t>
  </si>
  <si>
    <t>CP</t>
  </si>
  <si>
    <t>BX</t>
  </si>
  <si>
    <t>IBE</t>
  </si>
  <si>
    <t>Spagna</t>
  </si>
  <si>
    <t>Bolsa De Madrid</t>
  </si>
  <si>
    <t>EOG</t>
  </si>
  <si>
    <t>TMUS</t>
  </si>
  <si>
    <t>T MOBILE US INC</t>
  </si>
  <si>
    <t>MUV2</t>
  </si>
  <si>
    <t>MUENCHENER RUECKVERSICHERUNGS-GESE</t>
  </si>
  <si>
    <t>ABBN</t>
  </si>
  <si>
    <t>ABB LTD</t>
  </si>
  <si>
    <t>RIO</t>
  </si>
  <si>
    <t>AON</t>
  </si>
  <si>
    <t>AON PLC CLASS A</t>
  </si>
  <si>
    <t>CME</t>
  </si>
  <si>
    <t>SHOP</t>
  </si>
  <si>
    <t>ITW</t>
  </si>
  <si>
    <t>ILLINOIS TOOL INC</t>
  </si>
  <si>
    <t>MPC</t>
  </si>
  <si>
    <t>CDNS</t>
  </si>
  <si>
    <t>SNPS</t>
  </si>
  <si>
    <t>BATS</t>
  </si>
  <si>
    <t>WDAY</t>
  </si>
  <si>
    <t>GSK</t>
  </si>
  <si>
    <t>GLAXOSMITHKLINE</t>
  </si>
  <si>
    <t>PYPL</t>
  </si>
  <si>
    <t>SHW</t>
  </si>
  <si>
    <t>SHERWIN WILLIAMS</t>
  </si>
  <si>
    <t>DTE</t>
  </si>
  <si>
    <t>DEUTSCHE TELEKOM N AG</t>
  </si>
  <si>
    <t>EQIX</t>
  </si>
  <si>
    <t>CB</t>
  </si>
  <si>
    <t>CFR</t>
  </si>
  <si>
    <t>COMPAGNIE FINANCIERE RICHEMONT SA</t>
  </si>
  <si>
    <t>BNP</t>
  </si>
  <si>
    <t>BNP PARIBAS SA</t>
  </si>
  <si>
    <t>WM</t>
  </si>
  <si>
    <t>ENB</t>
  </si>
  <si>
    <t>SO</t>
  </si>
  <si>
    <t>SOUTHERN</t>
  </si>
  <si>
    <t>ICE</t>
  </si>
  <si>
    <t>INTERCONTINENTAL EXCHANGE INC</t>
  </si>
  <si>
    <t>REL</t>
  </si>
  <si>
    <t>RELX PLC</t>
  </si>
  <si>
    <t>ORLY</t>
  </si>
  <si>
    <t>OREILLY AUTOMOTIVE INC</t>
  </si>
  <si>
    <t>FDX</t>
  </si>
  <si>
    <t>MELI</t>
  </si>
  <si>
    <t>HCA</t>
  </si>
  <si>
    <t>BMO</t>
  </si>
  <si>
    <t>DUK</t>
  </si>
  <si>
    <t>RMS</t>
  </si>
  <si>
    <t>HERMES INTERNATIONAL</t>
  </si>
  <si>
    <t>HUM</t>
  </si>
  <si>
    <t>CNR</t>
  </si>
  <si>
    <t>CANADIAN NATIONAL RAILWAY</t>
  </si>
  <si>
    <t>CSX</t>
  </si>
  <si>
    <t>TGT</t>
  </si>
  <si>
    <t>MMM</t>
  </si>
  <si>
    <t>3M</t>
  </si>
  <si>
    <t>MCO</t>
  </si>
  <si>
    <t>MOODYS CORP</t>
  </si>
  <si>
    <t>MCK</t>
  </si>
  <si>
    <t>DG</t>
  </si>
  <si>
    <t>EMR</t>
  </si>
  <si>
    <t>EMERSON ELECTRIC</t>
  </si>
  <si>
    <t>APD</t>
  </si>
  <si>
    <t>MBG</t>
  </si>
  <si>
    <t>MERCEDES-BENZ GROUP N AG</t>
  </si>
  <si>
    <t>MAR</t>
  </si>
  <si>
    <t>CHINA CONSTRUCTION BANK CORP H</t>
  </si>
  <si>
    <t>NOC</t>
  </si>
  <si>
    <t>PDD</t>
  </si>
  <si>
    <t>FCX</t>
  </si>
  <si>
    <t>FREEPORT MCMORAN INC</t>
  </si>
  <si>
    <t>CS</t>
  </si>
  <si>
    <t>NAB</t>
  </si>
  <si>
    <t>GLEN</t>
  </si>
  <si>
    <t>GLENCORE PLC</t>
  </si>
  <si>
    <t>SNOW</t>
  </si>
  <si>
    <t>NXPI</t>
  </si>
  <si>
    <t>NXP SEMICONDUCTORS NV</t>
  </si>
  <si>
    <t>PRX</t>
  </si>
  <si>
    <t>CMG</t>
  </si>
  <si>
    <t>Irish Stock Exchange - All Market</t>
  </si>
  <si>
    <t>PH</t>
  </si>
  <si>
    <t>PARKER-HANNIFIN CORP</t>
  </si>
  <si>
    <t>PSX</t>
  </si>
  <si>
    <t>ZURN</t>
  </si>
  <si>
    <t>ZURICH INSURANCE GROUP AG</t>
  </si>
  <si>
    <t>RKT</t>
  </si>
  <si>
    <t>CPG</t>
  </si>
  <si>
    <t>APH</t>
  </si>
  <si>
    <t>AMPHENOL CORP CLASS A</t>
  </si>
  <si>
    <t>BNS</t>
  </si>
  <si>
    <t>SAF</t>
  </si>
  <si>
    <t>INGA</t>
  </si>
  <si>
    <t>UCG</t>
  </si>
  <si>
    <t>UNICREDIT</t>
  </si>
  <si>
    <t>Italia</t>
  </si>
  <si>
    <t>Borsa Italiana</t>
  </si>
  <si>
    <t>EL</t>
  </si>
  <si>
    <t>ESSILORLUXOTTICA SA</t>
  </si>
  <si>
    <t>ADSK</t>
  </si>
  <si>
    <t>GD</t>
  </si>
  <si>
    <t>ENEL</t>
  </si>
  <si>
    <t>ABNB</t>
  </si>
  <si>
    <t>WDS</t>
  </si>
  <si>
    <t>WOODSIDE ENERGY GROUP LTD</t>
  </si>
  <si>
    <t>BAYN</t>
  </si>
  <si>
    <t>BAYER AG</t>
  </si>
  <si>
    <t>DAIICHI SANKYO LTD</t>
  </si>
  <si>
    <t>ANET</t>
  </si>
  <si>
    <t>MNST</t>
  </si>
  <si>
    <t>ROP</t>
  </si>
  <si>
    <t>AZO</t>
  </si>
  <si>
    <t>TT</t>
  </si>
  <si>
    <t>TRANE TECHNOLOGIES PLC</t>
  </si>
  <si>
    <t>ABI</t>
  </si>
  <si>
    <t>ANHEUSER-BUSCH INBEV SA</t>
  </si>
  <si>
    <t>Belgio</t>
  </si>
  <si>
    <t>Nyse Euronext - Euronext Brussels</t>
  </si>
  <si>
    <t>RECRUIT HOLDINGS LTD</t>
  </si>
  <si>
    <t>EW</t>
  </si>
  <si>
    <t>NUE</t>
  </si>
  <si>
    <t>NSC</t>
  </si>
  <si>
    <t>TDG</t>
  </si>
  <si>
    <t>CARR</t>
  </si>
  <si>
    <t>ECL</t>
  </si>
  <si>
    <t>BBVA</t>
  </si>
  <si>
    <t>BANCO BILBAO VIZCAYA ARGENTARIA SA</t>
  </si>
  <si>
    <t>PNC</t>
  </si>
  <si>
    <t>CL</t>
  </si>
  <si>
    <t>COLGATE-PALMOLIVE</t>
  </si>
  <si>
    <t>VLO</t>
  </si>
  <si>
    <t>MSI</t>
  </si>
  <si>
    <t>OXY</t>
  </si>
  <si>
    <t>USB</t>
  </si>
  <si>
    <t>BAS</t>
  </si>
  <si>
    <t>BASF N</t>
  </si>
  <si>
    <t>MSCI</t>
  </si>
  <si>
    <t>AFL</t>
  </si>
  <si>
    <t>AJG</t>
  </si>
  <si>
    <t>ARTHUR J GALLAGHER</t>
  </si>
  <si>
    <t>MRVL</t>
  </si>
  <si>
    <t>BBCA</t>
  </si>
  <si>
    <t>BANK CENTRAL ASIA</t>
  </si>
  <si>
    <t>Indonesia</t>
  </si>
  <si>
    <t>Indonesia Stock Exchange</t>
  </si>
  <si>
    <t>ANZ</t>
  </si>
  <si>
    <t>ANZ GROUP HOLDINGS LTD</t>
  </si>
  <si>
    <t>PGHN</t>
  </si>
  <si>
    <t>IFX</t>
  </si>
  <si>
    <t>TEL</t>
  </si>
  <si>
    <t>CHTR</t>
  </si>
  <si>
    <t>STZ</t>
  </si>
  <si>
    <t>WBC</t>
  </si>
  <si>
    <t>F</t>
  </si>
  <si>
    <t>CTAS</t>
  </si>
  <si>
    <t>ODFL</t>
  </si>
  <si>
    <t>WMB</t>
  </si>
  <si>
    <t>D05</t>
  </si>
  <si>
    <t>Singapore</t>
  </si>
  <si>
    <t>Singapore Exchange</t>
  </si>
  <si>
    <t>KMB</t>
  </si>
  <si>
    <t>SAMSUNG ELECTRONICS NON VOTING PRE</t>
  </si>
  <si>
    <t>FTNT</t>
  </si>
  <si>
    <t>FLUTTER ENTERTAINMENT PLC</t>
  </si>
  <si>
    <t>LONN</t>
  </si>
  <si>
    <t>LONZA GROUP AG</t>
  </si>
  <si>
    <t>DHL</t>
  </si>
  <si>
    <t>BN</t>
  </si>
  <si>
    <t>AIG</t>
  </si>
  <si>
    <t>PCAR</t>
  </si>
  <si>
    <t>ON</t>
  </si>
  <si>
    <t>ON SEMICONDUCTOR CORP</t>
  </si>
  <si>
    <t>ADM</t>
  </si>
  <si>
    <t>ARCHER DANIELS MIDLAND</t>
  </si>
  <si>
    <t>RI</t>
  </si>
  <si>
    <t>PERNOD RICARD SA</t>
  </si>
  <si>
    <t>CCI</t>
  </si>
  <si>
    <t>CROWN CASTLE INC</t>
  </si>
  <si>
    <t>DXCM</t>
  </si>
  <si>
    <t>DEXCOM INC</t>
  </si>
  <si>
    <t>GM</t>
  </si>
  <si>
    <t>GENERAL MOTORS</t>
  </si>
  <si>
    <t>ROST</t>
  </si>
  <si>
    <t>EXC</t>
  </si>
  <si>
    <t>SIKA</t>
  </si>
  <si>
    <t>SIKA AG</t>
  </si>
  <si>
    <t>DD</t>
  </si>
  <si>
    <t>IDXX</t>
  </si>
  <si>
    <t>BA.</t>
  </si>
  <si>
    <t>NG.</t>
  </si>
  <si>
    <t>MCHP</t>
  </si>
  <si>
    <t>PAYX</t>
  </si>
  <si>
    <t>HLT</t>
  </si>
  <si>
    <t>SRE</t>
  </si>
  <si>
    <t>SEMPRA</t>
  </si>
  <si>
    <t>PSA</t>
  </si>
  <si>
    <t>PUBLIC STORAGE REIT</t>
  </si>
  <si>
    <t>PING AN INSURANCE (GROUP) CO OF CH</t>
  </si>
  <si>
    <t>GIS</t>
  </si>
  <si>
    <t>LNG</t>
  </si>
  <si>
    <t>CPRT</t>
  </si>
  <si>
    <t>COPART INC</t>
  </si>
  <si>
    <t>COF</t>
  </si>
  <si>
    <t>AEP</t>
  </si>
  <si>
    <t>AMERICAN ELECTRIC POWER INC</t>
  </si>
  <si>
    <t>AMP</t>
  </si>
  <si>
    <t>AMERIPRISE FINANCE INC</t>
  </si>
  <si>
    <t>TFC</t>
  </si>
  <si>
    <t>MQG</t>
  </si>
  <si>
    <t>MACQUARIE GROUP LTD DEF</t>
  </si>
  <si>
    <t>A</t>
  </si>
  <si>
    <t>ATCO A</t>
  </si>
  <si>
    <t>ATLAS COPCO CLASS A</t>
  </si>
  <si>
    <t>Svezia</t>
  </si>
  <si>
    <t>Nasdaq Omx Nordic</t>
  </si>
  <si>
    <t>IQV</t>
  </si>
  <si>
    <t>ALC</t>
  </si>
  <si>
    <t>ALCON AG</t>
  </si>
  <si>
    <t>ROK</t>
  </si>
  <si>
    <t>LSEG</t>
  </si>
  <si>
    <t>LONDON STOCK EXCHANGE GROUP PLC</t>
  </si>
  <si>
    <t>STLAM</t>
  </si>
  <si>
    <t>DHI</t>
  </si>
  <si>
    <t>ENI</t>
  </si>
  <si>
    <t>KER</t>
  </si>
  <si>
    <t>KERING SA</t>
  </si>
  <si>
    <t>ITX</t>
  </si>
  <si>
    <t>CSU</t>
  </si>
  <si>
    <t>ATD</t>
  </si>
  <si>
    <t>ALIMENTATION COUCHE TARD INC</t>
  </si>
  <si>
    <t>JCI</t>
  </si>
  <si>
    <t>JOHNSON CONTROLS INTERNATIONAL PLC</t>
  </si>
  <si>
    <t>NTR</t>
  </si>
  <si>
    <t>NUTRIEN LTD</t>
  </si>
  <si>
    <t>MET</t>
  </si>
  <si>
    <t>DANONE SA</t>
  </si>
  <si>
    <t>CNC</t>
  </si>
  <si>
    <t>CENTENE CORP</t>
  </si>
  <si>
    <t>WELL</t>
  </si>
  <si>
    <t>CEG</t>
  </si>
  <si>
    <t>CONSTELLATION ENERGY CORP</t>
  </si>
  <si>
    <t>AMXB</t>
  </si>
  <si>
    <t>AMERICA MOVIL B</t>
  </si>
  <si>
    <t>Messico</t>
  </si>
  <si>
    <t>Bolsa Mexicana De Valores</t>
  </si>
  <si>
    <t>HAL</t>
  </si>
  <si>
    <t>HALLIBURTON</t>
  </si>
  <si>
    <t>FERG</t>
  </si>
  <si>
    <t>TRV</t>
  </si>
  <si>
    <t>EXPN</t>
  </si>
  <si>
    <t>RACE</t>
  </si>
  <si>
    <t>DVN</t>
  </si>
  <si>
    <t>PRU</t>
  </si>
  <si>
    <t>BIIB</t>
  </si>
  <si>
    <t>D</t>
  </si>
  <si>
    <t>CTSH</t>
  </si>
  <si>
    <t>DOW</t>
  </si>
  <si>
    <t>SYY</t>
  </si>
  <si>
    <t>KKR</t>
  </si>
  <si>
    <t>KKR AND CO INC</t>
  </si>
  <si>
    <t>DLR</t>
  </si>
  <si>
    <t>LLOY</t>
  </si>
  <si>
    <t>ISP</t>
  </si>
  <si>
    <t>WCN</t>
  </si>
  <si>
    <t>OTIS</t>
  </si>
  <si>
    <t>INVE B</t>
  </si>
  <si>
    <t>INVESTOR CLASS B</t>
  </si>
  <si>
    <t>SPG</t>
  </si>
  <si>
    <t>SIMON PROPERTY GROUP REIT INC</t>
  </si>
  <si>
    <t>WES</t>
  </si>
  <si>
    <t>ESTEE LAUDER INC CLASS A</t>
  </si>
  <si>
    <t>WST</t>
  </si>
  <si>
    <t>HPQ</t>
  </si>
  <si>
    <t>HP INC</t>
  </si>
  <si>
    <t>GWW</t>
  </si>
  <si>
    <t>SGO</t>
  </si>
  <si>
    <t>COMPAGNIE DE SAINT GOBAIN SA</t>
  </si>
  <si>
    <t>KR</t>
  </si>
  <si>
    <t>KROGER</t>
  </si>
  <si>
    <t>FIS</t>
  </si>
  <si>
    <t>FIDELITY NATIONAL INFORMATION SERV</t>
  </si>
  <si>
    <t>BBRI</t>
  </si>
  <si>
    <t>BANK RAKYAT INDONESIA (PERSERO)</t>
  </si>
  <si>
    <t>KMI</t>
  </si>
  <si>
    <t>VRSK</t>
  </si>
  <si>
    <t>CDW</t>
  </si>
  <si>
    <t>NPN</t>
  </si>
  <si>
    <t>Sud Africa</t>
  </si>
  <si>
    <t>Johannesburg Stock Exchange</t>
  </si>
  <si>
    <t>ZAR</t>
  </si>
  <si>
    <t>O</t>
  </si>
  <si>
    <t>BMW</t>
  </si>
  <si>
    <t>URI</t>
  </si>
  <si>
    <t>GPN</t>
  </si>
  <si>
    <t>GLOBAL PAYMENTS INC</t>
  </si>
  <si>
    <t>COR</t>
  </si>
  <si>
    <t>STMPA</t>
  </si>
  <si>
    <t>XEL</t>
  </si>
  <si>
    <t>NORDEA BANK</t>
  </si>
  <si>
    <t>VEEV</t>
  </si>
  <si>
    <t>AAL</t>
  </si>
  <si>
    <t>CMI</t>
  </si>
  <si>
    <t>MPWR</t>
  </si>
  <si>
    <t>MONOLITHIC POWER SYSTEMS INC</t>
  </si>
  <si>
    <t>LEN</t>
  </si>
  <si>
    <t>LHX</t>
  </si>
  <si>
    <t>CRWD</t>
  </si>
  <si>
    <t>BANK OF CHINA LTD H</t>
  </si>
  <si>
    <t>ADS</t>
  </si>
  <si>
    <t>ADIDAS N AG</t>
  </si>
  <si>
    <t>NEM</t>
  </si>
  <si>
    <t>NEWMONT</t>
  </si>
  <si>
    <t>AME</t>
  </si>
  <si>
    <t>HSY</t>
  </si>
  <si>
    <t>HERSHEY FOODS</t>
  </si>
  <si>
    <t>INDUSTRIAL AND COMMERCIAL BANK OF</t>
  </si>
  <si>
    <t>TRP</t>
  </si>
  <si>
    <t>WOW</t>
  </si>
  <si>
    <t>WOOLWORTHS GROUP LTD</t>
  </si>
  <si>
    <t>TEAM</t>
  </si>
  <si>
    <t>ATLASSIAN CORP CLASS A</t>
  </si>
  <si>
    <t>DSV</t>
  </si>
  <si>
    <t>PPG</t>
  </si>
  <si>
    <t>MFC</t>
  </si>
  <si>
    <t>CM</t>
  </si>
  <si>
    <t>CANADIAN IMPERIAL BANK OF COMMERCE</t>
  </si>
  <si>
    <t>FAST</t>
  </si>
  <si>
    <t>FASTENAL</t>
  </si>
  <si>
    <t>VMC</t>
  </si>
  <si>
    <t>VULCAN MATERIALS</t>
  </si>
  <si>
    <t>APO</t>
  </si>
  <si>
    <t>DLTR</t>
  </si>
  <si>
    <t>LR</t>
  </si>
  <si>
    <t>FANG</t>
  </si>
  <si>
    <t>O39</t>
  </si>
  <si>
    <t>OVERSEA-CHINESE BANKING LTD</t>
  </si>
  <si>
    <t>GIVN</t>
  </si>
  <si>
    <t>GIVAUDAN SA</t>
  </si>
  <si>
    <t>CAH</t>
  </si>
  <si>
    <t>MLM</t>
  </si>
  <si>
    <t>FEMSAUBD</t>
  </si>
  <si>
    <t>FOMENTO ECONOMICO MEXICANO</t>
  </si>
  <si>
    <t>DB1</t>
  </si>
  <si>
    <t>CTVA</t>
  </si>
  <si>
    <t>AMS</t>
  </si>
  <si>
    <t>CVE</t>
  </si>
  <si>
    <t>YUM CHINA HOLDINGS INC</t>
  </si>
  <si>
    <t>RR.</t>
  </si>
  <si>
    <t>HYUNDAI MOTOR</t>
  </si>
  <si>
    <t>OKE</t>
  </si>
  <si>
    <t>VICI</t>
  </si>
  <si>
    <t>VICI PPTYS INC</t>
  </si>
  <si>
    <t>BKR</t>
  </si>
  <si>
    <t>BAKER HUGHES CLASS A</t>
  </si>
  <si>
    <t>CBRE</t>
  </si>
  <si>
    <t>PEG</t>
  </si>
  <si>
    <t>CHD</t>
  </si>
  <si>
    <t>CHURCH AND DWIGHT INC</t>
  </si>
  <si>
    <t>ARGX</t>
  </si>
  <si>
    <t>ARGENX</t>
  </si>
  <si>
    <t>STT</t>
  </si>
  <si>
    <t>BARC</t>
  </si>
  <si>
    <t>DSY</t>
  </si>
  <si>
    <t>DASSAULT SYSTEMES</t>
  </si>
  <si>
    <t>CAP</t>
  </si>
  <si>
    <t>CAPGEMINI</t>
  </si>
  <si>
    <t>TROW</t>
  </si>
  <si>
    <t>FNV</t>
  </si>
  <si>
    <t>GLW</t>
  </si>
  <si>
    <t>SSE</t>
  </si>
  <si>
    <t>SLF</t>
  </si>
  <si>
    <t>ENGI</t>
  </si>
  <si>
    <t>ENGIE SA</t>
  </si>
  <si>
    <t>EQNR</t>
  </si>
  <si>
    <t>EQUINOR</t>
  </si>
  <si>
    <t>Norvegia</t>
  </si>
  <si>
    <t>Oslo Bors Asa</t>
  </si>
  <si>
    <t>ML</t>
  </si>
  <si>
    <t>ALNY</t>
  </si>
  <si>
    <t>STAN</t>
  </si>
  <si>
    <t>EXR</t>
  </si>
  <si>
    <t>MTD</t>
  </si>
  <si>
    <t>TCL</t>
  </si>
  <si>
    <t>TRANSURBAN GROUP STAPLED UNITS</t>
  </si>
  <si>
    <t>ACGL</t>
  </si>
  <si>
    <t>EOAN</t>
  </si>
  <si>
    <t>E.ON N</t>
  </si>
  <si>
    <t>VRSN</t>
  </si>
  <si>
    <t>ARES</t>
  </si>
  <si>
    <t>FTV</t>
  </si>
  <si>
    <t>EIX</t>
  </si>
  <si>
    <t>EFX</t>
  </si>
  <si>
    <t>ULTA</t>
  </si>
  <si>
    <t>ULTA BEAUTY INC</t>
  </si>
  <si>
    <t>WKL</t>
  </si>
  <si>
    <t>PCG</t>
  </si>
  <si>
    <t>PG&amp;E CORP</t>
  </si>
  <si>
    <t>HEIA</t>
  </si>
  <si>
    <t>TRGP</t>
  </si>
  <si>
    <t>SBAC</t>
  </si>
  <si>
    <t>SBA COMMUNICATIONS REIT CORP CLASS</t>
  </si>
  <si>
    <t>HIG</t>
  </si>
  <si>
    <t>NBK</t>
  </si>
  <si>
    <t>NATIONAL BANK OF KUWAIT</t>
  </si>
  <si>
    <t>Kuwait</t>
  </si>
  <si>
    <t>Kuwait Stock Exchange</t>
  </si>
  <si>
    <t>KWD</t>
  </si>
  <si>
    <t>GMAB</t>
  </si>
  <si>
    <t>GENMAB</t>
  </si>
  <si>
    <t>GFNORTEO</t>
  </si>
  <si>
    <t>GPO FINANCE BANORTE</t>
  </si>
  <si>
    <t>KVUE</t>
  </si>
  <si>
    <t>GMG</t>
  </si>
  <si>
    <t>GOODMAN GROUP UNITS</t>
  </si>
  <si>
    <t>GPC</t>
  </si>
  <si>
    <t>GENUINE PARTS</t>
  </si>
  <si>
    <t>IR</t>
  </si>
  <si>
    <t>INGERSOLL RAND INC</t>
  </si>
  <si>
    <t>ALL</t>
  </si>
  <si>
    <t>ABX</t>
  </si>
  <si>
    <t>ILMN</t>
  </si>
  <si>
    <t>ZBH</t>
  </si>
  <si>
    <t>VOLV B</t>
  </si>
  <si>
    <t>VOLVO CLASS B</t>
  </si>
  <si>
    <t>DECK</t>
  </si>
  <si>
    <t>SAMSUNG SDI LTD</t>
  </si>
  <si>
    <t>TTWO</t>
  </si>
  <si>
    <t>SMC (JAPAN) CORP</t>
  </si>
  <si>
    <t>VOW3</t>
  </si>
  <si>
    <t>VOLKSWAGEN NON-VOTING PREF AG</t>
  </si>
  <si>
    <t>SREN</t>
  </si>
  <si>
    <t>WALMEX*</t>
  </si>
  <si>
    <t>WALMART DE MEXICO V</t>
  </si>
  <si>
    <t>LYB</t>
  </si>
  <si>
    <t>KHC</t>
  </si>
  <si>
    <t>KRAFT HEINZ</t>
  </si>
  <si>
    <t>PLTR</t>
  </si>
  <si>
    <t>FCNCA</t>
  </si>
  <si>
    <t>GEHC</t>
  </si>
  <si>
    <t>NOKIA</t>
  </si>
  <si>
    <t>Finlandia</t>
  </si>
  <si>
    <t>Nasdaq Omx Helsinki Ltd.</t>
  </si>
  <si>
    <t>RMD</t>
  </si>
  <si>
    <t>BR</t>
  </si>
  <si>
    <t>BROADRIDGE FINANCIAL SOLUTIONS INC</t>
  </si>
  <si>
    <t>MDB</t>
  </si>
  <si>
    <t>TXT</t>
  </si>
  <si>
    <t>TSCO</t>
  </si>
  <si>
    <t>KEYS</t>
  </si>
  <si>
    <t>HWM</t>
  </si>
  <si>
    <t>EBAY</t>
  </si>
  <si>
    <t>AD</t>
  </si>
  <si>
    <t>WEC</t>
  </si>
  <si>
    <t>RENESAS ELECTRONICS CORP</t>
  </si>
  <si>
    <t>QNBK</t>
  </si>
  <si>
    <t>QATAR NATIONAL BANK</t>
  </si>
  <si>
    <t>Qatar</t>
  </si>
  <si>
    <t>Qatar Exchange</t>
  </si>
  <si>
    <t>QAR</t>
  </si>
  <si>
    <t>IMB</t>
  </si>
  <si>
    <t>IMPERIAL BRANDS PLC</t>
  </si>
  <si>
    <t>KFH</t>
  </si>
  <si>
    <t>KUWAIT FINANCE HOUSE</t>
  </si>
  <si>
    <t>WY</t>
  </si>
  <si>
    <t>WEYERHAEUSER REIT</t>
  </si>
  <si>
    <t>PTC</t>
  </si>
  <si>
    <t>UMG</t>
  </si>
  <si>
    <t>NTAP</t>
  </si>
  <si>
    <t>TECK.B</t>
  </si>
  <si>
    <t>TECK RESOURCES SUBORDINATE VOTING</t>
  </si>
  <si>
    <t>IMO</t>
  </si>
  <si>
    <t>RJF</t>
  </si>
  <si>
    <t>MERCK</t>
  </si>
  <si>
    <t>RWE</t>
  </si>
  <si>
    <t>NDAQ</t>
  </si>
  <si>
    <t>NASDAQ INC</t>
  </si>
  <si>
    <t>TRI</t>
  </si>
  <si>
    <t>VOD</t>
  </si>
  <si>
    <t>MKC</t>
  </si>
  <si>
    <t>WPM</t>
  </si>
  <si>
    <t>WBD</t>
  </si>
  <si>
    <t>ATCO B</t>
  </si>
  <si>
    <t>ATLAS COPCO CLASS B</t>
  </si>
  <si>
    <t>HOLN</t>
  </si>
  <si>
    <t>HOLCIM LTD AG</t>
  </si>
  <si>
    <t>WAB</t>
  </si>
  <si>
    <t>WESTINGHOUSE AIR BRAKE TECHNOLOGIE</t>
  </si>
  <si>
    <t>WSP</t>
  </si>
  <si>
    <t>WSP GLOBAL INC</t>
  </si>
  <si>
    <t>III</t>
  </si>
  <si>
    <t>IRM</t>
  </si>
  <si>
    <t>AWK</t>
  </si>
  <si>
    <t>RF</t>
  </si>
  <si>
    <t>ED</t>
  </si>
  <si>
    <t>LH</t>
  </si>
  <si>
    <t>DDOG</t>
  </si>
  <si>
    <t>DATADOG INC CLASS A</t>
  </si>
  <si>
    <t>VWS</t>
  </si>
  <si>
    <t>VESTAS WIND SYSTEMS</t>
  </si>
  <si>
    <t>DOV</t>
  </si>
  <si>
    <t>LG ENERGY SOLUTION LTD</t>
  </si>
  <si>
    <t>WTW</t>
  </si>
  <si>
    <t>SAND</t>
  </si>
  <si>
    <t>SANDVIK</t>
  </si>
  <si>
    <t>GLE</t>
  </si>
  <si>
    <t>SOCIETE GENERALE SA</t>
  </si>
  <si>
    <t>DBK</t>
  </si>
  <si>
    <t>DEUTSCHE BANK AG</t>
  </si>
  <si>
    <t>FMG</t>
  </si>
  <si>
    <t>G</t>
  </si>
  <si>
    <t>RSG</t>
  </si>
  <si>
    <t>PETROCHINA LTD H</t>
  </si>
  <si>
    <t>RCL</t>
  </si>
  <si>
    <t>H</t>
  </si>
  <si>
    <t>PWR</t>
  </si>
  <si>
    <t>NA</t>
  </si>
  <si>
    <t>WAT</t>
  </si>
  <si>
    <t>VIE</t>
  </si>
  <si>
    <t>VEOLIA ENVIRON. SA</t>
  </si>
  <si>
    <t>PHIA</t>
  </si>
  <si>
    <t>INDU C</t>
  </si>
  <si>
    <t>INDUSTRIVARDEN SERIES</t>
  </si>
  <si>
    <t>CAPITALAND INTEGRATED COMMERCIAL T</t>
  </si>
  <si>
    <t>SNA</t>
  </si>
  <si>
    <t>SNAP ON INC</t>
  </si>
  <si>
    <t>OMC</t>
  </si>
  <si>
    <t>OMNICOM GROUP INC</t>
  </si>
  <si>
    <t>BRO</t>
  </si>
  <si>
    <t>BROWN &amp; BROWN INC</t>
  </si>
  <si>
    <t>FITB</t>
  </si>
  <si>
    <t>FICO</t>
  </si>
  <si>
    <t>TRACTOR SUPPLY</t>
  </si>
  <si>
    <t>PPL</t>
  </si>
  <si>
    <t>PPL CORP</t>
  </si>
  <si>
    <t>LVS</t>
  </si>
  <si>
    <t>TER</t>
  </si>
  <si>
    <t>ASSA B</t>
  </si>
  <si>
    <t>ASSA ABLOY B</t>
  </si>
  <si>
    <t>SMPH</t>
  </si>
  <si>
    <t>Filippine</t>
  </si>
  <si>
    <t>Philippine Stock Exchange Inc.</t>
  </si>
  <si>
    <t>UNITED MICRO ELECTRONICS CORP</t>
  </si>
  <si>
    <t>MKL</t>
  </si>
  <si>
    <t>INVH</t>
  </si>
  <si>
    <t>CPALL.R</t>
  </si>
  <si>
    <t>Tailandia</t>
  </si>
  <si>
    <t>Stock Exchange Of Thailand</t>
  </si>
  <si>
    <t>LISN</t>
  </si>
  <si>
    <t>CHOCOLADEFABRIKEN LINDT &amp; SPRUENGL</t>
  </si>
  <si>
    <t>DELL</t>
  </si>
  <si>
    <t>DELL TECHNOLOGIES INC CLASS C</t>
  </si>
  <si>
    <t>K</t>
  </si>
  <si>
    <t>DRI</t>
  </si>
  <si>
    <t>EXPD</t>
  </si>
  <si>
    <t>EXPEDITORS INTERNATIONAL OF WASHIN</t>
  </si>
  <si>
    <t>CINF</t>
  </si>
  <si>
    <t>HLN</t>
  </si>
  <si>
    <t>HALEON PLC</t>
  </si>
  <si>
    <t>TEF</t>
  </si>
  <si>
    <t>CLNX</t>
  </si>
  <si>
    <t>MRO</t>
  </si>
  <si>
    <t>AOT.R</t>
  </si>
  <si>
    <t>AIRPORTS OF THAILAND NON-VOTING DR</t>
  </si>
  <si>
    <t>DOL</t>
  </si>
  <si>
    <t>XYL</t>
  </si>
  <si>
    <t>FM</t>
  </si>
  <si>
    <t>KUAISHOU TECHNOLOGY</t>
  </si>
  <si>
    <t>AMCR</t>
  </si>
  <si>
    <t>AMCOR PLC</t>
  </si>
  <si>
    <t>NWG</t>
  </si>
  <si>
    <t>NATWEST GROUP PLC</t>
  </si>
  <si>
    <t>EAST JAPAN RAILWAY</t>
  </si>
  <si>
    <t>YUM</t>
  </si>
  <si>
    <t>EVO</t>
  </si>
  <si>
    <t>EVOLUTION</t>
  </si>
  <si>
    <t>ASM</t>
  </si>
  <si>
    <t>ASM INTERNATIONAL NV</t>
  </si>
  <si>
    <t>BID</t>
  </si>
  <si>
    <t>BBY</t>
  </si>
  <si>
    <t>LGEN</t>
  </si>
  <si>
    <t>LEGAL AND GENERAL GROUP PLC</t>
  </si>
  <si>
    <t>BVT</t>
  </si>
  <si>
    <t>LNT</t>
  </si>
  <si>
    <t>PFG</t>
  </si>
  <si>
    <t>PRINCIPAL FINANCIAL GROUP INC</t>
  </si>
  <si>
    <t>COO</t>
  </si>
  <si>
    <t>PKG</t>
  </si>
  <si>
    <t>PACKAGING CORP OF AMERICA</t>
  </si>
  <si>
    <t>ALDAR</t>
  </si>
  <si>
    <t>ALDAR PROPERTIES</t>
  </si>
  <si>
    <t>Emirati Arabi Uniti</t>
  </si>
  <si>
    <t>Abu Dhabi Securities Exchange</t>
  </si>
  <si>
    <t>AED</t>
  </si>
  <si>
    <t>LYV</t>
  </si>
  <si>
    <t>CHINA MERCHANTS BANK LTD H</t>
  </si>
  <si>
    <t>PHM</t>
  </si>
  <si>
    <t>GRMN</t>
  </si>
  <si>
    <t>TRU</t>
  </si>
  <si>
    <t>TRANSUNION</t>
  </si>
  <si>
    <t>BG</t>
  </si>
  <si>
    <t>RTO</t>
  </si>
  <si>
    <t>RENTOKIL INITIAL PLC</t>
  </si>
  <si>
    <t>ADYEN</t>
  </si>
  <si>
    <t>ETR</t>
  </si>
  <si>
    <t>CNP</t>
  </si>
  <si>
    <t>CMS</t>
  </si>
  <si>
    <t>BALL</t>
  </si>
  <si>
    <t>CENTRAL JAPAN RAILWAY</t>
  </si>
  <si>
    <t>DANSKE</t>
  </si>
  <si>
    <t>DANSKE BANK</t>
  </si>
  <si>
    <t>ES</t>
  </si>
  <si>
    <t>EVERSOURCE ENERGY</t>
  </si>
  <si>
    <t>CF</t>
  </si>
  <si>
    <t>REP</t>
  </si>
  <si>
    <t>GWO</t>
  </si>
  <si>
    <t>GREAT WEST LIFECO INC</t>
  </si>
  <si>
    <t>MAA</t>
  </si>
  <si>
    <t>MID AMERICA APARTMENT COMMUNITIES</t>
  </si>
  <si>
    <t>CBOE</t>
  </si>
  <si>
    <t>EAND</t>
  </si>
  <si>
    <t>EMIRATES TELECOM</t>
  </si>
  <si>
    <t>FE</t>
  </si>
  <si>
    <t>MTB</t>
  </si>
  <si>
    <t>HUBB</t>
  </si>
  <si>
    <t>HUBBELL INC</t>
  </si>
  <si>
    <t>HO</t>
  </si>
  <si>
    <t>SYF</t>
  </si>
  <si>
    <t>SYNCHRONY FINANCIAL</t>
  </si>
  <si>
    <t>KDP</t>
  </si>
  <si>
    <t>KEURIG DR PEPPER INC</t>
  </si>
  <si>
    <t>FORMOSA CHEMICALS &amp; FIBRE CORP</t>
  </si>
  <si>
    <t>HEXA B</t>
  </si>
  <si>
    <t>HEXAGON CLASS B</t>
  </si>
  <si>
    <t>STE</t>
  </si>
  <si>
    <t>STERIS</t>
  </si>
  <si>
    <t>J</t>
  </si>
  <si>
    <t>JACOBS SOLUTIONS INC</t>
  </si>
  <si>
    <t>IAG</t>
  </si>
  <si>
    <t>IA FINANCIAL INC</t>
  </si>
  <si>
    <t>KBC</t>
  </si>
  <si>
    <t>KBC GROEP</t>
  </si>
  <si>
    <t>DISCO CORP</t>
  </si>
  <si>
    <t>MB</t>
  </si>
  <si>
    <t>AEM</t>
  </si>
  <si>
    <t>SBK</t>
  </si>
  <si>
    <t>STANDARD BANK GROUP</t>
  </si>
  <si>
    <t>Peru</t>
  </si>
  <si>
    <t>BXB</t>
  </si>
  <si>
    <t>WPC</t>
  </si>
  <si>
    <t>SAMSUNG FIRE &amp; MARINE INSURANCE LT</t>
  </si>
  <si>
    <t>VTR</t>
  </si>
  <si>
    <t>STO</t>
  </si>
  <si>
    <t>TSN</t>
  </si>
  <si>
    <t>TYSON FOODS INC CLASS A</t>
  </si>
  <si>
    <t>JBHT</t>
  </si>
  <si>
    <t>CABK</t>
  </si>
  <si>
    <t>CAIXABANK SA</t>
  </si>
  <si>
    <t>IFF</t>
  </si>
  <si>
    <t>INTERNATIONAL FLAVORS &amp; FRAGRANCES</t>
  </si>
  <si>
    <t>AEE</t>
  </si>
  <si>
    <t>WDC</t>
  </si>
  <si>
    <t>HBAN</t>
  </si>
  <si>
    <t>HUNTINGTON BANCSHARES INC</t>
  </si>
  <si>
    <t>FSLR</t>
  </si>
  <si>
    <t>SAMPO</t>
  </si>
  <si>
    <t>FAB</t>
  </si>
  <si>
    <t>FIRST ABU DHABI BANK</t>
  </si>
  <si>
    <t>LDOS</t>
  </si>
  <si>
    <t>STLD</t>
  </si>
  <si>
    <t>STEEL DYNAMICS INC</t>
  </si>
  <si>
    <t>GET</t>
  </si>
  <si>
    <t>GETLINK</t>
  </si>
  <si>
    <t>SLM</t>
  </si>
  <si>
    <t>SANLAM LIMITED LTD</t>
  </si>
  <si>
    <t>ACA</t>
  </si>
  <si>
    <t>SHP</t>
  </si>
  <si>
    <t>UPM</t>
  </si>
  <si>
    <t>UPM-KYMMENE</t>
  </si>
  <si>
    <t>ADVANC.R</t>
  </si>
  <si>
    <t>ADVANCED INFO SERVICE NON-VOTING D</t>
  </si>
  <si>
    <t>BAER</t>
  </si>
  <si>
    <t>JULIUS BAER GRUPPE AG</t>
  </si>
  <si>
    <t>GIB.A</t>
  </si>
  <si>
    <t>NET</t>
  </si>
  <si>
    <t>BNR</t>
  </si>
  <si>
    <t>BRENNTAG</t>
  </si>
  <si>
    <t>ERIC B</t>
  </si>
  <si>
    <t>ERICSSON B</t>
  </si>
  <si>
    <t>JMT</t>
  </si>
  <si>
    <t>JERONIMO MARTINS SA</t>
  </si>
  <si>
    <t>Portogallo</t>
  </si>
  <si>
    <t>Nyse Euronext - Euronext Lisbon</t>
  </si>
  <si>
    <t>CHUNGHWA TELECOM LTD</t>
  </si>
  <si>
    <t>DTE ENERGY</t>
  </si>
  <si>
    <t>NI</t>
  </si>
  <si>
    <t>RS</t>
  </si>
  <si>
    <t>RELIANCE STEEL &amp; ALUMINUM</t>
  </si>
  <si>
    <t>Nuova Zelanda</t>
  </si>
  <si>
    <t>New Zealand Exchange Ltd</t>
  </si>
  <si>
    <t>GEBN</t>
  </si>
  <si>
    <t>GEBERIT AG</t>
  </si>
  <si>
    <t>QBE</t>
  </si>
  <si>
    <t>ZS</t>
  </si>
  <si>
    <t>POW</t>
  </si>
  <si>
    <t>POWER CORPORATION OF CANADA</t>
  </si>
  <si>
    <t>LII</t>
  </si>
  <si>
    <t>VNA</t>
  </si>
  <si>
    <t>VONOVIA SE</t>
  </si>
  <si>
    <t>ESS</t>
  </si>
  <si>
    <t>KNIN</t>
  </si>
  <si>
    <t>KUEHNE UND NAGEL INTERNATIONAL AG</t>
  </si>
  <si>
    <t>TOU</t>
  </si>
  <si>
    <t>CIMB</t>
  </si>
  <si>
    <t>CIMB GROUP HOLDINGS</t>
  </si>
  <si>
    <t>Malesia</t>
  </si>
  <si>
    <t>Bursa Malaysia</t>
  </si>
  <si>
    <t>EXPE</t>
  </si>
  <si>
    <t>MAS</t>
  </si>
  <si>
    <t>PTT.R</t>
  </si>
  <si>
    <t>BARN</t>
  </si>
  <si>
    <t>BARRY CALLEBAUT AG</t>
  </si>
  <si>
    <t>CEMEXCPO</t>
  </si>
  <si>
    <t>CEMEX CPO</t>
  </si>
  <si>
    <t>EPI B</t>
  </si>
  <si>
    <t>EPIROC CLASS B</t>
  </si>
  <si>
    <t>EBS</t>
  </si>
  <si>
    <t>Austria</t>
  </si>
  <si>
    <t>Wiener Boerse Ag</t>
  </si>
  <si>
    <t>TFII</t>
  </si>
  <si>
    <t>AKZA</t>
  </si>
  <si>
    <t>CHUGAI PHARMACEUTICAL LTD</t>
  </si>
  <si>
    <t>SEB A</t>
  </si>
  <si>
    <t>SKANDINAVISKA ENSKILDA BANKEN</t>
  </si>
  <si>
    <t>FWONK</t>
  </si>
  <si>
    <t>TRYG</t>
  </si>
  <si>
    <t>ZIJIN MINING GROUP LTD H</t>
  </si>
  <si>
    <t>Korea Exchange (Kosdaq)</t>
  </si>
  <si>
    <t>FSR</t>
  </si>
  <si>
    <t>ZM</t>
  </si>
  <si>
    <t>SWED A</t>
  </si>
  <si>
    <t>SWEDBANK</t>
  </si>
  <si>
    <t>SSNC</t>
  </si>
  <si>
    <t>TDY</t>
  </si>
  <si>
    <t>TELEDYNE TECHNOLOGIES INC</t>
  </si>
  <si>
    <t>ATO</t>
  </si>
  <si>
    <t>SY1</t>
  </si>
  <si>
    <t>SYMRISE AG</t>
  </si>
  <si>
    <t>PSON</t>
  </si>
  <si>
    <t>CAPITALAND ASCENDAS REIT</t>
  </si>
  <si>
    <t>FTS</t>
  </si>
  <si>
    <t>GMEXICOB</t>
  </si>
  <si>
    <t>GRUPO MEXICO B</t>
  </si>
  <si>
    <t>NTRS</t>
  </si>
  <si>
    <t>AXON</t>
  </si>
  <si>
    <t>CHINA MENGNIU DAIRY LTD</t>
  </si>
  <si>
    <t>EVRG</t>
  </si>
  <si>
    <t>GEN</t>
  </si>
  <si>
    <t>DTG</t>
  </si>
  <si>
    <t>DAIMLER TRUCK HOLDING E AG</t>
  </si>
  <si>
    <t>Grecia</t>
  </si>
  <si>
    <t>Athens Exchange S.A. Cash Market</t>
  </si>
  <si>
    <t>DASH</t>
  </si>
  <si>
    <t>BMRI</t>
  </si>
  <si>
    <t>BANK MANDIRI (PERSERO)</t>
  </si>
  <si>
    <t>STMN</t>
  </si>
  <si>
    <t>STRAUMANN HOLDING AG</t>
  </si>
  <si>
    <t>NONGFU SPRING LTD H</t>
  </si>
  <si>
    <t>SLHN</t>
  </si>
  <si>
    <t>SWISS LIFE HOLDING AG</t>
  </si>
  <si>
    <t>JBL</t>
  </si>
  <si>
    <t>DSFIR</t>
  </si>
  <si>
    <t>DSM FIRMENICH AG</t>
  </si>
  <si>
    <t>CHINA LIFE INSURANCE LTD H</t>
  </si>
  <si>
    <t>CHRW</t>
  </si>
  <si>
    <t>IFC</t>
  </si>
  <si>
    <t>HPE</t>
  </si>
  <si>
    <t>HEWLETT PACKARD ENTERPRISE</t>
  </si>
  <si>
    <t>XRO</t>
  </si>
  <si>
    <t>MG</t>
  </si>
  <si>
    <t>OBIC LTD</t>
  </si>
  <si>
    <t>KRZ</t>
  </si>
  <si>
    <t>KERRY GROUP PLC</t>
  </si>
  <si>
    <t>MINEBEA MITSUMI INC</t>
  </si>
  <si>
    <t>WRB</t>
  </si>
  <si>
    <t>SE</t>
  </si>
  <si>
    <t>ROL</t>
  </si>
  <si>
    <t>ROLLINS INC</t>
  </si>
  <si>
    <t>STX</t>
  </si>
  <si>
    <t>SEAGATE TECHNOLOGY HOLDINGS PLC</t>
  </si>
  <si>
    <t>CBK</t>
  </si>
  <si>
    <t>INCY</t>
  </si>
  <si>
    <t>INCYTE CORP</t>
  </si>
  <si>
    <t>EDP</t>
  </si>
  <si>
    <t>CHINA SHENHUA ENERGY LTD H</t>
  </si>
  <si>
    <t>SUN HUNG KAI PROPERTIES LTD</t>
  </si>
  <si>
    <t>PUB</t>
  </si>
  <si>
    <t>FER</t>
  </si>
  <si>
    <t>MZTF</t>
  </si>
  <si>
    <t>Israele</t>
  </si>
  <si>
    <t>Tel Aviv Stock Exchange</t>
  </si>
  <si>
    <t>ILS</t>
  </si>
  <si>
    <t>DGX</t>
  </si>
  <si>
    <t>DNB</t>
  </si>
  <si>
    <t>DNB BANK</t>
  </si>
  <si>
    <t>AGN</t>
  </si>
  <si>
    <t>EMSN</t>
  </si>
  <si>
    <t>EMS-CHEMIE HOLDING AG</t>
  </si>
  <si>
    <t>KEY</t>
  </si>
  <si>
    <t>EG</t>
  </si>
  <si>
    <t>LINK REAL ESTATE INVESTMENT TRUST</t>
  </si>
  <si>
    <t>COL</t>
  </si>
  <si>
    <t>COLES GROUP LTD</t>
  </si>
  <si>
    <t>ESSITY B</t>
  </si>
  <si>
    <t>ESSITY CLASS B</t>
  </si>
  <si>
    <t>PNDORA</t>
  </si>
  <si>
    <t>PANDORA</t>
  </si>
  <si>
    <t>HEN3</t>
  </si>
  <si>
    <t>HENKEL &amp; KGAA PREF AG</t>
  </si>
  <si>
    <t>FRE</t>
  </si>
  <si>
    <t>CCO</t>
  </si>
  <si>
    <t>OTP</t>
  </si>
  <si>
    <t>OTP BANK</t>
  </si>
  <si>
    <t>Ungheria</t>
  </si>
  <si>
    <t>Budapest Stock Exchange</t>
  </si>
  <si>
    <t>SGE</t>
  </si>
  <si>
    <t>BURL</t>
  </si>
  <si>
    <t>Cile</t>
  </si>
  <si>
    <t>Santiago Stock Exchange</t>
  </si>
  <si>
    <t>LAND</t>
  </si>
  <si>
    <t>LAND SECURITIES GROUP REIT PLC</t>
  </si>
  <si>
    <t>MONC</t>
  </si>
  <si>
    <t>MONCLER</t>
  </si>
  <si>
    <t>QIA</t>
  </si>
  <si>
    <t>HM B</t>
  </si>
  <si>
    <t>HENNES &amp; MAURITZ</t>
  </si>
  <si>
    <t>CFG</t>
  </si>
  <si>
    <t>CITIZENS FINANCIAL GROUP INC</t>
  </si>
  <si>
    <t>SMCI</t>
  </si>
  <si>
    <t>SUPER MICRO COMPUTER INC</t>
  </si>
  <si>
    <t>S32</t>
  </si>
  <si>
    <t>VER</t>
  </si>
  <si>
    <t>SCC.R</t>
  </si>
  <si>
    <t>SIAM CEMENT NON-VOTING DR PCL</t>
  </si>
  <si>
    <t>Turchia</t>
  </si>
  <si>
    <t>Istanbul Stock Exchange</t>
  </si>
  <si>
    <t>EPI A</t>
  </si>
  <si>
    <t>EPIROC CLASS A</t>
  </si>
  <si>
    <t>NRG</t>
  </si>
  <si>
    <t>UTHR</t>
  </si>
  <si>
    <t>TENAGA</t>
  </si>
  <si>
    <t>TENAGA NASIONAL</t>
  </si>
  <si>
    <t>PKO</t>
  </si>
  <si>
    <t>POWSZECHNA KASA OSZCZEDNOSCI BANK</t>
  </si>
  <si>
    <t>Polonia</t>
  </si>
  <si>
    <t>Warsaw Stock Exchange/Equities/Main Market</t>
  </si>
  <si>
    <t>BEI</t>
  </si>
  <si>
    <t>QSR</t>
  </si>
  <si>
    <t>NXT</t>
  </si>
  <si>
    <t>SRT3</t>
  </si>
  <si>
    <t>SARTORIUS PREF AG</t>
  </si>
  <si>
    <t>VACN</t>
  </si>
  <si>
    <t>VAT GROUP AG</t>
  </si>
  <si>
    <t>P911</t>
  </si>
  <si>
    <t>DR ING HC F PORSCHE PRF AG</t>
  </si>
  <si>
    <t>PST</t>
  </si>
  <si>
    <t>POSTE ITALIANE</t>
  </si>
  <si>
    <t>TLKM</t>
  </si>
  <si>
    <t>TELEKOMUNIKASI INDONESIA</t>
  </si>
  <si>
    <t>RO</t>
  </si>
  <si>
    <t>ROCHE HOLDING AG</t>
  </si>
  <si>
    <t>NIBE B</t>
  </si>
  <si>
    <t>NIBE INDUSTRIER CLASS B</t>
  </si>
  <si>
    <t>HYUNDAI MOBIS LTD</t>
  </si>
  <si>
    <t>MT</t>
  </si>
  <si>
    <t>ARCELORMITTAL SA</t>
  </si>
  <si>
    <t>CCL.B</t>
  </si>
  <si>
    <t>FOXA</t>
  </si>
  <si>
    <t>RBA</t>
  </si>
  <si>
    <t>KRX</t>
  </si>
  <si>
    <t>KINGSPAN GROUP PLC</t>
  </si>
  <si>
    <t>BNZL</t>
  </si>
  <si>
    <t>BUNZL</t>
  </si>
  <si>
    <t>SHL</t>
  </si>
  <si>
    <t>SIEMENS HEALTHINEERS AG</t>
  </si>
  <si>
    <t>ORG</t>
  </si>
  <si>
    <t>SHB A</t>
  </si>
  <si>
    <t>TRN</t>
  </si>
  <si>
    <t>TERNA RETE ELETTRICA NAZIONALE</t>
  </si>
  <si>
    <t>KNEBV</t>
  </si>
  <si>
    <t>KONE</t>
  </si>
  <si>
    <t>INF</t>
  </si>
  <si>
    <t>INFORMA PLC</t>
  </si>
  <si>
    <t>WSO</t>
  </si>
  <si>
    <t>HENDERSON LAND DEVELOPMENT LTD</t>
  </si>
  <si>
    <t>ESLT</t>
  </si>
  <si>
    <t>NESTE</t>
  </si>
  <si>
    <t>AV.</t>
  </si>
  <si>
    <t>BAP</t>
  </si>
  <si>
    <t>SOON</t>
  </si>
  <si>
    <t>SONOVA HOLDING AG</t>
  </si>
  <si>
    <t>FNF</t>
  </si>
  <si>
    <t>FIDELITY NATIONAL FINANCIAL INC</t>
  </si>
  <si>
    <t>CTC.A</t>
  </si>
  <si>
    <t>CANADIAN TIRE LTD CLASS A</t>
  </si>
  <si>
    <t>MAYBANK</t>
  </si>
  <si>
    <t>MALAYAN BANKING</t>
  </si>
  <si>
    <t>RCI.B</t>
  </si>
  <si>
    <t>ROGERS COMMUNICATIONS NON-VOTING I</t>
  </si>
  <si>
    <t>ANG</t>
  </si>
  <si>
    <t>SCMN</t>
  </si>
  <si>
    <t>SWISSCOM AG</t>
  </si>
  <si>
    <t>IOICORP</t>
  </si>
  <si>
    <t>IOI CORPORATION</t>
  </si>
  <si>
    <t>SN.</t>
  </si>
  <si>
    <t>SMITH AND NEPHEW PLC</t>
  </si>
  <si>
    <t>VST</t>
  </si>
  <si>
    <t>TLC</t>
  </si>
  <si>
    <t>THE LOTTERY CORPORATION LTD</t>
  </si>
  <si>
    <t>BANDAI NAMCO HOLDINGS INC</t>
  </si>
  <si>
    <t>KUNLUN ENERGY LTD</t>
  </si>
  <si>
    <t>ABG</t>
  </si>
  <si>
    <t>JAPAN POST HOLDINGS LTD</t>
  </si>
  <si>
    <t>KPN</t>
  </si>
  <si>
    <t>REG</t>
  </si>
  <si>
    <t>REGENCY CENTERS REIT CORP</t>
  </si>
  <si>
    <t>BDO</t>
  </si>
  <si>
    <t>BAM</t>
  </si>
  <si>
    <t>BROOKFIELD ASSET MANAGEMENT VOTING</t>
  </si>
  <si>
    <t>JD HEALTH INTERNATIONAL INC</t>
  </si>
  <si>
    <t>TUPRS.E</t>
  </si>
  <si>
    <t>TURKIYE PETROL RAFINERILERI A</t>
  </si>
  <si>
    <t>CNA</t>
  </si>
  <si>
    <t>GFI</t>
  </si>
  <si>
    <t>PICC PROPERTY AND CASUALTY LTD H</t>
  </si>
  <si>
    <t>RHM</t>
  </si>
  <si>
    <t>RHEINMETALL AG</t>
  </si>
  <si>
    <t>SGSN</t>
  </si>
  <si>
    <t>SGS SA</t>
  </si>
  <si>
    <t>CCEP</t>
  </si>
  <si>
    <t>COCA COLA EUROPACIFIC PARTNERS PLC</t>
  </si>
  <si>
    <t>OKTA</t>
  </si>
  <si>
    <t>CCL</t>
  </si>
  <si>
    <t>FFIV</t>
  </si>
  <si>
    <t>MINT.R</t>
  </si>
  <si>
    <t>MINOR INTERNATIONAL PUBLIC NON-VOT</t>
  </si>
  <si>
    <t>EQT</t>
  </si>
  <si>
    <t>NBIX</t>
  </si>
  <si>
    <t>NEW ORIENTAL EDUCATION &amp; TECHNOLOG</t>
  </si>
  <si>
    <t>YAR</t>
  </si>
  <si>
    <t>YARA INTERNATIONAL</t>
  </si>
  <si>
    <t>MPL</t>
  </si>
  <si>
    <t>VIPS</t>
  </si>
  <si>
    <t>VIPSHOP HOLDINGS SPONSORED ADS REP</t>
  </si>
  <si>
    <t>LOGN</t>
  </si>
  <si>
    <t>SW</t>
  </si>
  <si>
    <t>TWLO</t>
  </si>
  <si>
    <t>MTX</t>
  </si>
  <si>
    <t>MTU AERO ENGINES HOLDING AG</t>
  </si>
  <si>
    <t>CARL B</t>
  </si>
  <si>
    <t>CARLSBERG AS CL B</t>
  </si>
  <si>
    <t>KGH</t>
  </si>
  <si>
    <t>CCH</t>
  </si>
  <si>
    <t>COCA COLA HBC AG</t>
  </si>
  <si>
    <t>TLS</t>
  </si>
  <si>
    <t>HLMA</t>
  </si>
  <si>
    <t>HALMA PLC</t>
  </si>
  <si>
    <t>LISP</t>
  </si>
  <si>
    <t>TOKYO GAS LTD</t>
  </si>
  <si>
    <t>DIM</t>
  </si>
  <si>
    <t>SARTORIUS STEDIM BIOTECH SA</t>
  </si>
  <si>
    <t>ORSTED</t>
  </si>
  <si>
    <t>RBLX</t>
  </si>
  <si>
    <t>GIL</t>
  </si>
  <si>
    <t>L</t>
  </si>
  <si>
    <t>MTN</t>
  </si>
  <si>
    <t>FME</t>
  </si>
  <si>
    <t>FRESENIUS MEDICAL CARE AG</t>
  </si>
  <si>
    <t>GJF</t>
  </si>
  <si>
    <t>GJENSIDIGE FORSIKRING</t>
  </si>
  <si>
    <t>ENTG</t>
  </si>
  <si>
    <t>ENTEGRIS INC</t>
  </si>
  <si>
    <t>EMA</t>
  </si>
  <si>
    <t>EMERA INC</t>
  </si>
  <si>
    <t>SKF B</t>
  </si>
  <si>
    <t>TEVA</t>
  </si>
  <si>
    <t>WRT1V</t>
  </si>
  <si>
    <t>WARTSILA</t>
  </si>
  <si>
    <t>PAN PACIFIC INTERNATIONAL HOLDINGS</t>
  </si>
  <si>
    <t>ASII</t>
  </si>
  <si>
    <t>ASTRA INTERNATIONAL</t>
  </si>
  <si>
    <t>ABN</t>
  </si>
  <si>
    <t>ABN AMRO BANK NV</t>
  </si>
  <si>
    <t>SQM.B</t>
  </si>
  <si>
    <t>SOCIEDAD QUIMICA Y MINERA DE CHILE</t>
  </si>
  <si>
    <t>KESKOB</t>
  </si>
  <si>
    <t>KESKO CLASS B</t>
  </si>
  <si>
    <t>PMETAL</t>
  </si>
  <si>
    <t>PRESS METAL ALUMINIUM HOLDINGS</t>
  </si>
  <si>
    <t>AENA</t>
  </si>
  <si>
    <t>AENA SME SA</t>
  </si>
  <si>
    <t>PBBANK</t>
  </si>
  <si>
    <t>PUBLIC BANK</t>
  </si>
  <si>
    <t>SUN</t>
  </si>
  <si>
    <t>COLO B</t>
  </si>
  <si>
    <t>COLOPLAST B</t>
  </si>
  <si>
    <t>HEIO</t>
  </si>
  <si>
    <t>AGRICULTURAL BANK OF CHINA LTD H</t>
  </si>
  <si>
    <t>FUNO11</t>
  </si>
  <si>
    <t>STERV</t>
  </si>
  <si>
    <t>STORA ENSO CLASS R</t>
  </si>
  <si>
    <t>NN</t>
  </si>
  <si>
    <t>IDEMITSU KOSAN LTD</t>
  </si>
  <si>
    <t>GALP</t>
  </si>
  <si>
    <t>EXO</t>
  </si>
  <si>
    <t>EXOR NV</t>
  </si>
  <si>
    <t>TW</t>
  </si>
  <si>
    <t>TRADEWEB MARKETS INC CLASS A</t>
  </si>
  <si>
    <t>PRY</t>
  </si>
  <si>
    <t>PRYSMIAN</t>
  </si>
  <si>
    <t>CHKP</t>
  </si>
  <si>
    <t>CHECK POINT SOFTWARE TECHNOLOGIES</t>
  </si>
  <si>
    <t>HEI</t>
  </si>
  <si>
    <t>KOREAN AIR LINES LTD</t>
  </si>
  <si>
    <t>CITIC LTD</t>
  </si>
  <si>
    <t>SUI</t>
  </si>
  <si>
    <t>SUN COMMUNITIES REIT INC</t>
  </si>
  <si>
    <t>HTHT</t>
  </si>
  <si>
    <t>FBK</t>
  </si>
  <si>
    <t>FINECOBANK BANCA FINECO</t>
  </si>
  <si>
    <t>NLY</t>
  </si>
  <si>
    <t>GEELY AUTOMOBILE HOLDINGS LTD</t>
  </si>
  <si>
    <t>ACS</t>
  </si>
  <si>
    <t>ACS ACTIVIDADES DE CONSTRUCCION Y</t>
  </si>
  <si>
    <t>COIN</t>
  </si>
  <si>
    <t>COINBASE GLOBAL INC CLASS A</t>
  </si>
  <si>
    <t>ARX</t>
  </si>
  <si>
    <t>DAL</t>
  </si>
  <si>
    <t>MELROSE INDUSTRIES PLC</t>
  </si>
  <si>
    <t>UCB</t>
  </si>
  <si>
    <t>XPENG CLASS A INC</t>
  </si>
  <si>
    <t>AER</t>
  </si>
  <si>
    <t>SK INC</t>
  </si>
  <si>
    <t>IEX</t>
  </si>
  <si>
    <t>ORNBV</t>
  </si>
  <si>
    <t>ORION CLASS B</t>
  </si>
  <si>
    <t>CA</t>
  </si>
  <si>
    <t>MAERSK B</t>
  </si>
  <si>
    <t>A P MOLLER MAERSK B</t>
  </si>
  <si>
    <t>UHR</t>
  </si>
  <si>
    <t>THE SWATCH GROUP AG</t>
  </si>
  <si>
    <t>NOVOZYMES B</t>
  </si>
  <si>
    <t>HNR1</t>
  </si>
  <si>
    <t>HANNOVER RUECK</t>
  </si>
  <si>
    <t>SKA B</t>
  </si>
  <si>
    <t>SKANSKA B</t>
  </si>
  <si>
    <t>ORK</t>
  </si>
  <si>
    <t>ORKLA</t>
  </si>
  <si>
    <t>LPLA</t>
  </si>
  <si>
    <t>CPU</t>
  </si>
  <si>
    <t>QIBK</t>
  </si>
  <si>
    <t>QATAR ISLAMIC BANK</t>
  </si>
  <si>
    <t>BSANTANDER</t>
  </si>
  <si>
    <t>HAIER SMART HOME CLASS H LTD H</t>
  </si>
  <si>
    <t>BESI</t>
  </si>
  <si>
    <t>BE SEMICONDUCTOR INDUSTRIES NV</t>
  </si>
  <si>
    <t>SK INNOVATION LTD</t>
  </si>
  <si>
    <t>EMIRATESNBD</t>
  </si>
  <si>
    <t>EMIRATES NBD</t>
  </si>
  <si>
    <t>Dubai Financial Market</t>
  </si>
  <si>
    <t>KGF</t>
  </si>
  <si>
    <t>AC</t>
  </si>
  <si>
    <t>X</t>
  </si>
  <si>
    <t>TMX GROUP LTD</t>
  </si>
  <si>
    <t>NDSN</t>
  </si>
  <si>
    <t>ENELCHILE</t>
  </si>
  <si>
    <t>ENEL CHILE SA</t>
  </si>
  <si>
    <t>ITRK</t>
  </si>
  <si>
    <t>POLI</t>
  </si>
  <si>
    <t>URW</t>
  </si>
  <si>
    <t>UNIBAIL RODAMCO WE STAPLED UNITS</t>
  </si>
  <si>
    <t>H78</t>
  </si>
  <si>
    <t>HONGKONG LAND HOLDINGS LTD</t>
  </si>
  <si>
    <t>9CI</t>
  </si>
  <si>
    <t>CAPITALAND INVESTMENT LTD</t>
  </si>
  <si>
    <t>TPL</t>
  </si>
  <si>
    <t>FIRST FINANCIAL HOLDING LTD</t>
  </si>
  <si>
    <t>ICL</t>
  </si>
  <si>
    <t>KYOWA KIRIN LTD</t>
  </si>
  <si>
    <t>ALFA</t>
  </si>
  <si>
    <t>ALFA LAVAL</t>
  </si>
  <si>
    <t>TEN</t>
  </si>
  <si>
    <t>PTTEP.R</t>
  </si>
  <si>
    <t>PTT EXPLORATION AND PRODUCTION NON</t>
  </si>
  <si>
    <t>CG</t>
  </si>
  <si>
    <t>CARLYLE GROUP INC</t>
  </si>
  <si>
    <t>FGR</t>
  </si>
  <si>
    <t>EIFFAGE SA</t>
  </si>
  <si>
    <t>TAIWAN COOPERATIVE FINANCIAL HOLDI</t>
  </si>
  <si>
    <t>UU.</t>
  </si>
  <si>
    <t>Z74</t>
  </si>
  <si>
    <t>SINGAPORE TELECOMMUNICATIONS LTD</t>
  </si>
  <si>
    <t>LHA</t>
  </si>
  <si>
    <t>DEUTSCHE LUFTHANSA AG</t>
  </si>
  <si>
    <t>SCG</t>
  </si>
  <si>
    <t>SCENTRE GROUP</t>
  </si>
  <si>
    <t>CON</t>
  </si>
  <si>
    <t>PZU</t>
  </si>
  <si>
    <t>PZU SA</t>
  </si>
  <si>
    <t>MARK</t>
  </si>
  <si>
    <t>MASRAF AL RAYAN</t>
  </si>
  <si>
    <t>MOWI</t>
  </si>
  <si>
    <t>BVI</t>
  </si>
  <si>
    <t>JAPAN POST BANK LTD</t>
  </si>
  <si>
    <t>SAMSUNG LIFE LTD</t>
  </si>
  <si>
    <t>ASX</t>
  </si>
  <si>
    <t>APA</t>
  </si>
  <si>
    <t>APA GROUP UNITS</t>
  </si>
  <si>
    <t>EN</t>
  </si>
  <si>
    <t>TELENOR</t>
  </si>
  <si>
    <t>METSO</t>
  </si>
  <si>
    <t>G1A</t>
  </si>
  <si>
    <t>AMUN</t>
  </si>
  <si>
    <t>AMUNDI SA</t>
  </si>
  <si>
    <t>MRU</t>
  </si>
  <si>
    <t>EVK</t>
  </si>
  <si>
    <t>EVONIK INDUSTRIES AG</t>
  </si>
  <si>
    <t>BIMAS.E</t>
  </si>
  <si>
    <t>BIM BIRLESIK MAGAZALAR A</t>
  </si>
  <si>
    <t>EMAAR</t>
  </si>
  <si>
    <t>EMAAR PROPERTIES</t>
  </si>
  <si>
    <t>BDMS.R</t>
  </si>
  <si>
    <t>BANGKOK DUSIT MEDICAL SERVICES NON</t>
  </si>
  <si>
    <t>STN</t>
  </si>
  <si>
    <t>SRG</t>
  </si>
  <si>
    <t>SNAM</t>
  </si>
  <si>
    <t>SMIN</t>
  </si>
  <si>
    <t>AKRBP</t>
  </si>
  <si>
    <t>AKER BP</t>
  </si>
  <si>
    <t>HEN</t>
  </si>
  <si>
    <t>HENKEL AG</t>
  </si>
  <si>
    <t>BOL</t>
  </si>
  <si>
    <t>BOLIDEN</t>
  </si>
  <si>
    <t>ALO</t>
  </si>
  <si>
    <t>ALSTOM SA</t>
  </si>
  <si>
    <t>SPSN</t>
  </si>
  <si>
    <t>SWISS PRIME SITE AG</t>
  </si>
  <si>
    <t>SUNNY OPTICAL TECHNOLOGY LTD</t>
  </si>
  <si>
    <t>SAMSUNG ELECTRO MECHANICS LTD</t>
  </si>
  <si>
    <t>CPI</t>
  </si>
  <si>
    <t>PKN</t>
  </si>
  <si>
    <t>OMV</t>
  </si>
  <si>
    <t>GBLB</t>
  </si>
  <si>
    <t>GROUPE BRUXELLES LAMBERT NV</t>
  </si>
  <si>
    <t>VCX</t>
  </si>
  <si>
    <t>VICINITY CENTRES</t>
  </si>
  <si>
    <t>HD KOREA SHIPBUILDING &amp; OFFSHORE E</t>
  </si>
  <si>
    <t>BN4</t>
  </si>
  <si>
    <t>ADCB</t>
  </si>
  <si>
    <t>ABU DHABI COMMERCIAL BANK</t>
  </si>
  <si>
    <t>ELISA</t>
  </si>
  <si>
    <t>RNO</t>
  </si>
  <si>
    <t>HONG KONG AND CHINA GAS LTD</t>
  </si>
  <si>
    <t>SVT</t>
  </si>
  <si>
    <t>TIH</t>
  </si>
  <si>
    <t>TOROMONT INDUSTRIES LTD</t>
  </si>
  <si>
    <t>SSW</t>
  </si>
  <si>
    <t>C6L</t>
  </si>
  <si>
    <t>ASRNL</t>
  </si>
  <si>
    <t>REC</t>
  </si>
  <si>
    <t>RECORDATI INDUSTRIA CHIMICA E FARM</t>
  </si>
  <si>
    <t>AGS</t>
  </si>
  <si>
    <t>FPH</t>
  </si>
  <si>
    <t>FISHER AND PAYKEL HEALTHCARE CORPO</t>
  </si>
  <si>
    <t>CEZ</t>
  </si>
  <si>
    <t>Repubblica Ceca</t>
  </si>
  <si>
    <t>Prague Stock Exchange</t>
  </si>
  <si>
    <t>NEMETSCHEK</t>
  </si>
  <si>
    <t>ELE</t>
  </si>
  <si>
    <t>ENDESA SA</t>
  </si>
  <si>
    <t>SCHN</t>
  </si>
  <si>
    <t>SCHINDLER HOLDING AG</t>
  </si>
  <si>
    <t>LARGAN PRECISION LTD</t>
  </si>
  <si>
    <t>ZAL</t>
  </si>
  <si>
    <t>ZALANDO</t>
  </si>
  <si>
    <t>GAPB</t>
  </si>
  <si>
    <t>GRUPO AEROPORTUARIO DEL PACIFICO</t>
  </si>
  <si>
    <t>NED</t>
  </si>
  <si>
    <t>CHUBU ELECTRIC POWER INC</t>
  </si>
  <si>
    <t>NHY</t>
  </si>
  <si>
    <t>NORSK HYDRO</t>
  </si>
  <si>
    <t>TIT</t>
  </si>
  <si>
    <t>TELECOM ITALIA</t>
  </si>
  <si>
    <t>ERF</t>
  </si>
  <si>
    <t>EUROFINS SCIENTIFIC</t>
  </si>
  <si>
    <t>TM</t>
  </si>
  <si>
    <t>TELEKOM MALAYSIA</t>
  </si>
  <si>
    <t>Gretai Securities Market</t>
  </si>
  <si>
    <t>ENX</t>
  </si>
  <si>
    <t>EURONEXT NV</t>
  </si>
  <si>
    <t>AIA</t>
  </si>
  <si>
    <t>FORTUM</t>
  </si>
  <si>
    <t>FOX</t>
  </si>
  <si>
    <t>DSCT</t>
  </si>
  <si>
    <t>ISRAEL DISCOUNT BANK LTD</t>
  </si>
  <si>
    <t>LUMI</t>
  </si>
  <si>
    <t>BANK LEUMI LE ISRAEL</t>
  </si>
  <si>
    <t>RPRX</t>
  </si>
  <si>
    <t>ROYALTY PHARMA PLC CLASS A</t>
  </si>
  <si>
    <t>TEL2 B</t>
  </si>
  <si>
    <t>TELE2 B</t>
  </si>
  <si>
    <t>CAE</t>
  </si>
  <si>
    <t>QAN</t>
  </si>
  <si>
    <t>NRP</t>
  </si>
  <si>
    <t>SGRO</t>
  </si>
  <si>
    <t>SEGRO REIT PLC</t>
  </si>
  <si>
    <t>MNG</t>
  </si>
  <si>
    <t>M&amp;G PLC</t>
  </si>
  <si>
    <t>ABF</t>
  </si>
  <si>
    <t>SOL</t>
  </si>
  <si>
    <t>BANK OF COMMUNICATIONS LTD H</t>
  </si>
  <si>
    <t>NST</t>
  </si>
  <si>
    <t>NORTHERN STAR RESOURCES LTD</t>
  </si>
  <si>
    <t>INDT</t>
  </si>
  <si>
    <t>INDUTRADE</t>
  </si>
  <si>
    <t>WOORI FINANCIAL GROUP INC</t>
  </si>
  <si>
    <t>ENR</t>
  </si>
  <si>
    <t>SIEMENS ENERGY N AG</t>
  </si>
  <si>
    <t>ZHUZHOU CRRC TIMES ELECTRIC LTD H</t>
  </si>
  <si>
    <t>TELIA</t>
  </si>
  <si>
    <t>TELIA COMPANY</t>
  </si>
  <si>
    <t>SOF</t>
  </si>
  <si>
    <t>SOFINA SA</t>
  </si>
  <si>
    <t>S63</t>
  </si>
  <si>
    <t>SINGAPORE TECHNOLOGIES ENGINEERING</t>
  </si>
  <si>
    <t>EUROB</t>
  </si>
  <si>
    <t>HKT TRUST AND HKT UNITS LTD</t>
  </si>
  <si>
    <t>ORA</t>
  </si>
  <si>
    <t>ORANGE SA</t>
  </si>
  <si>
    <t>HOOD</t>
  </si>
  <si>
    <t>GRAB</t>
  </si>
  <si>
    <t>DOOSAN ENERBILITY LTD</t>
  </si>
  <si>
    <t>BEIJ B</t>
  </si>
  <si>
    <t>BEIJER REF CLASS B</t>
  </si>
  <si>
    <t>KBX</t>
  </si>
  <si>
    <t>KNORR BREMSE AG</t>
  </si>
  <si>
    <t>CHINA CITIC BANK CORP LTD H</t>
  </si>
  <si>
    <t>SOBI</t>
  </si>
  <si>
    <t>SWEDISH ORPHAN BIOVITRUM</t>
  </si>
  <si>
    <t>SCB.R</t>
  </si>
  <si>
    <t>SCB X PUBLIC COMPANY LIMITED NON-V</t>
  </si>
  <si>
    <t>SCHP</t>
  </si>
  <si>
    <t>SCHINDLER HOLDING PAR AG</t>
  </si>
  <si>
    <t>PAAS</t>
  </si>
  <si>
    <t>NVR</t>
  </si>
  <si>
    <t>IMP</t>
  </si>
  <si>
    <t>F34</t>
  </si>
  <si>
    <t>TAL</t>
  </si>
  <si>
    <t>TAL EDUCATION GROUP ADR REPTG</t>
  </si>
  <si>
    <t>TME</t>
  </si>
  <si>
    <t>TENCENT MUSIC ENTERTAINMENT GROUP</t>
  </si>
  <si>
    <t>FUTU</t>
  </si>
  <si>
    <t>SCA B</t>
  </si>
  <si>
    <t>SVENSKA CELLULOSA B</t>
  </si>
  <si>
    <t>CDR</t>
  </si>
  <si>
    <t>IP</t>
  </si>
  <si>
    <t>INTERNATIONAL PAPER</t>
  </si>
  <si>
    <t>MEGA FINANCIAL HOLDING LTD</t>
  </si>
  <si>
    <t>COSCO SHIPPING HOLDINGS LTD H</t>
  </si>
  <si>
    <t>S68</t>
  </si>
  <si>
    <t>REND MEDIO annuo</t>
  </si>
  <si>
    <t>SIGMA annuo</t>
  </si>
  <si>
    <t>B</t>
  </si>
  <si>
    <t>M</t>
  </si>
  <si>
    <t>&gt;10</t>
  </si>
  <si>
    <t>AAS Neutrale HBA</t>
  </si>
  <si>
    <t>Obbl Corp. Globale HY</t>
  </si>
  <si>
    <t>Previsioni di Lungo Termine</t>
  </si>
  <si>
    <r>
      <t>Constituents MSCI World All Country Index VECCHIA</t>
    </r>
    <r>
      <rPr>
        <b/>
        <sz val="16"/>
        <color rgb="FFFF0000"/>
        <rFont val="Frutiger 45 Light"/>
      </rPr>
      <t xml:space="preserve"> COMPOSIZIONE…..oltre 10 anni fa</t>
    </r>
    <r>
      <rPr>
        <b/>
        <sz val="16"/>
        <color indexed="18"/>
        <rFont val="Frutiger 45 Light"/>
        <family val="2"/>
      </rPr>
      <t>)</t>
    </r>
  </si>
  <si>
    <t>NOVO B</t>
  </si>
  <si>
    <t>GE AEROSPACE</t>
  </si>
  <si>
    <t>BRITISH AMERICAN TOBACCO</t>
  </si>
  <si>
    <t>CRH</t>
  </si>
  <si>
    <t>CRH PUBLIC LIMITED PLC</t>
  </si>
  <si>
    <t>GEV</t>
  </si>
  <si>
    <t>FERGUSON ENTERPRISES INC</t>
  </si>
  <si>
    <t>MICHELIN</t>
  </si>
  <si>
    <t>NDA FI</t>
  </si>
  <si>
    <t>CPAY</t>
  </si>
  <si>
    <t>VRT</t>
  </si>
  <si>
    <t>VERTIV HOLDINGS CLASS A</t>
  </si>
  <si>
    <t>NSIS B</t>
  </si>
  <si>
    <t>VLTO</t>
  </si>
  <si>
    <t>VERALTO CORP</t>
  </si>
  <si>
    <t>MSTR</t>
  </si>
  <si>
    <t>SMURFIT WESTROCK PLC</t>
  </si>
  <si>
    <t>FORTESCUE LTD</t>
  </si>
  <si>
    <t>ANGLOGOLD ASHANTI PLC</t>
  </si>
  <si>
    <t>TEVA PHARMACEUTICAL INDUSTRIES ADR</t>
  </si>
  <si>
    <t>WSM</t>
  </si>
  <si>
    <t>WILLIAMS SONOMA INC</t>
  </si>
  <si>
    <t>IHG</t>
  </si>
  <si>
    <t>INTERCONTINENTAL HOTELS GROUP PLC</t>
  </si>
  <si>
    <t>DKS</t>
  </si>
  <si>
    <t>SAMPO CLASS A</t>
  </si>
  <si>
    <t>BIRG</t>
  </si>
  <si>
    <t>BANK OF IRELAND GROUP PLC</t>
  </si>
  <si>
    <t>SAB</t>
  </si>
  <si>
    <t>KIM</t>
  </si>
  <si>
    <t>KIMCO REALTY REIT CORP</t>
  </si>
  <si>
    <t>EME</t>
  </si>
  <si>
    <t>APP</t>
  </si>
  <si>
    <t>HEIDELBERG MATERIALS AG</t>
  </si>
  <si>
    <t>SDZ</t>
  </si>
  <si>
    <t>SANDOZ GROUP AG</t>
  </si>
  <si>
    <t>LY CORP</t>
  </si>
  <si>
    <t>REA</t>
  </si>
  <si>
    <t>REA GROUP LTD</t>
  </si>
  <si>
    <t>A5G</t>
  </si>
  <si>
    <t>AIB GROUP PLC</t>
  </si>
  <si>
    <t>PEO</t>
  </si>
  <si>
    <t>ETE</t>
  </si>
  <si>
    <t>WASHINGTON H SOUL PATTINSON &amp; COMP</t>
  </si>
  <si>
    <t>THE PEOPLES INSURANCE CO (GROUP)</t>
  </si>
  <si>
    <t>SDG</t>
  </si>
  <si>
    <t>SD GUTHRIE</t>
  </si>
  <si>
    <t>AC*</t>
  </si>
  <si>
    <t>ARCA CONTINENTAL</t>
  </si>
  <si>
    <t>ALA</t>
  </si>
  <si>
    <t>CGN POWER LTD H</t>
  </si>
  <si>
    <t>GFL</t>
  </si>
  <si>
    <t>GFL ENVIRONMENTAL SUBORDINATE VOTI</t>
  </si>
  <si>
    <t>KOG</t>
  </si>
  <si>
    <t>KONGSBERG GRUPPEN</t>
  </si>
  <si>
    <t>TREL B</t>
  </si>
  <si>
    <t>TRELLEBORG B</t>
  </si>
  <si>
    <t>LIFCO B</t>
  </si>
  <si>
    <t>LIFCO CLASS B</t>
  </si>
  <si>
    <t>SAAB B</t>
  </si>
  <si>
    <t>SAAB CLASS B</t>
  </si>
  <si>
    <t>METSO CORPORATION</t>
  </si>
  <si>
    <t>SECU B</t>
  </si>
  <si>
    <t>SECURITAS B</t>
  </si>
  <si>
    <t>LDO</t>
  </si>
  <si>
    <t>LEONARDO FINMECCANICA SPA</t>
  </si>
  <si>
    <t>SCREEN HOLDINGS LTD</t>
  </si>
  <si>
    <t>ANTO</t>
  </si>
  <si>
    <t>SYENS</t>
  </si>
  <si>
    <t>ALTEOGEN INC</t>
  </si>
  <si>
    <t>PME</t>
  </si>
  <si>
    <t>E(r)  BL</t>
  </si>
  <si>
    <t>MKT NEUTR HBA</t>
  </si>
  <si>
    <t>1 mese</t>
  </si>
  <si>
    <t>VaR(%) Var-Cov</t>
  </si>
  <si>
    <t>k</t>
  </si>
  <si>
    <t>VaR 1yr (95%)</t>
  </si>
  <si>
    <t>Orizz Temp</t>
  </si>
  <si>
    <t>VaR(%) Sim Stor</t>
  </si>
  <si>
    <t>ES (%) Sim Stor</t>
  </si>
  <si>
    <t>Livello di Confidenza</t>
  </si>
  <si>
    <t>Rend. Medio</t>
  </si>
  <si>
    <t>Deviazione Standard</t>
  </si>
  <si>
    <t>View</t>
  </si>
  <si>
    <t>Fiducia</t>
  </si>
  <si>
    <t>Mercati Coinvolti</t>
  </si>
  <si>
    <t>Aspettativa</t>
  </si>
  <si>
    <t>Simulazione</t>
  </si>
  <si>
    <t>Rendimento Atteso</t>
  </si>
  <si>
    <t>SPOT</t>
  </si>
  <si>
    <t>PROSUS NV CLASS N</t>
  </si>
  <si>
    <t>TE CONNECTIVITY PLC</t>
  </si>
  <si>
    <t>FLUT</t>
  </si>
  <si>
    <t>SEA ADS REPRESENTING LTD CLASS A</t>
  </si>
  <si>
    <t>XYZ</t>
  </si>
  <si>
    <t>U11</t>
  </si>
  <si>
    <t>CVNA</t>
  </si>
  <si>
    <t>CARVANA CLASS A</t>
  </si>
  <si>
    <t>CGI INC CLASS A</t>
  </si>
  <si>
    <t>EXE</t>
  </si>
  <si>
    <t>TOST</t>
  </si>
  <si>
    <t>BAMI</t>
  </si>
  <si>
    <t>BANCO BPM</t>
  </si>
  <si>
    <t>GALP ENERGIA SGPS SA CLASS B</t>
  </si>
  <si>
    <t>IOT</t>
  </si>
  <si>
    <t>NWSA</t>
  </si>
  <si>
    <t>HANWHA AEROSPACE LTD</t>
  </si>
  <si>
    <t>BT.A</t>
  </si>
  <si>
    <t>ADDT B</t>
  </si>
  <si>
    <t>ADDTECH CLASS B</t>
  </si>
  <si>
    <t>SYENSQO NV</t>
  </si>
  <si>
    <t>GALD</t>
  </si>
  <si>
    <t>GALDERMA GROUP N AG</t>
  </si>
  <si>
    <t>ZTO EXPRESS (CAYMAN) INC</t>
  </si>
  <si>
    <t>SGH</t>
  </si>
  <si>
    <t>RXL</t>
  </si>
  <si>
    <t>REXEL SA</t>
  </si>
  <si>
    <t>BS6</t>
  </si>
  <si>
    <t>YANGZIJIANG SHIPBUILDING (HOLDINGS</t>
  </si>
  <si>
    <t>IFT</t>
  </si>
  <si>
    <t>INFRATIL LTD</t>
  </si>
  <si>
    <t>MKS</t>
  </si>
  <si>
    <t>MARKS AND SPENCER GROUP PLC</t>
  </si>
  <si>
    <t>Cboe BZX</t>
  </si>
  <si>
    <t>Neutrale HBA</t>
  </si>
  <si>
    <t>Naive</t>
  </si>
  <si>
    <r>
      <rPr>
        <sz val="10"/>
        <color theme="0"/>
        <rFont val="Symbol"/>
        <family val="1"/>
        <charset val="2"/>
      </rPr>
      <t>P</t>
    </r>
    <r>
      <rPr>
        <sz val="10"/>
        <color theme="0"/>
        <rFont val="MS Sans Serif"/>
        <family val="2"/>
      </rPr>
      <t xml:space="preserve"> BL</t>
    </r>
  </si>
  <si>
    <t>Skew (Sk)</t>
  </si>
  <si>
    <t>Sigma Target</t>
  </si>
  <si>
    <t>Alfa=100%</t>
  </si>
  <si>
    <t>Alfa=0%</t>
  </si>
  <si>
    <t>Asimmetria</t>
  </si>
  <si>
    <t>Curtosi</t>
  </si>
  <si>
    <t>Opprtunities</t>
  </si>
  <si>
    <r>
      <t>Preferenza per E(R)  (</t>
    </r>
    <r>
      <rPr>
        <b/>
        <sz val="12"/>
        <color rgb="FFFF0000"/>
        <rFont val="Arial"/>
        <family val="2"/>
      </rPr>
      <t>Alfa</t>
    </r>
    <r>
      <rPr>
        <sz val="10"/>
        <rFont val="Arial"/>
        <family val="2"/>
      </rPr>
      <t>)</t>
    </r>
  </si>
  <si>
    <t>Perdita Annua Tollerata</t>
  </si>
  <si>
    <t>Alta Fiducia</t>
  </si>
  <si>
    <t>Dalla STIMA……</t>
  </si>
  <si>
    <t>…. Alla SIMULAZIONE</t>
  </si>
  <si>
    <t>Rendimenti Simulati</t>
  </si>
  <si>
    <t>Num Random</t>
  </si>
  <si>
    <t>005930</t>
  </si>
  <si>
    <t>000660</t>
  </si>
  <si>
    <t>USD CASH</t>
  </si>
  <si>
    <t>Liquidità e/o derivati</t>
  </si>
  <si>
    <t>ICSUAGD</t>
  </si>
  <si>
    <t>BLK ICS USD LIQ AGENCY DIS</t>
  </si>
  <si>
    <t>MRSH</t>
  </si>
  <si>
    <t>005935</t>
  </si>
  <si>
    <t>INDUSTRIA DE DISENO TEXTIL SA</t>
  </si>
  <si>
    <t>005380</t>
  </si>
  <si>
    <t>STRATEGY INC CLASS A</t>
  </si>
  <si>
    <t>000270</t>
  </si>
  <si>
    <t>FIX</t>
  </si>
  <si>
    <t>FISV</t>
  </si>
  <si>
    <t>FFH</t>
  </si>
  <si>
    <t>FAIRFAX FINANCIAL HOLDINGS SUB VOT</t>
  </si>
  <si>
    <t>CIEN</t>
  </si>
  <si>
    <t>BE</t>
  </si>
  <si>
    <t>RKLB</t>
  </si>
  <si>
    <t>ROCKET LAB CORP</t>
  </si>
  <si>
    <t>INSM</t>
  </si>
  <si>
    <t>PNFP</t>
  </si>
  <si>
    <t>CLS</t>
  </si>
  <si>
    <t>012450</t>
  </si>
  <si>
    <t>RYA</t>
  </si>
  <si>
    <t>IBKR</t>
  </si>
  <si>
    <t>INTERACTIVE BROKERS GROUP INC CLAS</t>
  </si>
  <si>
    <t>SOFI</t>
  </si>
  <si>
    <t>055550</t>
  </si>
  <si>
    <t>TPR</t>
  </si>
  <si>
    <t>AMRZ</t>
  </si>
  <si>
    <t>AMRIZE AG</t>
  </si>
  <si>
    <t>034020</t>
  </si>
  <si>
    <t>035420</t>
  </si>
  <si>
    <t>NTRA</t>
  </si>
  <si>
    <t>285A</t>
  </si>
  <si>
    <t>068270</t>
  </si>
  <si>
    <t>VAL</t>
  </si>
  <si>
    <t>VALTERRA PLATINUM LTD</t>
  </si>
  <si>
    <t>033780</t>
  </si>
  <si>
    <t>009540</t>
  </si>
  <si>
    <t>000810</t>
  </si>
  <si>
    <t>012330</t>
  </si>
  <si>
    <t>DELTA.R</t>
  </si>
  <si>
    <t>DELTA ELECTRONICS (THAILAND) NON-V</t>
  </si>
  <si>
    <t>HELVETIA BALOISE HOLDING N AG</t>
  </si>
  <si>
    <t>086790</t>
  </si>
  <si>
    <t>LIBERTY MEDIA FORMULA ONE SERIES C</t>
  </si>
  <si>
    <t>RDDT</t>
  </si>
  <si>
    <t>BMPS</t>
  </si>
  <si>
    <t>BANCA MONTE DEI PASCHI DI SIENA SP</t>
  </si>
  <si>
    <t>ALAB</t>
  </si>
  <si>
    <t>CRDO</t>
  </si>
  <si>
    <t>CREDO TECHNOLOGY GROUP HOLDING LTD</t>
  </si>
  <si>
    <t>032830</t>
  </si>
  <si>
    <t>005490</t>
  </si>
  <si>
    <t>BZFUT</t>
  </si>
  <si>
    <t>CASH COLLATERAL USD BZFUT</t>
  </si>
  <si>
    <t>034730</t>
  </si>
  <si>
    <t>028260</t>
  </si>
  <si>
    <t>FLEX</t>
  </si>
  <si>
    <t>FLEX LTD</t>
  </si>
  <si>
    <t>NBIS</t>
  </si>
  <si>
    <t>NEBIUS NV CLASS A</t>
  </si>
  <si>
    <t>BEONE MEDICINES AG</t>
  </si>
  <si>
    <t>CRWV</t>
  </si>
  <si>
    <t>ROCKET COMPANIES INC CLASS A</t>
  </si>
  <si>
    <t>006400</t>
  </si>
  <si>
    <t>ELI</t>
  </si>
  <si>
    <t>ELIA GROUP SA</t>
  </si>
  <si>
    <t>NVMI</t>
  </si>
  <si>
    <t>AFRM</t>
  </si>
  <si>
    <t>SCCO</t>
  </si>
  <si>
    <t>EUROBANK SA</t>
  </si>
  <si>
    <t>035720</t>
  </si>
  <si>
    <t>BPE</t>
  </si>
  <si>
    <t>BPER BANCA</t>
  </si>
  <si>
    <t>ORSTED A/S</t>
  </si>
  <si>
    <t>AGI</t>
  </si>
  <si>
    <t>009150</t>
  </si>
  <si>
    <t>CHINA HONGQIAO GROUP LTD</t>
  </si>
  <si>
    <t>LUN</t>
  </si>
  <si>
    <t>ASELS.E</t>
  </si>
  <si>
    <t>ASELSAN ELEKTRONIK SANAYI VE TICAR</t>
  </si>
  <si>
    <t>EVN</t>
  </si>
  <si>
    <t>051910</t>
  </si>
  <si>
    <t>CAPCOM LTD</t>
  </si>
  <si>
    <t>CHROMA ATE INC</t>
  </si>
  <si>
    <t>024110</t>
  </si>
  <si>
    <t>ICT</t>
  </si>
  <si>
    <t>INTERNATIONAL CONTAINER TERMINAL S</t>
  </si>
  <si>
    <t>SIG</t>
  </si>
  <si>
    <t>JENTECH PRECISION INDUSTRIAL LTD</t>
  </si>
  <si>
    <t>086520</t>
  </si>
  <si>
    <t>ECOPRO LTD</t>
  </si>
  <si>
    <t>BBD.B</t>
  </si>
  <si>
    <t>RIVN</t>
  </si>
  <si>
    <t>RIVIAN AUTOMOTIVE INC CLASS A</t>
  </si>
  <si>
    <t>FIBRA UNO ADMINISTRACION REIT</t>
  </si>
  <si>
    <t>064350</t>
  </si>
  <si>
    <t>HYUNDAI-ROTEM</t>
  </si>
  <si>
    <t>HYOSUNG HEAVY INDUSTRIES CORP</t>
  </si>
  <si>
    <t>FRES</t>
  </si>
  <si>
    <t>PE&amp;OLES*</t>
  </si>
  <si>
    <t>INDUST PENOLES</t>
  </si>
  <si>
    <t>NPH</t>
  </si>
  <si>
    <t>NORTHAM PLATINUM HLDGS LTD</t>
  </si>
  <si>
    <t>003490</t>
  </si>
  <si>
    <t>MICC</t>
  </si>
  <si>
    <t>042660</t>
  </si>
  <si>
    <t>HANWHA OCEAN LTD</t>
  </si>
  <si>
    <t>010120</t>
  </si>
  <si>
    <t>LS ELECTRIC LTD</t>
  </si>
  <si>
    <t>010140</t>
  </si>
  <si>
    <t>SAMSUNG HEAVY INDUSTRIES LTD</t>
  </si>
  <si>
    <t>BEAN</t>
  </si>
  <si>
    <t>BELIMO N AG</t>
  </si>
  <si>
    <t>LI</t>
  </si>
  <si>
    <t>KLEPIERRE REIT SA</t>
  </si>
  <si>
    <t>BVN</t>
  </si>
  <si>
    <t>BUENAVENTURA ADR REPRESENTING</t>
  </si>
  <si>
    <t>042700</t>
  </si>
  <si>
    <t>HAR</t>
  </si>
  <si>
    <t>HARMONY GOLD MINING COMPANY LIMITE</t>
  </si>
  <si>
    <t>LYC</t>
  </si>
  <si>
    <t>MITSUBISHI HC CAPITAL INC</t>
  </si>
  <si>
    <t>NTGY</t>
  </si>
  <si>
    <t>NATURGY ENERGY GROUP SA</t>
  </si>
  <si>
    <t>TLX</t>
  </si>
  <si>
    <t>TALANX AG</t>
  </si>
  <si>
    <t>AKESO INC</t>
  </si>
  <si>
    <t>066570</t>
  </si>
  <si>
    <t>003550</t>
  </si>
  <si>
    <t>HD HYUNDAI HEAVY INDUSTRIES LTD</t>
  </si>
  <si>
    <t>047810</t>
  </si>
  <si>
    <t>HD HYUNDAI LTD</t>
  </si>
  <si>
    <t>DHER</t>
  </si>
  <si>
    <t>DELIVERY HERO</t>
  </si>
  <si>
    <t>BIZLINK HOLDING INC</t>
  </si>
  <si>
    <t>JX ADVANCED METALS CORP</t>
  </si>
  <si>
    <t>UAL</t>
  </si>
  <si>
    <t>CHINA GOLD INTERNATIONAL RESOURCES</t>
  </si>
  <si>
    <t>LUG</t>
  </si>
  <si>
    <t>ALPHA</t>
  </si>
  <si>
    <t>ALPHA BANK SA</t>
  </si>
  <si>
    <t>INNOLUX CORP</t>
  </si>
  <si>
    <t>RBI</t>
  </si>
  <si>
    <t>RAIFFEISEN BANK INTERNATIONAL AG</t>
  </si>
  <si>
    <t>ADNOCGAS</t>
  </si>
  <si>
    <t>ADNOC GAS PLC</t>
  </si>
  <si>
    <t>HOT</t>
  </si>
  <si>
    <t>090430</t>
  </si>
  <si>
    <t>ZIJIN GOLD INTERNATIONAL LTD</t>
  </si>
  <si>
    <t>WCP</t>
  </si>
  <si>
    <t>WHITECAP RESOURCES INC</t>
  </si>
  <si>
    <t>096770</t>
  </si>
  <si>
    <t>TPEIR</t>
  </si>
  <si>
    <t>PIRAEUS BANK SA</t>
  </si>
  <si>
    <t>BKT</t>
  </si>
  <si>
    <t>BCP</t>
  </si>
  <si>
    <t>BANCO COMERCIAL PORTUGUES SA</t>
  </si>
  <si>
    <t>PHOE</t>
  </si>
  <si>
    <t>PHOENIX FINANCIAL LTD</t>
  </si>
  <si>
    <t>GBP CASH</t>
  </si>
  <si>
    <t>EUR CASH</t>
  </si>
  <si>
    <t>Unione Europea</t>
  </si>
  <si>
    <t>JPY CASH</t>
  </si>
  <si>
    <t>ICE Bofa  Euro 0-1 anni</t>
  </si>
  <si>
    <t>ICE Bofa  Bond Euro 1-3 Y</t>
  </si>
  <si>
    <t>ICE Bofa  Obbl. Euro</t>
  </si>
  <si>
    <t>ICE Bofa Obbl. Globale</t>
  </si>
  <si>
    <t>ice Bofa Obbl Emergente</t>
  </si>
  <si>
    <t>ICE bOFA Global HY</t>
  </si>
  <si>
    <t>NVIDIA</t>
  </si>
  <si>
    <t>APPLE</t>
  </si>
  <si>
    <t>MICROSOFT</t>
  </si>
  <si>
    <t>ALPHABET CLASS A</t>
  </si>
  <si>
    <t>ALPHABET CLASS C</t>
  </si>
  <si>
    <t>META PLATFORMS CLASS A</t>
  </si>
  <si>
    <t>MICRON TECHNOLOGY</t>
  </si>
  <si>
    <t>SK HYNIX</t>
  </si>
  <si>
    <t>EXXONMOBIL HOLDINGS CORP</t>
  </si>
  <si>
    <t>ASML HOLDING</t>
  </si>
  <si>
    <t>VISA CLASS A</t>
  </si>
  <si>
    <t>MASTERCARD CLASS A</t>
  </si>
  <si>
    <t>ABBVIE</t>
  </si>
  <si>
    <t>BANK OF AMERICA</t>
  </si>
  <si>
    <t>INTEL CORPORATION</t>
  </si>
  <si>
    <t>LAM RESEARCH</t>
  </si>
  <si>
    <t>CHEVRON</t>
  </si>
  <si>
    <t>PALANTIR TECHNOLOGIES CLASS A</t>
  </si>
  <si>
    <t>TENCENT HOLDINGS</t>
  </si>
  <si>
    <t>NETFLIX</t>
  </si>
  <si>
    <t>HOME DEPOT</t>
  </si>
  <si>
    <t>GOLDMAN SACHS GROUP</t>
  </si>
  <si>
    <t>ROCHE PS PAR AG</t>
  </si>
  <si>
    <t>SNDK</t>
  </si>
  <si>
    <t>SANDISK</t>
  </si>
  <si>
    <t>ORACLE</t>
  </si>
  <si>
    <t>MITSUBISHI UFJ FINANCIAL GROUP</t>
  </si>
  <si>
    <t>PALO ALTO NETWORKS</t>
  </si>
  <si>
    <t>GE VERNOVA</t>
  </si>
  <si>
    <t>KLA</t>
  </si>
  <si>
    <t>ALIBABA GROUP HOLDING</t>
  </si>
  <si>
    <t>CITIGROUP</t>
  </si>
  <si>
    <t>INTERNATIONAL BUSINESS MACHINES</t>
  </si>
  <si>
    <t>BANCO SANTANDER</t>
  </si>
  <si>
    <t>ARISTA NETWORKS</t>
  </si>
  <si>
    <t>SALESFORCE</t>
  </si>
  <si>
    <t>CROWDSTRIKE HOLDINGS CLASS A</t>
  </si>
  <si>
    <t>MEDIATEK</t>
  </si>
  <si>
    <t>MARVELL TECHNOLOGY</t>
  </si>
  <si>
    <t>TOYOTA MOTOR</t>
  </si>
  <si>
    <t>CHARLES SCHWAB</t>
  </si>
  <si>
    <t>GILEAD SCIENCES</t>
  </si>
  <si>
    <t>PEPSICO</t>
  </si>
  <si>
    <t>QUALCOMM</t>
  </si>
  <si>
    <t>ANALOG DEVICES</t>
  </si>
  <si>
    <t>AT&amp;T</t>
  </si>
  <si>
    <t>SHOPIFY SUBORDINATE VOTING CLASS A</t>
  </si>
  <si>
    <t>NEXTERA ENERGY</t>
  </si>
  <si>
    <t>WELLTOWER</t>
  </si>
  <si>
    <t>UNION PACIFIC</t>
  </si>
  <si>
    <t>SUMITOMO MITSUI FINANCIAL GROUP</t>
  </si>
  <si>
    <t>PFIZER</t>
  </si>
  <si>
    <t>BLACKROCK</t>
  </si>
  <si>
    <t>ADVANTEST</t>
  </si>
  <si>
    <t>TOKYO ELECTRON</t>
  </si>
  <si>
    <t>IBERDROLA</t>
  </si>
  <si>
    <t>BOOKING HOLDINGS</t>
  </si>
  <si>
    <t>KIOXIA HOLDINGS</t>
  </si>
  <si>
    <t>HITACHI</t>
  </si>
  <si>
    <t>SONY GROUP</t>
  </si>
  <si>
    <t>SERVICENOW</t>
  </si>
  <si>
    <t>VERTEX PHARMACEUTICALS</t>
  </si>
  <si>
    <t>S&amp;P GLOBAL</t>
  </si>
  <si>
    <t>UBER TECHNOLOGIES</t>
  </si>
  <si>
    <t>SOFTBANK GROUP</t>
  </si>
  <si>
    <t>MIZUHO FINANCIAL GROUP</t>
  </si>
  <si>
    <t>DANAHER</t>
  </si>
  <si>
    <t>CORNING</t>
  </si>
  <si>
    <t>INTUITIVE SURGICAL</t>
  </si>
  <si>
    <t>PROLOGIS REIT</t>
  </si>
  <si>
    <t>PROGRESSIVE</t>
  </si>
  <si>
    <t>BNY</t>
  </si>
  <si>
    <t>MARATHON PETROLEUM</t>
  </si>
  <si>
    <t>CVS HEALTH</t>
  </si>
  <si>
    <t>CHUBB</t>
  </si>
  <si>
    <t>ING GROEP</t>
  </si>
  <si>
    <t>DELTA ELECTRONICS</t>
  </si>
  <si>
    <t>PHILLIPS 66</t>
  </si>
  <si>
    <t>SNOWFLAKE</t>
  </si>
  <si>
    <t>ENBRIDGE</t>
  </si>
  <si>
    <t>AGNICO EAGLE MINES</t>
  </si>
  <si>
    <t>AIA GROUP</t>
  </si>
  <si>
    <t>FORTINET</t>
  </si>
  <si>
    <t>STRYKER</t>
  </si>
  <si>
    <t>HOWMET AEROSPACE</t>
  </si>
  <si>
    <t>BLACKSTONE</t>
  </si>
  <si>
    <t>EQUINIX REIT</t>
  </si>
  <si>
    <t>COMCAST CLASS A</t>
  </si>
  <si>
    <t>MITSUBISHI</t>
  </si>
  <si>
    <t>CME GROUP CLASS A</t>
  </si>
  <si>
    <t>ROBINHOOD MARKETS CLASS A</t>
  </si>
  <si>
    <t>INTUIT</t>
  </si>
  <si>
    <t>WILLIAMS</t>
  </si>
  <si>
    <t>TOKIO MARINE HOLDINGS</t>
  </si>
  <si>
    <t>MARSH</t>
  </si>
  <si>
    <t>KEYENCE</t>
  </si>
  <si>
    <t>REGENERON PHARMACEUTICALS</t>
  </si>
  <si>
    <t>MERCADOLIBRE</t>
  </si>
  <si>
    <t>BROOKFIELD CLASS A</t>
  </si>
  <si>
    <t>ITOCHU</t>
  </si>
  <si>
    <t>CLOUDFLARE CLASS A</t>
  </si>
  <si>
    <t>WESTPAC BANKING CORPORATION</t>
  </si>
  <si>
    <t>CANADIAN PACIFIC KANSAS CITY</t>
  </si>
  <si>
    <t>SPOTIFY TECHNOLOGY</t>
  </si>
  <si>
    <t>MARRIOTT INTERNATIONAL CLASS A</t>
  </si>
  <si>
    <t>AMERICAN TOWER REIT</t>
  </si>
  <si>
    <t>CADENCE DESIGN SYSTEMS</t>
  </si>
  <si>
    <t>TRAVELERS COMPANIES</t>
  </si>
  <si>
    <t>FAST RETAILING</t>
  </si>
  <si>
    <t>EOG RESOURCES</t>
  </si>
  <si>
    <t>AIRBNB CLASS A</t>
  </si>
  <si>
    <t>DOORDASH CLASS A</t>
  </si>
  <si>
    <t>SPCX</t>
  </si>
  <si>
    <t>SPACE EXPLORATION TECHNOLOGIES COR</t>
  </si>
  <si>
    <t>MITSUI</t>
  </si>
  <si>
    <t>WHEATON PRECIOUS METALS</t>
  </si>
  <si>
    <t>SYNOPSYS</t>
  </si>
  <si>
    <t>APPLOVIN CLASS A</t>
  </si>
  <si>
    <t>CINTAS</t>
  </si>
  <si>
    <t>SK SQUARE</t>
  </si>
  <si>
    <t>HILTON WORLDWIDE HOLDINGS</t>
  </si>
  <si>
    <t>BARRICK MINING</t>
  </si>
  <si>
    <t>MURATA MANUFACTURING</t>
  </si>
  <si>
    <t>DIGITAL REALTY TRUST REIT</t>
  </si>
  <si>
    <t>ECOLAB</t>
  </si>
  <si>
    <t>MANULIFE FINANCIAL</t>
  </si>
  <si>
    <t>BLOOM ENERGY CLASS A</t>
  </si>
  <si>
    <t>TRUIST FINANCIAL</t>
  </si>
  <si>
    <t>UNITED RENTALS</t>
  </si>
  <si>
    <t>ROYAL CARIBBEAN GROUP</t>
  </si>
  <si>
    <t>MITSUBISHI ELECTRIC</t>
  </si>
  <si>
    <t>AIR PRODUCTS AND CHEMICALS</t>
  </si>
  <si>
    <t>TC ENERGY</t>
  </si>
  <si>
    <t>WARNER BROS. DISCOVERY SERIES A</t>
  </si>
  <si>
    <t>DHL N AG</t>
  </si>
  <si>
    <t>HCA HEALTHCARE</t>
  </si>
  <si>
    <t>MONSTER BEVERAGE</t>
  </si>
  <si>
    <t>CHENIERE ENERGY</t>
  </si>
  <si>
    <t>KINDER MORGAN</t>
  </si>
  <si>
    <t>TARGA RESOURCES</t>
  </si>
  <si>
    <t>LITE</t>
  </si>
  <si>
    <t>LUMENTUM HOLDINGS</t>
  </si>
  <si>
    <t>XIAOMI</t>
  </si>
  <si>
    <t>ASE TECHNOLOGY HOLDING</t>
  </si>
  <si>
    <t>WESFARMERS</t>
  </si>
  <si>
    <t>TERADYNE</t>
  </si>
  <si>
    <t>CENCORA</t>
  </si>
  <si>
    <t>CARDINAL HEALTH</t>
  </si>
  <si>
    <t>TRANSDIGM GROUP</t>
  </si>
  <si>
    <t>KDDI</t>
  </si>
  <si>
    <t>ONEOK</t>
  </si>
  <si>
    <t>NINTENDO</t>
  </si>
  <si>
    <t>APOLLO GLOBAL MANAGEMENT</t>
  </si>
  <si>
    <t>DOMINION ENERGY</t>
  </si>
  <si>
    <t>SHIN ETSU CHEMICAL</t>
  </si>
  <si>
    <t>PANASONIC HOLDINGS</t>
  </si>
  <si>
    <t>DEVON ENERGY</t>
  </si>
  <si>
    <t>KEYSIGHT TECHNOLOGIES</t>
  </si>
  <si>
    <t>AFLAC</t>
  </si>
  <si>
    <t>JAPAN TOBACCO</t>
  </si>
  <si>
    <t>METLIFE</t>
  </si>
  <si>
    <t>NUCOR</t>
  </si>
  <si>
    <t>REALTY INCOME REIT</t>
  </si>
  <si>
    <t>CORTEVA</t>
  </si>
  <si>
    <t>EDWARDS LIFESCIENCES</t>
  </si>
  <si>
    <t>COMFORT SYSTEMS USA</t>
  </si>
  <si>
    <t>FRANCO NEVADA</t>
  </si>
  <si>
    <t>COHR</t>
  </si>
  <si>
    <t>COHERENT</t>
  </si>
  <si>
    <t>PAYPAL HOLDINGS</t>
  </si>
  <si>
    <t>CATHAY FINANCIAL HOLDING</t>
  </si>
  <si>
    <t>HONA</t>
  </si>
  <si>
    <t>HONEYWELL AEROSPACE INC</t>
  </si>
  <si>
    <t>TAKEDA PHARMACEUTICAL</t>
  </si>
  <si>
    <t>HUMANA</t>
  </si>
  <si>
    <t>CHIPOTLE MEXICAN GRILL</t>
  </si>
  <si>
    <t>VISTRA</t>
  </si>
  <si>
    <t>KB FINANCIAL GROUP</t>
  </si>
  <si>
    <t>LENOVO GROUP</t>
  </si>
  <si>
    <t>VMRK</t>
  </si>
  <si>
    <t>VIVMARK RESIDENTIAL</t>
  </si>
  <si>
    <t>CARRIER GLOBAL</t>
  </si>
  <si>
    <t>CBRE GROUP CLASS A</t>
  </si>
  <si>
    <t>HOYA</t>
  </si>
  <si>
    <t>ELITE MATERIAL</t>
  </si>
  <si>
    <t>SOFTBANK</t>
  </si>
  <si>
    <t>AUTOZONE</t>
  </si>
  <si>
    <t>ORIX</t>
  </si>
  <si>
    <t>AUTODESK</t>
  </si>
  <si>
    <t>NETEASE</t>
  </si>
  <si>
    <t>L3HARRIS TECHNOLOGIES</t>
  </si>
  <si>
    <t>FUJIKURA</t>
  </si>
  <si>
    <t>PDD HOLDINGS ADS</t>
  </si>
  <si>
    <t>CTBC FINANCIAL HOLDING</t>
  </si>
  <si>
    <t>FERRARI</t>
  </si>
  <si>
    <t>NIKE CLASS B</t>
  </si>
  <si>
    <t>IQVIA HOLDINGS</t>
  </si>
  <si>
    <t>OTSUKA HOLDINGS</t>
  </si>
  <si>
    <t>MARUBENI</t>
  </si>
  <si>
    <t>CONSTELLATION SOFTWARE</t>
  </si>
  <si>
    <t>NVT</t>
  </si>
  <si>
    <t>NVENT ELECTRIC PLC</t>
  </si>
  <si>
    <t>NEC</t>
  </si>
  <si>
    <t>IDEXX LABORATORIES</t>
  </si>
  <si>
    <t>GARMIN</t>
  </si>
  <si>
    <t>NASPERS LIMITED CLASS N</t>
  </si>
  <si>
    <t>WORKDAY CLASS A</t>
  </si>
  <si>
    <t>STATE STREET</t>
  </si>
  <si>
    <t>CENOVUS ENERGY</t>
  </si>
  <si>
    <t>WASTE CONNECTIONS</t>
  </si>
  <si>
    <t>GOLD FIELDS</t>
  </si>
  <si>
    <t>BLOCK CLASS A</t>
  </si>
  <si>
    <t>CIENA</t>
  </si>
  <si>
    <t>NATERA</t>
  </si>
  <si>
    <t>CAMECO</t>
  </si>
  <si>
    <t>AXON ENTERPRISE</t>
  </si>
  <si>
    <t>HARTFORD INSURANCE GROUP</t>
  </si>
  <si>
    <t>HONDA MOTOR</t>
  </si>
  <si>
    <t>YUM BRANDS</t>
  </si>
  <si>
    <t>CRS</t>
  </si>
  <si>
    <t>CARPENTER TECHNOLOGY</t>
  </si>
  <si>
    <t>HONG KONG EXCHANGES AND CLEARING</t>
  </si>
  <si>
    <t>FUBON FINANCIAL HOLDING</t>
  </si>
  <si>
    <t>FUJITSU</t>
  </si>
  <si>
    <t>SYSCO</t>
  </si>
  <si>
    <t>ROPER TECHNOLOGIES</t>
  </si>
  <si>
    <t>BYD H</t>
  </si>
  <si>
    <t>MS&amp;AD INSURANCE GROUP HOLDINGS</t>
  </si>
  <si>
    <t>PAYCHEX</t>
  </si>
  <si>
    <t>TAKE TWO INTERACTIVE SOFTWARE</t>
  </si>
  <si>
    <t>JABIL</t>
  </si>
  <si>
    <t>ASTERA LABS</t>
  </si>
  <si>
    <t>NTT</t>
  </si>
  <si>
    <t>D R HORTON</t>
  </si>
  <si>
    <t>VEEVA SYSTEMS CLASS A</t>
  </si>
  <si>
    <t>UNIMICRON TECHNOLOGY</t>
  </si>
  <si>
    <t>RESONA HOLDINGS</t>
  </si>
  <si>
    <t>RAYMOND JAMES</t>
  </si>
  <si>
    <t>KOMATSU</t>
  </si>
  <si>
    <t>DAIICHI LIFE GROUP</t>
  </si>
  <si>
    <t>STMICROELECTRONICS</t>
  </si>
  <si>
    <t>TDK</t>
  </si>
  <si>
    <t>EXPEDIA GROUP</t>
  </si>
  <si>
    <t>SUMITOMO</t>
  </si>
  <si>
    <t>OLD DOMINION FREIGHT LINE</t>
  </si>
  <si>
    <t>DIAMONDBACK ENERGY</t>
  </si>
  <si>
    <t>SHINHAN FINANCIAL GROUP</t>
  </si>
  <si>
    <t>CELESTICA</t>
  </si>
  <si>
    <t>TWILIO CLASS A</t>
  </si>
  <si>
    <t>KINROSS GOLD</t>
  </si>
  <si>
    <t>CONSOLIDATED EDISON</t>
  </si>
  <si>
    <t>SUMITOMO MITSUI TRUST GROUP</t>
  </si>
  <si>
    <t>VENTAS REIT</t>
  </si>
  <si>
    <t>ASIA VITAL COMPONENTS</t>
  </si>
  <si>
    <t>NORTHERN TRUST</t>
  </si>
  <si>
    <t>CORPAY</t>
  </si>
  <si>
    <t>KIMBERLY CLARK</t>
  </si>
  <si>
    <t>RESMED</t>
  </si>
  <si>
    <t>ARES MANAGEMENT CLASS A</t>
  </si>
  <si>
    <t>KYOCERA</t>
  </si>
  <si>
    <t>REPSOL</t>
  </si>
  <si>
    <t>PUBLIC SERVICE ENTERPRISE GROUP</t>
  </si>
  <si>
    <t>ALNYLAM PHARMACEUTICALS</t>
  </si>
  <si>
    <t>M&amp;T BANK</t>
  </si>
  <si>
    <t>LABCORP HOLDINGS</t>
  </si>
  <si>
    <t>EMCOR GROUP</t>
  </si>
  <si>
    <t>KONINKLIJKE AHOLD DELHAIZE</t>
  </si>
  <si>
    <t>SOMPO HOLDINGS</t>
  </si>
  <si>
    <t>KENVUE</t>
  </si>
  <si>
    <t>SUMITOMO METAL MINING</t>
  </si>
  <si>
    <t>CBOE GLOBAL MARKETS</t>
  </si>
  <si>
    <t>FTI</t>
  </si>
  <si>
    <t>TECHNIPFMC PLC</t>
  </si>
  <si>
    <t>NOMURA HOLDINGS</t>
  </si>
  <si>
    <t>ARCH CAPITAL GROUP</t>
  </si>
  <si>
    <t>CINCINNATI FINANCIAL</t>
  </si>
  <si>
    <t>EVERPURE INC CLASS A</t>
  </si>
  <si>
    <t>IBIDEN LTD</t>
  </si>
  <si>
    <t>JD.COM CLASS A</t>
  </si>
  <si>
    <t>ELBIT SYSTEMS</t>
  </si>
  <si>
    <t>VERISIGN</t>
  </si>
  <si>
    <t>BRIDGESTONE</t>
  </si>
  <si>
    <t>COGNIZANT TECHNOLOGY SOLUTIONS CLA</t>
  </si>
  <si>
    <t>ACCTON TECHNOLOGY</t>
  </si>
  <si>
    <t>SUNB</t>
  </si>
  <si>
    <t>SUNBELT RENTALS HOLDINGS INC</t>
  </si>
  <si>
    <t>RVMD</t>
  </si>
  <si>
    <t>REVOLUTION MEDICINES</t>
  </si>
  <si>
    <t>DOLLARAMA</t>
  </si>
  <si>
    <t>ATI</t>
  </si>
  <si>
    <t>BIOGEN</t>
  </si>
  <si>
    <t>AMEREN</t>
  </si>
  <si>
    <t>TS FINANCIAL HOLDING</t>
  </si>
  <si>
    <t>OTIS WORLDWIDE</t>
  </si>
  <si>
    <t>WILLIS TOWERS WATSON</t>
  </si>
  <si>
    <t>METTLER TOLEDO</t>
  </si>
  <si>
    <t>WEC ENERGY GROUP</t>
  </si>
  <si>
    <t>EXTRA SPACE STORAGE REIT</t>
  </si>
  <si>
    <t>WEST PHARMACEUTICAL SERVICES</t>
  </si>
  <si>
    <t>PULTEGROUP</t>
  </si>
  <si>
    <t>MONGODB CLASS A</t>
  </si>
  <si>
    <t>SEVEN &amp; I HOLDINGS</t>
  </si>
  <si>
    <t>GE HEALTHCARE TECHNOLOGIES</t>
  </si>
  <si>
    <t>CASY</t>
  </si>
  <si>
    <t>CASEYS GENERAL STORES INC</t>
  </si>
  <si>
    <t>PEMBINA PIPELINE</t>
  </si>
  <si>
    <t>FUJIFILM HOLDINGS</t>
  </si>
  <si>
    <t>AMADEUS IT GROUP</t>
  </si>
  <si>
    <t>TOYOTA TSUSHO</t>
  </si>
  <si>
    <t>AERCAP HOLDINGS</t>
  </si>
  <si>
    <t>LITE ON TECHNOLOGY</t>
  </si>
  <si>
    <t>LPL FINANCIAL HOLDINGS</t>
  </si>
  <si>
    <t>OKTA CLASS A</t>
  </si>
  <si>
    <t>CK HUTCHISON HOLDINGS</t>
  </si>
  <si>
    <t>KAO</t>
  </si>
  <si>
    <t>ARISTOCRAT LEISURE</t>
  </si>
  <si>
    <t>LIVE NATION ENTERTAINMENT</t>
  </si>
  <si>
    <t>FORTIS</t>
  </si>
  <si>
    <t>ZOOM COMMUNICATIONS CLASS A</t>
  </si>
  <si>
    <t>YAGEO</t>
  </si>
  <si>
    <t>AJINOMOTO</t>
  </si>
  <si>
    <t>INSMED</t>
  </si>
  <si>
    <t>CENTERPOINT ENERGY</t>
  </si>
  <si>
    <t>WIWYNN CORPORATION</t>
  </si>
  <si>
    <t>QUANTA COMPUTER</t>
  </si>
  <si>
    <t>REGIONS FINANCIAL</t>
  </si>
  <si>
    <t>TAPESTRY</t>
  </si>
  <si>
    <t>F5</t>
  </si>
  <si>
    <t>UNITED THERAPEUTICS</t>
  </si>
  <si>
    <t>QBE INSURANCE GROUP</t>
  </si>
  <si>
    <t>MARKEL GROUP</t>
  </si>
  <si>
    <t>NISOURCE</t>
  </si>
  <si>
    <t>JB HUNT TRANSPORT SERVICES</t>
  </si>
  <si>
    <t>PPG INDUSTRIES</t>
  </si>
  <si>
    <t>VERISK ANALYTICS</t>
  </si>
  <si>
    <t>ROBLOX CLASS A</t>
  </si>
  <si>
    <t>EVOLUTION MINING</t>
  </si>
  <si>
    <t>QNITY ELECTRONICS</t>
  </si>
  <si>
    <t>ASTELLAS PHARMA</t>
  </si>
  <si>
    <t>FIRST SOLAR</t>
  </si>
  <si>
    <t>CAPITEC SHS</t>
  </si>
  <si>
    <t>BAIDU</t>
  </si>
  <si>
    <t>FERROVIAL NV</t>
  </si>
  <si>
    <t>WUXI BIOLOGICS CAYMAN</t>
  </si>
  <si>
    <t>CELLTRION</t>
  </si>
  <si>
    <t>FIRST QUANTUM MINERALS</t>
  </si>
  <si>
    <t>T ROWE PRICE GROUP</t>
  </si>
  <si>
    <t>CANON</t>
  </si>
  <si>
    <t>WR BERKLEY</t>
  </si>
  <si>
    <t>TSEM</t>
  </si>
  <si>
    <t>TOWER SEMICONDUCTOR</t>
  </si>
  <si>
    <t>RESTAURANTS BRANDS INTERNATIONAL</t>
  </si>
  <si>
    <t>POWER ASSETS HOLDINGS</t>
  </si>
  <si>
    <t>BANCO DE SABADELL</t>
  </si>
  <si>
    <t>MITSUI FUDOSAN</t>
  </si>
  <si>
    <t>SS AND C TECHNOLOGIES HOLDINGS</t>
  </si>
  <si>
    <t>GEN DIGITAL</t>
  </si>
  <si>
    <t>AMERICAN WATER WORKS</t>
  </si>
  <si>
    <t>EQUIFAX</t>
  </si>
  <si>
    <t>XPO</t>
  </si>
  <si>
    <t>YUANTA FINANCIAL HOLDING</t>
  </si>
  <si>
    <t>EVERGY</t>
  </si>
  <si>
    <t>CMS ENERGY</t>
  </si>
  <si>
    <t>SOFI TECHNOLOGIES</t>
  </si>
  <si>
    <t>TECHTRONIC INDUSTRIES</t>
  </si>
  <si>
    <t>CARNIVAL CORP LTD</t>
  </si>
  <si>
    <t>KIA CORPORATION</t>
  </si>
  <si>
    <t>CDE</t>
  </si>
  <si>
    <t>COEUR MINING</t>
  </si>
  <si>
    <t>SUZUKI MOTOR</t>
  </si>
  <si>
    <t>OSAKA GAS</t>
  </si>
  <si>
    <t>CONSTELLATION BRANDS CLASS A</t>
  </si>
  <si>
    <t>TERUMO</t>
  </si>
  <si>
    <t>TEXAS PACIFIC LAND</t>
  </si>
  <si>
    <t>FAIR ISAAC</t>
  </si>
  <si>
    <t>ATMOS ENERGY</t>
  </si>
  <si>
    <t>TRIP.COM GROUP</t>
  </si>
  <si>
    <t>BID CORPORATION</t>
  </si>
  <si>
    <t>NAVER</t>
  </si>
  <si>
    <t>SOUTH32</t>
  </si>
  <si>
    <t>PAN AMERICAN SILVER</t>
  </si>
  <si>
    <t>ORLEN</t>
  </si>
  <si>
    <t>COREWEAVE CLASS A</t>
  </si>
  <si>
    <t>CW</t>
  </si>
  <si>
    <t>CURTISS WRIGHT</t>
  </si>
  <si>
    <t>FRESENIUS N</t>
  </si>
  <si>
    <t>NOMURA RESEARCH INSTITUTE</t>
  </si>
  <si>
    <t>HYDRO ONE</t>
  </si>
  <si>
    <t>FTAI</t>
  </si>
  <si>
    <t>FTAI AVIATION</t>
  </si>
  <si>
    <t>FIRST CITIZENS BANCSHARES CLASS A</t>
  </si>
  <si>
    <t>EXPAND ENERGY</t>
  </si>
  <si>
    <t>INPEX</t>
  </si>
  <si>
    <t>E.SUN FINANCIAL HOLDING</t>
  </si>
  <si>
    <t>HEICO CLASS A</t>
  </si>
  <si>
    <t>NN GROUP</t>
  </si>
  <si>
    <t>MASCO</t>
  </si>
  <si>
    <t>ZIMMER BIOMET HOLDINGS</t>
  </si>
  <si>
    <t>BOMBARDIER CLASS B</t>
  </si>
  <si>
    <t>BUNGE GLOBAL SA</t>
  </si>
  <si>
    <t>LOEWS</t>
  </si>
  <si>
    <t>SANTOS</t>
  </si>
  <si>
    <t>OBAYASHI</t>
  </si>
  <si>
    <t>BEST BUY</t>
  </si>
  <si>
    <t>KAJIMA</t>
  </si>
  <si>
    <t>UNIVERSAL MUSIC GROUP</t>
  </si>
  <si>
    <t>AEGON</t>
  </si>
  <si>
    <t>DENSO</t>
  </si>
  <si>
    <t>W. P. CAREY REIT</t>
  </si>
  <si>
    <t>ASICS</t>
  </si>
  <si>
    <t>FORTIVE</t>
  </si>
  <si>
    <t>UNI-PRESIDENT ENTERPRISES</t>
  </si>
  <si>
    <t>PTT NON-VOTING DR</t>
  </si>
  <si>
    <t>AEON</t>
  </si>
  <si>
    <t>BRAMBLES</t>
  </si>
  <si>
    <t>OLYMPUS</t>
  </si>
  <si>
    <t>LEIDOS HOLDINGS</t>
  </si>
  <si>
    <t>SUMITOMO REALTY &amp; DEVELOPMENT</t>
  </si>
  <si>
    <t>CCL INDUSTRIES CLASS B</t>
  </si>
  <si>
    <t>DAIWA HOUSE INDUSTRY</t>
  </si>
  <si>
    <t>AFFIRM HOLDINGS CLASS A</t>
  </si>
  <si>
    <t>DAI NIPPON PRINTING</t>
  </si>
  <si>
    <t>WISTRON</t>
  </si>
  <si>
    <t>KONINKLIJKE PHILIPS</t>
  </si>
  <si>
    <t>RYOHIN KEIKAKU</t>
  </si>
  <si>
    <t>CH ROBINSON WORLDWIDE</t>
  </si>
  <si>
    <t>DUPONT DE NEMOURS</t>
  </si>
  <si>
    <t>DELTA AIR LINES</t>
  </si>
  <si>
    <t>KEYERA</t>
  </si>
  <si>
    <t>WINBOND ELECTRONICS</t>
  </si>
  <si>
    <t>BURLINGTON STORES</t>
  </si>
  <si>
    <t>KING SLIDE WORKS</t>
  </si>
  <si>
    <t>ORIGIN ENERGY</t>
  </si>
  <si>
    <t>AUD CASH</t>
  </si>
  <si>
    <t>ESSEX PROPERTY TRUST REIT</t>
  </si>
  <si>
    <t>LASERTEC</t>
  </si>
  <si>
    <t>YAMAHA MOTOR</t>
  </si>
  <si>
    <t>HEICO</t>
  </si>
  <si>
    <t>IDEX</t>
  </si>
  <si>
    <t>ALAMOS GOLD CLASS A</t>
  </si>
  <si>
    <t>ABSA GROUP</t>
  </si>
  <si>
    <t>ZSCALER</t>
  </si>
  <si>
    <t>REDDIT CLASS A</t>
  </si>
  <si>
    <t>ORIENTAL LAND</t>
  </si>
  <si>
    <t>SAMSUNG BIOLOGICS</t>
  </si>
  <si>
    <t>RESONAC HOLDINGS</t>
  </si>
  <si>
    <t>INVITATION HOMES</t>
  </si>
  <si>
    <t>LENNAR A CLASS A</t>
  </si>
  <si>
    <t>MAKITA</t>
  </si>
  <si>
    <t>KGI FINANCIAL HOLDING</t>
  </si>
  <si>
    <t>CHINA PETROLEUM AND CHEMICAL H</t>
  </si>
  <si>
    <t>IHI</t>
  </si>
  <si>
    <t>MAGNA INTERNATIONAL</t>
  </si>
  <si>
    <t>EDP ENERGIAS DE PORTUGAL</t>
  </si>
  <si>
    <t>FURUKAWA ELECTRIC LTD</t>
  </si>
  <si>
    <t>TOAST CLASS A</t>
  </si>
  <si>
    <t>ASAHI GROUP HOLDINGS</t>
  </si>
  <si>
    <t>MTN GROUP</t>
  </si>
  <si>
    <t>NEUROCRINE BIOSCIENCES</t>
  </si>
  <si>
    <t>KUBOTA</t>
  </si>
  <si>
    <t>CRCL</t>
  </si>
  <si>
    <t>CIRCLE INTERNET GROUP CLASS A</t>
  </si>
  <si>
    <t>PINNACLE FINANCIAL PARTNERS</t>
  </si>
  <si>
    <t>MEDIBANK PRIVATE</t>
  </si>
  <si>
    <t>PHARMAESSENTIA</t>
  </si>
  <si>
    <t>RB GLOBAL</t>
  </si>
  <si>
    <t>NIDEC</t>
  </si>
  <si>
    <t>BAWAG GROUP AG</t>
  </si>
  <si>
    <t>INNOVENT BIOLOGICS</t>
  </si>
  <si>
    <t>GLOBAL UNICHIP</t>
  </si>
  <si>
    <t>KANSAI ELECTRIC POWER</t>
  </si>
  <si>
    <t>LOGITECH INTERNATIONAL</t>
  </si>
  <si>
    <t>KIRIN HOLDINGS</t>
  </si>
  <si>
    <t>LENNOX INTERNATIONAL</t>
  </si>
  <si>
    <t>FN</t>
  </si>
  <si>
    <t>FABRINET</t>
  </si>
  <si>
    <t>LYONDELLBASELL INDUSTRIES CLASS A</t>
  </si>
  <si>
    <t>CELLNEX TELECOM</t>
  </si>
  <si>
    <t>MTZ</t>
  </si>
  <si>
    <t>MASTEC INC</t>
  </si>
  <si>
    <t>IREN</t>
  </si>
  <si>
    <t>CSPC PHARMACEUTICAL GROUP</t>
  </si>
  <si>
    <t>MCCORMICK &amp; CO NON-VOTING</t>
  </si>
  <si>
    <t>TAISEI</t>
  </si>
  <si>
    <t>CP ALL NON-VOTING DR</t>
  </si>
  <si>
    <t>SHIONOGI</t>
  </si>
  <si>
    <t>TFI INTERNATIONAL</t>
  </si>
  <si>
    <t>SINGAPORE EXCHANGE</t>
  </si>
  <si>
    <t>ASAHI KASEI</t>
  </si>
  <si>
    <t>COOPER</t>
  </si>
  <si>
    <t>ARC RESOURCES</t>
  </si>
  <si>
    <t>CHARTER COMMUNICATIONS CLASS A</t>
  </si>
  <si>
    <t>FDXF</t>
  </si>
  <si>
    <t>FEDEX FREIGHT HOLDING COMPANY INC</t>
  </si>
  <si>
    <t>ASTS</t>
  </si>
  <si>
    <t>AST SPACEMOBILE CLASS A</t>
  </si>
  <si>
    <t>LAS VEGAS SANDS</t>
  </si>
  <si>
    <t>THE SAGE GROUP</t>
  </si>
  <si>
    <t>GOLD CIRCUIT ELECTRONICS</t>
  </si>
  <si>
    <t>ASPEED TECHNOLOGY</t>
  </si>
  <si>
    <t>TELSTRA GROUP</t>
  </si>
  <si>
    <t>ENEOS HOLDINGS</t>
  </si>
  <si>
    <t>EVEREST GROUP</t>
  </si>
  <si>
    <t>CLP HOLDINGS</t>
  </si>
  <si>
    <t>ASR NEDERLAND</t>
  </si>
  <si>
    <t>MPI CORP</t>
  </si>
  <si>
    <t>WUXI APPTEC H</t>
  </si>
  <si>
    <t>JAPAN EXCHANGE GROUP</t>
  </si>
  <si>
    <t>SHISEIDO</t>
  </si>
  <si>
    <t>GILDAN ACTIVEWEAR</t>
  </si>
  <si>
    <t>NITTO DENKO</t>
  </si>
  <si>
    <t>DECKERS OUTDOOR</t>
  </si>
  <si>
    <t>CLAR</t>
  </si>
  <si>
    <t>SAMSARA CLASS A</t>
  </si>
  <si>
    <t>SUNCORP GROUP</t>
  </si>
  <si>
    <t>SEKISUI HOUSE</t>
  </si>
  <si>
    <t>NIPPON STEEL</t>
  </si>
  <si>
    <t>IMPALA PLATINUM</t>
  </si>
  <si>
    <t>CHINA RESOURCES LAND</t>
  </si>
  <si>
    <t>KEPPEL</t>
  </si>
  <si>
    <t>ECHO</t>
  </si>
  <si>
    <t>ECHOSTAR CLASS A</t>
  </si>
  <si>
    <t>HONPRECISION INC</t>
  </si>
  <si>
    <t>EDV</t>
  </si>
  <si>
    <t>ENDEAVOUR MINING</t>
  </si>
  <si>
    <t>LUNDIN MINING</t>
  </si>
  <si>
    <t>NEXON</t>
  </si>
  <si>
    <t>KONAMI GROUP</t>
  </si>
  <si>
    <t>FOX CLASS B</t>
  </si>
  <si>
    <t>CONTEMPORARY AMPEREX TECHNOLOGY CL</t>
  </si>
  <si>
    <t>NEWS CLASS A</t>
  </si>
  <si>
    <t>PLS</t>
  </si>
  <si>
    <t>PLS GROUP LTD</t>
  </si>
  <si>
    <t>ADVANTECH</t>
  </si>
  <si>
    <t>NORDSON</t>
  </si>
  <si>
    <t>QIAGEN</t>
  </si>
  <si>
    <t>Deutsche Boerse Xetra</t>
  </si>
  <si>
    <t>H WORLD GROUP ADR</t>
  </si>
  <si>
    <t>ISUZU MOTORS</t>
  </si>
  <si>
    <t>CHINA PACIFIC INSURANCE (GROUP) H</t>
  </si>
  <si>
    <t>STELLANTIS</t>
  </si>
  <si>
    <t>HUA NAN FINANCIAL HOLDINGS</t>
  </si>
  <si>
    <t>PFCIBEST</t>
  </si>
  <si>
    <t>GRUPO CIBEST PREF SA</t>
  </si>
  <si>
    <t>Colombia</t>
  </si>
  <si>
    <t>Bolsa De Valores De Colombia</t>
  </si>
  <si>
    <t>ENLT</t>
  </si>
  <si>
    <t>ENLIGHT RENEWABLE ENERGY</t>
  </si>
  <si>
    <t>NITORI HOLDINGS</t>
  </si>
  <si>
    <t>CICT</t>
  </si>
  <si>
    <t>TORAY INDUSTRIES</t>
  </si>
  <si>
    <t>ALTAGAS</t>
  </si>
  <si>
    <t>MITSUBISHI CHEMICAL GROUP</t>
  </si>
  <si>
    <t>MDLN</t>
  </si>
  <si>
    <t>MEDLINE CLASS A</t>
  </si>
  <si>
    <t>NOVA</t>
  </si>
  <si>
    <t>ANNALY CAPITAL MANAGEMENT REIT</t>
  </si>
  <si>
    <t>AISIN</t>
  </si>
  <si>
    <t>HUA HONG GRACE SEMICONDUCTOR LTD</t>
  </si>
  <si>
    <t>SAPUTO</t>
  </si>
  <si>
    <t>GLOBALWAFERS LTD</t>
  </si>
  <si>
    <t>NANYA TECHNOLOGY CORP</t>
  </si>
  <si>
    <t>SM PRIME HOLDINGS</t>
  </si>
  <si>
    <t>KE HOLDINGS</t>
  </si>
  <si>
    <t>LG</t>
  </si>
  <si>
    <t>SUBARU</t>
  </si>
  <si>
    <t>QANTAS AIRWAYS</t>
  </si>
  <si>
    <t>SINO BIOPHARMACEUTICAL</t>
  </si>
  <si>
    <t>SIGMA HEALTHCARE</t>
  </si>
  <si>
    <t>XERO</t>
  </si>
  <si>
    <t>CHIBA BANK</t>
  </si>
  <si>
    <t>WATSCO</t>
  </si>
  <si>
    <t>CRBG</t>
  </si>
  <si>
    <t>COREBRIDGE FINANCIAL INC</t>
  </si>
  <si>
    <t>UNICHARM</t>
  </si>
  <si>
    <t>MAGNUM ICE CREAM</t>
  </si>
  <si>
    <t>SECOM</t>
  </si>
  <si>
    <t>HANMI SEMICONDUCTOR</t>
  </si>
  <si>
    <t>METRO</t>
  </si>
  <si>
    <t>DISCOVERY</t>
  </si>
  <si>
    <t>AUCKLAND INTERNATIONAL AIRPORT</t>
  </si>
  <si>
    <t>WILMAR INTERNATIONAL</t>
  </si>
  <si>
    <t>CIBEST</t>
  </si>
  <si>
    <t>GRUPO CIBEST SA</t>
  </si>
  <si>
    <t>DAIFUKU</t>
  </si>
  <si>
    <t>KAKAO</t>
  </si>
  <si>
    <t>NEPI ROCKCASTLE</t>
  </si>
  <si>
    <t>BDO UNIBANK</t>
  </si>
  <si>
    <t>ZHEN DING TECHNOLOGY HOLDING LTD</t>
  </si>
  <si>
    <t>SHANGHAI COMMERCIAL</t>
  </si>
  <si>
    <t>EVERGREEN MARINE CORP (TAIWAN) LTD</t>
  </si>
  <si>
    <t>YOKOHAMA FINANCIAL GROUP</t>
  </si>
  <si>
    <t>LYNAS RARE EARTHS</t>
  </si>
  <si>
    <t>LI AUTO CLASS A</t>
  </si>
  <si>
    <t>HD HYUNDAI ELECTRIC</t>
  </si>
  <si>
    <t>SHIMIZU</t>
  </si>
  <si>
    <t>BIDVEST GROUP</t>
  </si>
  <si>
    <t>DICKS SPORTING</t>
  </si>
  <si>
    <t>ICL GROUP</t>
  </si>
  <si>
    <t>NIO CLASS A</t>
  </si>
  <si>
    <t>HARL</t>
  </si>
  <si>
    <t>HAREL INSURANCE INVESTMENTS &amp; FINA</t>
  </si>
  <si>
    <t>POP MART INTERNATIONAL GROUP</t>
  </si>
  <si>
    <t>STANTEC</t>
  </si>
  <si>
    <t>EBARA</t>
  </si>
  <si>
    <t>TOPPAN HOLDINGS</t>
  </si>
  <si>
    <t>FUJI ELECTRIC</t>
  </si>
  <si>
    <t>ISA</t>
  </si>
  <si>
    <t>FOX CLASS A</t>
  </si>
  <si>
    <t>ALCHIP TECHNOLOGIES</t>
  </si>
  <si>
    <t>PPC</t>
  </si>
  <si>
    <t>PUBLIC POWER CORPORATION SA</t>
  </si>
  <si>
    <t>KING YUAN ELECTRONICS</t>
  </si>
  <si>
    <t>UNITED AIRLINES HOLDINGS</t>
  </si>
  <si>
    <t>CHINA INTERNATIONAL CAPITAL H</t>
  </si>
  <si>
    <t>WH GROUP</t>
  </si>
  <si>
    <t>SANRIO</t>
  </si>
  <si>
    <t>SIBANYE STILLWATER</t>
  </si>
  <si>
    <t>KRAFTON</t>
  </si>
  <si>
    <t>GRAB HOLDINGS CLASS A</t>
  </si>
  <si>
    <t>RAKUTEN GROUP</t>
  </si>
  <si>
    <t>APR LTD</t>
  </si>
  <si>
    <t>PRO MEDICUS</t>
  </si>
  <si>
    <t>000720</t>
  </si>
  <si>
    <t>HYUNDAI ENGINEERING &amp; CONSTRUCTION</t>
  </si>
  <si>
    <t>YANGTZE OPTICAL FIBRE AND CABLE JO</t>
  </si>
  <si>
    <t>BCVN</t>
  </si>
  <si>
    <t>BC VAUD N</t>
  </si>
  <si>
    <t>079550</t>
  </si>
  <si>
    <t>LIG DEFENSE&amp;AEROSPACE LTD</t>
  </si>
  <si>
    <t>FUTU HOLDINGS ADR</t>
  </si>
  <si>
    <t>HTO</t>
  </si>
  <si>
    <t>HELLENIC TELECOMMUNICATIONS ORGANI</t>
  </si>
  <si>
    <t>AMOREPACIFIC</t>
  </si>
  <si>
    <t>018260</t>
  </si>
  <si>
    <t>SAMSUNG SDS</t>
  </si>
  <si>
    <t>ANHUI CONCH CEMENT H</t>
  </si>
  <si>
    <t>TOHO (TOKYO)</t>
  </si>
  <si>
    <t>SODEXO SA</t>
  </si>
  <si>
    <t>000150</t>
  </si>
  <si>
    <t>LUNDIN GOLD</t>
  </si>
  <si>
    <t>TAIWAN MOBILE</t>
  </si>
  <si>
    <t>YMM</t>
  </si>
  <si>
    <t>FULL TRUCK ALLIANCE ADR CLASS A</t>
  </si>
  <si>
    <t>011070</t>
  </si>
  <si>
    <t>LG INNOTEK LTD</t>
  </si>
  <si>
    <t>IG</t>
  </si>
  <si>
    <t>ITALGAS</t>
  </si>
  <si>
    <t>OPCE</t>
  </si>
  <si>
    <t>OPC ENERGY LTD</t>
  </si>
  <si>
    <t>ANA</t>
  </si>
  <si>
    <t>ACCIONA</t>
  </si>
  <si>
    <t>CHINA OVERSEAS LAND INVESTMENT</t>
  </si>
  <si>
    <t>HKD CASH</t>
  </si>
  <si>
    <t>WANT WANT CHINA HOLDINGS</t>
  </si>
  <si>
    <t>PCHEM</t>
  </si>
  <si>
    <t>PETRONAS CHEMICALS GROUP</t>
  </si>
  <si>
    <t>CD PROJEKT RED</t>
  </si>
  <si>
    <t>003230</t>
  </si>
  <si>
    <t>SAM YANG FOODS INC</t>
  </si>
  <si>
    <t>VIEWS</t>
  </si>
  <si>
    <t xml:space="preserve"> View  Quantitativa(Q)</t>
  </si>
  <si>
    <t>Quantitative Confidenza (C)</t>
  </si>
  <si>
    <t>Formula:</t>
  </si>
  <si>
    <r>
      <t xml:space="preserve">Corporate Global HY </t>
    </r>
    <r>
      <rPr>
        <b/>
        <sz val="11"/>
        <rFont val="Arial"/>
        <family val="2"/>
      </rPr>
      <t>Batte</t>
    </r>
    <r>
      <rPr>
        <sz val="11"/>
        <rFont val="Arial"/>
        <family val="2"/>
      </rPr>
      <t xml:space="preserve"> Global Bond:</t>
    </r>
  </si>
  <si>
    <r>
      <t xml:space="preserve">Equity North America </t>
    </r>
    <r>
      <rPr>
        <b/>
        <sz val="11"/>
        <rFont val="Arial"/>
        <family val="2"/>
      </rPr>
      <t>performerà</t>
    </r>
    <r>
      <rPr>
        <sz val="11"/>
        <rFont val="Arial"/>
        <family val="2"/>
      </rPr>
      <t>:</t>
    </r>
  </si>
  <si>
    <t>From...          To…</t>
  </si>
  <si>
    <t>E(R) Market Neutral</t>
  </si>
  <si>
    <r>
      <rPr>
        <sz val="20"/>
        <rFont val="Symbol"/>
        <family val="1"/>
        <charset val="2"/>
      </rPr>
      <t>s</t>
    </r>
    <r>
      <rPr>
        <sz val="10"/>
        <rFont val="Arial"/>
        <family val="2"/>
      </rPr>
      <t>Exp.Ret</t>
    </r>
    <r>
      <rPr>
        <sz val="14"/>
        <rFont val="Arial"/>
        <family val="1"/>
        <charset val="2"/>
      </rPr>
      <t xml:space="preserve"> …da </t>
    </r>
    <r>
      <rPr>
        <sz val="14"/>
        <rFont val="Symbol"/>
        <family val="1"/>
        <charset val="2"/>
      </rPr>
      <t>W</t>
    </r>
  </si>
  <si>
    <t xml:space="preserve">View Qualitativa </t>
  </si>
  <si>
    <t xml:space="preserve"> Confidenza Qualitativa</t>
  </si>
  <si>
    <t>View - Perc</t>
  </si>
  <si>
    <t>Confidenza - %</t>
  </si>
  <si>
    <t>View 1</t>
  </si>
  <si>
    <t>Low</t>
  </si>
  <si>
    <r>
      <t xml:space="preserve">--     </t>
    </r>
    <r>
      <rPr>
        <b/>
        <sz val="10"/>
        <color theme="8" tint="-0.249977111117893"/>
        <rFont val="Arial"/>
        <family val="2"/>
      </rPr>
      <t>20%</t>
    </r>
  </si>
  <si>
    <r>
      <t>High=</t>
    </r>
    <r>
      <rPr>
        <b/>
        <sz val="10"/>
        <color theme="8" tint="-0.249977111117893"/>
        <rFont val="Arial"/>
        <family val="2"/>
      </rPr>
      <t>40%</t>
    </r>
  </si>
  <si>
    <t>View 2</t>
  </si>
  <si>
    <t>Medium</t>
  </si>
  <si>
    <r>
      <t xml:space="preserve">-      </t>
    </r>
    <r>
      <rPr>
        <b/>
        <sz val="10"/>
        <color theme="8" tint="-0.249977111117893"/>
        <rFont val="Arial"/>
        <family val="2"/>
      </rPr>
      <t>40%</t>
    </r>
  </si>
  <si>
    <r>
      <t>Medium=</t>
    </r>
    <r>
      <rPr>
        <b/>
        <sz val="10"/>
        <color theme="8" tint="-0.249977111117893"/>
        <rFont val="Arial"/>
        <family val="2"/>
      </rPr>
      <t>30%</t>
    </r>
  </si>
  <si>
    <r>
      <t xml:space="preserve">=     </t>
    </r>
    <r>
      <rPr>
        <b/>
        <sz val="10"/>
        <color theme="8" tint="-0.249977111117893"/>
        <rFont val="Arial"/>
        <family val="2"/>
      </rPr>
      <t>50%</t>
    </r>
  </si>
  <si>
    <r>
      <t>Low=</t>
    </r>
    <r>
      <rPr>
        <b/>
        <sz val="10"/>
        <color theme="8" tint="-0.249977111117893"/>
        <rFont val="Arial"/>
        <family val="2"/>
      </rPr>
      <t>20%</t>
    </r>
  </si>
  <si>
    <r>
      <t xml:space="preserve">+    </t>
    </r>
    <r>
      <rPr>
        <b/>
        <sz val="10"/>
        <color theme="8" tint="-0.249977111117893"/>
        <rFont val="Arial"/>
        <family val="2"/>
      </rPr>
      <t xml:space="preserve"> 65%</t>
    </r>
  </si>
  <si>
    <r>
      <t xml:space="preserve">++    </t>
    </r>
    <r>
      <rPr>
        <b/>
        <sz val="10"/>
        <color theme="8" tint="-0.249977111117893"/>
        <rFont val="Arial"/>
        <family val="2"/>
      </rPr>
      <t>80%</t>
    </r>
  </si>
  <si>
    <t>Gap Neutrale</t>
  </si>
  <si>
    <t>Gap Finale</t>
  </si>
  <si>
    <t>p1</t>
  </si>
  <si>
    <t>p2</t>
  </si>
  <si>
    <t>Skewn</t>
  </si>
  <si>
    <t>Ret Ports</t>
  </si>
  <si>
    <t>Money Mkt in €</t>
  </si>
  <si>
    <t>€ Bond Mkt Short Term</t>
  </si>
  <si>
    <t>€ Bond Mkt</t>
  </si>
  <si>
    <t>Global Corp Bond High Yield</t>
  </si>
  <si>
    <t>Em Mkts Bond Mkt</t>
  </si>
  <si>
    <t>Equ. Europe</t>
  </si>
  <si>
    <t>Equ. North America</t>
  </si>
  <si>
    <t>Equ. Pacific</t>
  </si>
  <si>
    <t>Equ. Em Mkts</t>
  </si>
  <si>
    <t>Sk*</t>
  </si>
  <si>
    <t>Sk</t>
  </si>
  <si>
    <t>Delta</t>
  </si>
  <si>
    <t>Fuzione Obiettivo</t>
  </si>
  <si>
    <t>Alfa=75%</t>
  </si>
  <si>
    <t>Alfa=50%</t>
  </si>
  <si>
    <t>Skew</t>
  </si>
  <si>
    <t>CARMIGNAC GESTION PATRIMOINE FCP 3 D C</t>
  </si>
  <si>
    <t>CARMIGNAC PATRIMOINE E CARMIGNAC GESTION</t>
  </si>
  <si>
    <t>CARMIGNAC GESTION PATRIMOINE FCP 3 D C - TOTAL NET ASSETS</t>
  </si>
  <si>
    <t>CARMIGNAC PATRIMOINE E CARMIGNAC GESTION - TOTAL NET ASSETS</t>
  </si>
  <si>
    <t>Code</t>
  </si>
  <si>
    <t>880784</t>
  </si>
  <si>
    <t>36233K</t>
  </si>
  <si>
    <t>880784(TNA)</t>
  </si>
  <si>
    <t>36233K(TNA)</t>
  </si>
  <si>
    <t>CURRENCY</t>
  </si>
  <si>
    <t>E</t>
  </si>
  <si>
    <t>SOMMA</t>
  </si>
  <si>
    <t>Numero di simulazioni</t>
  </si>
  <si>
    <t>Size</t>
  </si>
  <si>
    <t>U$</t>
  </si>
  <si>
    <t>MSCI ITALY - PRICE INDEX</t>
  </si>
  <si>
    <t>MSCI USA U$ - PRICE INDEX</t>
  </si>
  <si>
    <t>Rend Cum</t>
  </si>
  <si>
    <t>Annual</t>
  </si>
  <si>
    <t>MSCI ITALY - TOT RETURN IND</t>
  </si>
  <si>
    <t>MSCI USA U$ - TOT RETURN IND</t>
  </si>
  <si>
    <t>MSCI USA E - TOT RETURN IND</t>
  </si>
  <si>
    <t>US $ TO EURO (ECB) - EXCHANGE RATE</t>
  </si>
  <si>
    <t>(In  Euro)</t>
  </si>
  <si>
    <t>FTSE Euro Broad Investment Grade Corporate 10+Y Bond Index - Modified Duration</t>
  </si>
  <si>
    <t>FTSE Euro Broad Investment Grade Corporate 5-7Y Bond Index - Modified Duration</t>
  </si>
  <si>
    <t>FTSE Euro Broad Investment Grade Corporate 1-3Y Bond Index - Modified Duration</t>
  </si>
  <si>
    <t>FTSE World High Yield Market Bond Index - Modified Duration</t>
  </si>
  <si>
    <t>FTSE Euro High-Yield Bond Index - Modified Duration</t>
  </si>
  <si>
    <t>FTSE Italian Government Bond 10+ Years Index - Modified Duration</t>
  </si>
  <si>
    <t>FTSE EMU Government Bond 10+ Years Index - Modified Duration</t>
  </si>
  <si>
    <t>FTSE Italy Treasury 5-7Y Bond Index - Modified Duration</t>
  </si>
  <si>
    <t>FTSE EMU Government Bond 5-7 Years Index - Modified Duration</t>
  </si>
  <si>
    <t>FTSE Emerging Government Capped Bond Index - Modified Duration</t>
  </si>
  <si>
    <t>iBoxx EUR Liquid High Yield Index - Annual Modif'd Dur</t>
  </si>
  <si>
    <t>FTSE High Yield Bond Index - Modified Duration</t>
  </si>
  <si>
    <t>FTSE USBIG Corporate Bond Index - Modified Duration</t>
  </si>
  <si>
    <t>FTSE World Broad Investment Grade Corporate Bond Index - Modified Duration</t>
  </si>
  <si>
    <t>FTSE Japan Treasury Bond Index - Modified Duration</t>
  </si>
  <si>
    <t>FTSE US Treasury Bond Index - Modified Duration</t>
  </si>
  <si>
    <t>FTSE World Government Bond Index - Modified Duration</t>
  </si>
  <si>
    <t>FTSE Europe Government Bond Index - Modified Duration</t>
  </si>
  <si>
    <t>FTSE Euro Broad Investment Grade Corporate Bond Index - Modified Duration</t>
  </si>
  <si>
    <t>FTSE Italy Treasury Bond Index - Modified Duration</t>
  </si>
  <si>
    <t>FTSE EMU Government Bond 0+ Years Index - Modified Duration</t>
  </si>
  <si>
    <t>FTSE Italy Treasury 1-3Y Bond Index - Modified Duration</t>
  </si>
  <si>
    <t>FTSE EMU Government Bond 1-3 Years Index - Modified Duration</t>
  </si>
  <si>
    <t>FTSE Italian Government Bond 0-1 Year Index - Modified Duration</t>
  </si>
  <si>
    <t>FTSE EMU Government Bond 0-1 Year Index - Modified Duration</t>
  </si>
  <si>
    <t>Euro Corp IG 10+</t>
  </si>
  <si>
    <t>Euro Corp IG 5-7</t>
  </si>
  <si>
    <t>Euro Corp IG 1-3</t>
  </si>
  <si>
    <t>HY Global</t>
  </si>
  <si>
    <t>HY Euro</t>
  </si>
  <si>
    <t>Italia 10+</t>
  </si>
  <si>
    <t>10+ Year Euro Government</t>
  </si>
  <si>
    <t>Italia 5-7</t>
  </si>
  <si>
    <t>5-7 Year Euro Government</t>
  </si>
  <si>
    <t>Emerging Markets Sovereign Bond Index</t>
  </si>
  <si>
    <t>€ High Yield</t>
  </si>
  <si>
    <t>Global High Yield Index</t>
  </si>
  <si>
    <t>US Corporate Index</t>
  </si>
  <si>
    <t>Global Corporate</t>
  </si>
  <si>
    <t>Japan Government</t>
  </si>
  <si>
    <t>US Treasury</t>
  </si>
  <si>
    <t>Global Government</t>
  </si>
  <si>
    <t>Europe Government Index</t>
  </si>
  <si>
    <t>Corporate €</t>
  </si>
  <si>
    <t>Italia All Mat</t>
  </si>
  <si>
    <t>Euro Government AM</t>
  </si>
  <si>
    <t>Italia 1-3</t>
  </si>
  <si>
    <t>1-3 Year Euro Government</t>
  </si>
  <si>
    <t>Italia Mon</t>
  </si>
  <si>
    <t>Monetario €</t>
  </si>
  <si>
    <t>Peso</t>
  </si>
  <si>
    <t>Sigma</t>
  </si>
  <si>
    <t>Corr</t>
  </si>
  <si>
    <t>W*sigma</t>
  </si>
  <si>
    <t>media ponderata</t>
  </si>
  <si>
    <t>mesile</t>
  </si>
  <si>
    <t>giornaliero</t>
  </si>
  <si>
    <t>annuale</t>
  </si>
  <si>
    <t>VaR giorn</t>
  </si>
  <si>
    <t>VaR ann</t>
  </si>
  <si>
    <t>VaR annuale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</si>
</sst>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0.0%"/>
    <numFmt numFmtId="166" formatCode="#,##0.00_ ;\-#,##0.00\ "/>
    <numFmt numFmtId="167" formatCode="_-* #,##0.0000_-;\-* #,##0.0000_-;_-* &quot;-&quot;??_-;_-@_-"/>
    <numFmt numFmtId="168" formatCode="0.000000"/>
    <numFmt numFmtId="169" formatCode="_-* #,##0.000_-;\-* #,##0.000_-;_-* &quot;-&quot;??_-;_-@_-"/>
    <numFmt numFmtId="170" formatCode="0.0000000%"/>
    <numFmt numFmtId="171" formatCode="0.000"/>
    <numFmt numFmtId="172" formatCode="_-[$€]\ * #,##0.00_-;\-[$€]\ * #,##0.00_-;_-[$€]\ * &quot;-&quot;??_-;_-@_-"/>
    <numFmt numFmtId="173" formatCode="0.00000"/>
    <numFmt numFmtId="174" formatCode="0.0000"/>
    <numFmt numFmtId="175" formatCode="_-* #,##0.0000\ _€_-;\-* #,##0.0000\ _€_-;_-* &quot;-&quot;????\ _€_-;_-@_-"/>
    <numFmt numFmtId="176" formatCode="_-* #,##0.000000\ _€_-;\-* #,##0.000000\ _€_-;_-* &quot;-&quot;????\ _€_-;_-@_-"/>
    <numFmt numFmtId="177" formatCode="_-* #,##0.0000\ _€_-;\-* #,##0.0000\ _€_-;_-* &quot;-&quot;??\ _€_-;_-@_-"/>
    <numFmt numFmtId="178" formatCode="_-* #,##0.00\ _€_-;\-* #,##0.00\ _€_-;_-* &quot;-&quot;??\ _€_-;_-@_-"/>
    <numFmt numFmtId="179" formatCode="_-* #,##0.000\ _€_-;\-* #,##0.000\ _€_-;_-* &quot;-&quot;??\ _€_-;_-@_-"/>
    <numFmt numFmtId="180" formatCode="#,##0.000_ ;\-#,##0.000\ "/>
    <numFmt numFmtId="181" formatCode="_-* #,##0_-;\-* #,##0_-;_-* &quot;-&quot;??_-;_-@_-"/>
    <numFmt numFmtId="182" formatCode="#,##0_ ;\-#,##0\ "/>
    <numFmt numFmtId="183" formatCode="0.0000%"/>
  </numFmts>
  <fonts count="10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i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1"/>
      <name val="Frutiger 45 Light"/>
    </font>
    <font>
      <b/>
      <sz val="14"/>
      <name val="Arial"/>
      <family val="2"/>
    </font>
    <font>
      <b/>
      <sz val="12"/>
      <name val="Arial"/>
      <family val="2"/>
    </font>
    <font>
      <b/>
      <sz val="11"/>
      <color rgb="FFFF0000"/>
      <name val="Calibri"/>
      <family val="2"/>
    </font>
    <font>
      <sz val="12"/>
      <color rgb="FFFF000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sz val="12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6"/>
      <color indexed="10"/>
      <name val="Arial"/>
      <family val="2"/>
    </font>
    <font>
      <sz val="20"/>
      <color indexed="10"/>
      <name val="Arial"/>
      <family val="2"/>
    </font>
    <font>
      <sz val="12"/>
      <color indexed="10"/>
      <name val="Arial"/>
      <family val="2"/>
    </font>
    <font>
      <sz val="10"/>
      <name val="Symbol"/>
      <family val="1"/>
      <charset val="2"/>
    </font>
    <font>
      <b/>
      <sz val="12"/>
      <color indexed="1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.5"/>
      <name val="Frutiger 45 Light"/>
    </font>
    <font>
      <b/>
      <sz val="10.5"/>
      <color indexed="18"/>
      <name val="Frutiger 45 Light"/>
      <family val="2"/>
    </font>
    <font>
      <b/>
      <sz val="10.5"/>
      <color indexed="18"/>
      <name val="Frutiger 45 Light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Bell MT"/>
      <family val="1"/>
    </font>
    <font>
      <b/>
      <sz val="10"/>
      <name val="Times New Roman"/>
      <family val="1"/>
    </font>
    <font>
      <b/>
      <i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sz val="2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indexed="18"/>
      <name val="Frutiger 45 Light"/>
      <family val="2"/>
    </font>
    <font>
      <sz val="12"/>
      <color theme="4" tint="0.59999389629810485"/>
      <name val="Arial"/>
      <family val="2"/>
    </font>
    <font>
      <b/>
      <sz val="16"/>
      <color rgb="FFFF0000"/>
      <name val="Frutiger 45 Light"/>
    </font>
    <font>
      <i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color indexed="12"/>
      <name val="Arial"/>
      <family val="2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6"/>
      <name val="Arial"/>
      <family val="2"/>
    </font>
    <font>
      <i/>
      <sz val="6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sz val="10"/>
      <color theme="8" tint="0.79998168889431442"/>
      <name val="Arial"/>
      <family val="2"/>
    </font>
    <font>
      <sz val="14"/>
      <color rgb="FFFFFF00"/>
      <name val="Arial"/>
      <family val="2"/>
    </font>
    <font>
      <sz val="14"/>
      <color rgb="FFFF0000"/>
      <name val="Arial"/>
      <family val="2"/>
    </font>
    <font>
      <b/>
      <sz val="12"/>
      <color theme="4"/>
      <name val="Arial"/>
      <family val="2"/>
    </font>
    <font>
      <sz val="12"/>
      <color theme="4"/>
      <name val="Arial"/>
      <family val="2"/>
    </font>
    <font>
      <sz val="10"/>
      <color theme="2" tint="-9.9978637043366805E-2"/>
      <name val="Arial"/>
      <family val="2"/>
    </font>
    <font>
      <b/>
      <sz val="10"/>
      <name val="MS Sans Serif"/>
    </font>
    <font>
      <sz val="10"/>
      <color theme="0"/>
      <name val="MS Sans Serif"/>
      <family val="2"/>
    </font>
    <font>
      <sz val="10"/>
      <color theme="0"/>
      <name val="Symbol"/>
      <family val="1"/>
      <charset val="2"/>
    </font>
    <font>
      <b/>
      <sz val="10"/>
      <color rgb="FFFF0000"/>
      <name val="Symbol"/>
      <family val="1"/>
      <charset val="2"/>
    </font>
    <font>
      <b/>
      <sz val="10"/>
      <color rgb="FF3333FF"/>
      <name val="Arial"/>
      <family val="2"/>
    </font>
    <font>
      <b/>
      <sz val="10"/>
      <color rgb="FFFF0000"/>
      <name val="Times New Roman"/>
      <family val="1"/>
    </font>
    <font>
      <b/>
      <sz val="12"/>
      <color rgb="FFFF0000"/>
      <name val="Arial"/>
      <family val="2"/>
    </font>
    <font>
      <sz val="18"/>
      <color theme="1"/>
      <name val="Calibri"/>
      <family val="2"/>
      <scheme val="minor"/>
    </font>
    <font>
      <sz val="11"/>
      <name val="Arial"/>
      <family val="2"/>
    </font>
    <font>
      <b/>
      <sz val="12"/>
      <color theme="8" tint="-0.249977111117893"/>
      <name val="Arial"/>
      <family val="2"/>
    </font>
    <font>
      <sz val="14"/>
      <name val="Arial"/>
      <family val="1"/>
      <charset val="2"/>
    </font>
    <font>
      <sz val="20"/>
      <name val="Symbol"/>
      <family val="1"/>
      <charset val="2"/>
    </font>
    <font>
      <sz val="14"/>
      <name val="Symbol"/>
      <family val="1"/>
      <charset val="2"/>
    </font>
    <font>
      <b/>
      <sz val="15"/>
      <color theme="0"/>
      <name val="Arial"/>
      <family val="2"/>
    </font>
    <font>
      <sz val="15"/>
      <color theme="0"/>
      <name val="Arial"/>
      <family val="2"/>
    </font>
    <font>
      <b/>
      <sz val="10"/>
      <color theme="8" tint="-0.249977111117893"/>
      <name val="Arial"/>
      <family val="2"/>
    </font>
    <font>
      <b/>
      <sz val="14"/>
      <color theme="0"/>
      <name val="Arial"/>
      <family val="2"/>
    </font>
    <font>
      <sz val="14"/>
      <color theme="0"/>
      <name val="Arial"/>
      <family val="2"/>
    </font>
    <font>
      <b/>
      <sz val="9"/>
      <color indexed="81"/>
      <name val="Tahoma"/>
      <family val="2"/>
    </font>
    <font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AFC8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7">
    <xf numFmtId="0" fontId="0" fillId="0" borderId="0"/>
    <xf numFmtId="164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0" borderId="0"/>
    <xf numFmtId="0" fontId="20" fillId="0" borderId="0"/>
    <xf numFmtId="9" fontId="18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6" fillId="0" borderId="0"/>
    <xf numFmtId="0" fontId="15" fillId="0" borderId="0"/>
    <xf numFmtId="43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21" fillId="0" borderId="0"/>
    <xf numFmtId="9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15" fillId="0" borderId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172" fontId="1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/>
    <xf numFmtId="0" fontId="6" fillId="0" borderId="0"/>
    <xf numFmtId="0" fontId="6" fillId="0" borderId="0"/>
    <xf numFmtId="172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103" fillId="0" borderId="0" applyFont="0" applyFill="0" applyBorder="0" applyAlignment="0" applyProtection="0"/>
  </cellStyleXfs>
  <cellXfs count="457">
    <xf numFmtId="0" fontId="0" fillId="0" borderId="0" xfId="0"/>
    <xf numFmtId="0" fontId="17" fillId="2" borderId="1" xfId="23" applyFont="1" applyFill="1" applyBorder="1" applyAlignment="1">
      <alignment horizontal="center" vertical="center" wrapText="1"/>
    </xf>
    <xf numFmtId="0" fontId="22" fillId="2" borderId="1" xfId="23" applyFont="1" applyFill="1" applyBorder="1" applyAlignment="1">
      <alignment horizontal="center"/>
    </xf>
    <xf numFmtId="2" fontId="22" fillId="2" borderId="1" xfId="24" applyNumberFormat="1" applyFont="1" applyFill="1" applyBorder="1" applyAlignment="1">
      <alignment horizontal="center" vertical="center" wrapText="1"/>
    </xf>
    <xf numFmtId="0" fontId="15" fillId="0" borderId="0" xfId="8"/>
    <xf numFmtId="165" fontId="25" fillId="4" borderId="1" xfId="8" applyNumberFormat="1" applyFont="1" applyFill="1" applyBorder="1" applyAlignment="1">
      <alignment horizontal="center"/>
    </xf>
    <xf numFmtId="9" fontId="15" fillId="0" borderId="0" xfId="8" applyNumberFormat="1"/>
    <xf numFmtId="0" fontId="15" fillId="0" borderId="0" xfId="17"/>
    <xf numFmtId="10" fontId="0" fillId="0" borderId="1" xfId="10" applyNumberFormat="1" applyFont="1" applyBorder="1"/>
    <xf numFmtId="10" fontId="15" fillId="0" borderId="0" xfId="17" applyNumberFormat="1"/>
    <xf numFmtId="0" fontId="15" fillId="4" borderId="1" xfId="17" applyFill="1" applyBorder="1"/>
    <xf numFmtId="10" fontId="0" fillId="4" borderId="1" xfId="10" applyNumberFormat="1" applyFont="1" applyFill="1" applyBorder="1" applyAlignment="1">
      <alignment horizontal="center"/>
    </xf>
    <xf numFmtId="10" fontId="15" fillId="4" borderId="1" xfId="17" applyNumberFormat="1" applyFill="1" applyBorder="1" applyAlignment="1">
      <alignment horizontal="center"/>
    </xf>
    <xf numFmtId="10" fontId="15" fillId="10" borderId="1" xfId="17" applyNumberFormat="1" applyFill="1" applyBorder="1" applyAlignment="1">
      <alignment horizontal="center"/>
    </xf>
    <xf numFmtId="0" fontId="28" fillId="10" borderId="1" xfId="17" applyFont="1" applyFill="1" applyBorder="1" applyAlignment="1">
      <alignment horizontal="center"/>
    </xf>
    <xf numFmtId="0" fontId="29" fillId="10" borderId="1" xfId="17" applyFont="1" applyFill="1" applyBorder="1" applyAlignment="1">
      <alignment horizontal="center"/>
    </xf>
    <xf numFmtId="10" fontId="19" fillId="11" borderId="1" xfId="24" applyNumberFormat="1" applyFont="1" applyFill="1" applyBorder="1" applyAlignment="1">
      <alignment horizontal="center"/>
    </xf>
    <xf numFmtId="0" fontId="15" fillId="9" borderId="1" xfId="17" applyFill="1" applyBorder="1"/>
    <xf numFmtId="165" fontId="30" fillId="4" borderId="1" xfId="8" applyNumberFormat="1" applyFont="1" applyFill="1" applyBorder="1" applyAlignment="1">
      <alignment horizontal="center"/>
    </xf>
    <xf numFmtId="0" fontId="31" fillId="0" borderId="0" xfId="17" applyFont="1" applyAlignment="1">
      <alignment horizontal="center" vertical="center" wrapText="1"/>
    </xf>
    <xf numFmtId="0" fontId="28" fillId="0" borderId="0" xfId="17" applyFont="1" applyAlignment="1">
      <alignment horizontal="center" vertical="center" wrapText="1"/>
    </xf>
    <xf numFmtId="9" fontId="0" fillId="0" borderId="0" xfId="10" applyFont="1"/>
    <xf numFmtId="10" fontId="28" fillId="4" borderId="1" xfId="10" applyNumberFormat="1" applyFont="1" applyFill="1" applyBorder="1" applyAlignment="1">
      <alignment horizontal="center"/>
    </xf>
    <xf numFmtId="0" fontId="15" fillId="7" borderId="1" xfId="17" applyFill="1" applyBorder="1"/>
    <xf numFmtId="10" fontId="0" fillId="7" borderId="1" xfId="10" applyNumberFormat="1" applyFont="1" applyFill="1" applyBorder="1" applyAlignment="1">
      <alignment horizontal="center"/>
    </xf>
    <xf numFmtId="10" fontId="0" fillId="0" borderId="0" xfId="10" applyNumberFormat="1" applyFont="1"/>
    <xf numFmtId="0" fontId="15" fillId="13" borderId="0" xfId="27" applyFill="1" applyAlignment="1">
      <alignment horizontal="center"/>
    </xf>
    <xf numFmtId="164" fontId="15" fillId="13" borderId="0" xfId="1" applyFont="1" applyFill="1" applyAlignment="1">
      <alignment horizontal="center"/>
    </xf>
    <xf numFmtId="0" fontId="15" fillId="13" borderId="0" xfId="27" applyFill="1"/>
    <xf numFmtId="10" fontId="33" fillId="13" borderId="0" xfId="10" applyNumberFormat="1" applyFont="1" applyFill="1" applyAlignment="1">
      <alignment horizontal="center"/>
    </xf>
    <xf numFmtId="0" fontId="15" fillId="0" borderId="0" xfId="27" applyAlignment="1">
      <alignment horizontal="center"/>
    </xf>
    <xf numFmtId="0" fontId="28" fillId="13" borderId="0" xfId="27" applyFont="1" applyFill="1" applyAlignment="1">
      <alignment horizontal="center"/>
    </xf>
    <xf numFmtId="10" fontId="15" fillId="14" borderId="1" xfId="10" applyNumberFormat="1" applyFont="1" applyFill="1" applyBorder="1" applyAlignment="1">
      <alignment horizontal="center" vertical="center" wrapText="1"/>
    </xf>
    <xf numFmtId="10" fontId="15" fillId="13" borderId="0" xfId="10" applyNumberFormat="1" applyFill="1" applyAlignment="1">
      <alignment horizontal="center"/>
    </xf>
    <xf numFmtId="10" fontId="15" fillId="0" borderId="0" xfId="10" applyNumberFormat="1" applyAlignment="1">
      <alignment horizontal="center"/>
    </xf>
    <xf numFmtId="1" fontId="28" fillId="15" borderId="1" xfId="11" applyNumberFormat="1" applyFont="1" applyFill="1" applyBorder="1" applyAlignment="1" applyProtection="1">
      <alignment horizontal="center" vertical="center"/>
    </xf>
    <xf numFmtId="2" fontId="15" fillId="15" borderId="1" xfId="11" applyNumberFormat="1" applyFill="1" applyBorder="1" applyAlignment="1" applyProtection="1">
      <alignment horizontal="center" vertical="center"/>
    </xf>
    <xf numFmtId="17" fontId="15" fillId="13" borderId="0" xfId="27" applyNumberFormat="1" applyFill="1" applyAlignment="1">
      <alignment horizontal="center"/>
    </xf>
    <xf numFmtId="10" fontId="15" fillId="16" borderId="1" xfId="10" applyNumberFormat="1" applyFont="1" applyFill="1" applyBorder="1" applyAlignment="1">
      <alignment horizontal="center" vertical="center" wrapText="1"/>
    </xf>
    <xf numFmtId="10" fontId="15" fillId="13" borderId="0" xfId="10" applyNumberFormat="1" applyFill="1" applyBorder="1" applyAlignment="1">
      <alignment horizontal="center" vertical="center" wrapText="1"/>
    </xf>
    <xf numFmtId="0" fontId="15" fillId="14" borderId="1" xfId="27" applyFill="1" applyBorder="1"/>
    <xf numFmtId="0" fontId="15" fillId="0" borderId="0" xfId="27"/>
    <xf numFmtId="10" fontId="15" fillId="14" borderId="1" xfId="27" applyNumberFormat="1" applyFill="1" applyBorder="1"/>
    <xf numFmtId="17" fontId="15" fillId="16" borderId="1" xfId="27" applyNumberFormat="1" applyFill="1" applyBorder="1" applyAlignment="1">
      <alignment horizontal="center" vertical="center" wrapText="1"/>
    </xf>
    <xf numFmtId="165" fontId="28" fillId="15" borderId="1" xfId="10" applyNumberFormat="1" applyFont="1" applyFill="1" applyBorder="1" applyAlignment="1">
      <alignment horizontal="center" vertical="center" wrapText="1"/>
    </xf>
    <xf numFmtId="165" fontId="15" fillId="13" borderId="0" xfId="10" applyNumberFormat="1" applyFill="1" applyBorder="1" applyAlignment="1">
      <alignment horizontal="center"/>
    </xf>
    <xf numFmtId="165" fontId="36" fillId="15" borderId="1" xfId="10" applyNumberFormat="1" applyFont="1" applyFill="1" applyBorder="1" applyAlignment="1">
      <alignment horizontal="center" vertical="center" wrapText="1"/>
    </xf>
    <xf numFmtId="17" fontId="37" fillId="16" borderId="1" xfId="27" applyNumberFormat="1" applyFont="1" applyFill="1" applyBorder="1" applyAlignment="1">
      <alignment horizontal="center" vertical="center" wrapText="1"/>
    </xf>
    <xf numFmtId="2" fontId="15" fillId="13" borderId="0" xfId="11" applyNumberFormat="1" applyFill="1" applyBorder="1" applyAlignment="1" applyProtection="1">
      <alignment horizontal="center" vertical="center"/>
    </xf>
    <xf numFmtId="2" fontId="38" fillId="15" borderId="1" xfId="11" applyNumberFormat="1" applyFont="1" applyFill="1" applyBorder="1" applyAlignment="1" applyProtection="1">
      <alignment horizontal="center" vertical="center"/>
    </xf>
    <xf numFmtId="1" fontId="28" fillId="13" borderId="0" xfId="11" applyNumberFormat="1" applyFont="1" applyFill="1" applyBorder="1" applyAlignment="1" applyProtection="1">
      <alignment horizontal="center" vertical="center"/>
    </xf>
    <xf numFmtId="10" fontId="28" fillId="13" borderId="0" xfId="10" applyNumberFormat="1" applyFont="1" applyFill="1"/>
    <xf numFmtId="166" fontId="15" fillId="13" borderId="0" xfId="11" applyNumberFormat="1" applyFill="1" applyBorder="1" applyProtection="1"/>
    <xf numFmtId="166" fontId="28" fillId="13" borderId="0" xfId="11" applyNumberFormat="1" applyFont="1" applyFill="1" applyBorder="1" applyProtection="1"/>
    <xf numFmtId="10" fontId="15" fillId="13" borderId="0" xfId="10" applyNumberFormat="1" applyFill="1"/>
    <xf numFmtId="10" fontId="15" fillId="13" borderId="0" xfId="10" applyNumberFormat="1" applyFont="1" applyFill="1"/>
    <xf numFmtId="0" fontId="28" fillId="13" borderId="0" xfId="27" applyFont="1" applyFill="1"/>
    <xf numFmtId="10" fontId="15" fillId="13" borderId="0" xfId="27" applyNumberFormat="1" applyFill="1"/>
    <xf numFmtId="10" fontId="15" fillId="13" borderId="0" xfId="10" applyNumberFormat="1" applyFill="1" applyBorder="1"/>
    <xf numFmtId="0" fontId="15" fillId="13" borderId="1" xfId="27" applyFill="1" applyBorder="1"/>
    <xf numFmtId="10" fontId="15" fillId="13" borderId="1" xfId="10" applyNumberFormat="1" applyFill="1" applyBorder="1"/>
    <xf numFmtId="0" fontId="27" fillId="13" borderId="7" xfId="27" applyFont="1" applyFill="1" applyBorder="1" applyAlignment="1">
      <alignment horizontal="center"/>
    </xf>
    <xf numFmtId="0" fontId="27" fillId="13" borderId="0" xfId="27" applyFont="1" applyFill="1" applyAlignment="1">
      <alignment horizontal="center"/>
    </xf>
    <xf numFmtId="0" fontId="15" fillId="13" borderId="8" xfId="27" applyFill="1" applyBorder="1"/>
    <xf numFmtId="10" fontId="28" fillId="13" borderId="0" xfId="10" applyNumberFormat="1" applyFont="1" applyFill="1" applyBorder="1"/>
    <xf numFmtId="167" fontId="28" fillId="13" borderId="0" xfId="11" applyNumberFormat="1" applyFont="1" applyFill="1" applyBorder="1" applyProtection="1"/>
    <xf numFmtId="167" fontId="15" fillId="13" borderId="0" xfId="11" applyNumberFormat="1" applyFill="1" applyBorder="1" applyProtection="1"/>
    <xf numFmtId="165" fontId="39" fillId="8" borderId="1" xfId="8" applyNumberFormat="1" applyFont="1" applyFill="1" applyBorder="1" applyAlignment="1">
      <alignment horizontal="center" vertical="center"/>
    </xf>
    <xf numFmtId="0" fontId="15" fillId="0" borderId="0" xfId="8" applyAlignment="1">
      <alignment vertical="center"/>
    </xf>
    <xf numFmtId="168" fontId="37" fillId="4" borderId="3" xfId="8" applyNumberFormat="1" applyFont="1" applyFill="1" applyBorder="1" applyAlignment="1">
      <alignment horizontal="center" vertical="center" wrapText="1"/>
    </xf>
    <xf numFmtId="0" fontId="15" fillId="4" borderId="1" xfId="8" applyFill="1" applyBorder="1"/>
    <xf numFmtId="9" fontId="15" fillId="4" borderId="1" xfId="10" applyFont="1" applyFill="1" applyBorder="1" applyAlignment="1">
      <alignment horizontal="center"/>
    </xf>
    <xf numFmtId="10" fontId="15" fillId="0" borderId="0" xfId="8" applyNumberFormat="1"/>
    <xf numFmtId="168" fontId="16" fillId="2" borderId="1" xfId="8" applyNumberFormat="1" applyFont="1" applyFill="1" applyBorder="1" applyAlignment="1">
      <alignment horizontal="center" vertical="center" wrapText="1"/>
    </xf>
    <xf numFmtId="10" fontId="15" fillId="0" borderId="1" xfId="8" applyNumberFormat="1" applyBorder="1"/>
    <xf numFmtId="168" fontId="37" fillId="2" borderId="1" xfId="8" applyNumberFormat="1" applyFont="1" applyFill="1" applyBorder="1" applyAlignment="1">
      <alignment horizontal="center" vertical="center" wrapText="1"/>
    </xf>
    <xf numFmtId="0" fontId="37" fillId="0" borderId="0" xfId="8" applyFont="1"/>
    <xf numFmtId="0" fontId="41" fillId="17" borderId="1" xfId="8" applyFont="1" applyFill="1" applyBorder="1"/>
    <xf numFmtId="0" fontId="15" fillId="0" borderId="0" xfId="8" applyAlignment="1">
      <alignment horizontal="right"/>
    </xf>
    <xf numFmtId="10" fontId="41" fillId="18" borderId="1" xfId="8" applyNumberFormat="1" applyFont="1" applyFill="1" applyBorder="1"/>
    <xf numFmtId="9" fontId="41" fillId="18" borderId="1" xfId="8" applyNumberFormat="1" applyFont="1" applyFill="1" applyBorder="1"/>
    <xf numFmtId="0" fontId="37" fillId="0" borderId="0" xfId="8" applyFont="1" applyAlignment="1">
      <alignment horizontal="right"/>
    </xf>
    <xf numFmtId="10" fontId="40" fillId="17" borderId="1" xfId="10" applyNumberFormat="1" applyFont="1" applyFill="1" applyBorder="1" applyAlignment="1">
      <alignment horizontal="center"/>
    </xf>
    <xf numFmtId="0" fontId="15" fillId="4" borderId="1" xfId="11" applyNumberFormat="1" applyFont="1" applyFill="1" applyBorder="1"/>
    <xf numFmtId="0" fontId="15" fillId="10" borderId="1" xfId="17" applyFill="1" applyBorder="1"/>
    <xf numFmtId="10" fontId="40" fillId="12" borderId="1" xfId="10" applyNumberFormat="1" applyFont="1" applyFill="1" applyBorder="1" applyAlignment="1">
      <alignment horizontal="center"/>
    </xf>
    <xf numFmtId="0" fontId="42" fillId="0" borderId="0" xfId="14" applyFont="1"/>
    <xf numFmtId="0" fontId="43" fillId="19" borderId="1" xfId="14" applyFont="1" applyFill="1" applyBorder="1"/>
    <xf numFmtId="2" fontId="43" fillId="19" borderId="1" xfId="14" applyNumberFormat="1" applyFont="1" applyFill="1" applyBorder="1"/>
    <xf numFmtId="0" fontId="44" fillId="19" borderId="1" xfId="14" applyFont="1" applyFill="1" applyBorder="1"/>
    <xf numFmtId="2" fontId="44" fillId="19" borderId="1" xfId="14" applyNumberFormat="1" applyFont="1" applyFill="1" applyBorder="1"/>
    <xf numFmtId="0" fontId="42" fillId="0" borderId="1" xfId="14" applyFont="1" applyBorder="1"/>
    <xf numFmtId="2" fontId="42" fillId="0" borderId="1" xfId="14" applyNumberFormat="1" applyFont="1" applyBorder="1"/>
    <xf numFmtId="2" fontId="42" fillId="0" borderId="0" xfId="14" applyNumberFormat="1" applyFont="1"/>
    <xf numFmtId="0" fontId="15" fillId="3" borderId="0" xfId="17" applyFill="1"/>
    <xf numFmtId="165" fontId="45" fillId="4" borderId="1" xfId="8" applyNumberFormat="1" applyFont="1" applyFill="1" applyBorder="1" applyAlignment="1">
      <alignment horizontal="left"/>
    </xf>
    <xf numFmtId="10" fontId="15" fillId="9" borderId="1" xfId="26" applyNumberFormat="1" applyFont="1" applyFill="1" applyBorder="1" applyAlignment="1">
      <alignment horizontal="center"/>
    </xf>
    <xf numFmtId="10" fontId="29" fillId="20" borderId="1" xfId="10" applyNumberFormat="1" applyFont="1" applyFill="1" applyBorder="1" applyAlignment="1">
      <alignment horizontal="center"/>
    </xf>
    <xf numFmtId="0" fontId="28" fillId="20" borderId="1" xfId="17" applyFont="1" applyFill="1" applyBorder="1" applyAlignment="1">
      <alignment horizontal="center"/>
    </xf>
    <xf numFmtId="10" fontId="46" fillId="0" borderId="1" xfId="17" applyNumberFormat="1" applyFont="1" applyBorder="1"/>
    <xf numFmtId="10" fontId="46" fillId="0" borderId="1" xfId="10" applyNumberFormat="1" applyFont="1" applyBorder="1" applyAlignment="1">
      <alignment horizontal="center"/>
    </xf>
    <xf numFmtId="10" fontId="46" fillId="9" borderId="1" xfId="10" applyNumberFormat="1" applyFont="1" applyFill="1" applyBorder="1" applyAlignment="1">
      <alignment horizontal="center"/>
    </xf>
    <xf numFmtId="165" fontId="46" fillId="5" borderId="1" xfId="10" applyNumberFormat="1" applyFont="1" applyFill="1" applyBorder="1" applyAlignment="1">
      <alignment horizontal="center"/>
    </xf>
    <xf numFmtId="9" fontId="46" fillId="21" borderId="1" xfId="10" applyFont="1" applyFill="1" applyBorder="1" applyAlignment="1">
      <alignment horizontal="center"/>
    </xf>
    <xf numFmtId="0" fontId="46" fillId="5" borderId="14" xfId="17" applyFont="1" applyFill="1" applyBorder="1"/>
    <xf numFmtId="10" fontId="15" fillId="5" borderId="15" xfId="17" applyNumberFormat="1" applyFill="1" applyBorder="1"/>
    <xf numFmtId="43" fontId="15" fillId="3" borderId="0" xfId="17" applyNumberFormat="1" applyFill="1"/>
    <xf numFmtId="0" fontId="46" fillId="6" borderId="14" xfId="17" applyFont="1" applyFill="1" applyBorder="1"/>
    <xf numFmtId="10" fontId="15" fillId="6" borderId="15" xfId="17" applyNumberFormat="1" applyFill="1" applyBorder="1"/>
    <xf numFmtId="0" fontId="15" fillId="9" borderId="12" xfId="17" applyFill="1" applyBorder="1"/>
    <xf numFmtId="10" fontId="15" fillId="9" borderId="13" xfId="17" applyNumberFormat="1" applyFill="1" applyBorder="1"/>
    <xf numFmtId="0" fontId="28" fillId="20" borderId="1" xfId="0" applyFont="1" applyFill="1" applyBorder="1" applyAlignment="1">
      <alignment horizontal="center"/>
    </xf>
    <xf numFmtId="10" fontId="47" fillId="4" borderId="1" xfId="10" applyNumberFormat="1" applyFont="1" applyFill="1" applyBorder="1" applyAlignment="1">
      <alignment horizontal="center"/>
    </xf>
    <xf numFmtId="10" fontId="46" fillId="7" borderId="1" xfId="10" applyNumberFormat="1" applyFont="1" applyFill="1" applyBorder="1" applyAlignment="1">
      <alignment horizontal="center"/>
    </xf>
    <xf numFmtId="0" fontId="50" fillId="0" borderId="0" xfId="17" applyFont="1" applyAlignment="1">
      <alignment horizontal="center"/>
    </xf>
    <xf numFmtId="0" fontId="28" fillId="4" borderId="1" xfId="17" applyFont="1" applyFill="1" applyBorder="1"/>
    <xf numFmtId="0" fontId="27" fillId="0" borderId="7" xfId="0" applyFont="1" applyBorder="1" applyAlignment="1">
      <alignment horizontal="center"/>
    </xf>
    <xf numFmtId="2" fontId="52" fillId="0" borderId="1" xfId="0" applyNumberFormat="1" applyFont="1" applyBorder="1"/>
    <xf numFmtId="2" fontId="52" fillId="22" borderId="1" xfId="0" applyNumberFormat="1" applyFont="1" applyFill="1" applyBorder="1"/>
    <xf numFmtId="2" fontId="52" fillId="11" borderId="1" xfId="0" applyNumberFormat="1" applyFont="1" applyFill="1" applyBorder="1"/>
    <xf numFmtId="2" fontId="52" fillId="4" borderId="1" xfId="0" applyNumberFormat="1" applyFont="1" applyFill="1" applyBorder="1"/>
    <xf numFmtId="165" fontId="45" fillId="8" borderId="1" xfId="8" applyNumberFormat="1" applyFont="1" applyFill="1" applyBorder="1" applyAlignment="1">
      <alignment horizontal="left"/>
    </xf>
    <xf numFmtId="165" fontId="25" fillId="8" borderId="1" xfId="8" applyNumberFormat="1" applyFont="1" applyFill="1" applyBorder="1" applyAlignment="1">
      <alignment horizontal="center"/>
    </xf>
    <xf numFmtId="165" fontId="30" fillId="8" borderId="1" xfId="8" applyNumberFormat="1" applyFont="1" applyFill="1" applyBorder="1" applyAlignment="1">
      <alignment horizontal="center"/>
    </xf>
    <xf numFmtId="170" fontId="39" fillId="8" borderId="1" xfId="8" applyNumberFormat="1" applyFont="1" applyFill="1" applyBorder="1" applyAlignment="1">
      <alignment horizontal="center" vertical="center"/>
    </xf>
    <xf numFmtId="43" fontId="7" fillId="0" borderId="1" xfId="11" applyFont="1" applyBorder="1"/>
    <xf numFmtId="169" fontId="7" fillId="0" borderId="1" xfId="11" applyNumberFormat="1" applyFont="1" applyBorder="1"/>
    <xf numFmtId="0" fontId="53" fillId="4" borderId="1" xfId="8" applyFont="1" applyFill="1" applyBorder="1"/>
    <xf numFmtId="0" fontId="7" fillId="0" borderId="0" xfId="40"/>
    <xf numFmtId="0" fontId="7" fillId="20" borderId="1" xfId="40" applyFill="1" applyBorder="1" applyAlignment="1">
      <alignment horizontal="center" vertical="center" wrapText="1"/>
    </xf>
    <xf numFmtId="14" fontId="15" fillId="20" borderId="1" xfId="17" applyNumberFormat="1" applyFill="1" applyBorder="1"/>
    <xf numFmtId="10" fontId="0" fillId="0" borderId="1" xfId="41" applyNumberFormat="1" applyFont="1" applyBorder="1" applyAlignment="1">
      <alignment horizontal="center"/>
    </xf>
    <xf numFmtId="0" fontId="7" fillId="10" borderId="1" xfId="40" applyFill="1" applyBorder="1"/>
    <xf numFmtId="10" fontId="0" fillId="10" borderId="1" xfId="41" applyNumberFormat="1" applyFont="1" applyFill="1" applyBorder="1" applyAlignment="1">
      <alignment horizontal="center"/>
    </xf>
    <xf numFmtId="0" fontId="54" fillId="20" borderId="1" xfId="40" applyFont="1" applyFill="1" applyBorder="1" applyAlignment="1">
      <alignment horizontal="center" vertical="center" wrapText="1"/>
    </xf>
    <xf numFmtId="0" fontId="56" fillId="0" borderId="1" xfId="40" applyFont="1" applyBorder="1" applyAlignment="1">
      <alignment horizontal="center" vertical="center"/>
    </xf>
    <xf numFmtId="10" fontId="56" fillId="0" borderId="1" xfId="41" applyNumberFormat="1" applyFont="1" applyBorder="1" applyAlignment="1">
      <alignment horizontal="center" vertical="center"/>
    </xf>
    <xf numFmtId="2" fontId="56" fillId="0" borderId="1" xfId="40" applyNumberFormat="1" applyFont="1" applyBorder="1" applyAlignment="1">
      <alignment horizontal="center" vertical="center"/>
    </xf>
    <xf numFmtId="0" fontId="57" fillId="20" borderId="1" xfId="40" applyFont="1" applyFill="1" applyBorder="1" applyAlignment="1">
      <alignment horizontal="center" vertical="center" wrapText="1"/>
    </xf>
    <xf numFmtId="0" fontId="7" fillId="4" borderId="1" xfId="40" applyFill="1" applyBorder="1"/>
    <xf numFmtId="171" fontId="7" fillId="4" borderId="1" xfId="40" applyNumberFormat="1" applyFill="1" applyBorder="1" applyAlignment="1">
      <alignment horizontal="center"/>
    </xf>
    <xf numFmtId="0" fontId="11" fillId="3" borderId="0" xfId="23" applyFill="1"/>
    <xf numFmtId="2" fontId="52" fillId="9" borderId="1" xfId="0" applyNumberFormat="1" applyFont="1" applyFill="1" applyBorder="1"/>
    <xf numFmtId="0" fontId="7" fillId="3" borderId="0" xfId="40" applyFill="1"/>
    <xf numFmtId="14" fontId="15" fillId="3" borderId="0" xfId="17" applyNumberFormat="1" applyFill="1"/>
    <xf numFmtId="10" fontId="0" fillId="3" borderId="0" xfId="41" applyNumberFormat="1" applyFont="1" applyFill="1" applyBorder="1" applyAlignment="1">
      <alignment horizontal="center"/>
    </xf>
    <xf numFmtId="10" fontId="0" fillId="3" borderId="0" xfId="41" applyNumberFormat="1" applyFont="1" applyFill="1" applyAlignment="1">
      <alignment horizontal="center"/>
    </xf>
    <xf numFmtId="0" fontId="15" fillId="6" borderId="1" xfId="11" applyNumberFormat="1" applyFont="1" applyFill="1" applyBorder="1"/>
    <xf numFmtId="0" fontId="40" fillId="18" borderId="1" xfId="8" applyFont="1" applyFill="1" applyBorder="1" applyAlignment="1">
      <alignment horizontal="center"/>
    </xf>
    <xf numFmtId="10" fontId="0" fillId="0" borderId="1" xfId="43" applyNumberFormat="1" applyFont="1" applyBorder="1" applyAlignment="1">
      <alignment horizontal="center"/>
    </xf>
    <xf numFmtId="2" fontId="42" fillId="4" borderId="1" xfId="14" applyNumberFormat="1" applyFont="1" applyFill="1" applyBorder="1"/>
    <xf numFmtId="0" fontId="42" fillId="4" borderId="1" xfId="14" applyFont="1" applyFill="1" applyBorder="1"/>
    <xf numFmtId="9" fontId="28" fillId="3" borderId="1" xfId="17" applyNumberFormat="1" applyFont="1" applyFill="1" applyBorder="1" applyAlignment="1">
      <alignment horizontal="center"/>
    </xf>
    <xf numFmtId="9" fontId="15" fillId="3" borderId="1" xfId="17" applyNumberFormat="1" applyFill="1" applyBorder="1" applyAlignment="1">
      <alignment horizontal="center"/>
    </xf>
    <xf numFmtId="0" fontId="39" fillId="3" borderId="0" xfId="17" applyFont="1" applyFill="1" applyAlignment="1">
      <alignment horizontal="left"/>
    </xf>
    <xf numFmtId="173" fontId="15" fillId="4" borderId="1" xfId="8" applyNumberFormat="1" applyFill="1" applyBorder="1" applyAlignment="1">
      <alignment horizontal="center"/>
    </xf>
    <xf numFmtId="173" fontId="28" fillId="5" borderId="1" xfId="8" applyNumberFormat="1" applyFont="1" applyFill="1" applyBorder="1" applyAlignment="1">
      <alignment horizontal="center"/>
    </xf>
    <xf numFmtId="174" fontId="58" fillId="5" borderId="1" xfId="8" applyNumberFormat="1" applyFont="1" applyFill="1" applyBorder="1" applyAlignment="1">
      <alignment horizontal="center"/>
    </xf>
    <xf numFmtId="174" fontId="59" fillId="4" borderId="1" xfId="8" applyNumberFormat="1" applyFont="1" applyFill="1" applyBorder="1" applyAlignment="1">
      <alignment horizontal="center"/>
    </xf>
    <xf numFmtId="177" fontId="71" fillId="10" borderId="1" xfId="11" applyNumberFormat="1" applyFont="1" applyFill="1" applyBorder="1" applyAlignment="1"/>
    <xf numFmtId="2" fontId="52" fillId="29" borderId="1" xfId="0" applyNumberFormat="1" applyFont="1" applyFill="1" applyBorder="1"/>
    <xf numFmtId="10" fontId="29" fillId="20" borderId="28" xfId="10" applyNumberFormat="1" applyFont="1" applyFill="1" applyBorder="1" applyAlignment="1">
      <alignment horizontal="center"/>
    </xf>
    <xf numFmtId="0" fontId="70" fillId="10" borderId="1" xfId="17" applyFont="1" applyFill="1" applyBorder="1" applyAlignment="1">
      <alignment horizontal="center"/>
    </xf>
    <xf numFmtId="10" fontId="47" fillId="20" borderId="33" xfId="17" applyNumberFormat="1" applyFont="1" applyFill="1" applyBorder="1" applyAlignment="1">
      <alignment horizontal="center"/>
    </xf>
    <xf numFmtId="165" fontId="0" fillId="0" borderId="1" xfId="10" applyNumberFormat="1" applyFont="1" applyBorder="1" applyAlignment="1">
      <alignment horizontal="center"/>
    </xf>
    <xf numFmtId="165" fontId="46" fillId="5" borderId="0" xfId="10" applyNumberFormat="1" applyFont="1" applyFill="1" applyBorder="1" applyAlignment="1">
      <alignment horizontal="center"/>
    </xf>
    <xf numFmtId="10" fontId="46" fillId="0" borderId="30" xfId="17" applyNumberFormat="1" applyFont="1" applyBorder="1"/>
    <xf numFmtId="10" fontId="47" fillId="9" borderId="33" xfId="17" applyNumberFormat="1" applyFont="1" applyFill="1" applyBorder="1" applyAlignment="1">
      <alignment horizontal="center"/>
    </xf>
    <xf numFmtId="0" fontId="28" fillId="20" borderId="28" xfId="17" applyFont="1" applyFill="1" applyBorder="1"/>
    <xf numFmtId="10" fontId="46" fillId="0" borderId="31" xfId="10" applyNumberFormat="1" applyFont="1" applyBorder="1" applyAlignment="1">
      <alignment horizontal="center"/>
    </xf>
    <xf numFmtId="0" fontId="28" fillId="20" borderId="28" xfId="17" applyFont="1" applyFill="1" applyBorder="1" applyAlignment="1">
      <alignment horizontal="center"/>
    </xf>
    <xf numFmtId="0" fontId="28" fillId="0" borderId="1" xfId="17" applyFont="1" applyBorder="1" applyAlignment="1">
      <alignment horizontal="center"/>
    </xf>
    <xf numFmtId="0" fontId="47" fillId="20" borderId="32" xfId="17" applyFont="1" applyFill="1" applyBorder="1"/>
    <xf numFmtId="0" fontId="71" fillId="10" borderId="1" xfId="17" applyFont="1" applyFill="1" applyBorder="1"/>
    <xf numFmtId="10" fontId="47" fillId="20" borderId="33" xfId="10" applyNumberFormat="1" applyFont="1" applyFill="1" applyBorder="1" applyAlignment="1">
      <alignment horizontal="center"/>
    </xf>
    <xf numFmtId="0" fontId="28" fillId="9" borderId="28" xfId="17" applyFont="1" applyFill="1" applyBorder="1" applyAlignment="1">
      <alignment horizontal="center"/>
    </xf>
    <xf numFmtId="0" fontId="69" fillId="10" borderId="1" xfId="17" applyFont="1" applyFill="1" applyBorder="1" applyAlignment="1">
      <alignment horizontal="center"/>
    </xf>
    <xf numFmtId="177" fontId="72" fillId="3" borderId="1" xfId="11" applyNumberFormat="1" applyFont="1" applyFill="1" applyBorder="1" applyAlignment="1">
      <alignment horizontal="center"/>
    </xf>
    <xf numFmtId="0" fontId="28" fillId="29" borderId="1" xfId="17" applyFont="1" applyFill="1" applyBorder="1" applyAlignment="1">
      <alignment horizontal="center"/>
    </xf>
    <xf numFmtId="0" fontId="28" fillId="20" borderId="27" xfId="17" applyFont="1" applyFill="1" applyBorder="1"/>
    <xf numFmtId="10" fontId="46" fillId="0" borderId="0" xfId="10" applyNumberFormat="1" applyFont="1" applyBorder="1" applyAlignment="1">
      <alignment horizontal="center"/>
    </xf>
    <xf numFmtId="177" fontId="15" fillId="10" borderId="1" xfId="11" applyNumberFormat="1" applyFont="1" applyFill="1" applyBorder="1" applyAlignment="1"/>
    <xf numFmtId="0" fontId="28" fillId="20" borderId="29" xfId="17" applyFont="1" applyFill="1" applyBorder="1"/>
    <xf numFmtId="0" fontId="15" fillId="29" borderId="1" xfId="17" applyFill="1" applyBorder="1" applyAlignment="1">
      <alignment horizontal="center"/>
    </xf>
    <xf numFmtId="10" fontId="0" fillId="0" borderId="1" xfId="10" applyNumberFormat="1" applyFont="1" applyBorder="1" applyAlignment="1">
      <alignment horizontal="center"/>
    </xf>
    <xf numFmtId="10" fontId="47" fillId="20" borderId="34" xfId="17" applyNumberFormat="1" applyFont="1" applyFill="1" applyBorder="1" applyAlignment="1">
      <alignment horizontal="center"/>
    </xf>
    <xf numFmtId="177" fontId="28" fillId="3" borderId="1" xfId="11" applyNumberFormat="1" applyFont="1" applyFill="1" applyBorder="1" applyAlignment="1">
      <alignment horizontal="center"/>
    </xf>
    <xf numFmtId="9" fontId="47" fillId="4" borderId="3" xfId="8" applyNumberFormat="1" applyFont="1" applyFill="1" applyBorder="1" applyAlignment="1">
      <alignment horizontal="center" vertical="center"/>
    </xf>
    <xf numFmtId="10" fontId="47" fillId="0" borderId="1" xfId="17" applyNumberFormat="1" applyFont="1" applyBorder="1"/>
    <xf numFmtId="9" fontId="23" fillId="3" borderId="2" xfId="8" applyNumberFormat="1" applyFont="1" applyFill="1" applyBorder="1" applyAlignment="1">
      <alignment horizontal="center" vertical="center" wrapText="1"/>
    </xf>
    <xf numFmtId="9" fontId="23" fillId="4" borderId="2" xfId="8" applyNumberFormat="1" applyFont="1" applyFill="1" applyBorder="1" applyAlignment="1">
      <alignment horizontal="center" vertical="center" wrapText="1"/>
    </xf>
    <xf numFmtId="9" fontId="23" fillId="4" borderId="3" xfId="8" applyNumberFormat="1" applyFont="1" applyFill="1" applyBorder="1" applyAlignment="1">
      <alignment horizontal="center" vertical="center"/>
    </xf>
    <xf numFmtId="9" fontId="24" fillId="3" borderId="0" xfId="17" applyNumberFormat="1" applyFont="1" applyFill="1"/>
    <xf numFmtId="9" fontId="19" fillId="3" borderId="0" xfId="8" applyNumberFormat="1" applyFont="1" applyFill="1" applyAlignment="1">
      <alignment horizontal="center"/>
    </xf>
    <xf numFmtId="0" fontId="15" fillId="3" borderId="0" xfId="8" applyFill="1"/>
    <xf numFmtId="9" fontId="26" fillId="3" borderId="0" xfId="8" applyNumberFormat="1" applyFont="1" applyFill="1" applyAlignment="1">
      <alignment horizontal="center" vertical="center"/>
    </xf>
    <xf numFmtId="9" fontId="15" fillId="3" borderId="0" xfId="8" applyNumberFormat="1" applyFill="1" applyAlignment="1">
      <alignment horizontal="center"/>
    </xf>
    <xf numFmtId="0" fontId="23" fillId="3" borderId="0" xfId="8" applyFont="1" applyFill="1" applyAlignment="1">
      <alignment horizontal="left" vertical="center"/>
    </xf>
    <xf numFmtId="0" fontId="15" fillId="0" borderId="5" xfId="8" applyBorder="1"/>
    <xf numFmtId="0" fontId="23" fillId="4" borderId="4" xfId="8" applyFont="1" applyFill="1" applyBorder="1" applyAlignment="1">
      <alignment horizontal="left" vertical="center"/>
    </xf>
    <xf numFmtId="0" fontId="17" fillId="10" borderId="1" xfId="17" applyFont="1" applyFill="1" applyBorder="1" applyAlignment="1">
      <alignment horizontal="center"/>
    </xf>
    <xf numFmtId="0" fontId="28" fillId="0" borderId="1" xfId="17" applyFont="1" applyBorder="1"/>
    <xf numFmtId="10" fontId="28" fillId="4" borderId="1" xfId="17" applyNumberFormat="1" applyFont="1" applyFill="1" applyBorder="1" applyAlignment="1">
      <alignment horizontal="center"/>
    </xf>
    <xf numFmtId="9" fontId="23" fillId="4" borderId="1" xfId="8" applyNumberFormat="1" applyFont="1" applyFill="1" applyBorder="1" applyAlignment="1">
      <alignment horizontal="left"/>
    </xf>
    <xf numFmtId="9" fontId="23" fillId="7" borderId="1" xfId="8" applyNumberFormat="1" applyFont="1" applyFill="1" applyBorder="1" applyAlignment="1">
      <alignment horizontal="left"/>
    </xf>
    <xf numFmtId="10" fontId="17" fillId="9" borderId="16" xfId="17" applyNumberFormat="1" applyFont="1" applyFill="1" applyBorder="1" applyAlignment="1">
      <alignment horizontal="center"/>
    </xf>
    <xf numFmtId="10" fontId="17" fillId="9" borderId="17" xfId="17" applyNumberFormat="1" applyFont="1" applyFill="1" applyBorder="1" applyAlignment="1">
      <alignment horizontal="center"/>
    </xf>
    <xf numFmtId="0" fontId="28" fillId="20" borderId="1" xfId="17" applyFont="1" applyFill="1" applyBorder="1"/>
    <xf numFmtId="10" fontId="46" fillId="0" borderId="1" xfId="17" applyNumberFormat="1" applyFont="1" applyBorder="1" applyAlignment="1">
      <alignment horizontal="center"/>
    </xf>
    <xf numFmtId="9" fontId="15" fillId="3" borderId="0" xfId="8" applyNumberFormat="1" applyFill="1"/>
    <xf numFmtId="0" fontId="15" fillId="3" borderId="5" xfId="8" applyFill="1" applyBorder="1"/>
    <xf numFmtId="9" fontId="61" fillId="7" borderId="1" xfId="8" applyNumberFormat="1" applyFont="1" applyFill="1" applyBorder="1" applyAlignment="1">
      <alignment horizontal="center"/>
    </xf>
    <xf numFmtId="0" fontId="26" fillId="0" borderId="0" xfId="8" applyFont="1"/>
    <xf numFmtId="170" fontId="15" fillId="0" borderId="0" xfId="17" applyNumberFormat="1"/>
    <xf numFmtId="10" fontId="19" fillId="2" borderId="1" xfId="44" applyNumberFormat="1" applyFont="1" applyFill="1" applyBorder="1" applyAlignment="1">
      <alignment horizontal="center"/>
    </xf>
    <xf numFmtId="0" fontId="28" fillId="4" borderId="6" xfId="8" applyFont="1" applyFill="1" applyBorder="1" applyAlignment="1">
      <alignment horizontal="center"/>
    </xf>
    <xf numFmtId="2" fontId="22" fillId="2" borderId="1" xfId="44" applyNumberFormat="1" applyFont="1" applyFill="1" applyBorder="1" applyAlignment="1">
      <alignment horizontal="center" vertical="center" wrapText="1"/>
    </xf>
    <xf numFmtId="10" fontId="15" fillId="10" borderId="1" xfId="10" applyNumberFormat="1" applyFont="1" applyFill="1" applyBorder="1" applyAlignment="1">
      <alignment horizontal="center"/>
    </xf>
    <xf numFmtId="0" fontId="15" fillId="0" borderId="1" xfId="17" applyBorder="1"/>
    <xf numFmtId="0" fontId="63" fillId="10" borderId="1" xfId="17" applyFont="1" applyFill="1" applyBorder="1" applyAlignment="1">
      <alignment horizontal="center"/>
    </xf>
    <xf numFmtId="0" fontId="28" fillId="0" borderId="0" xfId="17" applyFont="1"/>
    <xf numFmtId="175" fontId="15" fillId="0" borderId="0" xfId="17" applyNumberFormat="1"/>
    <xf numFmtId="176" fontId="59" fillId="0" borderId="0" xfId="17" applyNumberFormat="1" applyFont="1"/>
    <xf numFmtId="9" fontId="15" fillId="0" borderId="1" xfId="10" applyFont="1" applyBorder="1" applyAlignment="1">
      <alignment horizontal="center"/>
    </xf>
    <xf numFmtId="0" fontId="28" fillId="10" borderId="1" xfId="17" applyFont="1" applyFill="1" applyBorder="1"/>
    <xf numFmtId="0" fontId="64" fillId="0" borderId="1" xfId="73" applyFont="1" applyBorder="1" applyAlignment="1">
      <alignment horizontal="center" vertical="center" wrapText="1"/>
    </xf>
    <xf numFmtId="0" fontId="6" fillId="0" borderId="0" xfId="73"/>
    <xf numFmtId="165" fontId="64" fillId="10" borderId="1" xfId="91" applyNumberFormat="1" applyFont="1" applyFill="1" applyBorder="1" applyAlignment="1">
      <alignment horizontal="center"/>
    </xf>
    <xf numFmtId="165" fontId="6" fillId="0" borderId="0" xfId="73" applyNumberFormat="1"/>
    <xf numFmtId="0" fontId="64" fillId="3" borderId="1" xfId="73" applyFont="1" applyFill="1" applyBorder="1" applyAlignment="1">
      <alignment horizontal="left" vertical="center" wrapText="1"/>
    </xf>
    <xf numFmtId="0" fontId="22" fillId="26" borderId="1" xfId="17" applyFont="1" applyFill="1" applyBorder="1" applyAlignment="1">
      <alignment horizontal="left" vertical="center"/>
    </xf>
    <xf numFmtId="0" fontId="22" fillId="26" borderId="1" xfId="17" applyFont="1" applyFill="1" applyBorder="1" applyAlignment="1">
      <alignment horizontal="center" vertical="center"/>
    </xf>
    <xf numFmtId="0" fontId="65" fillId="3" borderId="1" xfId="17" applyFont="1" applyFill="1" applyBorder="1" applyAlignment="1">
      <alignment horizontal="left" vertical="center"/>
    </xf>
    <xf numFmtId="49" fontId="66" fillId="3" borderId="1" xfId="91" quotePrefix="1" applyNumberFormat="1" applyFont="1" applyFill="1" applyBorder="1" applyAlignment="1" applyProtection="1">
      <alignment horizontal="center" vertical="center"/>
      <protection locked="0"/>
    </xf>
    <xf numFmtId="0" fontId="67" fillId="27" borderId="21" xfId="17" applyFont="1" applyFill="1" applyBorder="1" applyAlignment="1">
      <alignment horizontal="center"/>
    </xf>
    <xf numFmtId="0" fontId="65" fillId="24" borderId="1" xfId="17" applyFont="1" applyFill="1" applyBorder="1" applyAlignment="1">
      <alignment horizontal="left" vertical="center"/>
    </xf>
    <xf numFmtId="0" fontId="65" fillId="23" borderId="1" xfId="17" applyFont="1" applyFill="1" applyBorder="1" applyAlignment="1">
      <alignment horizontal="left" vertical="center"/>
    </xf>
    <xf numFmtId="0" fontId="28" fillId="22" borderId="1" xfId="8" applyFont="1" applyFill="1" applyBorder="1"/>
    <xf numFmtId="0" fontId="28" fillId="25" borderId="1" xfId="8" applyFont="1" applyFill="1" applyBorder="1"/>
    <xf numFmtId="9" fontId="28" fillId="22" borderId="1" xfId="8" applyNumberFormat="1" applyFont="1" applyFill="1" applyBorder="1" applyAlignment="1">
      <alignment horizontal="center"/>
    </xf>
    <xf numFmtId="165" fontId="15" fillId="25" borderId="1" xfId="10" applyNumberFormat="1" applyFont="1" applyFill="1" applyBorder="1" applyAlignment="1">
      <alignment horizontal="center"/>
    </xf>
    <xf numFmtId="0" fontId="28" fillId="10" borderId="1" xfId="8" applyFont="1" applyFill="1" applyBorder="1"/>
    <xf numFmtId="165" fontId="15" fillId="10" borderId="1" xfId="10" applyNumberFormat="1" applyFont="1" applyFill="1" applyBorder="1" applyAlignment="1">
      <alignment horizontal="center"/>
    </xf>
    <xf numFmtId="165" fontId="68" fillId="11" borderId="1" xfId="91" applyNumberFormat="1" applyFont="1" applyFill="1" applyBorder="1" applyAlignment="1">
      <alignment horizontal="center"/>
    </xf>
    <xf numFmtId="0" fontId="63" fillId="10" borderId="1" xfId="17" applyFont="1" applyFill="1" applyBorder="1" applyAlignment="1">
      <alignment horizontal="left"/>
    </xf>
    <xf numFmtId="165" fontId="28" fillId="4" borderId="1" xfId="17" applyNumberFormat="1" applyFont="1" applyFill="1" applyBorder="1" applyAlignment="1">
      <alignment horizontal="center"/>
    </xf>
    <xf numFmtId="9" fontId="15" fillId="0" borderId="1" xfId="17" applyNumberFormat="1" applyBorder="1"/>
    <xf numFmtId="2" fontId="23" fillId="29" borderId="1" xfId="44" applyNumberFormat="1" applyFont="1" applyFill="1" applyBorder="1" applyAlignment="1">
      <alignment horizontal="center" vertical="center" wrapText="1"/>
    </xf>
    <xf numFmtId="10" fontId="19" fillId="2" borderId="1" xfId="106" applyNumberFormat="1" applyFont="1" applyFill="1" applyBorder="1" applyAlignment="1">
      <alignment horizontal="center"/>
    </xf>
    <xf numFmtId="10" fontId="19" fillId="2" borderId="1" xfId="107" applyNumberFormat="1" applyFont="1" applyFill="1" applyBorder="1" applyAlignment="1">
      <alignment horizontal="center"/>
    </xf>
    <xf numFmtId="10" fontId="73" fillId="10" borderId="1" xfId="17" applyNumberFormat="1" applyFont="1" applyFill="1" applyBorder="1" applyAlignment="1">
      <alignment horizontal="center"/>
    </xf>
    <xf numFmtId="0" fontId="28" fillId="30" borderId="1" xfId="17" applyFont="1" applyFill="1" applyBorder="1"/>
    <xf numFmtId="0" fontId="15" fillId="31" borderId="1" xfId="17" applyFill="1" applyBorder="1" applyAlignment="1">
      <alignment horizontal="left"/>
    </xf>
    <xf numFmtId="0" fontId="15" fillId="31" borderId="1" xfId="17" applyFill="1" applyBorder="1"/>
    <xf numFmtId="10" fontId="23" fillId="3" borderId="1" xfId="108" applyNumberFormat="1" applyFont="1" applyFill="1" applyBorder="1" applyAlignment="1">
      <alignment horizontal="center"/>
    </xf>
    <xf numFmtId="10" fontId="22" fillId="3" borderId="1" xfId="108" applyNumberFormat="1" applyFont="1" applyFill="1" applyBorder="1" applyAlignment="1">
      <alignment horizontal="center"/>
    </xf>
    <xf numFmtId="10" fontId="0" fillId="0" borderId="1" xfId="109" applyNumberFormat="1" applyFont="1" applyBorder="1" applyAlignment="1">
      <alignment horizontal="center"/>
    </xf>
    <xf numFmtId="9" fontId="74" fillId="4" borderId="1" xfId="8" applyNumberFormat="1" applyFont="1" applyFill="1" applyBorder="1" applyAlignment="1">
      <alignment horizontal="center"/>
    </xf>
    <xf numFmtId="9" fontId="75" fillId="3" borderId="0" xfId="8" applyNumberFormat="1" applyFont="1" applyFill="1" applyAlignment="1">
      <alignment horizontal="center"/>
    </xf>
    <xf numFmtId="9" fontId="76" fillId="22" borderId="1" xfId="8" applyNumberFormat="1" applyFont="1" applyFill="1" applyBorder="1" applyAlignment="1">
      <alignment horizontal="center"/>
    </xf>
    <xf numFmtId="165" fontId="77" fillId="25" borderId="1" xfId="10" applyNumberFormat="1" applyFont="1" applyFill="1" applyBorder="1" applyAlignment="1">
      <alignment horizontal="center"/>
    </xf>
    <xf numFmtId="165" fontId="77" fillId="10" borderId="1" xfId="10" applyNumberFormat="1" applyFont="1" applyFill="1" applyBorder="1" applyAlignment="1">
      <alignment horizontal="center"/>
    </xf>
    <xf numFmtId="0" fontId="40" fillId="18" borderId="1" xfId="17" applyFont="1" applyFill="1" applyBorder="1" applyAlignment="1">
      <alignment horizontal="center"/>
    </xf>
    <xf numFmtId="10" fontId="15" fillId="4" borderId="1" xfId="8" applyNumberFormat="1" applyFill="1" applyBorder="1" applyAlignment="1">
      <alignment horizontal="left"/>
    </xf>
    <xf numFmtId="10" fontId="40" fillId="18" borderId="1" xfId="17" applyNumberFormat="1" applyFont="1" applyFill="1" applyBorder="1" applyAlignment="1">
      <alignment horizontal="center"/>
    </xf>
    <xf numFmtId="165" fontId="26" fillId="4" borderId="1" xfId="8" applyNumberFormat="1" applyFont="1" applyFill="1" applyBorder="1" applyAlignment="1">
      <alignment horizontal="center"/>
    </xf>
    <xf numFmtId="9" fontId="25" fillId="4" borderId="1" xfId="8" applyNumberFormat="1" applyFont="1" applyFill="1" applyBorder="1" applyAlignment="1">
      <alignment horizontal="center"/>
    </xf>
    <xf numFmtId="10" fontId="15" fillId="8" borderId="1" xfId="8" applyNumberFormat="1" applyFill="1" applyBorder="1" applyAlignment="1">
      <alignment horizontal="left"/>
    </xf>
    <xf numFmtId="165" fontId="26" fillId="8" borderId="1" xfId="8" applyNumberFormat="1" applyFont="1" applyFill="1" applyBorder="1" applyAlignment="1">
      <alignment horizontal="center"/>
    </xf>
    <xf numFmtId="9" fontId="25" fillId="8" borderId="1" xfId="8" applyNumberFormat="1" applyFont="1" applyFill="1" applyBorder="1" applyAlignment="1">
      <alignment horizontal="center"/>
    </xf>
    <xf numFmtId="168" fontId="28" fillId="8" borderId="1" xfId="17" applyNumberFormat="1" applyFont="1" applyFill="1" applyBorder="1" applyAlignment="1">
      <alignment horizontal="center"/>
    </xf>
    <xf numFmtId="17" fontId="15" fillId="8" borderId="1" xfId="17" applyNumberFormat="1" applyFill="1" applyBorder="1" applyAlignment="1">
      <alignment horizontal="center"/>
    </xf>
    <xf numFmtId="165" fontId="0" fillId="8" borderId="1" xfId="10" applyNumberFormat="1" applyFont="1" applyFill="1" applyBorder="1" applyAlignment="1">
      <alignment horizontal="center"/>
    </xf>
    <xf numFmtId="0" fontId="39" fillId="9" borderId="1" xfId="17" applyFont="1" applyFill="1" applyBorder="1"/>
    <xf numFmtId="0" fontId="39" fillId="4" borderId="1" xfId="17" applyFont="1" applyFill="1" applyBorder="1"/>
    <xf numFmtId="0" fontId="39" fillId="22" borderId="1" xfId="17" applyFont="1" applyFill="1" applyBorder="1"/>
    <xf numFmtId="0" fontId="41" fillId="32" borderId="1" xfId="17" applyFont="1" applyFill="1" applyBorder="1"/>
    <xf numFmtId="165" fontId="39" fillId="4" borderId="1" xfId="17" applyNumberFormat="1" applyFont="1" applyFill="1" applyBorder="1" applyAlignment="1">
      <alignment horizontal="center"/>
    </xf>
    <xf numFmtId="165" fontId="39" fillId="22" borderId="1" xfId="17" applyNumberFormat="1" applyFont="1" applyFill="1" applyBorder="1" applyAlignment="1">
      <alignment horizontal="center"/>
    </xf>
    <xf numFmtId="165" fontId="41" fillId="32" borderId="1" xfId="17" applyNumberFormat="1" applyFont="1" applyFill="1" applyBorder="1" applyAlignment="1">
      <alignment horizontal="center"/>
    </xf>
    <xf numFmtId="165" fontId="15" fillId="4" borderId="1" xfId="17" applyNumberFormat="1" applyFill="1" applyBorder="1" applyAlignment="1">
      <alignment horizontal="center"/>
    </xf>
    <xf numFmtId="165" fontId="15" fillId="22" borderId="1" xfId="17" applyNumberFormat="1" applyFill="1" applyBorder="1" applyAlignment="1">
      <alignment horizontal="center"/>
    </xf>
    <xf numFmtId="165" fontId="78" fillId="32" borderId="1" xfId="17" applyNumberFormat="1" applyFont="1" applyFill="1" applyBorder="1" applyAlignment="1">
      <alignment horizontal="center"/>
    </xf>
    <xf numFmtId="9" fontId="39" fillId="4" borderId="1" xfId="17" applyNumberFormat="1" applyFont="1" applyFill="1" applyBorder="1" applyAlignment="1">
      <alignment horizontal="center"/>
    </xf>
    <xf numFmtId="9" fontId="39" fillId="22" borderId="1" xfId="17" applyNumberFormat="1" applyFont="1" applyFill="1" applyBorder="1" applyAlignment="1">
      <alignment horizontal="center"/>
    </xf>
    <xf numFmtId="9" fontId="41" fillId="32" borderId="1" xfId="17" applyNumberFormat="1" applyFont="1" applyFill="1" applyBorder="1" applyAlignment="1">
      <alignment horizontal="center"/>
    </xf>
    <xf numFmtId="179" fontId="39" fillId="4" borderId="1" xfId="110" applyNumberFormat="1" applyFont="1" applyFill="1" applyBorder="1"/>
    <xf numFmtId="179" fontId="39" fillId="22" borderId="1" xfId="110" applyNumberFormat="1" applyFont="1" applyFill="1" applyBorder="1"/>
    <xf numFmtId="179" fontId="41" fillId="32" borderId="1" xfId="110" applyNumberFormat="1" applyFont="1" applyFill="1" applyBorder="1"/>
    <xf numFmtId="0" fontId="15" fillId="3" borderId="1" xfId="17" applyFill="1" applyBorder="1"/>
    <xf numFmtId="165" fontId="15" fillId="3" borderId="1" xfId="17" applyNumberFormat="1" applyFill="1" applyBorder="1"/>
    <xf numFmtId="0" fontId="15" fillId="0" borderId="0" xfId="17" applyAlignment="1">
      <alignment horizontal="center"/>
    </xf>
    <xf numFmtId="10" fontId="17" fillId="4" borderId="16" xfId="17" applyNumberFormat="1" applyFont="1" applyFill="1" applyBorder="1" applyAlignment="1">
      <alignment horizontal="center"/>
    </xf>
    <xf numFmtId="10" fontId="17" fillId="4" borderId="17" xfId="17" applyNumberFormat="1" applyFont="1" applyFill="1" applyBorder="1" applyAlignment="1">
      <alignment horizontal="center"/>
    </xf>
    <xf numFmtId="0" fontId="28" fillId="8" borderId="1" xfId="8" applyFont="1" applyFill="1" applyBorder="1" applyAlignment="1">
      <alignment horizontal="center"/>
    </xf>
    <xf numFmtId="0" fontId="28" fillId="8" borderId="1" xfId="8" applyFont="1" applyFill="1" applyBorder="1"/>
    <xf numFmtId="0" fontId="28" fillId="14" borderId="1" xfId="8" applyFont="1" applyFill="1" applyBorder="1" applyAlignment="1">
      <alignment horizontal="center" vertical="center" wrapText="1"/>
    </xf>
    <xf numFmtId="165" fontId="28" fillId="4" borderId="1" xfId="10" applyNumberFormat="1" applyFont="1" applyFill="1" applyBorder="1" applyAlignment="1">
      <alignment horizontal="center"/>
    </xf>
    <xf numFmtId="168" fontId="79" fillId="2" borderId="1" xfId="8" applyNumberFormat="1" applyFont="1" applyFill="1" applyBorder="1" applyAlignment="1">
      <alignment horizontal="center" vertical="center" wrapText="1"/>
    </xf>
    <xf numFmtId="10" fontId="15" fillId="31" borderId="1" xfId="26" applyNumberFormat="1" applyFont="1" applyFill="1" applyBorder="1" applyAlignment="1">
      <alignment horizontal="center"/>
    </xf>
    <xf numFmtId="0" fontId="26" fillId="6" borderId="6" xfId="8" quotePrefix="1" applyFont="1" applyFill="1" applyBorder="1" applyAlignment="1">
      <alignment horizontal="center"/>
    </xf>
    <xf numFmtId="0" fontId="19" fillId="7" borderId="6" xfId="8" applyFont="1" applyFill="1" applyBorder="1" applyAlignment="1">
      <alignment horizontal="center"/>
    </xf>
    <xf numFmtId="0" fontId="15" fillId="0" borderId="0" xfId="8" applyAlignment="1">
      <alignment horizontal="center"/>
    </xf>
    <xf numFmtId="168" fontId="80" fillId="18" borderId="1" xfId="8" applyNumberFormat="1" applyFont="1" applyFill="1" applyBorder="1" applyAlignment="1">
      <alignment horizontal="center" vertical="center" wrapText="1"/>
    </xf>
    <xf numFmtId="0" fontId="82" fillId="10" borderId="1" xfId="17" applyFont="1" applyFill="1" applyBorder="1" applyAlignment="1">
      <alignment horizontal="center"/>
    </xf>
    <xf numFmtId="0" fontId="28" fillId="25" borderId="1" xfId="17" applyFont="1" applyFill="1" applyBorder="1" applyAlignment="1">
      <alignment horizontal="center"/>
    </xf>
    <xf numFmtId="0" fontId="28" fillId="33" borderId="1" xfId="17" applyFont="1" applyFill="1" applyBorder="1"/>
    <xf numFmtId="10" fontId="40" fillId="18" borderId="1" xfId="10" applyNumberFormat="1" applyFont="1" applyFill="1" applyBorder="1" applyAlignment="1">
      <alignment horizontal="center"/>
    </xf>
    <xf numFmtId="10" fontId="15" fillId="33" borderId="1" xfId="17" applyNumberFormat="1" applyFill="1" applyBorder="1"/>
    <xf numFmtId="10" fontId="83" fillId="4" borderId="1" xfId="10" applyNumberFormat="1" applyFont="1" applyFill="1" applyBorder="1" applyAlignment="1">
      <alignment horizontal="center"/>
    </xf>
    <xf numFmtId="0" fontId="84" fillId="33" borderId="1" xfId="17" applyFont="1" applyFill="1" applyBorder="1" applyAlignment="1">
      <alignment horizontal="center"/>
    </xf>
    <xf numFmtId="169" fontId="83" fillId="4" borderId="1" xfId="11" applyNumberFormat="1" applyFont="1" applyFill="1" applyBorder="1" applyAlignment="1">
      <alignment horizontal="center"/>
    </xf>
    <xf numFmtId="178" fontId="15" fillId="0" borderId="0" xfId="17" applyNumberFormat="1"/>
    <xf numFmtId="169" fontId="83" fillId="33" borderId="1" xfId="11" applyNumberFormat="1" applyFont="1" applyFill="1" applyBorder="1" applyAlignment="1">
      <alignment horizontal="center"/>
    </xf>
    <xf numFmtId="0" fontId="15" fillId="33" borderId="0" xfId="17" applyFill="1" applyAlignment="1">
      <alignment horizontal="center"/>
    </xf>
    <xf numFmtId="165" fontId="15" fillId="33" borderId="0" xfId="10" applyNumberFormat="1" applyFont="1" applyFill="1" applyAlignment="1">
      <alignment horizontal="center"/>
    </xf>
    <xf numFmtId="0" fontId="15" fillId="33" borderId="0" xfId="17" applyFill="1"/>
    <xf numFmtId="10" fontId="15" fillId="33" borderId="0" xfId="10" applyNumberFormat="1" applyFont="1" applyFill="1"/>
    <xf numFmtId="178" fontId="86" fillId="3" borderId="1" xfId="111" applyFont="1" applyFill="1" applyBorder="1" applyAlignment="1">
      <alignment horizontal="center"/>
    </xf>
    <xf numFmtId="2" fontId="31" fillId="29" borderId="1" xfId="112" applyNumberFormat="1" applyFont="1" applyFill="1" applyBorder="1" applyAlignment="1">
      <alignment horizontal="center" vertical="center" wrapText="1"/>
    </xf>
    <xf numFmtId="2" fontId="22" fillId="2" borderId="1" xfId="113" applyNumberFormat="1" applyFont="1" applyFill="1" applyBorder="1" applyAlignment="1">
      <alignment horizontal="center" vertical="center" wrapText="1"/>
    </xf>
    <xf numFmtId="10" fontId="19" fillId="2" borderId="1" xfId="113" applyNumberFormat="1" applyFont="1" applyFill="1" applyBorder="1" applyAlignment="1">
      <alignment horizontal="center"/>
    </xf>
    <xf numFmtId="10" fontId="19" fillId="2" borderId="1" xfId="114" applyNumberFormat="1" applyFont="1" applyFill="1" applyBorder="1" applyAlignment="1">
      <alignment horizontal="center"/>
    </xf>
    <xf numFmtId="0" fontId="4" fillId="3" borderId="0" xfId="115" applyFill="1"/>
    <xf numFmtId="165" fontId="28" fillId="30" borderId="1" xfId="17" applyNumberFormat="1" applyFont="1" applyFill="1" applyBorder="1" applyAlignment="1">
      <alignment horizontal="center"/>
    </xf>
    <xf numFmtId="0" fontId="28" fillId="8" borderId="1" xfId="8" applyFont="1" applyFill="1" applyBorder="1" applyAlignment="1">
      <alignment horizontal="center" vertical="center" wrapText="1"/>
    </xf>
    <xf numFmtId="0" fontId="28" fillId="35" borderId="1" xfId="8" applyFont="1" applyFill="1" applyBorder="1" applyAlignment="1">
      <alignment horizontal="center" vertical="center" wrapText="1"/>
    </xf>
    <xf numFmtId="10" fontId="31" fillId="8" borderId="1" xfId="8" applyNumberFormat="1" applyFont="1" applyFill="1" applyBorder="1" applyAlignment="1">
      <alignment horizontal="center" vertical="center"/>
    </xf>
    <xf numFmtId="9" fontId="87" fillId="35" borderId="1" xfId="8" applyNumberFormat="1" applyFont="1" applyFill="1" applyBorder="1" applyAlignment="1">
      <alignment horizontal="center" vertical="center"/>
    </xf>
    <xf numFmtId="0" fontId="15" fillId="10" borderId="9" xfId="8" applyFill="1" applyBorder="1"/>
    <xf numFmtId="0" fontId="15" fillId="10" borderId="10" xfId="8" applyFill="1" applyBorder="1"/>
    <xf numFmtId="0" fontId="15" fillId="10" borderId="11" xfId="8" applyFill="1" applyBorder="1"/>
    <xf numFmtId="0" fontId="15" fillId="10" borderId="12" xfId="8" applyFill="1" applyBorder="1"/>
    <xf numFmtId="0" fontId="15" fillId="10" borderId="8" xfId="8" applyFill="1" applyBorder="1"/>
    <xf numFmtId="0" fontId="15" fillId="10" borderId="13" xfId="8" applyFill="1" applyBorder="1"/>
    <xf numFmtId="0" fontId="28" fillId="35" borderId="1" xfId="8" applyFont="1" applyFill="1" applyBorder="1" applyAlignment="1">
      <alignment vertical="center" wrapText="1"/>
    </xf>
    <xf numFmtId="0" fontId="31" fillId="35" borderId="1" xfId="8" applyFont="1" applyFill="1" applyBorder="1" applyAlignment="1">
      <alignment vertical="center" wrapText="1"/>
    </xf>
    <xf numFmtId="0" fontId="89" fillId="34" borderId="1" xfId="8" applyFont="1" applyFill="1" applyBorder="1" applyAlignment="1">
      <alignment wrapText="1"/>
    </xf>
    <xf numFmtId="0" fontId="92" fillId="12" borderId="1" xfId="8" applyFont="1" applyFill="1" applyBorder="1" applyAlignment="1">
      <alignment horizontal="center" vertical="center" wrapText="1"/>
    </xf>
    <xf numFmtId="0" fontId="28" fillId="34" borderId="1" xfId="8" applyFont="1" applyFill="1" applyBorder="1" applyAlignment="1">
      <alignment horizontal="center" vertical="center"/>
    </xf>
    <xf numFmtId="165" fontId="23" fillId="35" borderId="1" xfId="8" quotePrefix="1" applyNumberFormat="1" applyFont="1" applyFill="1" applyBorder="1" applyAlignment="1">
      <alignment horizontal="center" vertical="center"/>
    </xf>
    <xf numFmtId="10" fontId="26" fillId="35" borderId="1" xfId="8" quotePrefix="1" applyNumberFormat="1" applyFont="1" applyFill="1" applyBorder="1" applyAlignment="1">
      <alignment horizontal="center" vertical="center"/>
    </xf>
    <xf numFmtId="165" fontId="26" fillId="34" borderId="1" xfId="8" quotePrefix="1" applyNumberFormat="1" applyFont="1" applyFill="1" applyBorder="1" applyAlignment="1">
      <alignment horizontal="center" vertical="center"/>
    </xf>
    <xf numFmtId="165" fontId="93" fillId="12" borderId="1" xfId="8" quotePrefix="1" applyNumberFormat="1" applyFont="1" applyFill="1" applyBorder="1" applyAlignment="1">
      <alignment horizontal="center" vertical="center"/>
    </xf>
    <xf numFmtId="0" fontId="28" fillId="34" borderId="1" xfId="8" quotePrefix="1" applyFont="1" applyFill="1" applyBorder="1" applyAlignment="1">
      <alignment horizontal="center" vertical="center"/>
    </xf>
    <xf numFmtId="0" fontId="15" fillId="0" borderId="0" xfId="8" applyAlignment="1">
      <alignment horizontal="center" vertical="center"/>
    </xf>
    <xf numFmtId="10" fontId="22" fillId="3" borderId="1" xfId="10" applyNumberFormat="1" applyFont="1" applyFill="1" applyBorder="1" applyAlignment="1">
      <alignment horizontal="center"/>
    </xf>
    <xf numFmtId="10" fontId="22" fillId="3" borderId="1" xfId="10" applyNumberFormat="1" applyFont="1" applyFill="1" applyBorder="1" applyAlignment="1">
      <alignment horizontal="center" vertical="center"/>
    </xf>
    <xf numFmtId="0" fontId="15" fillId="25" borderId="1" xfId="8" applyFill="1" applyBorder="1"/>
    <xf numFmtId="10" fontId="15" fillId="0" borderId="0" xfId="8" applyNumberFormat="1" applyAlignment="1">
      <alignment horizontal="center"/>
    </xf>
    <xf numFmtId="10" fontId="95" fillId="17" borderId="1" xfId="10" applyNumberFormat="1" applyFont="1" applyFill="1" applyBorder="1" applyAlignment="1">
      <alignment horizontal="center"/>
    </xf>
    <xf numFmtId="10" fontId="95" fillId="12" borderId="1" xfId="10" applyNumberFormat="1" applyFont="1" applyFill="1" applyBorder="1" applyAlignment="1">
      <alignment horizontal="center"/>
    </xf>
    <xf numFmtId="0" fontId="96" fillId="0" borderId="0" xfId="8" applyFont="1" applyAlignment="1">
      <alignment horizontal="center"/>
    </xf>
    <xf numFmtId="0" fontId="96" fillId="0" borderId="0" xfId="8" applyFont="1"/>
    <xf numFmtId="9" fontId="96" fillId="0" borderId="0" xfId="8" applyNumberFormat="1" applyFont="1"/>
    <xf numFmtId="0" fontId="15" fillId="14" borderId="1" xfId="8" applyFill="1" applyBorder="1" applyAlignment="1">
      <alignment horizontal="center" vertical="center" wrapText="1"/>
    </xf>
    <xf numFmtId="165" fontId="15" fillId="4" borderId="1" xfId="10" applyNumberFormat="1" applyFont="1" applyFill="1" applyBorder="1" applyAlignment="1">
      <alignment horizontal="center"/>
    </xf>
    <xf numFmtId="173" fontId="15" fillId="0" borderId="0" xfId="8" applyNumberFormat="1"/>
    <xf numFmtId="43" fontId="15" fillId="0" borderId="1" xfId="11" applyFont="1" applyBorder="1"/>
    <xf numFmtId="169" fontId="3" fillId="0" borderId="1" xfId="11" applyNumberFormat="1" applyFont="1" applyBorder="1"/>
    <xf numFmtId="10" fontId="28" fillId="34" borderId="1" xfId="17" applyNumberFormat="1" applyFont="1" applyFill="1" applyBorder="1" applyAlignment="1">
      <alignment horizontal="center"/>
    </xf>
    <xf numFmtId="179" fontId="15" fillId="34" borderId="1" xfId="111" applyNumberFormat="1" applyFont="1" applyFill="1" applyBorder="1"/>
    <xf numFmtId="165" fontId="28" fillId="25" borderId="1" xfId="10" applyNumberFormat="1" applyFont="1" applyFill="1" applyBorder="1" applyAlignment="1">
      <alignment horizontal="center"/>
    </xf>
    <xf numFmtId="0" fontId="28" fillId="0" borderId="1" xfId="17" applyFont="1" applyBorder="1" applyAlignment="1">
      <alignment horizontal="right"/>
    </xf>
    <xf numFmtId="10" fontId="15" fillId="0" borderId="1" xfId="17" applyNumberFormat="1" applyBorder="1"/>
    <xf numFmtId="0" fontId="28" fillId="0" borderId="3" xfId="17" applyFont="1" applyBorder="1" applyAlignment="1">
      <alignment horizontal="right"/>
    </xf>
    <xf numFmtId="0" fontId="15" fillId="0" borderId="3" xfId="17" applyBorder="1"/>
    <xf numFmtId="10" fontId="15" fillId="0" borderId="3" xfId="17" applyNumberFormat="1" applyBorder="1"/>
    <xf numFmtId="0" fontId="15" fillId="0" borderId="25" xfId="17" applyBorder="1"/>
    <xf numFmtId="165" fontId="15" fillId="0" borderId="1" xfId="10" applyNumberFormat="1" applyFont="1" applyBorder="1" applyAlignment="1">
      <alignment horizontal="center"/>
    </xf>
    <xf numFmtId="180" fontId="83" fillId="4" borderId="1" xfId="11" applyNumberFormat="1" applyFont="1" applyFill="1" applyBorder="1" applyAlignment="1">
      <alignment horizontal="center" vertical="center"/>
    </xf>
    <xf numFmtId="0" fontId="0" fillId="36" borderId="1" xfId="0" applyFill="1" applyBorder="1"/>
    <xf numFmtId="0" fontId="0" fillId="36" borderId="1" xfId="0" quotePrefix="1" applyFill="1" applyBorder="1" applyAlignment="1">
      <alignment wrapText="1"/>
    </xf>
    <xf numFmtId="0" fontId="0" fillId="0" borderId="1" xfId="0" quotePrefix="1" applyBorder="1"/>
    <xf numFmtId="0" fontId="0" fillId="36" borderId="1" xfId="0" quotePrefix="1" applyFill="1" applyBorder="1"/>
    <xf numFmtId="0" fontId="0" fillId="4" borderId="1" xfId="0" quotePrefix="1" applyFill="1" applyBorder="1"/>
    <xf numFmtId="181" fontId="0" fillId="36" borderId="1" xfId="11" applyNumberFormat="1" applyFont="1" applyFill="1" applyBorder="1"/>
    <xf numFmtId="181" fontId="0" fillId="36" borderId="1" xfId="0" applyNumberFormat="1" applyFill="1" applyBorder="1"/>
    <xf numFmtId="181" fontId="0" fillId="4" borderId="1" xfId="0" applyNumberFormat="1" applyFill="1" applyBorder="1"/>
    <xf numFmtId="10" fontId="0" fillId="4" borderId="6" xfId="10" applyNumberFormat="1" applyFont="1" applyFill="1" applyBorder="1"/>
    <xf numFmtId="10" fontId="0" fillId="4" borderId="1" xfId="10" applyNumberFormat="1" applyFont="1" applyFill="1" applyBorder="1"/>
    <xf numFmtId="10" fontId="0" fillId="0" borderId="0" xfId="0" applyNumberFormat="1"/>
    <xf numFmtId="181" fontId="0" fillId="0" borderId="0" xfId="0" applyNumberFormat="1"/>
    <xf numFmtId="10" fontId="23" fillId="34" borderId="1" xfId="108" applyNumberFormat="1" applyFont="1" applyFill="1" applyBorder="1" applyAlignment="1">
      <alignment horizontal="center"/>
    </xf>
    <xf numFmtId="10" fontId="19" fillId="34" borderId="1" xfId="24" applyNumberFormat="1" applyFont="1" applyFill="1" applyBorder="1" applyAlignment="1">
      <alignment horizontal="center"/>
    </xf>
    <xf numFmtId="182" fontId="17" fillId="9" borderId="16" xfId="11" applyNumberFormat="1" applyFont="1" applyFill="1" applyBorder="1" applyAlignment="1">
      <alignment horizontal="center" vertical="center"/>
    </xf>
    <xf numFmtId="10" fontId="17" fillId="9" borderId="17" xfId="17" applyNumberFormat="1" applyFont="1" applyFill="1" applyBorder="1" applyAlignment="1">
      <alignment horizontal="center" vertical="center"/>
    </xf>
    <xf numFmtId="0" fontId="15" fillId="0" borderId="0" xfId="17" applyAlignment="1">
      <alignment horizontal="center" vertical="center"/>
    </xf>
    <xf numFmtId="182" fontId="17" fillId="10" borderId="16" xfId="11" applyNumberFormat="1" applyFont="1" applyFill="1" applyBorder="1" applyAlignment="1">
      <alignment horizontal="center" vertical="center"/>
    </xf>
    <xf numFmtId="10" fontId="17" fillId="10" borderId="17" xfId="17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quotePrefix="1"/>
    <xf numFmtId="0" fontId="15" fillId="4" borderId="0" xfId="0" applyFont="1" applyFill="1"/>
    <xf numFmtId="165" fontId="0" fillId="4" borderId="0" xfId="26" applyNumberFormat="1" applyFont="1" applyFill="1"/>
    <xf numFmtId="0" fontId="0" fillId="4" borderId="0" xfId="0" quotePrefix="1" applyFill="1"/>
    <xf numFmtId="10" fontId="0" fillId="4" borderId="0" xfId="26" applyNumberFormat="1" applyFont="1" applyFill="1"/>
    <xf numFmtId="0" fontId="0" fillId="0" borderId="0" xfId="0" quotePrefix="1" applyAlignment="1">
      <alignment wrapText="1"/>
    </xf>
    <xf numFmtId="0" fontId="98" fillId="3" borderId="0" xfId="23" applyFont="1" applyFill="1" applyAlignment="1">
      <alignment horizontal="center" vertical="center"/>
    </xf>
    <xf numFmtId="10" fontId="19" fillId="9" borderId="1" xfId="24" applyNumberFormat="1" applyFont="1" applyFill="1" applyBorder="1" applyAlignment="1">
      <alignment horizontal="center"/>
    </xf>
    <xf numFmtId="0" fontId="99" fillId="0" borderId="0" xfId="0" applyFont="1"/>
    <xf numFmtId="0" fontId="99" fillId="0" borderId="0" xfId="0" applyFont="1" applyAlignment="1">
      <alignment horizontal="center" wrapText="1"/>
    </xf>
    <xf numFmtId="0" fontId="100" fillId="0" borderId="0" xfId="0" applyFont="1" applyAlignment="1">
      <alignment horizontal="center" wrapText="1"/>
    </xf>
    <xf numFmtId="14" fontId="99" fillId="0" borderId="0" xfId="0" applyNumberFormat="1" applyFont="1"/>
    <xf numFmtId="2" fontId="99" fillId="37" borderId="0" xfId="0" applyNumberFormat="1" applyFont="1" applyFill="1" applyAlignment="1">
      <alignment horizontal="center" wrapText="1"/>
    </xf>
    <xf numFmtId="0" fontId="99" fillId="37" borderId="0" xfId="0" applyFont="1" applyFill="1" applyAlignment="1">
      <alignment horizontal="center" wrapText="1"/>
    </xf>
    <xf numFmtId="0" fontId="100" fillId="0" borderId="0" xfId="0" applyFont="1"/>
    <xf numFmtId="0" fontId="99" fillId="0" borderId="0" xfId="0" quotePrefix="1" applyFont="1"/>
    <xf numFmtId="0" fontId="101" fillId="0" borderId="0" xfId="0" quotePrefix="1" applyFont="1"/>
    <xf numFmtId="0" fontId="99" fillId="0" borderId="0" xfId="0" quotePrefix="1" applyFont="1" applyAlignment="1">
      <alignment horizontal="center" wrapText="1"/>
    </xf>
    <xf numFmtId="0" fontId="100" fillId="0" borderId="0" xfId="0" quotePrefix="1" applyFont="1" applyAlignment="1">
      <alignment horizontal="center" wrapText="1"/>
    </xf>
    <xf numFmtId="0" fontId="102" fillId="0" borderId="0" xfId="0" quotePrefix="1" applyFont="1" applyAlignment="1">
      <alignment horizontal="center" wrapText="1"/>
    </xf>
    <xf numFmtId="0" fontId="101" fillId="0" borderId="0" xfId="0" quotePrefix="1" applyFont="1" applyAlignment="1">
      <alignment horizontal="center" wrapText="1"/>
    </xf>
    <xf numFmtId="0" fontId="101" fillId="4" borderId="0" xfId="0" applyFont="1" applyFill="1" applyAlignment="1">
      <alignment horizontal="center" vertical="center" wrapText="1"/>
    </xf>
    <xf numFmtId="0" fontId="2" fillId="3" borderId="0" xfId="23" applyFont="1" applyFill="1"/>
    <xf numFmtId="2" fontId="86" fillId="3" borderId="0" xfId="23" applyNumberFormat="1" applyFont="1" applyFill="1"/>
    <xf numFmtId="10" fontId="19" fillId="4" borderId="1" xfId="24" applyNumberFormat="1" applyFont="1" applyFill="1" applyBorder="1" applyAlignment="1">
      <alignment horizontal="center"/>
    </xf>
    <xf numFmtId="10" fontId="22" fillId="4" borderId="1" xfId="24" applyNumberFormat="1" applyFont="1" applyFill="1" applyBorder="1" applyAlignment="1">
      <alignment horizontal="center"/>
    </xf>
    <xf numFmtId="10" fontId="19" fillId="22" borderId="1" xfId="24" applyNumberFormat="1" applyFont="1" applyFill="1" applyBorder="1" applyAlignment="1">
      <alignment horizontal="center"/>
    </xf>
    <xf numFmtId="10" fontId="22" fillId="7" borderId="1" xfId="108" applyNumberFormat="1" applyFont="1" applyFill="1" applyBorder="1" applyAlignment="1">
      <alignment horizontal="center"/>
    </xf>
    <xf numFmtId="167" fontId="19" fillId="7" borderId="1" xfId="116" applyNumberFormat="1" applyFont="1" applyFill="1" applyBorder="1" applyAlignment="1">
      <alignment horizontal="center"/>
    </xf>
    <xf numFmtId="183" fontId="15" fillId="3" borderId="1" xfId="17" applyNumberFormat="1" applyFill="1" applyBorder="1"/>
    <xf numFmtId="0" fontId="15" fillId="37" borderId="1" xfId="17" applyFill="1" applyBorder="1"/>
    <xf numFmtId="43" fontId="15" fillId="37" borderId="1" xfId="116" applyFont="1" applyFill="1" applyBorder="1"/>
    <xf numFmtId="0" fontId="60" fillId="3" borderId="0" xfId="14" applyFont="1" applyFill="1" applyAlignment="1">
      <alignment horizontal="center" vertical="center"/>
    </xf>
    <xf numFmtId="0" fontId="28" fillId="28" borderId="24" xfId="8" applyFont="1" applyFill="1" applyBorder="1" applyAlignment="1">
      <alignment horizontal="center"/>
    </xf>
    <xf numFmtId="165" fontId="28" fillId="4" borderId="1" xfId="8" applyNumberFormat="1" applyFont="1" applyFill="1" applyBorder="1" applyAlignment="1">
      <alignment horizontal="center" vertical="center"/>
    </xf>
    <xf numFmtId="165" fontId="26" fillId="6" borderId="1" xfId="8" applyNumberFormat="1" applyFont="1" applyFill="1" applyBorder="1" applyAlignment="1">
      <alignment horizontal="center" vertical="center"/>
    </xf>
    <xf numFmtId="0" fontId="28" fillId="11" borderId="25" xfId="17" applyFont="1" applyFill="1" applyBorder="1" applyAlignment="1">
      <alignment horizontal="center"/>
    </xf>
    <xf numFmtId="0" fontId="28" fillId="11" borderId="26" xfId="17" applyFont="1" applyFill="1" applyBorder="1" applyAlignment="1">
      <alignment horizontal="center"/>
    </xf>
    <xf numFmtId="0" fontId="28" fillId="11" borderId="6" xfId="17" applyFont="1" applyFill="1" applyBorder="1" applyAlignment="1">
      <alignment horizontal="center"/>
    </xf>
    <xf numFmtId="0" fontId="28" fillId="14" borderId="1" xfId="27" applyFont="1" applyFill="1" applyBorder="1" applyAlignment="1">
      <alignment horizontal="center"/>
    </xf>
    <xf numFmtId="0" fontId="34" fillId="13" borderId="0" xfId="27" applyFont="1" applyFill="1" applyAlignment="1">
      <alignment horizontal="center"/>
    </xf>
    <xf numFmtId="0" fontId="35" fillId="13" borderId="0" xfId="27" applyFont="1" applyFill="1" applyAlignment="1">
      <alignment horizontal="center"/>
    </xf>
    <xf numFmtId="2" fontId="35" fillId="14" borderId="9" xfId="11" applyNumberFormat="1" applyFont="1" applyFill="1" applyBorder="1" applyAlignment="1" applyProtection="1">
      <alignment horizontal="center" vertical="center"/>
    </xf>
    <xf numFmtId="2" fontId="35" fillId="14" borderId="10" xfId="11" applyNumberFormat="1" applyFont="1" applyFill="1" applyBorder="1" applyAlignment="1" applyProtection="1">
      <alignment horizontal="center" vertical="center"/>
    </xf>
    <xf numFmtId="2" fontId="35" fillId="14" borderId="11" xfId="11" applyNumberFormat="1" applyFont="1" applyFill="1" applyBorder="1" applyAlignment="1" applyProtection="1">
      <alignment horizontal="center" vertical="center"/>
    </xf>
    <xf numFmtId="2" fontId="35" fillId="14" borderId="12" xfId="11" applyNumberFormat="1" applyFont="1" applyFill="1" applyBorder="1" applyAlignment="1" applyProtection="1">
      <alignment horizontal="center" vertical="center"/>
    </xf>
    <xf numFmtId="2" fontId="35" fillId="14" borderId="8" xfId="11" applyNumberFormat="1" applyFont="1" applyFill="1" applyBorder="1" applyAlignment="1" applyProtection="1">
      <alignment horizontal="center" vertical="center"/>
    </xf>
    <xf numFmtId="2" fontId="35" fillId="14" borderId="13" xfId="11" applyNumberFormat="1" applyFont="1" applyFill="1" applyBorder="1" applyAlignment="1" applyProtection="1">
      <alignment horizontal="center" vertical="center"/>
    </xf>
    <xf numFmtId="0" fontId="28" fillId="8" borderId="1" xfId="8" applyFont="1" applyFill="1" applyBorder="1" applyAlignment="1">
      <alignment horizontal="center"/>
    </xf>
    <xf numFmtId="0" fontId="39" fillId="8" borderId="1" xfId="8" applyFont="1" applyFill="1" applyBorder="1" applyAlignment="1">
      <alignment horizontal="left" vertical="center"/>
    </xf>
    <xf numFmtId="0" fontId="28" fillId="8" borderId="1" xfId="8" applyFont="1" applyFill="1" applyBorder="1" applyAlignment="1">
      <alignment horizontal="center" vertical="center"/>
    </xf>
    <xf numFmtId="0" fontId="87" fillId="8" borderId="1" xfId="8" applyFont="1" applyFill="1" applyBorder="1" applyAlignment="1">
      <alignment horizontal="left" vertical="center"/>
    </xf>
    <xf numFmtId="0" fontId="88" fillId="0" borderId="26" xfId="8" applyFont="1" applyBorder="1" applyAlignment="1">
      <alignment horizontal="center"/>
    </xf>
    <xf numFmtId="49" fontId="66" fillId="13" borderId="22" xfId="91" quotePrefix="1" applyNumberFormat="1" applyFont="1" applyFill="1" applyBorder="1" applyAlignment="1" applyProtection="1">
      <alignment horizontal="center" vertical="center"/>
      <protection locked="0"/>
    </xf>
    <xf numFmtId="49" fontId="66" fillId="13" borderId="23" xfId="91" quotePrefix="1" applyNumberFormat="1" applyFont="1" applyFill="1" applyBorder="1" applyAlignment="1" applyProtection="1">
      <alignment horizontal="center" vertical="center"/>
      <protection locked="0"/>
    </xf>
    <xf numFmtId="49" fontId="66" fillId="24" borderId="22" xfId="91" quotePrefix="1" applyNumberFormat="1" applyFont="1" applyFill="1" applyBorder="1" applyAlignment="1" applyProtection="1">
      <alignment horizontal="center" vertical="center"/>
      <protection locked="0"/>
    </xf>
    <xf numFmtId="49" fontId="66" fillId="24" borderId="23" xfId="91" quotePrefix="1" applyNumberFormat="1" applyFont="1" applyFill="1" applyBorder="1" applyAlignment="1" applyProtection="1">
      <alignment horizontal="center" vertical="center"/>
      <protection locked="0"/>
    </xf>
    <xf numFmtId="0" fontId="22" fillId="26" borderId="18" xfId="17" applyFont="1" applyFill="1" applyBorder="1" applyAlignment="1">
      <alignment horizontal="center" vertical="center"/>
    </xf>
    <xf numFmtId="0" fontId="22" fillId="26" borderId="19" xfId="17" applyFont="1" applyFill="1" applyBorder="1" applyAlignment="1">
      <alignment horizontal="center" vertical="center"/>
    </xf>
    <xf numFmtId="0" fontId="22" fillId="26" borderId="20" xfId="17" applyFont="1" applyFill="1" applyBorder="1" applyAlignment="1">
      <alignment horizontal="center" vertical="center"/>
    </xf>
    <xf numFmtId="49" fontId="66" fillId="23" borderId="22" xfId="91" quotePrefix="1" applyNumberFormat="1" applyFont="1" applyFill="1" applyBorder="1" applyAlignment="1" applyProtection="1">
      <alignment horizontal="center" vertical="center"/>
      <protection locked="0"/>
    </xf>
    <xf numFmtId="49" fontId="66" fillId="23" borderId="23" xfId="91" quotePrefix="1" applyNumberFormat="1" applyFont="1" applyFill="1" applyBorder="1" applyAlignment="1" applyProtection="1">
      <alignment horizontal="center" vertical="center"/>
      <protection locked="0"/>
    </xf>
    <xf numFmtId="10" fontId="22" fillId="25" borderId="1" xfId="108" applyNumberFormat="1" applyFont="1" applyFill="1" applyBorder="1" applyAlignment="1">
      <alignment horizontal="center"/>
    </xf>
    <xf numFmtId="10" fontId="19" fillId="25" borderId="1" xfId="26" applyNumberFormat="1" applyFont="1" applyFill="1" applyBorder="1" applyAlignment="1">
      <alignment horizontal="center" vertical="center"/>
    </xf>
    <xf numFmtId="165" fontId="104" fillId="4" borderId="1" xfId="17" applyNumberFormat="1" applyFont="1" applyFill="1" applyBorder="1" applyAlignment="1">
      <alignment horizontal="center"/>
    </xf>
    <xf numFmtId="0" fontId="1" fillId="10" borderId="1" xfId="40" applyFont="1" applyFill="1" applyBorder="1"/>
  </cellXfs>
  <cellStyles count="117">
    <cellStyle name="Comma 2" xfId="111" xr:uid="{01B62E73-F282-4F6E-849B-021C5E8F1634}"/>
    <cellStyle name="Euro" xfId="1" xr:uid="{00000000-0005-0000-0000-000000000000}"/>
    <cellStyle name="Euro 2" xfId="42" xr:uid="{00000000-0005-0000-0000-000001000000}"/>
    <cellStyle name="Migliaia" xfId="116" builtinId="3"/>
    <cellStyle name="Migliaia 2" xfId="2" xr:uid="{00000000-0005-0000-0000-000002000000}"/>
    <cellStyle name="Migliaia 2 2" xfId="11" xr:uid="{00000000-0005-0000-0000-000003000000}"/>
    <cellStyle name="Migliaia 3" xfId="9" xr:uid="{00000000-0005-0000-0000-000004000000}"/>
    <cellStyle name="Migliaia 3 2" xfId="12" xr:uid="{00000000-0005-0000-0000-000005000000}"/>
    <cellStyle name="Migliaia 3 2 2" xfId="65" xr:uid="{00000000-0005-0000-0000-000006000000}"/>
    <cellStyle name="Migliaia 3 2 3" xfId="48" xr:uid="{00000000-0005-0000-0000-000007000000}"/>
    <cellStyle name="Migliaia 3 3" xfId="66" xr:uid="{00000000-0005-0000-0000-000008000000}"/>
    <cellStyle name="Migliaia 3 4" xfId="47" xr:uid="{00000000-0005-0000-0000-000009000000}"/>
    <cellStyle name="Migliaia 4" xfId="22" xr:uid="{00000000-0005-0000-0000-00000A000000}"/>
    <cellStyle name="Migliaia 4 2" xfId="67" xr:uid="{00000000-0005-0000-0000-00000B000000}"/>
    <cellStyle name="Migliaia 4 3" xfId="53" xr:uid="{00000000-0005-0000-0000-00000C000000}"/>
    <cellStyle name="Migliaia 5" xfId="25" xr:uid="{00000000-0005-0000-0000-00000D000000}"/>
    <cellStyle name="Migliaia 5 2" xfId="68" xr:uid="{00000000-0005-0000-0000-00000E000000}"/>
    <cellStyle name="Migliaia 5 3" xfId="55" xr:uid="{00000000-0005-0000-0000-00000F000000}"/>
    <cellStyle name="Migliaia 6" xfId="28" xr:uid="{00000000-0005-0000-0000-000010000000}"/>
    <cellStyle name="Migliaia 6 2" xfId="39" xr:uid="{00000000-0005-0000-0000-000011000000}"/>
    <cellStyle name="Migliaia 6 2 2" xfId="70" xr:uid="{00000000-0005-0000-0000-000012000000}"/>
    <cellStyle name="Migliaia 6 2 3" xfId="71" xr:uid="{00000000-0005-0000-0000-000013000000}"/>
    <cellStyle name="Migliaia 6 2 4" xfId="69" xr:uid="{00000000-0005-0000-0000-000014000000}"/>
    <cellStyle name="Migliaia 6 3" xfId="72" xr:uid="{00000000-0005-0000-0000-000015000000}"/>
    <cellStyle name="Migliaia 6 4" xfId="56" xr:uid="{00000000-0005-0000-0000-000016000000}"/>
    <cellStyle name="Migliaia 7" xfId="110" xr:uid="{73C5B3D2-AA9C-4E47-93CA-C6F3CA8F2143}"/>
    <cellStyle name="Normale" xfId="0" builtinId="0"/>
    <cellStyle name="Normale 10" xfId="73" xr:uid="{00000000-0005-0000-0000-000018000000}"/>
    <cellStyle name="Normale 2" xfId="3" xr:uid="{00000000-0005-0000-0000-000019000000}"/>
    <cellStyle name="Normale 2 2" xfId="4" xr:uid="{00000000-0005-0000-0000-00001A000000}"/>
    <cellStyle name="Normale 2 2 2" xfId="13" xr:uid="{00000000-0005-0000-0000-00001B000000}"/>
    <cellStyle name="Normale 2 2 2 2" xfId="74" xr:uid="{00000000-0005-0000-0000-00001C000000}"/>
    <cellStyle name="Normale 2 2 2 3" xfId="49" xr:uid="{00000000-0005-0000-0000-00001D000000}"/>
    <cellStyle name="Normale 2 2 3" xfId="17" xr:uid="{00000000-0005-0000-0000-00001E000000}"/>
    <cellStyle name="Normale 2 2 3 2" xfId="75" xr:uid="{00000000-0005-0000-0000-00001F000000}"/>
    <cellStyle name="Normale 2 2 4" xfId="76" xr:uid="{00000000-0005-0000-0000-000020000000}"/>
    <cellStyle name="Normale 2 2 5" xfId="45" xr:uid="{00000000-0005-0000-0000-000021000000}"/>
    <cellStyle name="Normale 2 3" xfId="8" xr:uid="{00000000-0005-0000-0000-000022000000}"/>
    <cellStyle name="Normale 3" xfId="14" xr:uid="{00000000-0005-0000-0000-000023000000}"/>
    <cellStyle name="Normale 4" xfId="18" xr:uid="{00000000-0005-0000-0000-000024000000}"/>
    <cellStyle name="Normale 5" xfId="20" xr:uid="{00000000-0005-0000-0000-000025000000}"/>
    <cellStyle name="Normale 5 2" xfId="77" xr:uid="{00000000-0005-0000-0000-000026000000}"/>
    <cellStyle name="Normale 5 3" xfId="51" xr:uid="{00000000-0005-0000-0000-000027000000}"/>
    <cellStyle name="Normale 6" xfId="23" xr:uid="{00000000-0005-0000-0000-000028000000}"/>
    <cellStyle name="Normale 6 2" xfId="78" xr:uid="{00000000-0005-0000-0000-000029000000}"/>
    <cellStyle name="Normale 6 2 2" xfId="115" xr:uid="{FC7DF723-C23F-4928-B824-E31A0848C864}"/>
    <cellStyle name="Normale 6 3" xfId="79" xr:uid="{00000000-0005-0000-0000-00002A000000}"/>
    <cellStyle name="Normale 6 4" xfId="54" xr:uid="{00000000-0005-0000-0000-00002B000000}"/>
    <cellStyle name="Normale 7" xfId="29" xr:uid="{00000000-0005-0000-0000-00002C000000}"/>
    <cellStyle name="Normale 7 2" xfId="30" xr:uid="{00000000-0005-0000-0000-00002D000000}"/>
    <cellStyle name="Normale 7 2 2" xfId="80" xr:uid="{00000000-0005-0000-0000-00002E000000}"/>
    <cellStyle name="Normale 7 2 3" xfId="58" xr:uid="{00000000-0005-0000-0000-00002F000000}"/>
    <cellStyle name="Normale 7 3" xfId="40" xr:uid="{00000000-0005-0000-0000-000030000000}"/>
    <cellStyle name="Normale 7 3 2" xfId="64" xr:uid="{00000000-0005-0000-0000-000031000000}"/>
    <cellStyle name="Normale 7 3 2 2" xfId="82" xr:uid="{00000000-0005-0000-0000-000032000000}"/>
    <cellStyle name="Normale 7 3 3" xfId="83" xr:uid="{00000000-0005-0000-0000-000033000000}"/>
    <cellStyle name="Normale 7 3 4" xfId="81" xr:uid="{00000000-0005-0000-0000-000034000000}"/>
    <cellStyle name="Normale 7 4" xfId="84" xr:uid="{00000000-0005-0000-0000-000035000000}"/>
    <cellStyle name="Normale 7 5" xfId="57" xr:uid="{00000000-0005-0000-0000-000036000000}"/>
    <cellStyle name="Normale 8" xfId="31" xr:uid="{00000000-0005-0000-0000-000037000000}"/>
    <cellStyle name="Normale 8 2" xfId="37" xr:uid="{00000000-0005-0000-0000-000038000000}"/>
    <cellStyle name="Normale 8 2 2" xfId="86" xr:uid="{00000000-0005-0000-0000-000039000000}"/>
    <cellStyle name="Normale 8 2 3" xfId="87" xr:uid="{00000000-0005-0000-0000-00003A000000}"/>
    <cellStyle name="Normale 8 2 4" xfId="85" xr:uid="{00000000-0005-0000-0000-00003B000000}"/>
    <cellStyle name="Normale 8 3" xfId="88" xr:uid="{00000000-0005-0000-0000-00003C000000}"/>
    <cellStyle name="Normale 8 4" xfId="59" xr:uid="{00000000-0005-0000-0000-00003D000000}"/>
    <cellStyle name="Normale 9" xfId="35" xr:uid="{00000000-0005-0000-0000-00003E000000}"/>
    <cellStyle name="Normale 9 2" xfId="89" xr:uid="{00000000-0005-0000-0000-00003F000000}"/>
    <cellStyle name="Normale 9 3" xfId="90" xr:uid="{00000000-0005-0000-0000-000040000000}"/>
    <cellStyle name="Normale 9 4" xfId="62" xr:uid="{00000000-0005-0000-0000-000041000000}"/>
    <cellStyle name="Normale_Sim Monte Carlo" xfId="27" xr:uid="{00000000-0005-0000-0000-000042000000}"/>
    <cellStyle name="Percentuale" xfId="26" builtinId="5"/>
    <cellStyle name="Percentuale 2" xfId="5" xr:uid="{00000000-0005-0000-0000-000044000000}"/>
    <cellStyle name="Percentuale 2 2" xfId="6" xr:uid="{00000000-0005-0000-0000-000045000000}"/>
    <cellStyle name="Percentuale 2 2 2" xfId="15" xr:uid="{00000000-0005-0000-0000-000046000000}"/>
    <cellStyle name="Percentuale 2 2 2 2" xfId="91" xr:uid="{00000000-0005-0000-0000-000047000000}"/>
    <cellStyle name="Percentuale 2 2 2 3" xfId="50" xr:uid="{00000000-0005-0000-0000-000048000000}"/>
    <cellStyle name="Percentuale 2 2 3" xfId="92" xr:uid="{00000000-0005-0000-0000-000049000000}"/>
    <cellStyle name="Percentuale 2 2 4" xfId="46" xr:uid="{00000000-0005-0000-0000-00004A000000}"/>
    <cellStyle name="Percentuale 2 3" xfId="10" xr:uid="{00000000-0005-0000-0000-00004B000000}"/>
    <cellStyle name="Percentuale 3" xfId="19" xr:uid="{00000000-0005-0000-0000-00004C000000}"/>
    <cellStyle name="Percentuale 4" xfId="21" xr:uid="{00000000-0005-0000-0000-00004D000000}"/>
    <cellStyle name="Percentuale 4 2" xfId="93" xr:uid="{00000000-0005-0000-0000-00004E000000}"/>
    <cellStyle name="Percentuale 4 3" xfId="52" xr:uid="{00000000-0005-0000-0000-00004F000000}"/>
    <cellStyle name="Percentuale 5" xfId="24" xr:uid="{00000000-0005-0000-0000-000050000000}"/>
    <cellStyle name="Percentuale 5 2" xfId="44" xr:uid="{00000000-0005-0000-0000-000051000000}"/>
    <cellStyle name="Percentuale 5 2 2" xfId="107" xr:uid="{00000000-0005-0000-0000-000052000000}"/>
    <cellStyle name="Percentuale 5 2 2 2" xfId="113" xr:uid="{8D38A1FD-ED87-483F-9169-CED119011014}"/>
    <cellStyle name="Percentuale 5 2 3" xfId="112" xr:uid="{E56FD61C-BC1A-4653-87A2-6ED32124E6D4}"/>
    <cellStyle name="Percentuale 5 3" xfId="94" xr:uid="{00000000-0005-0000-0000-000053000000}"/>
    <cellStyle name="Percentuale 5 4" xfId="106" xr:uid="{00000000-0005-0000-0000-000054000000}"/>
    <cellStyle name="Percentuale 5 4 2" xfId="114" xr:uid="{DF61C132-E84B-4649-B22A-E93AC2D7153E}"/>
    <cellStyle name="Percentuale 5 5" xfId="108" xr:uid="{9C26AC4D-7B8D-4FDC-84ED-109720A2610E}"/>
    <cellStyle name="Percentuale 6" xfId="32" xr:uid="{00000000-0005-0000-0000-000055000000}"/>
    <cellStyle name="Percentuale 6 2" xfId="33" xr:uid="{00000000-0005-0000-0000-000056000000}"/>
    <cellStyle name="Percentuale 6 2 2" xfId="95" xr:uid="{00000000-0005-0000-0000-000057000000}"/>
    <cellStyle name="Percentuale 6 2 3" xfId="60" xr:uid="{00000000-0005-0000-0000-000058000000}"/>
    <cellStyle name="Percentuale 6 3" xfId="41" xr:uid="{00000000-0005-0000-0000-000059000000}"/>
    <cellStyle name="Percentuale 6 3 2" xfId="43" xr:uid="{00000000-0005-0000-0000-00005A000000}"/>
    <cellStyle name="Percentuale 6 3 2 2" xfId="96" xr:uid="{00000000-0005-0000-0000-00005B000000}"/>
    <cellStyle name="Percentuale 6 3 2 3" xfId="109" xr:uid="{3385BAE7-916D-4CA7-B55B-856C0F52C5C8}"/>
    <cellStyle name="Percentuale 6 3 3" xfId="97" xr:uid="{00000000-0005-0000-0000-00005C000000}"/>
    <cellStyle name="Percentuale 6 4" xfId="98" xr:uid="{00000000-0005-0000-0000-00005D000000}"/>
    <cellStyle name="Percentuale 7" xfId="34" xr:uid="{00000000-0005-0000-0000-00005E000000}"/>
    <cellStyle name="Percentuale 7 2" xfId="38" xr:uid="{00000000-0005-0000-0000-00005F000000}"/>
    <cellStyle name="Percentuale 7 2 2" xfId="100" xr:uid="{00000000-0005-0000-0000-000060000000}"/>
    <cellStyle name="Percentuale 7 2 3" xfId="101" xr:uid="{00000000-0005-0000-0000-000061000000}"/>
    <cellStyle name="Percentuale 7 2 4" xfId="99" xr:uid="{00000000-0005-0000-0000-000062000000}"/>
    <cellStyle name="Percentuale 7 3" xfId="102" xr:uid="{00000000-0005-0000-0000-000063000000}"/>
    <cellStyle name="Percentuale 7 4" xfId="61" xr:uid="{00000000-0005-0000-0000-000064000000}"/>
    <cellStyle name="Percentuale 8" xfId="36" xr:uid="{00000000-0005-0000-0000-000065000000}"/>
    <cellStyle name="Percentuale 8 2" xfId="103" xr:uid="{00000000-0005-0000-0000-000066000000}"/>
    <cellStyle name="Percentuale 8 3" xfId="104" xr:uid="{00000000-0005-0000-0000-000067000000}"/>
    <cellStyle name="Percentuale 8 4" xfId="63" xr:uid="{00000000-0005-0000-0000-000068000000}"/>
    <cellStyle name="Percentuale 9" xfId="105" xr:uid="{00000000-0005-0000-0000-000069000000}"/>
    <cellStyle name="Stile 1" xfId="7" xr:uid="{00000000-0005-0000-0000-00006A000000}"/>
    <cellStyle name="Valuta 2" xfId="16" xr:uid="{00000000-0005-0000-0000-00006B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efinitivshim.rtdserver.dsgrid">
      <tp t="s">
        <v>Name</v>
        <stp/>
        <stp>4</stp>
        <stp>18038140</stp>
        <tr r="H1" s="157"/>
      </tp>
      <tp t="s">
        <v>Name</v>
        <stp/>
        <stp>5</stp>
        <stp>18038140</stp>
        <tr r="A1" s="155"/>
      </tp>
      <tp t="s">
        <v>Name</v>
        <stp/>
        <stp>6</stp>
        <stp>18038140</stp>
        <tr r="A1" s="157"/>
      </tp>
      <tp t="s">
        <v>Name</v>
        <stp/>
        <stp>7</stp>
        <stp>18038140</stp>
        <tr r="G1" s="155"/>
      </tp>
      <tp t="s">
        <v>Name</v>
        <stp/>
        <stp>1</stp>
        <stp>18038140</stp>
        <tr r="T1" s="157"/>
      </tp>
      <tp t="s">
        <v>Name</v>
        <stp/>
        <stp>3</stp>
        <stp>18038140</stp>
        <tr r="X1" s="157"/>
      </tp>
    </main>
    <main first="refinitivshim.rtdserver.thomson.reuters.afospreadsheetformulas.dsgrid">
      <tp t="s">
        <v>Name</v>
        <stp/>
        <stp>2</stp>
        <stp>18038140</stp>
        <tr r="A2" s="164"/>
      </tp>
    </main>
  </volType>
</volType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hartsheet" Target="chartsheets/sheet7.xml"/><Relationship Id="rId18" Type="http://schemas.openxmlformats.org/officeDocument/2006/relationships/worksheet" Target="worksheets/sheet10.xml"/><Relationship Id="rId26" Type="http://schemas.openxmlformats.org/officeDocument/2006/relationships/worksheet" Target="worksheets/sheet16.xml"/><Relationship Id="rId39" Type="http://schemas.openxmlformats.org/officeDocument/2006/relationships/externalLink" Target="externalLinks/externalLink1.xml"/><Relationship Id="rId21" Type="http://schemas.openxmlformats.org/officeDocument/2006/relationships/chartsheet" Target="chartsheets/sheet10.xml"/><Relationship Id="rId34" Type="http://schemas.openxmlformats.org/officeDocument/2006/relationships/worksheet" Target="worksheets/sheet24.xml"/><Relationship Id="rId42" Type="http://schemas.openxmlformats.org/officeDocument/2006/relationships/externalLink" Target="externalLinks/externalLink4.xml"/><Relationship Id="rId47" Type="http://schemas.openxmlformats.org/officeDocument/2006/relationships/externalLink" Target="externalLinks/externalLink9.xml"/><Relationship Id="rId50" Type="http://schemas.openxmlformats.org/officeDocument/2006/relationships/styles" Target="styles.xml"/><Relationship Id="rId55" Type="http://schemas.openxmlformats.org/officeDocument/2006/relationships/customXml" Target="../customXml/item1.xml"/><Relationship Id="rId7" Type="http://schemas.openxmlformats.org/officeDocument/2006/relationships/chartsheet" Target="chartsheets/sheet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8.xml"/><Relationship Id="rId29" Type="http://schemas.openxmlformats.org/officeDocument/2006/relationships/worksheet" Target="worksheets/sheet19.xml"/><Relationship Id="rId11" Type="http://schemas.openxmlformats.org/officeDocument/2006/relationships/chartsheet" Target="chartsheets/sheet6.xml"/><Relationship Id="rId24" Type="http://schemas.openxmlformats.org/officeDocument/2006/relationships/worksheet" Target="worksheets/sheet14.xml"/><Relationship Id="rId32" Type="http://schemas.openxmlformats.org/officeDocument/2006/relationships/worksheet" Target="worksheets/sheet22.xml"/><Relationship Id="rId37" Type="http://schemas.openxmlformats.org/officeDocument/2006/relationships/worksheet" Target="worksheets/sheet27.xml"/><Relationship Id="rId40" Type="http://schemas.openxmlformats.org/officeDocument/2006/relationships/externalLink" Target="externalLinks/externalLink2.xml"/><Relationship Id="rId45" Type="http://schemas.openxmlformats.org/officeDocument/2006/relationships/externalLink" Target="externalLinks/externalLink7.xml"/><Relationship Id="rId53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chartsheet" Target="chartsheets/sheet5.xml"/><Relationship Id="rId19" Type="http://schemas.openxmlformats.org/officeDocument/2006/relationships/worksheet" Target="worksheets/sheet11.xml"/><Relationship Id="rId31" Type="http://schemas.openxmlformats.org/officeDocument/2006/relationships/worksheet" Target="worksheets/sheet21.xml"/><Relationship Id="rId44" Type="http://schemas.openxmlformats.org/officeDocument/2006/relationships/externalLink" Target="externalLinks/externalLink6.xml"/><Relationship Id="rId52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4.xml"/><Relationship Id="rId14" Type="http://schemas.openxmlformats.org/officeDocument/2006/relationships/chartsheet" Target="chartsheets/sheet8.xml"/><Relationship Id="rId22" Type="http://schemas.openxmlformats.org/officeDocument/2006/relationships/worksheet" Target="worksheets/sheet12.xml"/><Relationship Id="rId27" Type="http://schemas.openxmlformats.org/officeDocument/2006/relationships/worksheet" Target="worksheets/sheet17.xml"/><Relationship Id="rId30" Type="http://schemas.openxmlformats.org/officeDocument/2006/relationships/worksheet" Target="worksheets/sheet20.xml"/><Relationship Id="rId35" Type="http://schemas.openxmlformats.org/officeDocument/2006/relationships/worksheet" Target="worksheets/sheet25.xml"/><Relationship Id="rId43" Type="http://schemas.openxmlformats.org/officeDocument/2006/relationships/externalLink" Target="externalLinks/externalLink5.xml"/><Relationship Id="rId48" Type="http://schemas.openxmlformats.org/officeDocument/2006/relationships/externalLink" Target="externalLinks/externalLink10.xml"/><Relationship Id="rId56" Type="http://schemas.openxmlformats.org/officeDocument/2006/relationships/volatileDependencies" Target="volatileDependencies.xml"/><Relationship Id="rId8" Type="http://schemas.openxmlformats.org/officeDocument/2006/relationships/chartsheet" Target="chartsheets/sheet3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6.xml"/><Relationship Id="rId17" Type="http://schemas.openxmlformats.org/officeDocument/2006/relationships/worksheet" Target="worksheets/sheet9.xml"/><Relationship Id="rId25" Type="http://schemas.openxmlformats.org/officeDocument/2006/relationships/worksheet" Target="worksheets/sheet15.xml"/><Relationship Id="rId33" Type="http://schemas.openxmlformats.org/officeDocument/2006/relationships/worksheet" Target="worksheets/sheet23.xml"/><Relationship Id="rId38" Type="http://schemas.openxmlformats.org/officeDocument/2006/relationships/worksheet" Target="worksheets/sheet28.xml"/><Relationship Id="rId46" Type="http://schemas.openxmlformats.org/officeDocument/2006/relationships/externalLink" Target="externalLinks/externalLink8.xml"/><Relationship Id="rId20" Type="http://schemas.openxmlformats.org/officeDocument/2006/relationships/chartsheet" Target="chartsheets/sheet9.xml"/><Relationship Id="rId41" Type="http://schemas.openxmlformats.org/officeDocument/2006/relationships/externalLink" Target="externalLinks/externalLink3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5" Type="http://schemas.openxmlformats.org/officeDocument/2006/relationships/worksheet" Target="worksheets/sheet7.xml"/><Relationship Id="rId23" Type="http://schemas.openxmlformats.org/officeDocument/2006/relationships/worksheet" Target="worksheets/sheet13.xml"/><Relationship Id="rId28" Type="http://schemas.openxmlformats.org/officeDocument/2006/relationships/worksheet" Target="worksheets/sheet18.xml"/><Relationship Id="rId36" Type="http://schemas.openxmlformats.org/officeDocument/2006/relationships/worksheet" Target="worksheets/sheet26.xml"/><Relationship Id="rId4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Volatilità dei Rendimenti Annuali (2000-2025)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0.18258136482939633"/>
          <c:y val="0.17171296296296296"/>
          <c:w val="0.7796122047244094"/>
          <c:h val="0.77736111111111106"/>
        </c:manualLayout>
      </c:layout>
      <c:lineChart>
        <c:grouping val="standard"/>
        <c:varyColors val="0"/>
        <c:ser>
          <c:idx val="0"/>
          <c:order val="0"/>
          <c:tx>
            <c:strRef>
              <c:f>'Serie Storiche'!$I$2</c:f>
              <c:strCache>
                <c:ptCount val="1"/>
                <c:pt idx="0">
                  <c:v>MSCI North America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'Serie Storiche'!$A$3:$A$28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'Serie Storiche'!$I$3:$I$28</c:f>
              <c:numCache>
                <c:formatCode>0.00%</c:formatCode>
                <c:ptCount val="26"/>
                <c:pt idx="0">
                  <c:v>-5.7888150662675115E-2</c:v>
                </c:pt>
                <c:pt idx="1">
                  <c:v>-7.6290838641500575E-2</c:v>
                </c:pt>
                <c:pt idx="2">
                  <c:v>-0.34110842760899956</c:v>
                </c:pt>
                <c:pt idx="3">
                  <c:v>8.2617922253303624E-2</c:v>
                </c:pt>
                <c:pt idx="4">
                  <c:v>3.2721521806923004E-2</c:v>
                </c:pt>
                <c:pt idx="5">
                  <c:v>0.23225416819446543</c:v>
                </c:pt>
                <c:pt idx="6">
                  <c:v>3.3003098142864652E-2</c:v>
                </c:pt>
                <c:pt idx="7">
                  <c:v>-2.893258664949638E-2</c:v>
                </c:pt>
                <c:pt idx="8">
                  <c:v>-0.345792109441798</c:v>
                </c:pt>
                <c:pt idx="9">
                  <c:v>0.2531606742771792</c:v>
                </c:pt>
                <c:pt idx="10">
                  <c:v>0.24041418795960293</c:v>
                </c:pt>
                <c:pt idx="11">
                  <c:v>3.9165050875958729E-2</c:v>
                </c:pt>
                <c:pt idx="12">
                  <c:v>0.13793416609562187</c:v>
                </c:pt>
                <c:pt idx="13">
                  <c:v>0.24751505477762445</c:v>
                </c:pt>
                <c:pt idx="14">
                  <c:v>0.28193899211957318</c:v>
                </c:pt>
                <c:pt idx="15">
                  <c:v>0.1108731847402494</c:v>
                </c:pt>
                <c:pt idx="16">
                  <c:v>0.15656982300234415</c:v>
                </c:pt>
                <c:pt idx="17">
                  <c:v>6.8259180790960522E-2</c:v>
                </c:pt>
                <c:pt idx="18">
                  <c:v>-4.0656990523285814E-3</c:v>
                </c:pt>
                <c:pt idx="19">
                  <c:v>0.33897995692015626</c:v>
                </c:pt>
                <c:pt idx="20">
                  <c:v>0.10640349398665469</c:v>
                </c:pt>
                <c:pt idx="21">
                  <c:v>0.36611905556688157</c:v>
                </c:pt>
                <c:pt idx="22">
                  <c:v>-0.1383077642119763</c:v>
                </c:pt>
                <c:pt idx="23">
                  <c:v>0.22305199192306741</c:v>
                </c:pt>
                <c:pt idx="24">
                  <c:v>0.32858683355922136</c:v>
                </c:pt>
                <c:pt idx="25">
                  <c:v>4.4951189660523638E-2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5A-41AF-8D18-EF855C5C79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5837920"/>
        <c:axId val="365839360"/>
      </c:lineChart>
      <c:catAx>
        <c:axId val="365837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4925" cap="flat" cmpd="sng" algn="ctr">
            <a:solidFill>
              <a:schemeClr val="tx1">
                <a:lumMod val="95000"/>
                <a:lumOff val="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365839360"/>
        <c:crosses val="autoZero"/>
        <c:auto val="1"/>
        <c:lblAlgn val="ctr"/>
        <c:lblOffset val="100"/>
        <c:noMultiLvlLbl val="0"/>
      </c:catAx>
      <c:valAx>
        <c:axId val="36583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365837920"/>
        <c:crosses val="autoZero"/>
        <c:crossBetween val="between"/>
      </c:valAx>
      <c:spPr>
        <a:solidFill>
          <a:schemeClr val="accent1">
            <a:lumMod val="20000"/>
            <a:lumOff val="80000"/>
          </a:schemeClr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774912510936135"/>
          <c:y val="0.82225648877223678"/>
          <c:w val="0.28575735385639994"/>
          <c:h val="0.1777434435278027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it-IT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b="1"/>
              <a:t>Rendimenti Medi Annui (2000-2025)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'Serie Storiche'!$B$1:$K$1</c:f>
              <c:strCache>
                <c:ptCount val="10"/>
                <c:pt idx="0">
                  <c:v>Monetario Area €</c:v>
                </c:pt>
                <c:pt idx="1">
                  <c:v>Obbl € Short Term (1-3 yrs)</c:v>
                </c:pt>
                <c:pt idx="2">
                  <c:v>Obbl € MLT</c:v>
                </c:pt>
                <c:pt idx="3">
                  <c:v>Global Bond Dev Mkts</c:v>
                </c:pt>
                <c:pt idx="4">
                  <c:v>Obbl Corp. High Yield</c:v>
                </c:pt>
                <c:pt idx="5">
                  <c:v>Obbl Emerg. Markets</c:v>
                </c:pt>
                <c:pt idx="6">
                  <c:v>Az Europa</c:v>
                </c:pt>
                <c:pt idx="7">
                  <c:v>Az Nord America</c:v>
                </c:pt>
                <c:pt idx="8">
                  <c:v>Az  Pacifico</c:v>
                </c:pt>
                <c:pt idx="9">
                  <c:v>Az Emerg. Markets</c:v>
                </c:pt>
              </c:strCache>
            </c:strRef>
          </c:cat>
          <c:val>
            <c:numRef>
              <c:f>'Serie Storiche'!$B$30:$K$30</c:f>
              <c:numCache>
                <c:formatCode>0.00%</c:formatCode>
                <c:ptCount val="10"/>
                <c:pt idx="0">
                  <c:v>1.7383759686426473E-2</c:v>
                </c:pt>
                <c:pt idx="1">
                  <c:v>2.2185032296485267E-2</c:v>
                </c:pt>
                <c:pt idx="2">
                  <c:v>3.5099285587669518E-2</c:v>
                </c:pt>
                <c:pt idx="3">
                  <c:v>2.8995120997618397E-2</c:v>
                </c:pt>
                <c:pt idx="4">
                  <c:v>6.5187413065147221E-2</c:v>
                </c:pt>
                <c:pt idx="5">
                  <c:v>6.1936297132940465E-2</c:v>
                </c:pt>
                <c:pt idx="6">
                  <c:v>6.5421226138247315E-2</c:v>
                </c:pt>
                <c:pt idx="7">
                  <c:v>8.9697460399400061E-2</c:v>
                </c:pt>
                <c:pt idx="8">
                  <c:v>4.855824098538309E-2</c:v>
                </c:pt>
                <c:pt idx="9">
                  <c:v>9.320555474766784E-2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19-4C1E-BC4F-682834A8CE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11970544"/>
        <c:axId val="411959024"/>
      </c:barChart>
      <c:catAx>
        <c:axId val="4119705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11959024"/>
        <c:crosses val="autoZero"/>
        <c:auto val="1"/>
        <c:lblAlgn val="ctr"/>
        <c:lblOffset val="100"/>
        <c:noMultiLvlLbl val="0"/>
      </c:catAx>
      <c:valAx>
        <c:axId val="411959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11970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it-IT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b="1"/>
              <a:t>Composizione Portafoglio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43-4607-A6AC-19AB7F2A497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43-4607-A6AC-19AB7F2A497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43-4607-A6AC-19AB7F2A497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43-4607-A6AC-19AB7F2A497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D43-4607-A6AC-19AB7F2A497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D43-4607-A6AC-19AB7F2A497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D43-4607-A6AC-19AB7F2A497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D43-4607-A6AC-19AB7F2A497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AD43-4607-A6AC-19AB7F2A497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AD43-4607-A6AC-19AB7F2A497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'Serie Storiche'!$B$1:$K$1</c:f>
              <c:strCache>
                <c:ptCount val="10"/>
                <c:pt idx="0">
                  <c:v>Monetario Area €</c:v>
                </c:pt>
                <c:pt idx="1">
                  <c:v>Obbl € Short Term (1-3 yrs)</c:v>
                </c:pt>
                <c:pt idx="2">
                  <c:v>Obbl € MLT</c:v>
                </c:pt>
                <c:pt idx="3">
                  <c:v>Global Bond Dev Mkts</c:v>
                </c:pt>
                <c:pt idx="4">
                  <c:v>Obbl Corp. High Yield</c:v>
                </c:pt>
                <c:pt idx="5">
                  <c:v>Obbl Emerg. Markets</c:v>
                </c:pt>
                <c:pt idx="6">
                  <c:v>Az Europa</c:v>
                </c:pt>
                <c:pt idx="7">
                  <c:v>Az Nord America</c:v>
                </c:pt>
                <c:pt idx="8">
                  <c:v>Az  Pacifico</c:v>
                </c:pt>
                <c:pt idx="9">
                  <c:v>Az Emerg. Markets</c:v>
                </c:pt>
              </c:strCache>
            </c:strRef>
          </c:cat>
          <c:val>
            <c:numRef>
              <c:f>'Serie Storiche'!$B$31:$K$31</c:f>
              <c:numCache>
                <c:formatCode>0.00%</c:formatCode>
                <c:ptCount val="10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0.1</c:v>
                </c:pt>
                <c:pt idx="4">
                  <c:v>0.04</c:v>
                </c:pt>
                <c:pt idx="5">
                  <c:v>0.06</c:v>
                </c:pt>
                <c:pt idx="6">
                  <c:v>0.12</c:v>
                </c:pt>
                <c:pt idx="7">
                  <c:v>0.23</c:v>
                </c:pt>
                <c:pt idx="8">
                  <c:v>0.05</c:v>
                </c:pt>
                <c:pt idx="9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AD43-4607-A6AC-19AB7F2A49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>
        <a:lumMod val="60000"/>
        <a:lumOff val="4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it-IT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Volatilità dei Rendimenti Annuali (2000-2025)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>
        <c:manualLayout>
          <c:layoutTarget val="inner"/>
          <c:xMode val="edge"/>
          <c:yMode val="edge"/>
          <c:x val="0.18258136482939633"/>
          <c:y val="0.17171296296296296"/>
          <c:w val="0.7796122047244094"/>
          <c:h val="0.77736111111111106"/>
        </c:manualLayout>
      </c:layout>
      <c:lineChart>
        <c:grouping val="standard"/>
        <c:varyColors val="0"/>
        <c:ser>
          <c:idx val="0"/>
          <c:order val="0"/>
          <c:tx>
            <c:strRef>
              <c:f>'Serie Storiche'!$I$2</c:f>
              <c:strCache>
                <c:ptCount val="1"/>
                <c:pt idx="0">
                  <c:v>MSCI North America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'Serie Storiche'!$A$3:$A$28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'Serie Storiche'!$I$3:$I$28</c:f>
              <c:numCache>
                <c:formatCode>0.00%</c:formatCode>
                <c:ptCount val="26"/>
                <c:pt idx="0">
                  <c:v>-5.7888150662675115E-2</c:v>
                </c:pt>
                <c:pt idx="1">
                  <c:v>-7.6290838641500575E-2</c:v>
                </c:pt>
                <c:pt idx="2">
                  <c:v>-0.34110842760899956</c:v>
                </c:pt>
                <c:pt idx="3">
                  <c:v>8.2617922253303624E-2</c:v>
                </c:pt>
                <c:pt idx="4">
                  <c:v>3.2721521806923004E-2</c:v>
                </c:pt>
                <c:pt idx="5">
                  <c:v>0.23225416819446543</c:v>
                </c:pt>
                <c:pt idx="6">
                  <c:v>3.3003098142864652E-2</c:v>
                </c:pt>
                <c:pt idx="7">
                  <c:v>-2.893258664949638E-2</c:v>
                </c:pt>
                <c:pt idx="8">
                  <c:v>-0.345792109441798</c:v>
                </c:pt>
                <c:pt idx="9">
                  <c:v>0.2531606742771792</c:v>
                </c:pt>
                <c:pt idx="10">
                  <c:v>0.24041418795960293</c:v>
                </c:pt>
                <c:pt idx="11">
                  <c:v>3.9165050875958729E-2</c:v>
                </c:pt>
                <c:pt idx="12">
                  <c:v>0.13793416609562187</c:v>
                </c:pt>
                <c:pt idx="13">
                  <c:v>0.24751505477762445</c:v>
                </c:pt>
                <c:pt idx="14">
                  <c:v>0.28193899211957318</c:v>
                </c:pt>
                <c:pt idx="15">
                  <c:v>0.1108731847402494</c:v>
                </c:pt>
                <c:pt idx="16">
                  <c:v>0.15656982300234415</c:v>
                </c:pt>
                <c:pt idx="17">
                  <c:v>6.8259180790960522E-2</c:v>
                </c:pt>
                <c:pt idx="18">
                  <c:v>-4.0656990523285814E-3</c:v>
                </c:pt>
                <c:pt idx="19">
                  <c:v>0.33897995692015626</c:v>
                </c:pt>
                <c:pt idx="20">
                  <c:v>0.10640349398665469</c:v>
                </c:pt>
                <c:pt idx="21">
                  <c:v>0.36611905556688157</c:v>
                </c:pt>
                <c:pt idx="22">
                  <c:v>-0.1383077642119763</c:v>
                </c:pt>
                <c:pt idx="23">
                  <c:v>0.22305199192306741</c:v>
                </c:pt>
                <c:pt idx="24">
                  <c:v>0.32858683355922136</c:v>
                </c:pt>
                <c:pt idx="25">
                  <c:v>4.4951189660523638E-2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60-41CE-94C5-67969D55F8ED}"/>
            </c:ext>
          </c:extLst>
        </c:ser>
        <c:ser>
          <c:idx val="1"/>
          <c:order val="1"/>
          <c:tx>
            <c:strRef>
              <c:f>'Serie Storiche'!$H$2</c:f>
              <c:strCache>
                <c:ptCount val="1"/>
                <c:pt idx="0">
                  <c:v>MSCI Europe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'Serie Storiche'!$A$3:$A$28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'Serie Storiche'!$H$3:$H$28</c:f>
              <c:numCache>
                <c:formatCode>0.00%</c:formatCode>
                <c:ptCount val="26"/>
                <c:pt idx="0">
                  <c:v>-1.9300397317920538E-2</c:v>
                </c:pt>
                <c:pt idx="1">
                  <c:v>-0.1526266521885648</c:v>
                </c:pt>
                <c:pt idx="2">
                  <c:v>-0.30504445269279035</c:v>
                </c:pt>
                <c:pt idx="3">
                  <c:v>0.15761028523468604</c:v>
                </c:pt>
                <c:pt idx="4">
                  <c:v>0.12646241390295612</c:v>
                </c:pt>
                <c:pt idx="5">
                  <c:v>0.26679539315214107</c:v>
                </c:pt>
                <c:pt idx="6">
                  <c:v>0.20183832303061555</c:v>
                </c:pt>
                <c:pt idx="7">
                  <c:v>3.1744811683320454E-2</c:v>
                </c:pt>
                <c:pt idx="8">
                  <c:v>-0.43286398966947276</c:v>
                </c:pt>
                <c:pt idx="9">
                  <c:v>0.32548822138541023</c:v>
                </c:pt>
                <c:pt idx="10">
                  <c:v>0.1174702277719968</c:v>
                </c:pt>
                <c:pt idx="11">
                  <c:v>-7.5109008942428473E-2</c:v>
                </c:pt>
                <c:pt idx="12">
                  <c:v>0.18087529065818581</c:v>
                </c:pt>
                <c:pt idx="13">
                  <c:v>0.20513861540231287</c:v>
                </c:pt>
                <c:pt idx="14">
                  <c:v>7.4043088394656981E-2</c:v>
                </c:pt>
                <c:pt idx="15">
                  <c:v>8.7821377413924734E-2</c:v>
                </c:pt>
                <c:pt idx="16">
                  <c:v>3.2227214840089329E-2</c:v>
                </c:pt>
                <c:pt idx="17">
                  <c:v>0.10882206423919064</c:v>
                </c:pt>
                <c:pt idx="18">
                  <c:v>-0.10003568954296387</c:v>
                </c:pt>
                <c:pt idx="19">
                  <c:v>0.26879723803303163</c:v>
                </c:pt>
                <c:pt idx="20">
                  <c:v>-2.8225361642042358E-2</c:v>
                </c:pt>
                <c:pt idx="21">
                  <c:v>0.25850430228774246</c:v>
                </c:pt>
                <c:pt idx="22">
                  <c:v>-8.923465476029413E-2</c:v>
                </c:pt>
                <c:pt idx="23">
                  <c:v>0.16572032219727975</c:v>
                </c:pt>
                <c:pt idx="24">
                  <c:v>9.2716357045763503E-2</c:v>
                </c:pt>
                <c:pt idx="25">
                  <c:v>0.2013165396776033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60-41CE-94C5-67969D55F8ED}"/>
            </c:ext>
          </c:extLst>
        </c:ser>
        <c:ser>
          <c:idx val="2"/>
          <c:order val="2"/>
          <c:tx>
            <c:strRef>
              <c:f>'Serie Storiche'!$K$2</c:f>
              <c:strCache>
                <c:ptCount val="1"/>
                <c:pt idx="0">
                  <c:v>MSCI Emerging Markets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'Serie Storiche'!$A$3:$A$28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'Serie Storiche'!$K$3:$K$28</c:f>
              <c:numCache>
                <c:formatCode>0.00%</c:formatCode>
                <c:ptCount val="26"/>
                <c:pt idx="0">
                  <c:v>-0.25916787639717459</c:v>
                </c:pt>
                <c:pt idx="1">
                  <c:v>2.9399749347403178E-2</c:v>
                </c:pt>
                <c:pt idx="2">
                  <c:v>-0.20242283192864691</c:v>
                </c:pt>
                <c:pt idx="3">
                  <c:v>0.30017288635884465</c:v>
                </c:pt>
                <c:pt idx="4">
                  <c:v>0.16880286440765918</c:v>
                </c:pt>
                <c:pt idx="5">
                  <c:v>0.55039624400639331</c:v>
                </c:pt>
                <c:pt idx="6">
                  <c:v>0.18598341261915233</c:v>
                </c:pt>
                <c:pt idx="7">
                  <c:v>0.2607031723946433</c:v>
                </c:pt>
                <c:pt idx="8">
                  <c:v>-0.50755916256688327</c:v>
                </c:pt>
                <c:pt idx="9">
                  <c:v>0.73444663214954187</c:v>
                </c:pt>
                <c:pt idx="10">
                  <c:v>0.27476195948616328</c:v>
                </c:pt>
                <c:pt idx="11">
                  <c:v>-0.15437572697908719</c:v>
                </c:pt>
                <c:pt idx="12">
                  <c:v>0.16804911280760515</c:v>
                </c:pt>
                <c:pt idx="13">
                  <c:v>-6.4904622083510499E-2</c:v>
                </c:pt>
                <c:pt idx="14">
                  <c:v>0.11807207117129337</c:v>
                </c:pt>
                <c:pt idx="15">
                  <c:v>-4.8699681041788241E-2</c:v>
                </c:pt>
                <c:pt idx="16">
                  <c:v>0.14942410392540445</c:v>
                </c:pt>
                <c:pt idx="17">
                  <c:v>0.20997893064247902</c:v>
                </c:pt>
                <c:pt idx="18">
                  <c:v>-9.9107624220478724E-2</c:v>
                </c:pt>
                <c:pt idx="19">
                  <c:v>0.21069968845571208</c:v>
                </c:pt>
                <c:pt idx="20">
                  <c:v>8.8851181869153306E-2</c:v>
                </c:pt>
                <c:pt idx="21">
                  <c:v>5.2009734971367051E-2</c:v>
                </c:pt>
                <c:pt idx="22">
                  <c:v>-0.14474990951118002</c:v>
                </c:pt>
                <c:pt idx="23">
                  <c:v>6.5318300389780037E-2</c:v>
                </c:pt>
                <c:pt idx="24">
                  <c:v>0.1526607693971582</c:v>
                </c:pt>
                <c:pt idx="25">
                  <c:v>0.18460104376835937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660-41CE-94C5-67969D55F8ED}"/>
            </c:ext>
          </c:extLst>
        </c:ser>
        <c:ser>
          <c:idx val="3"/>
          <c:order val="3"/>
          <c:tx>
            <c:strRef>
              <c:f>'Serie Storiche'!$C$2</c:f>
              <c:strCache>
                <c:ptCount val="1"/>
                <c:pt idx="0">
                  <c:v>ICE Bofa  Bond Euro 1-3 Y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'Serie Storiche'!$A$3:$A$28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'Serie Storiche'!$C$3:$C$28</c:f>
              <c:numCache>
                <c:formatCode>0.00%</c:formatCode>
                <c:ptCount val="26"/>
                <c:pt idx="0">
                  <c:v>4.7892032167493381E-2</c:v>
                </c:pt>
                <c:pt idx="1">
                  <c:v>5.9393888515782089E-2</c:v>
                </c:pt>
                <c:pt idx="2">
                  <c:v>5.9999735858526027E-2</c:v>
                </c:pt>
                <c:pt idx="3">
                  <c:v>3.3410166957388299E-2</c:v>
                </c:pt>
                <c:pt idx="4">
                  <c:v>3.3969725650006444E-2</c:v>
                </c:pt>
                <c:pt idx="5">
                  <c:v>2.0481815319674856E-2</c:v>
                </c:pt>
                <c:pt idx="6">
                  <c:v>1.7654015574383841E-2</c:v>
                </c:pt>
                <c:pt idx="7">
                  <c:v>3.7934886958864711E-2</c:v>
                </c:pt>
                <c:pt idx="8">
                  <c:v>7.0002920845097849E-2</c:v>
                </c:pt>
                <c:pt idx="9">
                  <c:v>4.2513396016580218E-2</c:v>
                </c:pt>
                <c:pt idx="10">
                  <c:v>8.9584444552204268E-3</c:v>
                </c:pt>
                <c:pt idx="11">
                  <c:v>2.522617774627145E-3</c:v>
                </c:pt>
                <c:pt idx="12">
                  <c:v>4.3449643915890013E-2</c:v>
                </c:pt>
                <c:pt idx="13">
                  <c:v>1.7864573172555298E-2</c:v>
                </c:pt>
                <c:pt idx="14">
                  <c:v>1.8568059060675823E-2</c:v>
                </c:pt>
                <c:pt idx="15">
                  <c:v>7.3892181691901371E-3</c:v>
                </c:pt>
                <c:pt idx="16">
                  <c:v>4.1126548397627527E-3</c:v>
                </c:pt>
                <c:pt idx="17">
                  <c:v>-2.9715302023879397E-3</c:v>
                </c:pt>
                <c:pt idx="18">
                  <c:v>-1.2105899848477986E-3</c:v>
                </c:pt>
                <c:pt idx="19">
                  <c:v>4.676305911565759E-3</c:v>
                </c:pt>
                <c:pt idx="20">
                  <c:v>1.7839197188045386E-3</c:v>
                </c:pt>
                <c:pt idx="21">
                  <c:v>-5.1138052251106236E-3</c:v>
                </c:pt>
                <c:pt idx="22">
                  <c:v>-4.9715217504749137E-2</c:v>
                </c:pt>
                <c:pt idx="23">
                  <c:v>4.0157905135766614E-2</c:v>
                </c:pt>
                <c:pt idx="24">
                  <c:v>3.6641591978712404E-2</c:v>
                </c:pt>
                <c:pt idx="25">
                  <c:v>2.6444464629143755E-2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660-41CE-94C5-67969D55F8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5837920"/>
        <c:axId val="365839360"/>
      </c:lineChart>
      <c:catAx>
        <c:axId val="365837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34925" cap="flat" cmpd="sng" algn="ctr">
            <a:solidFill>
              <a:schemeClr val="tx1">
                <a:lumMod val="95000"/>
                <a:lumOff val="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365839360"/>
        <c:crosses val="autoZero"/>
        <c:auto val="1"/>
        <c:lblAlgn val="ctr"/>
        <c:lblOffset val="100"/>
        <c:noMultiLvlLbl val="0"/>
      </c:catAx>
      <c:valAx>
        <c:axId val="365839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it-IT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365837920"/>
        <c:crosses val="autoZero"/>
        <c:crossBetween val="between"/>
      </c:valAx>
      <c:spPr>
        <a:solidFill>
          <a:schemeClr val="accent1">
            <a:lumMod val="20000"/>
            <a:lumOff val="80000"/>
          </a:schemeClr>
        </a:soli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774912510936135"/>
          <c:y val="0.82225648877223678"/>
          <c:w val="0.28575735385639994"/>
          <c:h val="0.1777434435278027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it-IT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b="1"/>
              <a:t>Volatilità dei Rendimenti  Annui (2000-2025)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'Serie Storiche'!$B$1:$K$1</c:f>
              <c:strCache>
                <c:ptCount val="10"/>
                <c:pt idx="0">
                  <c:v>Monetario Area €</c:v>
                </c:pt>
                <c:pt idx="1">
                  <c:v>Obbl € Short Term (1-3 yrs)</c:v>
                </c:pt>
                <c:pt idx="2">
                  <c:v>Obbl € MLT</c:v>
                </c:pt>
                <c:pt idx="3">
                  <c:v>Global Bond Dev Mkts</c:v>
                </c:pt>
                <c:pt idx="4">
                  <c:v>Obbl Corp. High Yield</c:v>
                </c:pt>
                <c:pt idx="5">
                  <c:v>Obbl Emerg. Markets</c:v>
                </c:pt>
                <c:pt idx="6">
                  <c:v>Az Europa</c:v>
                </c:pt>
                <c:pt idx="7">
                  <c:v>Az Nord America</c:v>
                </c:pt>
                <c:pt idx="8">
                  <c:v>Az  Pacifico</c:v>
                </c:pt>
                <c:pt idx="9">
                  <c:v>Az Emerg. Markets</c:v>
                </c:pt>
              </c:strCache>
            </c:strRef>
          </c:cat>
          <c:val>
            <c:numRef>
              <c:f>'Serie Storiche'!$B$32:$K$32</c:f>
              <c:numCache>
                <c:formatCode>0.00%</c:formatCode>
                <c:ptCount val="10"/>
                <c:pt idx="0">
                  <c:v>1.8927134544416292E-2</c:v>
                </c:pt>
                <c:pt idx="1">
                  <c:v>2.5822841006343831E-2</c:v>
                </c:pt>
                <c:pt idx="2">
                  <c:v>5.930262874232746E-2</c:v>
                </c:pt>
                <c:pt idx="3">
                  <c:v>8.0178526127654248E-2</c:v>
                </c:pt>
                <c:pt idx="4">
                  <c:v>0.14852964861871576</c:v>
                </c:pt>
                <c:pt idx="5">
                  <c:v>0.10118634445114112</c:v>
                </c:pt>
                <c:pt idx="6">
                  <c:v>0.17969530356471572</c:v>
                </c:pt>
                <c:pt idx="7">
                  <c:v>0.18584996934900655</c:v>
                </c:pt>
                <c:pt idx="8">
                  <c:v>0.16818790098900349</c:v>
                </c:pt>
                <c:pt idx="9">
                  <c:v>0.2502946344033537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A36-414D-A7CE-BDA8860474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11970544"/>
        <c:axId val="411959024"/>
      </c:barChart>
      <c:catAx>
        <c:axId val="4119705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11959024"/>
        <c:crosses val="autoZero"/>
        <c:auto val="1"/>
        <c:lblAlgn val="ctr"/>
        <c:lblOffset val="100"/>
        <c:noMultiLvlLbl val="0"/>
      </c:catAx>
      <c:valAx>
        <c:axId val="411959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11970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it-IT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92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b="1"/>
              <a:t>Combinazione Rischio Rendimento (2000-2025)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92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1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444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'Serie Storiche'!$B$32:$J$32</c:f>
              <c:numCache>
                <c:formatCode>0.00%</c:formatCode>
                <c:ptCount val="9"/>
                <c:pt idx="0">
                  <c:v>1.8927134544416292E-2</c:v>
                </c:pt>
                <c:pt idx="1">
                  <c:v>2.5822841006343831E-2</c:v>
                </c:pt>
                <c:pt idx="2">
                  <c:v>5.930262874232746E-2</c:v>
                </c:pt>
                <c:pt idx="3">
                  <c:v>8.0178526127654248E-2</c:v>
                </c:pt>
                <c:pt idx="4">
                  <c:v>0.14852964861871576</c:v>
                </c:pt>
                <c:pt idx="5">
                  <c:v>0.10118634445114112</c:v>
                </c:pt>
                <c:pt idx="6">
                  <c:v>0.17969530356471572</c:v>
                </c:pt>
                <c:pt idx="7">
                  <c:v>0.18584996934900655</c:v>
                </c:pt>
                <c:pt idx="8">
                  <c:v>0.16818790098900349</c:v>
                </c:pt>
              </c:numCache>
            </c:numRef>
          </c:xVal>
          <c:yVal>
            <c:numRef>
              <c:f>'Serie Storiche'!$B$30:$J$30</c:f>
              <c:numCache>
                <c:formatCode>0.00%</c:formatCode>
                <c:ptCount val="9"/>
                <c:pt idx="0">
                  <c:v>1.7383759686426473E-2</c:v>
                </c:pt>
                <c:pt idx="1">
                  <c:v>2.2185032296485267E-2</c:v>
                </c:pt>
                <c:pt idx="2">
                  <c:v>3.5099285587669518E-2</c:v>
                </c:pt>
                <c:pt idx="3">
                  <c:v>2.8995120997618397E-2</c:v>
                </c:pt>
                <c:pt idx="4">
                  <c:v>6.5187413065147221E-2</c:v>
                </c:pt>
                <c:pt idx="5">
                  <c:v>6.1936297132940465E-2</c:v>
                </c:pt>
                <c:pt idx="6">
                  <c:v>6.5421226138247315E-2</c:v>
                </c:pt>
                <c:pt idx="7">
                  <c:v>8.9697460399400061E-2</c:v>
                </c:pt>
                <c:pt idx="8">
                  <c:v>4.855824098538309E-2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94B-4A5A-B3DF-8E5AE8C7AA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888495"/>
        <c:axId val="29914415"/>
      </c:scatterChart>
      <c:valAx>
        <c:axId val="298884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29914415"/>
        <c:crosses val="autoZero"/>
        <c:crossBetween val="midCat"/>
      </c:valAx>
      <c:valAx>
        <c:axId val="29914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298884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/>
      </a:pPr>
      <a:endParaRPr lang="it-IT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'Duration Mod'!$G$2</c:f>
              <c:strCache>
                <c:ptCount val="1"/>
                <c:pt idx="0">
                  <c:v>FTSE Italy Treasury Bond Index - Modified Duration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'Duration Mod'!$A$3:$A$2611</c:f>
              <c:numCache>
                <c:formatCode>m/d/yyyy</c:formatCode>
                <c:ptCount val="2609"/>
                <c:pt idx="0">
                  <c:v>42648</c:v>
                </c:pt>
                <c:pt idx="1">
                  <c:v>42649</c:v>
                </c:pt>
                <c:pt idx="2">
                  <c:v>42650</c:v>
                </c:pt>
                <c:pt idx="3">
                  <c:v>42653</c:v>
                </c:pt>
                <c:pt idx="4">
                  <c:v>42654</c:v>
                </c:pt>
                <c:pt idx="5">
                  <c:v>42655</c:v>
                </c:pt>
                <c:pt idx="6">
                  <c:v>42656</c:v>
                </c:pt>
                <c:pt idx="7">
                  <c:v>42657</c:v>
                </c:pt>
                <c:pt idx="8">
                  <c:v>42660</c:v>
                </c:pt>
                <c:pt idx="9">
                  <c:v>42661</c:v>
                </c:pt>
                <c:pt idx="10">
                  <c:v>42662</c:v>
                </c:pt>
                <c:pt idx="11">
                  <c:v>42663</c:v>
                </c:pt>
                <c:pt idx="12">
                  <c:v>42664</c:v>
                </c:pt>
                <c:pt idx="13">
                  <c:v>42667</c:v>
                </c:pt>
                <c:pt idx="14">
                  <c:v>42668</c:v>
                </c:pt>
                <c:pt idx="15">
                  <c:v>42669</c:v>
                </c:pt>
                <c:pt idx="16">
                  <c:v>42670</c:v>
                </c:pt>
                <c:pt idx="17">
                  <c:v>42671</c:v>
                </c:pt>
                <c:pt idx="18">
                  <c:v>42674</c:v>
                </c:pt>
                <c:pt idx="19">
                  <c:v>42675</c:v>
                </c:pt>
                <c:pt idx="20">
                  <c:v>42676</c:v>
                </c:pt>
                <c:pt idx="21">
                  <c:v>42677</c:v>
                </c:pt>
                <c:pt idx="22">
                  <c:v>42678</c:v>
                </c:pt>
                <c:pt idx="23">
                  <c:v>42681</c:v>
                </c:pt>
                <c:pt idx="24">
                  <c:v>42682</c:v>
                </c:pt>
                <c:pt idx="25">
                  <c:v>42683</c:v>
                </c:pt>
                <c:pt idx="26">
                  <c:v>42684</c:v>
                </c:pt>
                <c:pt idx="27">
                  <c:v>42685</c:v>
                </c:pt>
                <c:pt idx="28">
                  <c:v>42688</c:v>
                </c:pt>
                <c:pt idx="29">
                  <c:v>42689</c:v>
                </c:pt>
                <c:pt idx="30">
                  <c:v>42690</c:v>
                </c:pt>
                <c:pt idx="31">
                  <c:v>42691</c:v>
                </c:pt>
                <c:pt idx="32">
                  <c:v>42692</c:v>
                </c:pt>
                <c:pt idx="33">
                  <c:v>42695</c:v>
                </c:pt>
                <c:pt idx="34">
                  <c:v>42696</c:v>
                </c:pt>
                <c:pt idx="35">
                  <c:v>42697</c:v>
                </c:pt>
                <c:pt idx="36">
                  <c:v>42698</c:v>
                </c:pt>
                <c:pt idx="37">
                  <c:v>42699</c:v>
                </c:pt>
                <c:pt idx="38">
                  <c:v>42702</c:v>
                </c:pt>
                <c:pt idx="39">
                  <c:v>42703</c:v>
                </c:pt>
                <c:pt idx="40">
                  <c:v>42704</c:v>
                </c:pt>
                <c:pt idx="41">
                  <c:v>42705</c:v>
                </c:pt>
                <c:pt idx="42">
                  <c:v>42706</c:v>
                </c:pt>
                <c:pt idx="43">
                  <c:v>42709</c:v>
                </c:pt>
                <c:pt idx="44">
                  <c:v>42710</c:v>
                </c:pt>
                <c:pt idx="45">
                  <c:v>42711</c:v>
                </c:pt>
                <c:pt idx="46">
                  <c:v>42712</c:v>
                </c:pt>
                <c:pt idx="47">
                  <c:v>42713</c:v>
                </c:pt>
                <c:pt idx="48">
                  <c:v>42716</c:v>
                </c:pt>
                <c:pt idx="49">
                  <c:v>42717</c:v>
                </c:pt>
                <c:pt idx="50">
                  <c:v>42718</c:v>
                </c:pt>
                <c:pt idx="51">
                  <c:v>42719</c:v>
                </c:pt>
                <c:pt idx="52">
                  <c:v>42720</c:v>
                </c:pt>
                <c:pt idx="53">
                  <c:v>42723</c:v>
                </c:pt>
                <c:pt idx="54">
                  <c:v>42724</c:v>
                </c:pt>
                <c:pt idx="55">
                  <c:v>42725</c:v>
                </c:pt>
                <c:pt idx="56">
                  <c:v>42726</c:v>
                </c:pt>
                <c:pt idx="57">
                  <c:v>42727</c:v>
                </c:pt>
                <c:pt idx="58">
                  <c:v>42730</c:v>
                </c:pt>
                <c:pt idx="59">
                  <c:v>42731</c:v>
                </c:pt>
                <c:pt idx="60">
                  <c:v>42732</c:v>
                </c:pt>
                <c:pt idx="61">
                  <c:v>42733</c:v>
                </c:pt>
                <c:pt idx="62">
                  <c:v>42734</c:v>
                </c:pt>
                <c:pt idx="63">
                  <c:v>42737</c:v>
                </c:pt>
                <c:pt idx="64">
                  <c:v>42738</c:v>
                </c:pt>
                <c:pt idx="65">
                  <c:v>42739</c:v>
                </c:pt>
                <c:pt idx="66">
                  <c:v>42740</c:v>
                </c:pt>
                <c:pt idx="67">
                  <c:v>42741</c:v>
                </c:pt>
                <c:pt idx="68">
                  <c:v>42744</c:v>
                </c:pt>
                <c:pt idx="69">
                  <c:v>42745</c:v>
                </c:pt>
                <c:pt idx="70">
                  <c:v>42746</c:v>
                </c:pt>
                <c:pt idx="71">
                  <c:v>42747</c:v>
                </c:pt>
                <c:pt idx="72">
                  <c:v>42748</c:v>
                </c:pt>
                <c:pt idx="73">
                  <c:v>42751</c:v>
                </c:pt>
                <c:pt idx="74">
                  <c:v>42752</c:v>
                </c:pt>
                <c:pt idx="75">
                  <c:v>42753</c:v>
                </c:pt>
                <c:pt idx="76">
                  <c:v>42754</c:v>
                </c:pt>
                <c:pt idx="77">
                  <c:v>42755</c:v>
                </c:pt>
                <c:pt idx="78">
                  <c:v>42758</c:v>
                </c:pt>
                <c:pt idx="79">
                  <c:v>42759</c:v>
                </c:pt>
                <c:pt idx="80">
                  <c:v>42760</c:v>
                </c:pt>
                <c:pt idx="81">
                  <c:v>42761</c:v>
                </c:pt>
                <c:pt idx="82">
                  <c:v>42762</c:v>
                </c:pt>
                <c:pt idx="83">
                  <c:v>42765</c:v>
                </c:pt>
                <c:pt idx="84">
                  <c:v>42766</c:v>
                </c:pt>
                <c:pt idx="85">
                  <c:v>42767</c:v>
                </c:pt>
                <c:pt idx="86">
                  <c:v>42768</c:v>
                </c:pt>
                <c:pt idx="87">
                  <c:v>42769</c:v>
                </c:pt>
                <c:pt idx="88">
                  <c:v>42772</c:v>
                </c:pt>
                <c:pt idx="89">
                  <c:v>42773</c:v>
                </c:pt>
                <c:pt idx="90">
                  <c:v>42774</c:v>
                </c:pt>
                <c:pt idx="91">
                  <c:v>42775</c:v>
                </c:pt>
                <c:pt idx="92">
                  <c:v>42776</c:v>
                </c:pt>
                <c:pt idx="93">
                  <c:v>42779</c:v>
                </c:pt>
                <c:pt idx="94">
                  <c:v>42780</c:v>
                </c:pt>
                <c:pt idx="95">
                  <c:v>42781</c:v>
                </c:pt>
                <c:pt idx="96">
                  <c:v>42782</c:v>
                </c:pt>
                <c:pt idx="97">
                  <c:v>42783</c:v>
                </c:pt>
                <c:pt idx="98">
                  <c:v>42786</c:v>
                </c:pt>
                <c:pt idx="99">
                  <c:v>42787</c:v>
                </c:pt>
                <c:pt idx="100">
                  <c:v>42788</c:v>
                </c:pt>
                <c:pt idx="101">
                  <c:v>42789</c:v>
                </c:pt>
                <c:pt idx="102">
                  <c:v>42790</c:v>
                </c:pt>
                <c:pt idx="103">
                  <c:v>42793</c:v>
                </c:pt>
                <c:pt idx="104">
                  <c:v>42794</c:v>
                </c:pt>
                <c:pt idx="105">
                  <c:v>42795</c:v>
                </c:pt>
                <c:pt idx="106">
                  <c:v>42796</c:v>
                </c:pt>
                <c:pt idx="107">
                  <c:v>42797</c:v>
                </c:pt>
                <c:pt idx="108">
                  <c:v>42800</c:v>
                </c:pt>
                <c:pt idx="109">
                  <c:v>42801</c:v>
                </c:pt>
                <c:pt idx="110">
                  <c:v>42802</c:v>
                </c:pt>
                <c:pt idx="111">
                  <c:v>42803</c:v>
                </c:pt>
                <c:pt idx="112">
                  <c:v>42804</c:v>
                </c:pt>
                <c:pt idx="113">
                  <c:v>42807</c:v>
                </c:pt>
                <c:pt idx="114">
                  <c:v>42808</c:v>
                </c:pt>
                <c:pt idx="115">
                  <c:v>42809</c:v>
                </c:pt>
                <c:pt idx="116">
                  <c:v>42810</c:v>
                </c:pt>
                <c:pt idx="117">
                  <c:v>42811</c:v>
                </c:pt>
                <c:pt idx="118">
                  <c:v>42814</c:v>
                </c:pt>
                <c:pt idx="119">
                  <c:v>42815</c:v>
                </c:pt>
                <c:pt idx="120">
                  <c:v>42816</c:v>
                </c:pt>
                <c:pt idx="121">
                  <c:v>42817</c:v>
                </c:pt>
                <c:pt idx="122">
                  <c:v>42818</c:v>
                </c:pt>
                <c:pt idx="123">
                  <c:v>42821</c:v>
                </c:pt>
                <c:pt idx="124">
                  <c:v>42822</c:v>
                </c:pt>
                <c:pt idx="125">
                  <c:v>42823</c:v>
                </c:pt>
                <c:pt idx="126">
                  <c:v>42824</c:v>
                </c:pt>
                <c:pt idx="127">
                  <c:v>42825</c:v>
                </c:pt>
                <c:pt idx="128">
                  <c:v>42828</c:v>
                </c:pt>
                <c:pt idx="129">
                  <c:v>42829</c:v>
                </c:pt>
                <c:pt idx="130">
                  <c:v>42830</c:v>
                </c:pt>
                <c:pt idx="131">
                  <c:v>42831</c:v>
                </c:pt>
                <c:pt idx="132">
                  <c:v>42832</c:v>
                </c:pt>
                <c:pt idx="133">
                  <c:v>42835</c:v>
                </c:pt>
                <c:pt idx="134">
                  <c:v>42836</c:v>
                </c:pt>
                <c:pt idx="135">
                  <c:v>42837</c:v>
                </c:pt>
                <c:pt idx="136">
                  <c:v>42838</c:v>
                </c:pt>
                <c:pt idx="137">
                  <c:v>42839</c:v>
                </c:pt>
                <c:pt idx="138">
                  <c:v>42842</c:v>
                </c:pt>
                <c:pt idx="139">
                  <c:v>42843</c:v>
                </c:pt>
                <c:pt idx="140">
                  <c:v>42844</c:v>
                </c:pt>
                <c:pt idx="141">
                  <c:v>42845</c:v>
                </c:pt>
                <c:pt idx="142">
                  <c:v>42846</c:v>
                </c:pt>
                <c:pt idx="143">
                  <c:v>42849</c:v>
                </c:pt>
                <c:pt idx="144">
                  <c:v>42850</c:v>
                </c:pt>
                <c:pt idx="145">
                  <c:v>42851</c:v>
                </c:pt>
                <c:pt idx="146">
                  <c:v>42852</c:v>
                </c:pt>
                <c:pt idx="147">
                  <c:v>42853</c:v>
                </c:pt>
                <c:pt idx="148">
                  <c:v>42856</c:v>
                </c:pt>
                <c:pt idx="149">
                  <c:v>42857</c:v>
                </c:pt>
                <c:pt idx="150">
                  <c:v>42858</c:v>
                </c:pt>
                <c:pt idx="151">
                  <c:v>42859</c:v>
                </c:pt>
                <c:pt idx="152">
                  <c:v>42860</c:v>
                </c:pt>
                <c:pt idx="153">
                  <c:v>42863</c:v>
                </c:pt>
                <c:pt idx="154">
                  <c:v>42864</c:v>
                </c:pt>
                <c:pt idx="155">
                  <c:v>42865</c:v>
                </c:pt>
                <c:pt idx="156">
                  <c:v>42866</c:v>
                </c:pt>
                <c:pt idx="157">
                  <c:v>42867</c:v>
                </c:pt>
                <c:pt idx="158">
                  <c:v>42870</c:v>
                </c:pt>
                <c:pt idx="159">
                  <c:v>42871</c:v>
                </c:pt>
                <c:pt idx="160">
                  <c:v>42872</c:v>
                </c:pt>
                <c:pt idx="161">
                  <c:v>42873</c:v>
                </c:pt>
                <c:pt idx="162">
                  <c:v>42874</c:v>
                </c:pt>
                <c:pt idx="163">
                  <c:v>42877</c:v>
                </c:pt>
                <c:pt idx="164">
                  <c:v>42878</c:v>
                </c:pt>
                <c:pt idx="165">
                  <c:v>42879</c:v>
                </c:pt>
                <c:pt idx="166">
                  <c:v>42880</c:v>
                </c:pt>
                <c:pt idx="167">
                  <c:v>42881</c:v>
                </c:pt>
                <c:pt idx="168">
                  <c:v>42884</c:v>
                </c:pt>
                <c:pt idx="169">
                  <c:v>42885</c:v>
                </c:pt>
                <c:pt idx="170">
                  <c:v>42886</c:v>
                </c:pt>
                <c:pt idx="171">
                  <c:v>42887</c:v>
                </c:pt>
                <c:pt idx="172">
                  <c:v>42888</c:v>
                </c:pt>
                <c:pt idx="173">
                  <c:v>42891</c:v>
                </c:pt>
                <c:pt idx="174">
                  <c:v>42892</c:v>
                </c:pt>
                <c:pt idx="175">
                  <c:v>42893</c:v>
                </c:pt>
                <c:pt idx="176">
                  <c:v>42894</c:v>
                </c:pt>
                <c:pt idx="177">
                  <c:v>42895</c:v>
                </c:pt>
                <c:pt idx="178">
                  <c:v>42898</c:v>
                </c:pt>
                <c:pt idx="179">
                  <c:v>42899</c:v>
                </c:pt>
                <c:pt idx="180">
                  <c:v>42900</c:v>
                </c:pt>
                <c:pt idx="181">
                  <c:v>42901</c:v>
                </c:pt>
                <c:pt idx="182">
                  <c:v>42902</c:v>
                </c:pt>
                <c:pt idx="183">
                  <c:v>42905</c:v>
                </c:pt>
                <c:pt idx="184">
                  <c:v>42906</c:v>
                </c:pt>
                <c:pt idx="185">
                  <c:v>42907</c:v>
                </c:pt>
                <c:pt idx="186">
                  <c:v>42908</c:v>
                </c:pt>
                <c:pt idx="187">
                  <c:v>42909</c:v>
                </c:pt>
                <c:pt idx="188">
                  <c:v>42912</c:v>
                </c:pt>
                <c:pt idx="189">
                  <c:v>42913</c:v>
                </c:pt>
                <c:pt idx="190">
                  <c:v>42914</c:v>
                </c:pt>
                <c:pt idx="191">
                  <c:v>42915</c:v>
                </c:pt>
                <c:pt idx="192">
                  <c:v>42916</c:v>
                </c:pt>
                <c:pt idx="193">
                  <c:v>42919</c:v>
                </c:pt>
                <c:pt idx="194">
                  <c:v>42920</c:v>
                </c:pt>
                <c:pt idx="195">
                  <c:v>42921</c:v>
                </c:pt>
                <c:pt idx="196">
                  <c:v>42922</c:v>
                </c:pt>
                <c:pt idx="197">
                  <c:v>42923</c:v>
                </c:pt>
                <c:pt idx="198">
                  <c:v>42926</c:v>
                </c:pt>
                <c:pt idx="199">
                  <c:v>42927</c:v>
                </c:pt>
                <c:pt idx="200">
                  <c:v>42928</c:v>
                </c:pt>
                <c:pt idx="201">
                  <c:v>42929</c:v>
                </c:pt>
                <c:pt idx="202">
                  <c:v>42930</c:v>
                </c:pt>
                <c:pt idx="203">
                  <c:v>42933</c:v>
                </c:pt>
                <c:pt idx="204">
                  <c:v>42934</c:v>
                </c:pt>
                <c:pt idx="205">
                  <c:v>42935</c:v>
                </c:pt>
                <c:pt idx="206">
                  <c:v>42936</c:v>
                </c:pt>
                <c:pt idx="207">
                  <c:v>42937</c:v>
                </c:pt>
                <c:pt idx="208">
                  <c:v>42940</c:v>
                </c:pt>
                <c:pt idx="209">
                  <c:v>42941</c:v>
                </c:pt>
                <c:pt idx="210">
                  <c:v>42942</c:v>
                </c:pt>
                <c:pt idx="211">
                  <c:v>42943</c:v>
                </c:pt>
                <c:pt idx="212">
                  <c:v>42944</c:v>
                </c:pt>
                <c:pt idx="213">
                  <c:v>42947</c:v>
                </c:pt>
                <c:pt idx="214">
                  <c:v>42948</c:v>
                </c:pt>
                <c:pt idx="215">
                  <c:v>42949</c:v>
                </c:pt>
                <c:pt idx="216">
                  <c:v>42950</c:v>
                </c:pt>
                <c:pt idx="217">
                  <c:v>42951</c:v>
                </c:pt>
                <c:pt idx="218">
                  <c:v>42954</c:v>
                </c:pt>
                <c:pt idx="219">
                  <c:v>42955</c:v>
                </c:pt>
                <c:pt idx="220">
                  <c:v>42956</c:v>
                </c:pt>
                <c:pt idx="221">
                  <c:v>42957</c:v>
                </c:pt>
                <c:pt idx="222">
                  <c:v>42958</c:v>
                </c:pt>
                <c:pt idx="223">
                  <c:v>42961</c:v>
                </c:pt>
                <c:pt idx="224">
                  <c:v>42962</c:v>
                </c:pt>
                <c:pt idx="225">
                  <c:v>42963</c:v>
                </c:pt>
                <c:pt idx="226">
                  <c:v>42964</c:v>
                </c:pt>
                <c:pt idx="227">
                  <c:v>42965</c:v>
                </c:pt>
                <c:pt idx="228">
                  <c:v>42968</c:v>
                </c:pt>
                <c:pt idx="229">
                  <c:v>42969</c:v>
                </c:pt>
                <c:pt idx="230">
                  <c:v>42970</c:v>
                </c:pt>
                <c:pt idx="231">
                  <c:v>42971</c:v>
                </c:pt>
                <c:pt idx="232">
                  <c:v>42972</c:v>
                </c:pt>
                <c:pt idx="233">
                  <c:v>42975</c:v>
                </c:pt>
                <c:pt idx="234">
                  <c:v>42976</c:v>
                </c:pt>
                <c:pt idx="235">
                  <c:v>42977</c:v>
                </c:pt>
                <c:pt idx="236">
                  <c:v>42978</c:v>
                </c:pt>
                <c:pt idx="237">
                  <c:v>42979</c:v>
                </c:pt>
                <c:pt idx="238">
                  <c:v>42982</c:v>
                </c:pt>
                <c:pt idx="239">
                  <c:v>42983</c:v>
                </c:pt>
                <c:pt idx="240">
                  <c:v>42984</c:v>
                </c:pt>
                <c:pt idx="241">
                  <c:v>42985</c:v>
                </c:pt>
                <c:pt idx="242">
                  <c:v>42986</c:v>
                </c:pt>
                <c:pt idx="243">
                  <c:v>42989</c:v>
                </c:pt>
                <c:pt idx="244">
                  <c:v>42990</c:v>
                </c:pt>
                <c:pt idx="245">
                  <c:v>42991</c:v>
                </c:pt>
                <c:pt idx="246">
                  <c:v>42992</c:v>
                </c:pt>
                <c:pt idx="247">
                  <c:v>42993</c:v>
                </c:pt>
                <c:pt idx="248">
                  <c:v>42996</c:v>
                </c:pt>
                <c:pt idx="249">
                  <c:v>42997</c:v>
                </c:pt>
                <c:pt idx="250">
                  <c:v>42998</c:v>
                </c:pt>
                <c:pt idx="251">
                  <c:v>42999</c:v>
                </c:pt>
                <c:pt idx="252">
                  <c:v>43000</c:v>
                </c:pt>
                <c:pt idx="253">
                  <c:v>43003</c:v>
                </c:pt>
                <c:pt idx="254">
                  <c:v>43004</c:v>
                </c:pt>
                <c:pt idx="255">
                  <c:v>43005</c:v>
                </c:pt>
                <c:pt idx="256">
                  <c:v>43006</c:v>
                </c:pt>
                <c:pt idx="257">
                  <c:v>43007</c:v>
                </c:pt>
                <c:pt idx="258">
                  <c:v>43010</c:v>
                </c:pt>
                <c:pt idx="259">
                  <c:v>43011</c:v>
                </c:pt>
                <c:pt idx="260">
                  <c:v>43012</c:v>
                </c:pt>
                <c:pt idx="261">
                  <c:v>43013</c:v>
                </c:pt>
                <c:pt idx="262">
                  <c:v>43014</c:v>
                </c:pt>
                <c:pt idx="263">
                  <c:v>43017</c:v>
                </c:pt>
                <c:pt idx="264">
                  <c:v>43018</c:v>
                </c:pt>
                <c:pt idx="265">
                  <c:v>43019</c:v>
                </c:pt>
                <c:pt idx="266">
                  <c:v>43020</c:v>
                </c:pt>
                <c:pt idx="267">
                  <c:v>43021</c:v>
                </c:pt>
                <c:pt idx="268">
                  <c:v>43024</c:v>
                </c:pt>
                <c:pt idx="269">
                  <c:v>43025</c:v>
                </c:pt>
                <c:pt idx="270">
                  <c:v>43026</c:v>
                </c:pt>
                <c:pt idx="271">
                  <c:v>43027</c:v>
                </c:pt>
                <c:pt idx="272">
                  <c:v>43028</c:v>
                </c:pt>
                <c:pt idx="273">
                  <c:v>43031</c:v>
                </c:pt>
                <c:pt idx="274">
                  <c:v>43032</c:v>
                </c:pt>
                <c:pt idx="275">
                  <c:v>43033</c:v>
                </c:pt>
                <c:pt idx="276">
                  <c:v>43034</c:v>
                </c:pt>
                <c:pt idx="277">
                  <c:v>43035</c:v>
                </c:pt>
                <c:pt idx="278">
                  <c:v>43038</c:v>
                </c:pt>
                <c:pt idx="279">
                  <c:v>43039</c:v>
                </c:pt>
                <c:pt idx="280">
                  <c:v>43040</c:v>
                </c:pt>
                <c:pt idx="281">
                  <c:v>43041</c:v>
                </c:pt>
                <c:pt idx="282">
                  <c:v>43042</c:v>
                </c:pt>
                <c:pt idx="283">
                  <c:v>43045</c:v>
                </c:pt>
                <c:pt idx="284">
                  <c:v>43046</c:v>
                </c:pt>
                <c:pt idx="285">
                  <c:v>43047</c:v>
                </c:pt>
                <c:pt idx="286">
                  <c:v>43048</c:v>
                </c:pt>
                <c:pt idx="287">
                  <c:v>43049</c:v>
                </c:pt>
                <c:pt idx="288">
                  <c:v>43052</c:v>
                </c:pt>
                <c:pt idx="289">
                  <c:v>43053</c:v>
                </c:pt>
                <c:pt idx="290">
                  <c:v>43054</c:v>
                </c:pt>
                <c:pt idx="291">
                  <c:v>43055</c:v>
                </c:pt>
                <c:pt idx="292">
                  <c:v>43056</c:v>
                </c:pt>
                <c:pt idx="293">
                  <c:v>43059</c:v>
                </c:pt>
                <c:pt idx="294">
                  <c:v>43060</c:v>
                </c:pt>
                <c:pt idx="295">
                  <c:v>43061</c:v>
                </c:pt>
                <c:pt idx="296">
                  <c:v>43062</c:v>
                </c:pt>
                <c:pt idx="297">
                  <c:v>43063</c:v>
                </c:pt>
                <c:pt idx="298">
                  <c:v>43066</c:v>
                </c:pt>
                <c:pt idx="299">
                  <c:v>43067</c:v>
                </c:pt>
                <c:pt idx="300">
                  <c:v>43068</c:v>
                </c:pt>
                <c:pt idx="301">
                  <c:v>43069</c:v>
                </c:pt>
                <c:pt idx="302">
                  <c:v>43070</c:v>
                </c:pt>
                <c:pt idx="303">
                  <c:v>43073</c:v>
                </c:pt>
                <c:pt idx="304">
                  <c:v>43074</c:v>
                </c:pt>
                <c:pt idx="305">
                  <c:v>43075</c:v>
                </c:pt>
                <c:pt idx="306">
                  <c:v>43076</c:v>
                </c:pt>
                <c:pt idx="307">
                  <c:v>43077</c:v>
                </c:pt>
                <c:pt idx="308">
                  <c:v>43080</c:v>
                </c:pt>
                <c:pt idx="309">
                  <c:v>43081</c:v>
                </c:pt>
                <c:pt idx="310">
                  <c:v>43082</c:v>
                </c:pt>
                <c:pt idx="311">
                  <c:v>43083</c:v>
                </c:pt>
                <c:pt idx="312">
                  <c:v>43084</c:v>
                </c:pt>
                <c:pt idx="313">
                  <c:v>43087</c:v>
                </c:pt>
                <c:pt idx="314">
                  <c:v>43088</c:v>
                </c:pt>
                <c:pt idx="315">
                  <c:v>43089</c:v>
                </c:pt>
                <c:pt idx="316">
                  <c:v>43090</c:v>
                </c:pt>
                <c:pt idx="317">
                  <c:v>43091</c:v>
                </c:pt>
                <c:pt idx="318">
                  <c:v>43094</c:v>
                </c:pt>
                <c:pt idx="319">
                  <c:v>43095</c:v>
                </c:pt>
                <c:pt idx="320">
                  <c:v>43096</c:v>
                </c:pt>
                <c:pt idx="321">
                  <c:v>43097</c:v>
                </c:pt>
                <c:pt idx="322">
                  <c:v>43098</c:v>
                </c:pt>
                <c:pt idx="323">
                  <c:v>43101</c:v>
                </c:pt>
                <c:pt idx="324">
                  <c:v>43102</c:v>
                </c:pt>
                <c:pt idx="325">
                  <c:v>43103</c:v>
                </c:pt>
                <c:pt idx="326">
                  <c:v>43104</c:v>
                </c:pt>
                <c:pt idx="327">
                  <c:v>43105</c:v>
                </c:pt>
                <c:pt idx="328">
                  <c:v>43108</c:v>
                </c:pt>
                <c:pt idx="329">
                  <c:v>43109</c:v>
                </c:pt>
                <c:pt idx="330">
                  <c:v>43110</c:v>
                </c:pt>
                <c:pt idx="331">
                  <c:v>43111</c:v>
                </c:pt>
                <c:pt idx="332">
                  <c:v>43112</c:v>
                </c:pt>
                <c:pt idx="333">
                  <c:v>43115</c:v>
                </c:pt>
                <c:pt idx="334">
                  <c:v>43116</c:v>
                </c:pt>
                <c:pt idx="335">
                  <c:v>43117</c:v>
                </c:pt>
                <c:pt idx="336">
                  <c:v>43118</c:v>
                </c:pt>
                <c:pt idx="337">
                  <c:v>43119</c:v>
                </c:pt>
                <c:pt idx="338">
                  <c:v>43122</c:v>
                </c:pt>
                <c:pt idx="339">
                  <c:v>43123</c:v>
                </c:pt>
                <c:pt idx="340">
                  <c:v>43124</c:v>
                </c:pt>
                <c:pt idx="341">
                  <c:v>43125</c:v>
                </c:pt>
                <c:pt idx="342">
                  <c:v>43126</c:v>
                </c:pt>
                <c:pt idx="343">
                  <c:v>43129</c:v>
                </c:pt>
                <c:pt idx="344">
                  <c:v>43130</c:v>
                </c:pt>
                <c:pt idx="345">
                  <c:v>43131</c:v>
                </c:pt>
                <c:pt idx="346">
                  <c:v>43132</c:v>
                </c:pt>
                <c:pt idx="347">
                  <c:v>43133</c:v>
                </c:pt>
                <c:pt idx="348">
                  <c:v>43136</c:v>
                </c:pt>
                <c:pt idx="349">
                  <c:v>43137</c:v>
                </c:pt>
                <c:pt idx="350">
                  <c:v>43138</c:v>
                </c:pt>
                <c:pt idx="351">
                  <c:v>43139</c:v>
                </c:pt>
                <c:pt idx="352">
                  <c:v>43140</c:v>
                </c:pt>
                <c:pt idx="353">
                  <c:v>43143</c:v>
                </c:pt>
                <c:pt idx="354">
                  <c:v>43144</c:v>
                </c:pt>
                <c:pt idx="355">
                  <c:v>43145</c:v>
                </c:pt>
                <c:pt idx="356">
                  <c:v>43146</c:v>
                </c:pt>
                <c:pt idx="357">
                  <c:v>43147</c:v>
                </c:pt>
                <c:pt idx="358">
                  <c:v>43150</c:v>
                </c:pt>
                <c:pt idx="359">
                  <c:v>43151</c:v>
                </c:pt>
                <c:pt idx="360">
                  <c:v>43152</c:v>
                </c:pt>
                <c:pt idx="361">
                  <c:v>43153</c:v>
                </c:pt>
                <c:pt idx="362">
                  <c:v>43154</c:v>
                </c:pt>
                <c:pt idx="363">
                  <c:v>43157</c:v>
                </c:pt>
                <c:pt idx="364">
                  <c:v>43158</c:v>
                </c:pt>
                <c:pt idx="365">
                  <c:v>43159</c:v>
                </c:pt>
                <c:pt idx="366">
                  <c:v>43160</c:v>
                </c:pt>
                <c:pt idx="367">
                  <c:v>43161</c:v>
                </c:pt>
                <c:pt idx="368">
                  <c:v>43164</c:v>
                </c:pt>
                <c:pt idx="369">
                  <c:v>43165</c:v>
                </c:pt>
                <c:pt idx="370">
                  <c:v>43166</c:v>
                </c:pt>
                <c:pt idx="371">
                  <c:v>43167</c:v>
                </c:pt>
                <c:pt idx="372">
                  <c:v>43168</c:v>
                </c:pt>
                <c:pt idx="373">
                  <c:v>43171</c:v>
                </c:pt>
                <c:pt idx="374">
                  <c:v>43172</c:v>
                </c:pt>
                <c:pt idx="375">
                  <c:v>43173</c:v>
                </c:pt>
                <c:pt idx="376">
                  <c:v>43174</c:v>
                </c:pt>
                <c:pt idx="377">
                  <c:v>43175</c:v>
                </c:pt>
                <c:pt idx="378">
                  <c:v>43178</c:v>
                </c:pt>
                <c:pt idx="379">
                  <c:v>43179</c:v>
                </c:pt>
                <c:pt idx="380">
                  <c:v>43180</c:v>
                </c:pt>
                <c:pt idx="381">
                  <c:v>43181</c:v>
                </c:pt>
                <c:pt idx="382">
                  <c:v>43182</c:v>
                </c:pt>
                <c:pt idx="383">
                  <c:v>43185</c:v>
                </c:pt>
                <c:pt idx="384">
                  <c:v>43186</c:v>
                </c:pt>
                <c:pt idx="385">
                  <c:v>43187</c:v>
                </c:pt>
                <c:pt idx="386">
                  <c:v>43188</c:v>
                </c:pt>
                <c:pt idx="387">
                  <c:v>43189</c:v>
                </c:pt>
                <c:pt idx="388">
                  <c:v>43192</c:v>
                </c:pt>
                <c:pt idx="389">
                  <c:v>43193</c:v>
                </c:pt>
                <c:pt idx="390">
                  <c:v>43194</c:v>
                </c:pt>
                <c:pt idx="391">
                  <c:v>43195</c:v>
                </c:pt>
                <c:pt idx="392">
                  <c:v>43196</c:v>
                </c:pt>
                <c:pt idx="393">
                  <c:v>43199</c:v>
                </c:pt>
                <c:pt idx="394">
                  <c:v>43200</c:v>
                </c:pt>
                <c:pt idx="395">
                  <c:v>43201</c:v>
                </c:pt>
                <c:pt idx="396">
                  <c:v>43202</c:v>
                </c:pt>
                <c:pt idx="397">
                  <c:v>43203</c:v>
                </c:pt>
                <c:pt idx="398">
                  <c:v>43206</c:v>
                </c:pt>
                <c:pt idx="399">
                  <c:v>43207</c:v>
                </c:pt>
                <c:pt idx="400">
                  <c:v>43208</c:v>
                </c:pt>
                <c:pt idx="401">
                  <c:v>43209</c:v>
                </c:pt>
                <c:pt idx="402">
                  <c:v>43210</c:v>
                </c:pt>
                <c:pt idx="403">
                  <c:v>43213</c:v>
                </c:pt>
                <c:pt idx="404">
                  <c:v>43214</c:v>
                </c:pt>
                <c:pt idx="405">
                  <c:v>43215</c:v>
                </c:pt>
                <c:pt idx="406">
                  <c:v>43216</c:v>
                </c:pt>
                <c:pt idx="407">
                  <c:v>43217</c:v>
                </c:pt>
                <c:pt idx="408">
                  <c:v>43220</c:v>
                </c:pt>
                <c:pt idx="409">
                  <c:v>43221</c:v>
                </c:pt>
                <c:pt idx="410">
                  <c:v>43222</c:v>
                </c:pt>
                <c:pt idx="411">
                  <c:v>43223</c:v>
                </c:pt>
                <c:pt idx="412">
                  <c:v>43224</c:v>
                </c:pt>
                <c:pt idx="413">
                  <c:v>43227</c:v>
                </c:pt>
                <c:pt idx="414">
                  <c:v>43228</c:v>
                </c:pt>
                <c:pt idx="415">
                  <c:v>43229</c:v>
                </c:pt>
                <c:pt idx="416">
                  <c:v>43230</c:v>
                </c:pt>
                <c:pt idx="417">
                  <c:v>43231</c:v>
                </c:pt>
                <c:pt idx="418">
                  <c:v>43234</c:v>
                </c:pt>
                <c:pt idx="419">
                  <c:v>43235</c:v>
                </c:pt>
                <c:pt idx="420">
                  <c:v>43236</c:v>
                </c:pt>
                <c:pt idx="421">
                  <c:v>43237</c:v>
                </c:pt>
                <c:pt idx="422">
                  <c:v>43238</c:v>
                </c:pt>
                <c:pt idx="423">
                  <c:v>43241</c:v>
                </c:pt>
                <c:pt idx="424">
                  <c:v>43242</c:v>
                </c:pt>
                <c:pt idx="425">
                  <c:v>43243</c:v>
                </c:pt>
                <c:pt idx="426">
                  <c:v>43244</c:v>
                </c:pt>
                <c:pt idx="427">
                  <c:v>43245</c:v>
                </c:pt>
                <c:pt idx="428">
                  <c:v>43248</c:v>
                </c:pt>
                <c:pt idx="429">
                  <c:v>43249</c:v>
                </c:pt>
                <c:pt idx="430">
                  <c:v>43250</c:v>
                </c:pt>
                <c:pt idx="431">
                  <c:v>43251</c:v>
                </c:pt>
                <c:pt idx="432">
                  <c:v>43252</c:v>
                </c:pt>
                <c:pt idx="433">
                  <c:v>43255</c:v>
                </c:pt>
                <c:pt idx="434">
                  <c:v>43256</c:v>
                </c:pt>
                <c:pt idx="435">
                  <c:v>43257</c:v>
                </c:pt>
                <c:pt idx="436">
                  <c:v>43258</c:v>
                </c:pt>
                <c:pt idx="437">
                  <c:v>43259</c:v>
                </c:pt>
                <c:pt idx="438">
                  <c:v>43262</c:v>
                </c:pt>
                <c:pt idx="439">
                  <c:v>43263</c:v>
                </c:pt>
                <c:pt idx="440">
                  <c:v>43264</c:v>
                </c:pt>
                <c:pt idx="441">
                  <c:v>43265</c:v>
                </c:pt>
                <c:pt idx="442">
                  <c:v>43266</c:v>
                </c:pt>
                <c:pt idx="443">
                  <c:v>43269</c:v>
                </c:pt>
                <c:pt idx="444">
                  <c:v>43270</c:v>
                </c:pt>
                <c:pt idx="445">
                  <c:v>43271</c:v>
                </c:pt>
                <c:pt idx="446">
                  <c:v>43272</c:v>
                </c:pt>
                <c:pt idx="447">
                  <c:v>43273</c:v>
                </c:pt>
                <c:pt idx="448">
                  <c:v>43276</c:v>
                </c:pt>
                <c:pt idx="449">
                  <c:v>43277</c:v>
                </c:pt>
                <c:pt idx="450">
                  <c:v>43278</c:v>
                </c:pt>
                <c:pt idx="451">
                  <c:v>43279</c:v>
                </c:pt>
                <c:pt idx="452">
                  <c:v>43280</c:v>
                </c:pt>
                <c:pt idx="453">
                  <c:v>43283</c:v>
                </c:pt>
                <c:pt idx="454">
                  <c:v>43284</c:v>
                </c:pt>
                <c:pt idx="455">
                  <c:v>43285</c:v>
                </c:pt>
                <c:pt idx="456">
                  <c:v>43286</c:v>
                </c:pt>
                <c:pt idx="457">
                  <c:v>43287</c:v>
                </c:pt>
                <c:pt idx="458">
                  <c:v>43290</c:v>
                </c:pt>
                <c:pt idx="459">
                  <c:v>43291</c:v>
                </c:pt>
                <c:pt idx="460">
                  <c:v>43292</c:v>
                </c:pt>
                <c:pt idx="461">
                  <c:v>43293</c:v>
                </c:pt>
                <c:pt idx="462">
                  <c:v>43294</c:v>
                </c:pt>
                <c:pt idx="463">
                  <c:v>43297</c:v>
                </c:pt>
                <c:pt idx="464">
                  <c:v>43298</c:v>
                </c:pt>
                <c:pt idx="465">
                  <c:v>43299</c:v>
                </c:pt>
                <c:pt idx="466">
                  <c:v>43300</c:v>
                </c:pt>
                <c:pt idx="467">
                  <c:v>43301</c:v>
                </c:pt>
                <c:pt idx="468">
                  <c:v>43304</c:v>
                </c:pt>
                <c:pt idx="469">
                  <c:v>43305</c:v>
                </c:pt>
                <c:pt idx="470">
                  <c:v>43306</c:v>
                </c:pt>
                <c:pt idx="471">
                  <c:v>43307</c:v>
                </c:pt>
                <c:pt idx="472">
                  <c:v>43308</c:v>
                </c:pt>
                <c:pt idx="473">
                  <c:v>43311</c:v>
                </c:pt>
                <c:pt idx="474">
                  <c:v>43312</c:v>
                </c:pt>
                <c:pt idx="475">
                  <c:v>43313</c:v>
                </c:pt>
                <c:pt idx="476">
                  <c:v>43314</c:v>
                </c:pt>
                <c:pt idx="477">
                  <c:v>43315</c:v>
                </c:pt>
                <c:pt idx="478">
                  <c:v>43318</c:v>
                </c:pt>
                <c:pt idx="479">
                  <c:v>43319</c:v>
                </c:pt>
                <c:pt idx="480">
                  <c:v>43320</c:v>
                </c:pt>
                <c:pt idx="481">
                  <c:v>43321</c:v>
                </c:pt>
                <c:pt idx="482">
                  <c:v>43322</c:v>
                </c:pt>
                <c:pt idx="483">
                  <c:v>43325</c:v>
                </c:pt>
                <c:pt idx="484">
                  <c:v>43326</c:v>
                </c:pt>
                <c:pt idx="485">
                  <c:v>43327</c:v>
                </c:pt>
                <c:pt idx="486">
                  <c:v>43328</c:v>
                </c:pt>
                <c:pt idx="487">
                  <c:v>43329</c:v>
                </c:pt>
                <c:pt idx="488">
                  <c:v>43332</c:v>
                </c:pt>
                <c:pt idx="489">
                  <c:v>43333</c:v>
                </c:pt>
                <c:pt idx="490">
                  <c:v>43334</c:v>
                </c:pt>
                <c:pt idx="491">
                  <c:v>43335</c:v>
                </c:pt>
                <c:pt idx="492">
                  <c:v>43336</c:v>
                </c:pt>
                <c:pt idx="493">
                  <c:v>43339</c:v>
                </c:pt>
                <c:pt idx="494">
                  <c:v>43340</c:v>
                </c:pt>
                <c:pt idx="495">
                  <c:v>43341</c:v>
                </c:pt>
                <c:pt idx="496">
                  <c:v>43342</c:v>
                </c:pt>
                <c:pt idx="497">
                  <c:v>43343</c:v>
                </c:pt>
                <c:pt idx="498">
                  <c:v>43346</c:v>
                </c:pt>
                <c:pt idx="499">
                  <c:v>43347</c:v>
                </c:pt>
                <c:pt idx="500">
                  <c:v>43348</c:v>
                </c:pt>
                <c:pt idx="501">
                  <c:v>43349</c:v>
                </c:pt>
                <c:pt idx="502">
                  <c:v>43350</c:v>
                </c:pt>
                <c:pt idx="503">
                  <c:v>43353</c:v>
                </c:pt>
                <c:pt idx="504">
                  <c:v>43354</c:v>
                </c:pt>
                <c:pt idx="505">
                  <c:v>43355</c:v>
                </c:pt>
                <c:pt idx="506">
                  <c:v>43356</c:v>
                </c:pt>
                <c:pt idx="507">
                  <c:v>43357</c:v>
                </c:pt>
                <c:pt idx="508">
                  <c:v>43360</c:v>
                </c:pt>
                <c:pt idx="509">
                  <c:v>43361</c:v>
                </c:pt>
                <c:pt idx="510">
                  <c:v>43362</c:v>
                </c:pt>
                <c:pt idx="511">
                  <c:v>43363</c:v>
                </c:pt>
                <c:pt idx="512">
                  <c:v>43364</c:v>
                </c:pt>
                <c:pt idx="513">
                  <c:v>43367</c:v>
                </c:pt>
                <c:pt idx="514">
                  <c:v>43368</c:v>
                </c:pt>
                <c:pt idx="515">
                  <c:v>43369</c:v>
                </c:pt>
                <c:pt idx="516">
                  <c:v>43370</c:v>
                </c:pt>
                <c:pt idx="517">
                  <c:v>43371</c:v>
                </c:pt>
                <c:pt idx="518">
                  <c:v>43374</c:v>
                </c:pt>
                <c:pt idx="519">
                  <c:v>43375</c:v>
                </c:pt>
                <c:pt idx="520">
                  <c:v>43376</c:v>
                </c:pt>
                <c:pt idx="521">
                  <c:v>43377</c:v>
                </c:pt>
                <c:pt idx="522">
                  <c:v>43378</c:v>
                </c:pt>
                <c:pt idx="523">
                  <c:v>43381</c:v>
                </c:pt>
                <c:pt idx="524">
                  <c:v>43382</c:v>
                </c:pt>
                <c:pt idx="525">
                  <c:v>43383</c:v>
                </c:pt>
                <c:pt idx="526">
                  <c:v>43384</c:v>
                </c:pt>
                <c:pt idx="527">
                  <c:v>43385</c:v>
                </c:pt>
                <c:pt idx="528">
                  <c:v>43388</c:v>
                </c:pt>
                <c:pt idx="529">
                  <c:v>43389</c:v>
                </c:pt>
                <c:pt idx="530">
                  <c:v>43390</c:v>
                </c:pt>
                <c:pt idx="531">
                  <c:v>43391</c:v>
                </c:pt>
                <c:pt idx="532">
                  <c:v>43392</c:v>
                </c:pt>
                <c:pt idx="533">
                  <c:v>43395</c:v>
                </c:pt>
                <c:pt idx="534">
                  <c:v>43396</c:v>
                </c:pt>
                <c:pt idx="535">
                  <c:v>43397</c:v>
                </c:pt>
                <c:pt idx="536">
                  <c:v>43398</c:v>
                </c:pt>
                <c:pt idx="537">
                  <c:v>43399</c:v>
                </c:pt>
                <c:pt idx="538">
                  <c:v>43402</c:v>
                </c:pt>
                <c:pt idx="539">
                  <c:v>43403</c:v>
                </c:pt>
                <c:pt idx="540">
                  <c:v>43404</c:v>
                </c:pt>
                <c:pt idx="541">
                  <c:v>43405</c:v>
                </c:pt>
                <c:pt idx="542">
                  <c:v>43406</c:v>
                </c:pt>
                <c:pt idx="543">
                  <c:v>43409</c:v>
                </c:pt>
                <c:pt idx="544">
                  <c:v>43410</c:v>
                </c:pt>
                <c:pt idx="545">
                  <c:v>43411</c:v>
                </c:pt>
                <c:pt idx="546">
                  <c:v>43412</c:v>
                </c:pt>
                <c:pt idx="547">
                  <c:v>43413</c:v>
                </c:pt>
                <c:pt idx="548">
                  <c:v>43416</c:v>
                </c:pt>
                <c:pt idx="549">
                  <c:v>43417</c:v>
                </c:pt>
                <c:pt idx="550">
                  <c:v>43418</c:v>
                </c:pt>
                <c:pt idx="551">
                  <c:v>43419</c:v>
                </c:pt>
                <c:pt idx="552">
                  <c:v>43420</c:v>
                </c:pt>
                <c:pt idx="553">
                  <c:v>43423</c:v>
                </c:pt>
                <c:pt idx="554">
                  <c:v>43424</c:v>
                </c:pt>
                <c:pt idx="555">
                  <c:v>43425</c:v>
                </c:pt>
                <c:pt idx="556">
                  <c:v>43426</c:v>
                </c:pt>
                <c:pt idx="557">
                  <c:v>43427</c:v>
                </c:pt>
                <c:pt idx="558">
                  <c:v>43430</c:v>
                </c:pt>
                <c:pt idx="559">
                  <c:v>43431</c:v>
                </c:pt>
                <c:pt idx="560">
                  <c:v>43432</c:v>
                </c:pt>
                <c:pt idx="561">
                  <c:v>43433</c:v>
                </c:pt>
                <c:pt idx="562">
                  <c:v>43434</c:v>
                </c:pt>
                <c:pt idx="563">
                  <c:v>43437</c:v>
                </c:pt>
                <c:pt idx="564">
                  <c:v>43438</c:v>
                </c:pt>
                <c:pt idx="565">
                  <c:v>43439</c:v>
                </c:pt>
                <c:pt idx="566">
                  <c:v>43440</c:v>
                </c:pt>
                <c:pt idx="567">
                  <c:v>43441</c:v>
                </c:pt>
                <c:pt idx="568">
                  <c:v>43444</c:v>
                </c:pt>
                <c:pt idx="569">
                  <c:v>43445</c:v>
                </c:pt>
                <c:pt idx="570">
                  <c:v>43446</c:v>
                </c:pt>
                <c:pt idx="571">
                  <c:v>43447</c:v>
                </c:pt>
                <c:pt idx="572">
                  <c:v>43448</c:v>
                </c:pt>
                <c:pt idx="573">
                  <c:v>43451</c:v>
                </c:pt>
                <c:pt idx="574">
                  <c:v>43452</c:v>
                </c:pt>
                <c:pt idx="575">
                  <c:v>43453</c:v>
                </c:pt>
                <c:pt idx="576">
                  <c:v>43454</c:v>
                </c:pt>
                <c:pt idx="577">
                  <c:v>43455</c:v>
                </c:pt>
                <c:pt idx="578">
                  <c:v>43458</c:v>
                </c:pt>
                <c:pt idx="579">
                  <c:v>43459</c:v>
                </c:pt>
                <c:pt idx="580">
                  <c:v>43460</c:v>
                </c:pt>
                <c:pt idx="581">
                  <c:v>43461</c:v>
                </c:pt>
                <c:pt idx="582">
                  <c:v>43462</c:v>
                </c:pt>
                <c:pt idx="583">
                  <c:v>43465</c:v>
                </c:pt>
                <c:pt idx="584">
                  <c:v>43466</c:v>
                </c:pt>
                <c:pt idx="585">
                  <c:v>43467</c:v>
                </c:pt>
                <c:pt idx="586">
                  <c:v>43468</c:v>
                </c:pt>
                <c:pt idx="587">
                  <c:v>43469</c:v>
                </c:pt>
                <c:pt idx="588">
                  <c:v>43472</c:v>
                </c:pt>
                <c:pt idx="589">
                  <c:v>43473</c:v>
                </c:pt>
                <c:pt idx="590">
                  <c:v>43474</c:v>
                </c:pt>
                <c:pt idx="591">
                  <c:v>43475</c:v>
                </c:pt>
                <c:pt idx="592">
                  <c:v>43476</c:v>
                </c:pt>
                <c:pt idx="593">
                  <c:v>43479</c:v>
                </c:pt>
                <c:pt idx="594">
                  <c:v>43480</c:v>
                </c:pt>
                <c:pt idx="595">
                  <c:v>43481</c:v>
                </c:pt>
                <c:pt idx="596">
                  <c:v>43482</c:v>
                </c:pt>
                <c:pt idx="597">
                  <c:v>43483</c:v>
                </c:pt>
                <c:pt idx="598">
                  <c:v>43486</c:v>
                </c:pt>
                <c:pt idx="599">
                  <c:v>43487</c:v>
                </c:pt>
                <c:pt idx="600">
                  <c:v>43488</c:v>
                </c:pt>
                <c:pt idx="601">
                  <c:v>43489</c:v>
                </c:pt>
                <c:pt idx="602">
                  <c:v>43490</c:v>
                </c:pt>
                <c:pt idx="603">
                  <c:v>43493</c:v>
                </c:pt>
                <c:pt idx="604">
                  <c:v>43494</c:v>
                </c:pt>
                <c:pt idx="605">
                  <c:v>43495</c:v>
                </c:pt>
                <c:pt idx="606">
                  <c:v>43496</c:v>
                </c:pt>
                <c:pt idx="607">
                  <c:v>43497</c:v>
                </c:pt>
                <c:pt idx="608">
                  <c:v>43500</c:v>
                </c:pt>
                <c:pt idx="609">
                  <c:v>43501</c:v>
                </c:pt>
                <c:pt idx="610">
                  <c:v>43502</c:v>
                </c:pt>
                <c:pt idx="611">
                  <c:v>43503</c:v>
                </c:pt>
                <c:pt idx="612">
                  <c:v>43504</c:v>
                </c:pt>
                <c:pt idx="613">
                  <c:v>43507</c:v>
                </c:pt>
                <c:pt idx="614">
                  <c:v>43508</c:v>
                </c:pt>
                <c:pt idx="615">
                  <c:v>43509</c:v>
                </c:pt>
                <c:pt idx="616">
                  <c:v>43510</c:v>
                </c:pt>
                <c:pt idx="617">
                  <c:v>43511</c:v>
                </c:pt>
                <c:pt idx="618">
                  <c:v>43514</c:v>
                </c:pt>
                <c:pt idx="619">
                  <c:v>43515</c:v>
                </c:pt>
                <c:pt idx="620">
                  <c:v>43516</c:v>
                </c:pt>
                <c:pt idx="621">
                  <c:v>43517</c:v>
                </c:pt>
                <c:pt idx="622">
                  <c:v>43518</c:v>
                </c:pt>
                <c:pt idx="623">
                  <c:v>43521</c:v>
                </c:pt>
                <c:pt idx="624">
                  <c:v>43522</c:v>
                </c:pt>
                <c:pt idx="625">
                  <c:v>43523</c:v>
                </c:pt>
                <c:pt idx="626">
                  <c:v>43524</c:v>
                </c:pt>
                <c:pt idx="627">
                  <c:v>43525</c:v>
                </c:pt>
                <c:pt idx="628">
                  <c:v>43528</c:v>
                </c:pt>
                <c:pt idx="629">
                  <c:v>43529</c:v>
                </c:pt>
                <c:pt idx="630">
                  <c:v>43530</c:v>
                </c:pt>
                <c:pt idx="631">
                  <c:v>43531</c:v>
                </c:pt>
                <c:pt idx="632">
                  <c:v>43532</c:v>
                </c:pt>
                <c:pt idx="633">
                  <c:v>43535</c:v>
                </c:pt>
                <c:pt idx="634">
                  <c:v>43536</c:v>
                </c:pt>
                <c:pt idx="635">
                  <c:v>43537</c:v>
                </c:pt>
                <c:pt idx="636">
                  <c:v>43538</c:v>
                </c:pt>
                <c:pt idx="637">
                  <c:v>43539</c:v>
                </c:pt>
                <c:pt idx="638">
                  <c:v>43542</c:v>
                </c:pt>
                <c:pt idx="639">
                  <c:v>43543</c:v>
                </c:pt>
                <c:pt idx="640">
                  <c:v>43544</c:v>
                </c:pt>
                <c:pt idx="641">
                  <c:v>43545</c:v>
                </c:pt>
                <c:pt idx="642">
                  <c:v>43546</c:v>
                </c:pt>
                <c:pt idx="643">
                  <c:v>43549</c:v>
                </c:pt>
                <c:pt idx="644">
                  <c:v>43550</c:v>
                </c:pt>
                <c:pt idx="645">
                  <c:v>43551</c:v>
                </c:pt>
                <c:pt idx="646">
                  <c:v>43552</c:v>
                </c:pt>
                <c:pt idx="647">
                  <c:v>43553</c:v>
                </c:pt>
                <c:pt idx="648">
                  <c:v>43556</c:v>
                </c:pt>
                <c:pt idx="649">
                  <c:v>43557</c:v>
                </c:pt>
                <c:pt idx="650">
                  <c:v>43558</c:v>
                </c:pt>
                <c:pt idx="651">
                  <c:v>43559</c:v>
                </c:pt>
                <c:pt idx="652">
                  <c:v>43560</c:v>
                </c:pt>
                <c:pt idx="653">
                  <c:v>43563</c:v>
                </c:pt>
                <c:pt idx="654">
                  <c:v>43564</c:v>
                </c:pt>
                <c:pt idx="655">
                  <c:v>43565</c:v>
                </c:pt>
                <c:pt idx="656">
                  <c:v>43566</c:v>
                </c:pt>
                <c:pt idx="657">
                  <c:v>43567</c:v>
                </c:pt>
                <c:pt idx="658">
                  <c:v>43570</c:v>
                </c:pt>
                <c:pt idx="659">
                  <c:v>43571</c:v>
                </c:pt>
                <c:pt idx="660">
                  <c:v>43572</c:v>
                </c:pt>
                <c:pt idx="661">
                  <c:v>43573</c:v>
                </c:pt>
                <c:pt idx="662">
                  <c:v>43574</c:v>
                </c:pt>
                <c:pt idx="663">
                  <c:v>43577</c:v>
                </c:pt>
                <c:pt idx="664">
                  <c:v>43578</c:v>
                </c:pt>
                <c:pt idx="665">
                  <c:v>43579</c:v>
                </c:pt>
                <c:pt idx="666">
                  <c:v>43580</c:v>
                </c:pt>
                <c:pt idx="667">
                  <c:v>43581</c:v>
                </c:pt>
                <c:pt idx="668">
                  <c:v>43584</c:v>
                </c:pt>
                <c:pt idx="669">
                  <c:v>43585</c:v>
                </c:pt>
                <c:pt idx="670">
                  <c:v>43586</c:v>
                </c:pt>
                <c:pt idx="671">
                  <c:v>43587</c:v>
                </c:pt>
                <c:pt idx="672">
                  <c:v>43588</c:v>
                </c:pt>
                <c:pt idx="673">
                  <c:v>43591</c:v>
                </c:pt>
                <c:pt idx="674">
                  <c:v>43592</c:v>
                </c:pt>
                <c:pt idx="675">
                  <c:v>43593</c:v>
                </c:pt>
                <c:pt idx="676">
                  <c:v>43594</c:v>
                </c:pt>
                <c:pt idx="677">
                  <c:v>43595</c:v>
                </c:pt>
                <c:pt idx="678">
                  <c:v>43598</c:v>
                </c:pt>
                <c:pt idx="679">
                  <c:v>43599</c:v>
                </c:pt>
                <c:pt idx="680">
                  <c:v>43600</c:v>
                </c:pt>
                <c:pt idx="681">
                  <c:v>43601</c:v>
                </c:pt>
                <c:pt idx="682">
                  <c:v>43602</c:v>
                </c:pt>
                <c:pt idx="683">
                  <c:v>43605</c:v>
                </c:pt>
                <c:pt idx="684">
                  <c:v>43606</c:v>
                </c:pt>
                <c:pt idx="685">
                  <c:v>43607</c:v>
                </c:pt>
                <c:pt idx="686">
                  <c:v>43608</c:v>
                </c:pt>
                <c:pt idx="687">
                  <c:v>43609</c:v>
                </c:pt>
                <c:pt idx="688">
                  <c:v>43612</c:v>
                </c:pt>
                <c:pt idx="689">
                  <c:v>43613</c:v>
                </c:pt>
                <c:pt idx="690">
                  <c:v>43614</c:v>
                </c:pt>
                <c:pt idx="691">
                  <c:v>43615</c:v>
                </c:pt>
                <c:pt idx="692">
                  <c:v>43616</c:v>
                </c:pt>
                <c:pt idx="693">
                  <c:v>43619</c:v>
                </c:pt>
                <c:pt idx="694">
                  <c:v>43620</c:v>
                </c:pt>
                <c:pt idx="695">
                  <c:v>43621</c:v>
                </c:pt>
                <c:pt idx="696">
                  <c:v>43622</c:v>
                </c:pt>
                <c:pt idx="697">
                  <c:v>43623</c:v>
                </c:pt>
                <c:pt idx="698">
                  <c:v>43626</c:v>
                </c:pt>
                <c:pt idx="699">
                  <c:v>43627</c:v>
                </c:pt>
                <c:pt idx="700">
                  <c:v>43628</c:v>
                </c:pt>
                <c:pt idx="701">
                  <c:v>43629</c:v>
                </c:pt>
                <c:pt idx="702">
                  <c:v>43630</c:v>
                </c:pt>
                <c:pt idx="703">
                  <c:v>43633</c:v>
                </c:pt>
                <c:pt idx="704">
                  <c:v>43634</c:v>
                </c:pt>
                <c:pt idx="705">
                  <c:v>43635</c:v>
                </c:pt>
                <c:pt idx="706">
                  <c:v>43636</c:v>
                </c:pt>
                <c:pt idx="707">
                  <c:v>43637</c:v>
                </c:pt>
                <c:pt idx="708">
                  <c:v>43640</c:v>
                </c:pt>
                <c:pt idx="709">
                  <c:v>43641</c:v>
                </c:pt>
                <c:pt idx="710">
                  <c:v>43642</c:v>
                </c:pt>
                <c:pt idx="711">
                  <c:v>43643</c:v>
                </c:pt>
                <c:pt idx="712">
                  <c:v>43644</c:v>
                </c:pt>
                <c:pt idx="713">
                  <c:v>43647</c:v>
                </c:pt>
                <c:pt idx="714">
                  <c:v>43648</c:v>
                </c:pt>
                <c:pt idx="715">
                  <c:v>43649</c:v>
                </c:pt>
                <c:pt idx="716">
                  <c:v>43650</c:v>
                </c:pt>
                <c:pt idx="717">
                  <c:v>43651</c:v>
                </c:pt>
                <c:pt idx="718">
                  <c:v>43654</c:v>
                </c:pt>
                <c:pt idx="719">
                  <c:v>43655</c:v>
                </c:pt>
                <c:pt idx="720">
                  <c:v>43656</c:v>
                </c:pt>
                <c:pt idx="721">
                  <c:v>43657</c:v>
                </c:pt>
                <c:pt idx="722">
                  <c:v>43658</c:v>
                </c:pt>
                <c:pt idx="723">
                  <c:v>43661</c:v>
                </c:pt>
                <c:pt idx="724">
                  <c:v>43662</c:v>
                </c:pt>
                <c:pt idx="725">
                  <c:v>43663</c:v>
                </c:pt>
                <c:pt idx="726">
                  <c:v>43664</c:v>
                </c:pt>
                <c:pt idx="727">
                  <c:v>43665</c:v>
                </c:pt>
                <c:pt idx="728">
                  <c:v>43668</c:v>
                </c:pt>
                <c:pt idx="729">
                  <c:v>43669</c:v>
                </c:pt>
                <c:pt idx="730">
                  <c:v>43670</c:v>
                </c:pt>
                <c:pt idx="731">
                  <c:v>43671</c:v>
                </c:pt>
                <c:pt idx="732">
                  <c:v>43672</c:v>
                </c:pt>
                <c:pt idx="733">
                  <c:v>43675</c:v>
                </c:pt>
                <c:pt idx="734">
                  <c:v>43676</c:v>
                </c:pt>
                <c:pt idx="735">
                  <c:v>43677</c:v>
                </c:pt>
                <c:pt idx="736">
                  <c:v>43678</c:v>
                </c:pt>
                <c:pt idx="737">
                  <c:v>43679</c:v>
                </c:pt>
                <c:pt idx="738">
                  <c:v>43682</c:v>
                </c:pt>
                <c:pt idx="739">
                  <c:v>43683</c:v>
                </c:pt>
                <c:pt idx="740">
                  <c:v>43684</c:v>
                </c:pt>
                <c:pt idx="741">
                  <c:v>43685</c:v>
                </c:pt>
                <c:pt idx="742">
                  <c:v>43686</c:v>
                </c:pt>
                <c:pt idx="743">
                  <c:v>43689</c:v>
                </c:pt>
                <c:pt idx="744">
                  <c:v>43690</c:v>
                </c:pt>
                <c:pt idx="745">
                  <c:v>43691</c:v>
                </c:pt>
                <c:pt idx="746">
                  <c:v>43692</c:v>
                </c:pt>
                <c:pt idx="747">
                  <c:v>43693</c:v>
                </c:pt>
                <c:pt idx="748">
                  <c:v>43696</c:v>
                </c:pt>
                <c:pt idx="749">
                  <c:v>43697</c:v>
                </c:pt>
                <c:pt idx="750">
                  <c:v>43698</c:v>
                </c:pt>
                <c:pt idx="751">
                  <c:v>43699</c:v>
                </c:pt>
                <c:pt idx="752">
                  <c:v>43700</c:v>
                </c:pt>
                <c:pt idx="753">
                  <c:v>43703</c:v>
                </c:pt>
                <c:pt idx="754">
                  <c:v>43704</c:v>
                </c:pt>
                <c:pt idx="755">
                  <c:v>43705</c:v>
                </c:pt>
                <c:pt idx="756">
                  <c:v>43706</c:v>
                </c:pt>
                <c:pt idx="757">
                  <c:v>43707</c:v>
                </c:pt>
                <c:pt idx="758">
                  <c:v>43710</c:v>
                </c:pt>
                <c:pt idx="759">
                  <c:v>43711</c:v>
                </c:pt>
                <c:pt idx="760">
                  <c:v>43712</c:v>
                </c:pt>
                <c:pt idx="761">
                  <c:v>43713</c:v>
                </c:pt>
                <c:pt idx="762">
                  <c:v>43714</c:v>
                </c:pt>
                <c:pt idx="763">
                  <c:v>43717</c:v>
                </c:pt>
                <c:pt idx="764">
                  <c:v>43718</c:v>
                </c:pt>
                <c:pt idx="765">
                  <c:v>43719</c:v>
                </c:pt>
                <c:pt idx="766">
                  <c:v>43720</c:v>
                </c:pt>
                <c:pt idx="767">
                  <c:v>43721</c:v>
                </c:pt>
                <c:pt idx="768">
                  <c:v>43724</c:v>
                </c:pt>
                <c:pt idx="769">
                  <c:v>43725</c:v>
                </c:pt>
                <c:pt idx="770">
                  <c:v>43726</c:v>
                </c:pt>
                <c:pt idx="771">
                  <c:v>43727</c:v>
                </c:pt>
                <c:pt idx="772">
                  <c:v>43728</c:v>
                </c:pt>
                <c:pt idx="773">
                  <c:v>43731</c:v>
                </c:pt>
                <c:pt idx="774">
                  <c:v>43732</c:v>
                </c:pt>
                <c:pt idx="775">
                  <c:v>43733</c:v>
                </c:pt>
                <c:pt idx="776">
                  <c:v>43734</c:v>
                </c:pt>
                <c:pt idx="777">
                  <c:v>43735</c:v>
                </c:pt>
                <c:pt idx="778">
                  <c:v>43738</c:v>
                </c:pt>
                <c:pt idx="779">
                  <c:v>43739</c:v>
                </c:pt>
                <c:pt idx="780">
                  <c:v>43740</c:v>
                </c:pt>
                <c:pt idx="781">
                  <c:v>43741</c:v>
                </c:pt>
                <c:pt idx="782">
                  <c:v>43742</c:v>
                </c:pt>
                <c:pt idx="783">
                  <c:v>43745</c:v>
                </c:pt>
                <c:pt idx="784">
                  <c:v>43746</c:v>
                </c:pt>
                <c:pt idx="785">
                  <c:v>43747</c:v>
                </c:pt>
                <c:pt idx="786">
                  <c:v>43748</c:v>
                </c:pt>
                <c:pt idx="787">
                  <c:v>43749</c:v>
                </c:pt>
                <c:pt idx="788">
                  <c:v>43752</c:v>
                </c:pt>
                <c:pt idx="789">
                  <c:v>43753</c:v>
                </c:pt>
                <c:pt idx="790">
                  <c:v>43754</c:v>
                </c:pt>
                <c:pt idx="791">
                  <c:v>43755</c:v>
                </c:pt>
                <c:pt idx="792">
                  <c:v>43756</c:v>
                </c:pt>
                <c:pt idx="793">
                  <c:v>43759</c:v>
                </c:pt>
                <c:pt idx="794">
                  <c:v>43760</c:v>
                </c:pt>
                <c:pt idx="795">
                  <c:v>43761</c:v>
                </c:pt>
                <c:pt idx="796">
                  <c:v>43762</c:v>
                </c:pt>
                <c:pt idx="797">
                  <c:v>43763</c:v>
                </c:pt>
                <c:pt idx="798">
                  <c:v>43766</c:v>
                </c:pt>
                <c:pt idx="799">
                  <c:v>43767</c:v>
                </c:pt>
                <c:pt idx="800">
                  <c:v>43768</c:v>
                </c:pt>
                <c:pt idx="801">
                  <c:v>43769</c:v>
                </c:pt>
                <c:pt idx="802">
                  <c:v>43770</c:v>
                </c:pt>
                <c:pt idx="803">
                  <c:v>43773</c:v>
                </c:pt>
                <c:pt idx="804">
                  <c:v>43774</c:v>
                </c:pt>
                <c:pt idx="805">
                  <c:v>43775</c:v>
                </c:pt>
                <c:pt idx="806">
                  <c:v>43776</c:v>
                </c:pt>
                <c:pt idx="807">
                  <c:v>43777</c:v>
                </c:pt>
                <c:pt idx="808">
                  <c:v>43780</c:v>
                </c:pt>
                <c:pt idx="809">
                  <c:v>43781</c:v>
                </c:pt>
                <c:pt idx="810">
                  <c:v>43782</c:v>
                </c:pt>
                <c:pt idx="811">
                  <c:v>43783</c:v>
                </c:pt>
                <c:pt idx="812">
                  <c:v>43784</c:v>
                </c:pt>
                <c:pt idx="813">
                  <c:v>43787</c:v>
                </c:pt>
                <c:pt idx="814">
                  <c:v>43788</c:v>
                </c:pt>
                <c:pt idx="815">
                  <c:v>43789</c:v>
                </c:pt>
                <c:pt idx="816">
                  <c:v>43790</c:v>
                </c:pt>
                <c:pt idx="817">
                  <c:v>43791</c:v>
                </c:pt>
                <c:pt idx="818">
                  <c:v>43794</c:v>
                </c:pt>
                <c:pt idx="819">
                  <c:v>43795</c:v>
                </c:pt>
                <c:pt idx="820">
                  <c:v>43796</c:v>
                </c:pt>
                <c:pt idx="821">
                  <c:v>43797</c:v>
                </c:pt>
                <c:pt idx="822">
                  <c:v>43798</c:v>
                </c:pt>
                <c:pt idx="823">
                  <c:v>43801</c:v>
                </c:pt>
                <c:pt idx="824">
                  <c:v>43802</c:v>
                </c:pt>
                <c:pt idx="825">
                  <c:v>43803</c:v>
                </c:pt>
                <c:pt idx="826">
                  <c:v>43804</c:v>
                </c:pt>
                <c:pt idx="827">
                  <c:v>43805</c:v>
                </c:pt>
                <c:pt idx="828">
                  <c:v>43808</c:v>
                </c:pt>
                <c:pt idx="829">
                  <c:v>43809</c:v>
                </c:pt>
                <c:pt idx="830">
                  <c:v>43810</c:v>
                </c:pt>
                <c:pt idx="831">
                  <c:v>43811</c:v>
                </c:pt>
                <c:pt idx="832">
                  <c:v>43812</c:v>
                </c:pt>
                <c:pt idx="833">
                  <c:v>43815</c:v>
                </c:pt>
                <c:pt idx="834">
                  <c:v>43816</c:v>
                </c:pt>
                <c:pt idx="835">
                  <c:v>43817</c:v>
                </c:pt>
                <c:pt idx="836">
                  <c:v>43818</c:v>
                </c:pt>
                <c:pt idx="837">
                  <c:v>43819</c:v>
                </c:pt>
                <c:pt idx="838">
                  <c:v>43822</c:v>
                </c:pt>
                <c:pt idx="839">
                  <c:v>43823</c:v>
                </c:pt>
                <c:pt idx="840">
                  <c:v>43824</c:v>
                </c:pt>
                <c:pt idx="841">
                  <c:v>43825</c:v>
                </c:pt>
                <c:pt idx="842">
                  <c:v>43826</c:v>
                </c:pt>
                <c:pt idx="843">
                  <c:v>43829</c:v>
                </c:pt>
                <c:pt idx="844">
                  <c:v>43830</c:v>
                </c:pt>
                <c:pt idx="845">
                  <c:v>43831</c:v>
                </c:pt>
                <c:pt idx="846">
                  <c:v>43832</c:v>
                </c:pt>
                <c:pt idx="847">
                  <c:v>43833</c:v>
                </c:pt>
                <c:pt idx="848">
                  <c:v>43836</c:v>
                </c:pt>
                <c:pt idx="849">
                  <c:v>43837</c:v>
                </c:pt>
                <c:pt idx="850">
                  <c:v>43838</c:v>
                </c:pt>
                <c:pt idx="851">
                  <c:v>43839</c:v>
                </c:pt>
                <c:pt idx="852">
                  <c:v>43840</c:v>
                </c:pt>
                <c:pt idx="853">
                  <c:v>43843</c:v>
                </c:pt>
                <c:pt idx="854">
                  <c:v>43844</c:v>
                </c:pt>
                <c:pt idx="855">
                  <c:v>43845</c:v>
                </c:pt>
                <c:pt idx="856">
                  <c:v>43846</c:v>
                </c:pt>
                <c:pt idx="857">
                  <c:v>43847</c:v>
                </c:pt>
                <c:pt idx="858">
                  <c:v>43850</c:v>
                </c:pt>
                <c:pt idx="859">
                  <c:v>43851</c:v>
                </c:pt>
                <c:pt idx="860">
                  <c:v>43852</c:v>
                </c:pt>
                <c:pt idx="861">
                  <c:v>43853</c:v>
                </c:pt>
                <c:pt idx="862">
                  <c:v>43854</c:v>
                </c:pt>
                <c:pt idx="863">
                  <c:v>43857</c:v>
                </c:pt>
                <c:pt idx="864">
                  <c:v>43858</c:v>
                </c:pt>
                <c:pt idx="865">
                  <c:v>43859</c:v>
                </c:pt>
                <c:pt idx="866">
                  <c:v>43860</c:v>
                </c:pt>
                <c:pt idx="867">
                  <c:v>43861</c:v>
                </c:pt>
                <c:pt idx="868">
                  <c:v>43864</c:v>
                </c:pt>
                <c:pt idx="869">
                  <c:v>43865</c:v>
                </c:pt>
                <c:pt idx="870">
                  <c:v>43866</c:v>
                </c:pt>
                <c:pt idx="871">
                  <c:v>43867</c:v>
                </c:pt>
                <c:pt idx="872">
                  <c:v>43868</c:v>
                </c:pt>
                <c:pt idx="873">
                  <c:v>43871</c:v>
                </c:pt>
                <c:pt idx="874">
                  <c:v>43872</c:v>
                </c:pt>
                <c:pt idx="875">
                  <c:v>43873</c:v>
                </c:pt>
                <c:pt idx="876">
                  <c:v>43874</c:v>
                </c:pt>
                <c:pt idx="877">
                  <c:v>43875</c:v>
                </c:pt>
                <c:pt idx="878">
                  <c:v>43878</c:v>
                </c:pt>
                <c:pt idx="879">
                  <c:v>43879</c:v>
                </c:pt>
                <c:pt idx="880">
                  <c:v>43880</c:v>
                </c:pt>
                <c:pt idx="881">
                  <c:v>43881</c:v>
                </c:pt>
                <c:pt idx="882">
                  <c:v>43882</c:v>
                </c:pt>
                <c:pt idx="883">
                  <c:v>43885</c:v>
                </c:pt>
                <c:pt idx="884">
                  <c:v>43886</c:v>
                </c:pt>
                <c:pt idx="885">
                  <c:v>43887</c:v>
                </c:pt>
                <c:pt idx="886">
                  <c:v>43888</c:v>
                </c:pt>
                <c:pt idx="887">
                  <c:v>43889</c:v>
                </c:pt>
                <c:pt idx="888">
                  <c:v>43892</c:v>
                </c:pt>
                <c:pt idx="889">
                  <c:v>43893</c:v>
                </c:pt>
                <c:pt idx="890">
                  <c:v>43894</c:v>
                </c:pt>
                <c:pt idx="891">
                  <c:v>43895</c:v>
                </c:pt>
                <c:pt idx="892">
                  <c:v>43896</c:v>
                </c:pt>
                <c:pt idx="893">
                  <c:v>43899</c:v>
                </c:pt>
                <c:pt idx="894">
                  <c:v>43900</c:v>
                </c:pt>
                <c:pt idx="895">
                  <c:v>43901</c:v>
                </c:pt>
                <c:pt idx="896">
                  <c:v>43902</c:v>
                </c:pt>
                <c:pt idx="897">
                  <c:v>43903</c:v>
                </c:pt>
                <c:pt idx="898">
                  <c:v>43906</c:v>
                </c:pt>
                <c:pt idx="899">
                  <c:v>43907</c:v>
                </c:pt>
                <c:pt idx="900">
                  <c:v>43908</c:v>
                </c:pt>
                <c:pt idx="901">
                  <c:v>43909</c:v>
                </c:pt>
                <c:pt idx="902">
                  <c:v>43910</c:v>
                </c:pt>
                <c:pt idx="903">
                  <c:v>43913</c:v>
                </c:pt>
                <c:pt idx="904">
                  <c:v>43914</c:v>
                </c:pt>
                <c:pt idx="905">
                  <c:v>43915</c:v>
                </c:pt>
                <c:pt idx="906">
                  <c:v>43916</c:v>
                </c:pt>
                <c:pt idx="907">
                  <c:v>43917</c:v>
                </c:pt>
                <c:pt idx="908">
                  <c:v>43920</c:v>
                </c:pt>
                <c:pt idx="909">
                  <c:v>43921</c:v>
                </c:pt>
                <c:pt idx="910">
                  <c:v>43922</c:v>
                </c:pt>
                <c:pt idx="911">
                  <c:v>43923</c:v>
                </c:pt>
                <c:pt idx="912">
                  <c:v>43924</c:v>
                </c:pt>
                <c:pt idx="913">
                  <c:v>43927</c:v>
                </c:pt>
                <c:pt idx="914">
                  <c:v>43928</c:v>
                </c:pt>
                <c:pt idx="915">
                  <c:v>43929</c:v>
                </c:pt>
                <c:pt idx="916">
                  <c:v>43930</c:v>
                </c:pt>
                <c:pt idx="917">
                  <c:v>43931</c:v>
                </c:pt>
                <c:pt idx="918">
                  <c:v>43934</c:v>
                </c:pt>
                <c:pt idx="919">
                  <c:v>43935</c:v>
                </c:pt>
                <c:pt idx="920">
                  <c:v>43936</c:v>
                </c:pt>
                <c:pt idx="921">
                  <c:v>43937</c:v>
                </c:pt>
                <c:pt idx="922">
                  <c:v>43938</c:v>
                </c:pt>
                <c:pt idx="923">
                  <c:v>43941</c:v>
                </c:pt>
                <c:pt idx="924">
                  <c:v>43942</c:v>
                </c:pt>
                <c:pt idx="925">
                  <c:v>43943</c:v>
                </c:pt>
                <c:pt idx="926">
                  <c:v>43944</c:v>
                </c:pt>
                <c:pt idx="927">
                  <c:v>43945</c:v>
                </c:pt>
                <c:pt idx="928">
                  <c:v>43948</c:v>
                </c:pt>
                <c:pt idx="929">
                  <c:v>43949</c:v>
                </c:pt>
                <c:pt idx="930">
                  <c:v>43950</c:v>
                </c:pt>
                <c:pt idx="931">
                  <c:v>43951</c:v>
                </c:pt>
                <c:pt idx="932">
                  <c:v>43952</c:v>
                </c:pt>
                <c:pt idx="933">
                  <c:v>43955</c:v>
                </c:pt>
                <c:pt idx="934">
                  <c:v>43956</c:v>
                </c:pt>
                <c:pt idx="935">
                  <c:v>43957</c:v>
                </c:pt>
                <c:pt idx="936">
                  <c:v>43958</c:v>
                </c:pt>
                <c:pt idx="937">
                  <c:v>43959</c:v>
                </c:pt>
                <c:pt idx="938">
                  <c:v>43962</c:v>
                </c:pt>
                <c:pt idx="939">
                  <c:v>43963</c:v>
                </c:pt>
                <c:pt idx="940">
                  <c:v>43964</c:v>
                </c:pt>
                <c:pt idx="941">
                  <c:v>43965</c:v>
                </c:pt>
                <c:pt idx="942">
                  <c:v>43966</c:v>
                </c:pt>
                <c:pt idx="943">
                  <c:v>43969</c:v>
                </c:pt>
                <c:pt idx="944">
                  <c:v>43970</c:v>
                </c:pt>
                <c:pt idx="945">
                  <c:v>43971</c:v>
                </c:pt>
                <c:pt idx="946">
                  <c:v>43972</c:v>
                </c:pt>
                <c:pt idx="947">
                  <c:v>43973</c:v>
                </c:pt>
                <c:pt idx="948">
                  <c:v>43976</c:v>
                </c:pt>
                <c:pt idx="949">
                  <c:v>43977</c:v>
                </c:pt>
                <c:pt idx="950">
                  <c:v>43978</c:v>
                </c:pt>
                <c:pt idx="951">
                  <c:v>43979</c:v>
                </c:pt>
                <c:pt idx="952">
                  <c:v>43980</c:v>
                </c:pt>
                <c:pt idx="953">
                  <c:v>43983</c:v>
                </c:pt>
                <c:pt idx="954">
                  <c:v>43984</c:v>
                </c:pt>
                <c:pt idx="955">
                  <c:v>43985</c:v>
                </c:pt>
                <c:pt idx="956">
                  <c:v>43986</c:v>
                </c:pt>
                <c:pt idx="957">
                  <c:v>43987</c:v>
                </c:pt>
                <c:pt idx="958">
                  <c:v>43990</c:v>
                </c:pt>
                <c:pt idx="959">
                  <c:v>43991</c:v>
                </c:pt>
                <c:pt idx="960">
                  <c:v>43992</c:v>
                </c:pt>
                <c:pt idx="961">
                  <c:v>43993</c:v>
                </c:pt>
                <c:pt idx="962">
                  <c:v>43994</c:v>
                </c:pt>
                <c:pt idx="963">
                  <c:v>43997</c:v>
                </c:pt>
                <c:pt idx="964">
                  <c:v>43998</c:v>
                </c:pt>
                <c:pt idx="965">
                  <c:v>43999</c:v>
                </c:pt>
                <c:pt idx="966">
                  <c:v>44000</c:v>
                </c:pt>
                <c:pt idx="967">
                  <c:v>44001</c:v>
                </c:pt>
                <c:pt idx="968">
                  <c:v>44004</c:v>
                </c:pt>
                <c:pt idx="969">
                  <c:v>44005</c:v>
                </c:pt>
                <c:pt idx="970">
                  <c:v>44006</c:v>
                </c:pt>
                <c:pt idx="971">
                  <c:v>44007</c:v>
                </c:pt>
                <c:pt idx="972">
                  <c:v>44008</c:v>
                </c:pt>
                <c:pt idx="973">
                  <c:v>44011</c:v>
                </c:pt>
                <c:pt idx="974">
                  <c:v>44012</c:v>
                </c:pt>
                <c:pt idx="975">
                  <c:v>44013</c:v>
                </c:pt>
                <c:pt idx="976">
                  <c:v>44014</c:v>
                </c:pt>
                <c:pt idx="977">
                  <c:v>44015</c:v>
                </c:pt>
                <c:pt idx="978">
                  <c:v>44018</c:v>
                </c:pt>
                <c:pt idx="979">
                  <c:v>44019</c:v>
                </c:pt>
                <c:pt idx="980">
                  <c:v>44020</c:v>
                </c:pt>
                <c:pt idx="981">
                  <c:v>44021</c:v>
                </c:pt>
                <c:pt idx="982">
                  <c:v>44022</c:v>
                </c:pt>
                <c:pt idx="983">
                  <c:v>44025</c:v>
                </c:pt>
                <c:pt idx="984">
                  <c:v>44026</c:v>
                </c:pt>
                <c:pt idx="985">
                  <c:v>44027</c:v>
                </c:pt>
                <c:pt idx="986">
                  <c:v>44028</c:v>
                </c:pt>
                <c:pt idx="987">
                  <c:v>44029</c:v>
                </c:pt>
                <c:pt idx="988">
                  <c:v>44032</c:v>
                </c:pt>
                <c:pt idx="989">
                  <c:v>44033</c:v>
                </c:pt>
                <c:pt idx="990">
                  <c:v>44034</c:v>
                </c:pt>
                <c:pt idx="991">
                  <c:v>44035</c:v>
                </c:pt>
                <c:pt idx="992">
                  <c:v>44036</c:v>
                </c:pt>
                <c:pt idx="993">
                  <c:v>44039</c:v>
                </c:pt>
                <c:pt idx="994">
                  <c:v>44040</c:v>
                </c:pt>
                <c:pt idx="995">
                  <c:v>44041</c:v>
                </c:pt>
                <c:pt idx="996">
                  <c:v>44042</c:v>
                </c:pt>
                <c:pt idx="997">
                  <c:v>44043</c:v>
                </c:pt>
                <c:pt idx="998">
                  <c:v>44046</c:v>
                </c:pt>
                <c:pt idx="999">
                  <c:v>44047</c:v>
                </c:pt>
                <c:pt idx="1000">
                  <c:v>44048</c:v>
                </c:pt>
                <c:pt idx="1001">
                  <c:v>44049</c:v>
                </c:pt>
                <c:pt idx="1002">
                  <c:v>44050</c:v>
                </c:pt>
                <c:pt idx="1003">
                  <c:v>44053</c:v>
                </c:pt>
                <c:pt idx="1004">
                  <c:v>44054</c:v>
                </c:pt>
                <c:pt idx="1005">
                  <c:v>44055</c:v>
                </c:pt>
                <c:pt idx="1006">
                  <c:v>44056</c:v>
                </c:pt>
                <c:pt idx="1007">
                  <c:v>44057</c:v>
                </c:pt>
                <c:pt idx="1008">
                  <c:v>44060</c:v>
                </c:pt>
                <c:pt idx="1009">
                  <c:v>44061</c:v>
                </c:pt>
                <c:pt idx="1010">
                  <c:v>44062</c:v>
                </c:pt>
                <c:pt idx="1011">
                  <c:v>44063</c:v>
                </c:pt>
                <c:pt idx="1012">
                  <c:v>44064</c:v>
                </c:pt>
                <c:pt idx="1013">
                  <c:v>44067</c:v>
                </c:pt>
                <c:pt idx="1014">
                  <c:v>44068</c:v>
                </c:pt>
                <c:pt idx="1015">
                  <c:v>44069</c:v>
                </c:pt>
                <c:pt idx="1016">
                  <c:v>44070</c:v>
                </c:pt>
                <c:pt idx="1017">
                  <c:v>44071</c:v>
                </c:pt>
                <c:pt idx="1018">
                  <c:v>44074</c:v>
                </c:pt>
                <c:pt idx="1019">
                  <c:v>44075</c:v>
                </c:pt>
                <c:pt idx="1020">
                  <c:v>44076</c:v>
                </c:pt>
                <c:pt idx="1021">
                  <c:v>44077</c:v>
                </c:pt>
                <c:pt idx="1022">
                  <c:v>44078</c:v>
                </c:pt>
                <c:pt idx="1023">
                  <c:v>44081</c:v>
                </c:pt>
                <c:pt idx="1024">
                  <c:v>44082</c:v>
                </c:pt>
                <c:pt idx="1025">
                  <c:v>44083</c:v>
                </c:pt>
                <c:pt idx="1026">
                  <c:v>44084</c:v>
                </c:pt>
                <c:pt idx="1027">
                  <c:v>44085</c:v>
                </c:pt>
                <c:pt idx="1028">
                  <c:v>44088</c:v>
                </c:pt>
                <c:pt idx="1029">
                  <c:v>44089</c:v>
                </c:pt>
                <c:pt idx="1030">
                  <c:v>44090</c:v>
                </c:pt>
                <c:pt idx="1031">
                  <c:v>44091</c:v>
                </c:pt>
                <c:pt idx="1032">
                  <c:v>44092</c:v>
                </c:pt>
                <c:pt idx="1033">
                  <c:v>44095</c:v>
                </c:pt>
                <c:pt idx="1034">
                  <c:v>44096</c:v>
                </c:pt>
                <c:pt idx="1035">
                  <c:v>44097</c:v>
                </c:pt>
                <c:pt idx="1036">
                  <c:v>44098</c:v>
                </c:pt>
                <c:pt idx="1037">
                  <c:v>44099</c:v>
                </c:pt>
                <c:pt idx="1038">
                  <c:v>44102</c:v>
                </c:pt>
                <c:pt idx="1039">
                  <c:v>44103</c:v>
                </c:pt>
                <c:pt idx="1040">
                  <c:v>44104</c:v>
                </c:pt>
                <c:pt idx="1041">
                  <c:v>44105</c:v>
                </c:pt>
                <c:pt idx="1042">
                  <c:v>44106</c:v>
                </c:pt>
                <c:pt idx="1043">
                  <c:v>44109</c:v>
                </c:pt>
                <c:pt idx="1044">
                  <c:v>44110</c:v>
                </c:pt>
                <c:pt idx="1045">
                  <c:v>44111</c:v>
                </c:pt>
                <c:pt idx="1046">
                  <c:v>44112</c:v>
                </c:pt>
                <c:pt idx="1047">
                  <c:v>44113</c:v>
                </c:pt>
                <c:pt idx="1048">
                  <c:v>44116</c:v>
                </c:pt>
                <c:pt idx="1049">
                  <c:v>44117</c:v>
                </c:pt>
                <c:pt idx="1050">
                  <c:v>44118</c:v>
                </c:pt>
                <c:pt idx="1051">
                  <c:v>44119</c:v>
                </c:pt>
                <c:pt idx="1052">
                  <c:v>44120</c:v>
                </c:pt>
                <c:pt idx="1053">
                  <c:v>44123</c:v>
                </c:pt>
                <c:pt idx="1054">
                  <c:v>44124</c:v>
                </c:pt>
                <c:pt idx="1055">
                  <c:v>44125</c:v>
                </c:pt>
                <c:pt idx="1056">
                  <c:v>44126</c:v>
                </c:pt>
                <c:pt idx="1057">
                  <c:v>44127</c:v>
                </c:pt>
                <c:pt idx="1058">
                  <c:v>44130</c:v>
                </c:pt>
                <c:pt idx="1059">
                  <c:v>44131</c:v>
                </c:pt>
                <c:pt idx="1060">
                  <c:v>44132</c:v>
                </c:pt>
                <c:pt idx="1061">
                  <c:v>44133</c:v>
                </c:pt>
                <c:pt idx="1062">
                  <c:v>44134</c:v>
                </c:pt>
                <c:pt idx="1063">
                  <c:v>44137</c:v>
                </c:pt>
                <c:pt idx="1064">
                  <c:v>44138</c:v>
                </c:pt>
                <c:pt idx="1065">
                  <c:v>44139</c:v>
                </c:pt>
                <c:pt idx="1066">
                  <c:v>44140</c:v>
                </c:pt>
                <c:pt idx="1067">
                  <c:v>44141</c:v>
                </c:pt>
                <c:pt idx="1068">
                  <c:v>44144</c:v>
                </c:pt>
                <c:pt idx="1069">
                  <c:v>44145</c:v>
                </c:pt>
                <c:pt idx="1070">
                  <c:v>44146</c:v>
                </c:pt>
                <c:pt idx="1071">
                  <c:v>44147</c:v>
                </c:pt>
                <c:pt idx="1072">
                  <c:v>44148</c:v>
                </c:pt>
                <c:pt idx="1073">
                  <c:v>44151</c:v>
                </c:pt>
                <c:pt idx="1074">
                  <c:v>44152</c:v>
                </c:pt>
                <c:pt idx="1075">
                  <c:v>44153</c:v>
                </c:pt>
                <c:pt idx="1076">
                  <c:v>44154</c:v>
                </c:pt>
                <c:pt idx="1077">
                  <c:v>44155</c:v>
                </c:pt>
                <c:pt idx="1078">
                  <c:v>44158</c:v>
                </c:pt>
                <c:pt idx="1079">
                  <c:v>44159</c:v>
                </c:pt>
                <c:pt idx="1080">
                  <c:v>44160</c:v>
                </c:pt>
                <c:pt idx="1081">
                  <c:v>44161</c:v>
                </c:pt>
                <c:pt idx="1082">
                  <c:v>44162</c:v>
                </c:pt>
                <c:pt idx="1083">
                  <c:v>44165</c:v>
                </c:pt>
                <c:pt idx="1084">
                  <c:v>44166</c:v>
                </c:pt>
                <c:pt idx="1085">
                  <c:v>44167</c:v>
                </c:pt>
                <c:pt idx="1086">
                  <c:v>44168</c:v>
                </c:pt>
                <c:pt idx="1087">
                  <c:v>44169</c:v>
                </c:pt>
                <c:pt idx="1088">
                  <c:v>44172</c:v>
                </c:pt>
                <c:pt idx="1089">
                  <c:v>44173</c:v>
                </c:pt>
                <c:pt idx="1090">
                  <c:v>44174</c:v>
                </c:pt>
                <c:pt idx="1091">
                  <c:v>44175</c:v>
                </c:pt>
                <c:pt idx="1092">
                  <c:v>44176</c:v>
                </c:pt>
                <c:pt idx="1093">
                  <c:v>44179</c:v>
                </c:pt>
                <c:pt idx="1094">
                  <c:v>44180</c:v>
                </c:pt>
                <c:pt idx="1095">
                  <c:v>44181</c:v>
                </c:pt>
                <c:pt idx="1096">
                  <c:v>44182</c:v>
                </c:pt>
                <c:pt idx="1097">
                  <c:v>44183</c:v>
                </c:pt>
                <c:pt idx="1098">
                  <c:v>44186</c:v>
                </c:pt>
                <c:pt idx="1099">
                  <c:v>44187</c:v>
                </c:pt>
                <c:pt idx="1100">
                  <c:v>44188</c:v>
                </c:pt>
                <c:pt idx="1101">
                  <c:v>44189</c:v>
                </c:pt>
                <c:pt idx="1102">
                  <c:v>44190</c:v>
                </c:pt>
                <c:pt idx="1103">
                  <c:v>44193</c:v>
                </c:pt>
                <c:pt idx="1104">
                  <c:v>44194</c:v>
                </c:pt>
                <c:pt idx="1105">
                  <c:v>44195</c:v>
                </c:pt>
                <c:pt idx="1106">
                  <c:v>44196</c:v>
                </c:pt>
                <c:pt idx="1107">
                  <c:v>44197</c:v>
                </c:pt>
                <c:pt idx="1108">
                  <c:v>44200</c:v>
                </c:pt>
                <c:pt idx="1109">
                  <c:v>44201</c:v>
                </c:pt>
                <c:pt idx="1110">
                  <c:v>44202</c:v>
                </c:pt>
                <c:pt idx="1111">
                  <c:v>44203</c:v>
                </c:pt>
                <c:pt idx="1112">
                  <c:v>44204</c:v>
                </c:pt>
                <c:pt idx="1113">
                  <c:v>44207</c:v>
                </c:pt>
                <c:pt idx="1114">
                  <c:v>44208</c:v>
                </c:pt>
                <c:pt idx="1115">
                  <c:v>44209</c:v>
                </c:pt>
                <c:pt idx="1116">
                  <c:v>44210</c:v>
                </c:pt>
                <c:pt idx="1117">
                  <c:v>44211</c:v>
                </c:pt>
                <c:pt idx="1118">
                  <c:v>44214</c:v>
                </c:pt>
                <c:pt idx="1119">
                  <c:v>44215</c:v>
                </c:pt>
                <c:pt idx="1120">
                  <c:v>44216</c:v>
                </c:pt>
                <c:pt idx="1121">
                  <c:v>44217</c:v>
                </c:pt>
                <c:pt idx="1122">
                  <c:v>44218</c:v>
                </c:pt>
                <c:pt idx="1123">
                  <c:v>44221</c:v>
                </c:pt>
                <c:pt idx="1124">
                  <c:v>44222</c:v>
                </c:pt>
                <c:pt idx="1125">
                  <c:v>44223</c:v>
                </c:pt>
                <c:pt idx="1126">
                  <c:v>44224</c:v>
                </c:pt>
                <c:pt idx="1127">
                  <c:v>44225</c:v>
                </c:pt>
                <c:pt idx="1128">
                  <c:v>44228</c:v>
                </c:pt>
                <c:pt idx="1129">
                  <c:v>44229</c:v>
                </c:pt>
                <c:pt idx="1130">
                  <c:v>44230</c:v>
                </c:pt>
                <c:pt idx="1131">
                  <c:v>44231</c:v>
                </c:pt>
                <c:pt idx="1132">
                  <c:v>44232</c:v>
                </c:pt>
                <c:pt idx="1133">
                  <c:v>44235</c:v>
                </c:pt>
                <c:pt idx="1134">
                  <c:v>44236</c:v>
                </c:pt>
                <c:pt idx="1135">
                  <c:v>44237</c:v>
                </c:pt>
                <c:pt idx="1136">
                  <c:v>44238</c:v>
                </c:pt>
                <c:pt idx="1137">
                  <c:v>44239</c:v>
                </c:pt>
                <c:pt idx="1138">
                  <c:v>44242</c:v>
                </c:pt>
                <c:pt idx="1139">
                  <c:v>44243</c:v>
                </c:pt>
                <c:pt idx="1140">
                  <c:v>44244</c:v>
                </c:pt>
                <c:pt idx="1141">
                  <c:v>44245</c:v>
                </c:pt>
                <c:pt idx="1142">
                  <c:v>44246</c:v>
                </c:pt>
                <c:pt idx="1143">
                  <c:v>44249</c:v>
                </c:pt>
                <c:pt idx="1144">
                  <c:v>44250</c:v>
                </c:pt>
                <c:pt idx="1145">
                  <c:v>44251</c:v>
                </c:pt>
                <c:pt idx="1146">
                  <c:v>44252</c:v>
                </c:pt>
                <c:pt idx="1147">
                  <c:v>44253</c:v>
                </c:pt>
                <c:pt idx="1148">
                  <c:v>44256</c:v>
                </c:pt>
                <c:pt idx="1149">
                  <c:v>44257</c:v>
                </c:pt>
                <c:pt idx="1150">
                  <c:v>44258</c:v>
                </c:pt>
                <c:pt idx="1151">
                  <c:v>44259</c:v>
                </c:pt>
                <c:pt idx="1152">
                  <c:v>44260</c:v>
                </c:pt>
                <c:pt idx="1153">
                  <c:v>44263</c:v>
                </c:pt>
                <c:pt idx="1154">
                  <c:v>44264</c:v>
                </c:pt>
                <c:pt idx="1155">
                  <c:v>44265</c:v>
                </c:pt>
                <c:pt idx="1156">
                  <c:v>44266</c:v>
                </c:pt>
                <c:pt idx="1157">
                  <c:v>44267</c:v>
                </c:pt>
                <c:pt idx="1158">
                  <c:v>44270</c:v>
                </c:pt>
                <c:pt idx="1159">
                  <c:v>44271</c:v>
                </c:pt>
                <c:pt idx="1160">
                  <c:v>44272</c:v>
                </c:pt>
                <c:pt idx="1161">
                  <c:v>44273</c:v>
                </c:pt>
                <c:pt idx="1162">
                  <c:v>44274</c:v>
                </c:pt>
                <c:pt idx="1163">
                  <c:v>44277</c:v>
                </c:pt>
                <c:pt idx="1164">
                  <c:v>44278</c:v>
                </c:pt>
                <c:pt idx="1165">
                  <c:v>44279</c:v>
                </c:pt>
                <c:pt idx="1166">
                  <c:v>44280</c:v>
                </c:pt>
                <c:pt idx="1167">
                  <c:v>44281</c:v>
                </c:pt>
                <c:pt idx="1168">
                  <c:v>44284</c:v>
                </c:pt>
                <c:pt idx="1169">
                  <c:v>44285</c:v>
                </c:pt>
                <c:pt idx="1170">
                  <c:v>44286</c:v>
                </c:pt>
                <c:pt idx="1171">
                  <c:v>44287</c:v>
                </c:pt>
                <c:pt idx="1172">
                  <c:v>44288</c:v>
                </c:pt>
                <c:pt idx="1173">
                  <c:v>44291</c:v>
                </c:pt>
                <c:pt idx="1174">
                  <c:v>44292</c:v>
                </c:pt>
                <c:pt idx="1175">
                  <c:v>44293</c:v>
                </c:pt>
                <c:pt idx="1176">
                  <c:v>44294</c:v>
                </c:pt>
                <c:pt idx="1177">
                  <c:v>44295</c:v>
                </c:pt>
                <c:pt idx="1178">
                  <c:v>44298</c:v>
                </c:pt>
                <c:pt idx="1179">
                  <c:v>44299</c:v>
                </c:pt>
                <c:pt idx="1180">
                  <c:v>44300</c:v>
                </c:pt>
                <c:pt idx="1181">
                  <c:v>44301</c:v>
                </c:pt>
                <c:pt idx="1182">
                  <c:v>44302</c:v>
                </c:pt>
                <c:pt idx="1183">
                  <c:v>44305</c:v>
                </c:pt>
                <c:pt idx="1184">
                  <c:v>44306</c:v>
                </c:pt>
                <c:pt idx="1185">
                  <c:v>44307</c:v>
                </c:pt>
                <c:pt idx="1186">
                  <c:v>44308</c:v>
                </c:pt>
                <c:pt idx="1187">
                  <c:v>44309</c:v>
                </c:pt>
                <c:pt idx="1188">
                  <c:v>44312</c:v>
                </c:pt>
                <c:pt idx="1189">
                  <c:v>44313</c:v>
                </c:pt>
                <c:pt idx="1190">
                  <c:v>44314</c:v>
                </c:pt>
                <c:pt idx="1191">
                  <c:v>44315</c:v>
                </c:pt>
                <c:pt idx="1192">
                  <c:v>44316</c:v>
                </c:pt>
                <c:pt idx="1193">
                  <c:v>44319</c:v>
                </c:pt>
                <c:pt idx="1194">
                  <c:v>44320</c:v>
                </c:pt>
                <c:pt idx="1195">
                  <c:v>44321</c:v>
                </c:pt>
                <c:pt idx="1196">
                  <c:v>44322</c:v>
                </c:pt>
                <c:pt idx="1197">
                  <c:v>44323</c:v>
                </c:pt>
                <c:pt idx="1198">
                  <c:v>44326</c:v>
                </c:pt>
                <c:pt idx="1199">
                  <c:v>44327</c:v>
                </c:pt>
                <c:pt idx="1200">
                  <c:v>44328</c:v>
                </c:pt>
                <c:pt idx="1201">
                  <c:v>44329</c:v>
                </c:pt>
                <c:pt idx="1202">
                  <c:v>44330</c:v>
                </c:pt>
                <c:pt idx="1203">
                  <c:v>44333</c:v>
                </c:pt>
                <c:pt idx="1204">
                  <c:v>44334</c:v>
                </c:pt>
                <c:pt idx="1205">
                  <c:v>44335</c:v>
                </c:pt>
                <c:pt idx="1206">
                  <c:v>44336</c:v>
                </c:pt>
                <c:pt idx="1207">
                  <c:v>44337</c:v>
                </c:pt>
                <c:pt idx="1208">
                  <c:v>44340</c:v>
                </c:pt>
                <c:pt idx="1209">
                  <c:v>44341</c:v>
                </c:pt>
                <c:pt idx="1210">
                  <c:v>44342</c:v>
                </c:pt>
                <c:pt idx="1211">
                  <c:v>44343</c:v>
                </c:pt>
                <c:pt idx="1212">
                  <c:v>44344</c:v>
                </c:pt>
                <c:pt idx="1213">
                  <c:v>44347</c:v>
                </c:pt>
                <c:pt idx="1214">
                  <c:v>44348</c:v>
                </c:pt>
                <c:pt idx="1215">
                  <c:v>44349</c:v>
                </c:pt>
                <c:pt idx="1216">
                  <c:v>44350</c:v>
                </c:pt>
                <c:pt idx="1217">
                  <c:v>44351</c:v>
                </c:pt>
                <c:pt idx="1218">
                  <c:v>44354</c:v>
                </c:pt>
                <c:pt idx="1219">
                  <c:v>44355</c:v>
                </c:pt>
                <c:pt idx="1220">
                  <c:v>44356</c:v>
                </c:pt>
                <c:pt idx="1221">
                  <c:v>44357</c:v>
                </c:pt>
                <c:pt idx="1222">
                  <c:v>44358</c:v>
                </c:pt>
                <c:pt idx="1223">
                  <c:v>44361</c:v>
                </c:pt>
                <c:pt idx="1224">
                  <c:v>44362</c:v>
                </c:pt>
                <c:pt idx="1225">
                  <c:v>44363</c:v>
                </c:pt>
                <c:pt idx="1226">
                  <c:v>44364</c:v>
                </c:pt>
                <c:pt idx="1227">
                  <c:v>44365</c:v>
                </c:pt>
                <c:pt idx="1228">
                  <c:v>44368</c:v>
                </c:pt>
                <c:pt idx="1229">
                  <c:v>44369</c:v>
                </c:pt>
                <c:pt idx="1230">
                  <c:v>44370</c:v>
                </c:pt>
                <c:pt idx="1231">
                  <c:v>44371</c:v>
                </c:pt>
                <c:pt idx="1232">
                  <c:v>44372</c:v>
                </c:pt>
                <c:pt idx="1233">
                  <c:v>44375</c:v>
                </c:pt>
                <c:pt idx="1234">
                  <c:v>44376</c:v>
                </c:pt>
                <c:pt idx="1235">
                  <c:v>44377</c:v>
                </c:pt>
                <c:pt idx="1236">
                  <c:v>44378</c:v>
                </c:pt>
                <c:pt idx="1237">
                  <c:v>44379</c:v>
                </c:pt>
                <c:pt idx="1238">
                  <c:v>44382</c:v>
                </c:pt>
                <c:pt idx="1239">
                  <c:v>44383</c:v>
                </c:pt>
                <c:pt idx="1240">
                  <c:v>44384</c:v>
                </c:pt>
                <c:pt idx="1241">
                  <c:v>44385</c:v>
                </c:pt>
                <c:pt idx="1242">
                  <c:v>44386</c:v>
                </c:pt>
                <c:pt idx="1243">
                  <c:v>44389</c:v>
                </c:pt>
                <c:pt idx="1244">
                  <c:v>44390</c:v>
                </c:pt>
                <c:pt idx="1245">
                  <c:v>44391</c:v>
                </c:pt>
                <c:pt idx="1246">
                  <c:v>44392</c:v>
                </c:pt>
                <c:pt idx="1247">
                  <c:v>44393</c:v>
                </c:pt>
                <c:pt idx="1248">
                  <c:v>44396</c:v>
                </c:pt>
                <c:pt idx="1249">
                  <c:v>44397</c:v>
                </c:pt>
                <c:pt idx="1250">
                  <c:v>44398</c:v>
                </c:pt>
                <c:pt idx="1251">
                  <c:v>44399</c:v>
                </c:pt>
                <c:pt idx="1252">
                  <c:v>44400</c:v>
                </c:pt>
                <c:pt idx="1253">
                  <c:v>44403</c:v>
                </c:pt>
                <c:pt idx="1254">
                  <c:v>44404</c:v>
                </c:pt>
                <c:pt idx="1255">
                  <c:v>44405</c:v>
                </c:pt>
                <c:pt idx="1256">
                  <c:v>44406</c:v>
                </c:pt>
                <c:pt idx="1257">
                  <c:v>44407</c:v>
                </c:pt>
                <c:pt idx="1258">
                  <c:v>44410</c:v>
                </c:pt>
                <c:pt idx="1259">
                  <c:v>44411</c:v>
                </c:pt>
                <c:pt idx="1260">
                  <c:v>44412</c:v>
                </c:pt>
                <c:pt idx="1261">
                  <c:v>44413</c:v>
                </c:pt>
                <c:pt idx="1262">
                  <c:v>44414</c:v>
                </c:pt>
                <c:pt idx="1263">
                  <c:v>44417</c:v>
                </c:pt>
                <c:pt idx="1264">
                  <c:v>44418</c:v>
                </c:pt>
                <c:pt idx="1265">
                  <c:v>44419</c:v>
                </c:pt>
                <c:pt idx="1266">
                  <c:v>44420</c:v>
                </c:pt>
                <c:pt idx="1267">
                  <c:v>44421</c:v>
                </c:pt>
                <c:pt idx="1268">
                  <c:v>44424</c:v>
                </c:pt>
                <c:pt idx="1269">
                  <c:v>44425</c:v>
                </c:pt>
                <c:pt idx="1270">
                  <c:v>44426</c:v>
                </c:pt>
                <c:pt idx="1271">
                  <c:v>44427</c:v>
                </c:pt>
                <c:pt idx="1272">
                  <c:v>44428</c:v>
                </c:pt>
                <c:pt idx="1273">
                  <c:v>44431</c:v>
                </c:pt>
                <c:pt idx="1274">
                  <c:v>44432</c:v>
                </c:pt>
                <c:pt idx="1275">
                  <c:v>44433</c:v>
                </c:pt>
                <c:pt idx="1276">
                  <c:v>44434</c:v>
                </c:pt>
                <c:pt idx="1277">
                  <c:v>44435</c:v>
                </c:pt>
                <c:pt idx="1278">
                  <c:v>44438</c:v>
                </c:pt>
                <c:pt idx="1279">
                  <c:v>44439</c:v>
                </c:pt>
                <c:pt idx="1280">
                  <c:v>44440</c:v>
                </c:pt>
                <c:pt idx="1281">
                  <c:v>44441</c:v>
                </c:pt>
                <c:pt idx="1282">
                  <c:v>44442</c:v>
                </c:pt>
                <c:pt idx="1283">
                  <c:v>44445</c:v>
                </c:pt>
                <c:pt idx="1284">
                  <c:v>44446</c:v>
                </c:pt>
                <c:pt idx="1285">
                  <c:v>44447</c:v>
                </c:pt>
                <c:pt idx="1286">
                  <c:v>44448</c:v>
                </c:pt>
                <c:pt idx="1287">
                  <c:v>44449</c:v>
                </c:pt>
                <c:pt idx="1288">
                  <c:v>44452</c:v>
                </c:pt>
                <c:pt idx="1289">
                  <c:v>44453</c:v>
                </c:pt>
                <c:pt idx="1290">
                  <c:v>44454</c:v>
                </c:pt>
                <c:pt idx="1291">
                  <c:v>44455</c:v>
                </c:pt>
                <c:pt idx="1292">
                  <c:v>44456</c:v>
                </c:pt>
                <c:pt idx="1293">
                  <c:v>44459</c:v>
                </c:pt>
                <c:pt idx="1294">
                  <c:v>44460</c:v>
                </c:pt>
                <c:pt idx="1295">
                  <c:v>44461</c:v>
                </c:pt>
                <c:pt idx="1296">
                  <c:v>44462</c:v>
                </c:pt>
                <c:pt idx="1297">
                  <c:v>44463</c:v>
                </c:pt>
                <c:pt idx="1298">
                  <c:v>44466</c:v>
                </c:pt>
                <c:pt idx="1299">
                  <c:v>44467</c:v>
                </c:pt>
                <c:pt idx="1300">
                  <c:v>44468</c:v>
                </c:pt>
                <c:pt idx="1301">
                  <c:v>44469</c:v>
                </c:pt>
                <c:pt idx="1302">
                  <c:v>44470</c:v>
                </c:pt>
                <c:pt idx="1303">
                  <c:v>44473</c:v>
                </c:pt>
                <c:pt idx="1304">
                  <c:v>44474</c:v>
                </c:pt>
                <c:pt idx="1305">
                  <c:v>44475</c:v>
                </c:pt>
                <c:pt idx="1306">
                  <c:v>44476</c:v>
                </c:pt>
                <c:pt idx="1307">
                  <c:v>44477</c:v>
                </c:pt>
                <c:pt idx="1308">
                  <c:v>44480</c:v>
                </c:pt>
                <c:pt idx="1309">
                  <c:v>44481</c:v>
                </c:pt>
                <c:pt idx="1310">
                  <c:v>44482</c:v>
                </c:pt>
                <c:pt idx="1311">
                  <c:v>44483</c:v>
                </c:pt>
                <c:pt idx="1312">
                  <c:v>44484</c:v>
                </c:pt>
                <c:pt idx="1313">
                  <c:v>44487</c:v>
                </c:pt>
                <c:pt idx="1314">
                  <c:v>44488</c:v>
                </c:pt>
                <c:pt idx="1315">
                  <c:v>44489</c:v>
                </c:pt>
                <c:pt idx="1316">
                  <c:v>44490</c:v>
                </c:pt>
                <c:pt idx="1317">
                  <c:v>44491</c:v>
                </c:pt>
                <c:pt idx="1318">
                  <c:v>44494</c:v>
                </c:pt>
                <c:pt idx="1319">
                  <c:v>44495</c:v>
                </c:pt>
                <c:pt idx="1320">
                  <c:v>44496</c:v>
                </c:pt>
                <c:pt idx="1321">
                  <c:v>44497</c:v>
                </c:pt>
                <c:pt idx="1322">
                  <c:v>44498</c:v>
                </c:pt>
                <c:pt idx="1323">
                  <c:v>44501</c:v>
                </c:pt>
                <c:pt idx="1324">
                  <c:v>44502</c:v>
                </c:pt>
                <c:pt idx="1325">
                  <c:v>44503</c:v>
                </c:pt>
                <c:pt idx="1326">
                  <c:v>44504</c:v>
                </c:pt>
                <c:pt idx="1327">
                  <c:v>44505</c:v>
                </c:pt>
                <c:pt idx="1328">
                  <c:v>44508</c:v>
                </c:pt>
                <c:pt idx="1329">
                  <c:v>44509</c:v>
                </c:pt>
                <c:pt idx="1330">
                  <c:v>44510</c:v>
                </c:pt>
                <c:pt idx="1331">
                  <c:v>44511</c:v>
                </c:pt>
                <c:pt idx="1332">
                  <c:v>44512</c:v>
                </c:pt>
                <c:pt idx="1333">
                  <c:v>44515</c:v>
                </c:pt>
                <c:pt idx="1334">
                  <c:v>44516</c:v>
                </c:pt>
                <c:pt idx="1335">
                  <c:v>44517</c:v>
                </c:pt>
                <c:pt idx="1336">
                  <c:v>44518</c:v>
                </c:pt>
                <c:pt idx="1337">
                  <c:v>44519</c:v>
                </c:pt>
                <c:pt idx="1338">
                  <c:v>44522</c:v>
                </c:pt>
                <c:pt idx="1339">
                  <c:v>44523</c:v>
                </c:pt>
                <c:pt idx="1340">
                  <c:v>44524</c:v>
                </c:pt>
                <c:pt idx="1341">
                  <c:v>44525</c:v>
                </c:pt>
                <c:pt idx="1342">
                  <c:v>44526</c:v>
                </c:pt>
                <c:pt idx="1343">
                  <c:v>44529</c:v>
                </c:pt>
                <c:pt idx="1344">
                  <c:v>44530</c:v>
                </c:pt>
                <c:pt idx="1345">
                  <c:v>44531</c:v>
                </c:pt>
                <c:pt idx="1346">
                  <c:v>44532</c:v>
                </c:pt>
                <c:pt idx="1347">
                  <c:v>44533</c:v>
                </c:pt>
                <c:pt idx="1348">
                  <c:v>44536</c:v>
                </c:pt>
                <c:pt idx="1349">
                  <c:v>44537</c:v>
                </c:pt>
                <c:pt idx="1350">
                  <c:v>44538</c:v>
                </c:pt>
                <c:pt idx="1351">
                  <c:v>44539</c:v>
                </c:pt>
                <c:pt idx="1352">
                  <c:v>44540</c:v>
                </c:pt>
                <c:pt idx="1353">
                  <c:v>44543</c:v>
                </c:pt>
                <c:pt idx="1354">
                  <c:v>44544</c:v>
                </c:pt>
                <c:pt idx="1355">
                  <c:v>44545</c:v>
                </c:pt>
                <c:pt idx="1356">
                  <c:v>44546</c:v>
                </c:pt>
                <c:pt idx="1357">
                  <c:v>44547</c:v>
                </c:pt>
                <c:pt idx="1358">
                  <c:v>44550</c:v>
                </c:pt>
                <c:pt idx="1359">
                  <c:v>44551</c:v>
                </c:pt>
                <c:pt idx="1360">
                  <c:v>44552</c:v>
                </c:pt>
                <c:pt idx="1361">
                  <c:v>44553</c:v>
                </c:pt>
                <c:pt idx="1362">
                  <c:v>44554</c:v>
                </c:pt>
                <c:pt idx="1363">
                  <c:v>44557</c:v>
                </c:pt>
                <c:pt idx="1364">
                  <c:v>44558</c:v>
                </c:pt>
                <c:pt idx="1365">
                  <c:v>44559</c:v>
                </c:pt>
                <c:pt idx="1366">
                  <c:v>44560</c:v>
                </c:pt>
                <c:pt idx="1367">
                  <c:v>44561</c:v>
                </c:pt>
                <c:pt idx="1368">
                  <c:v>44564</c:v>
                </c:pt>
                <c:pt idx="1369">
                  <c:v>44565</c:v>
                </c:pt>
                <c:pt idx="1370">
                  <c:v>44566</c:v>
                </c:pt>
                <c:pt idx="1371">
                  <c:v>44567</c:v>
                </c:pt>
                <c:pt idx="1372">
                  <c:v>44568</c:v>
                </c:pt>
                <c:pt idx="1373">
                  <c:v>44571</c:v>
                </c:pt>
                <c:pt idx="1374">
                  <c:v>44572</c:v>
                </c:pt>
                <c:pt idx="1375">
                  <c:v>44573</c:v>
                </c:pt>
                <c:pt idx="1376">
                  <c:v>44574</c:v>
                </c:pt>
                <c:pt idx="1377">
                  <c:v>44575</c:v>
                </c:pt>
                <c:pt idx="1378">
                  <c:v>44578</c:v>
                </c:pt>
                <c:pt idx="1379">
                  <c:v>44579</c:v>
                </c:pt>
                <c:pt idx="1380">
                  <c:v>44580</c:v>
                </c:pt>
                <c:pt idx="1381">
                  <c:v>44581</c:v>
                </c:pt>
                <c:pt idx="1382">
                  <c:v>44582</c:v>
                </c:pt>
                <c:pt idx="1383">
                  <c:v>44585</c:v>
                </c:pt>
                <c:pt idx="1384">
                  <c:v>44586</c:v>
                </c:pt>
                <c:pt idx="1385">
                  <c:v>44587</c:v>
                </c:pt>
                <c:pt idx="1386">
                  <c:v>44588</c:v>
                </c:pt>
                <c:pt idx="1387">
                  <c:v>44589</c:v>
                </c:pt>
                <c:pt idx="1388">
                  <c:v>44592</c:v>
                </c:pt>
                <c:pt idx="1389">
                  <c:v>44593</c:v>
                </c:pt>
                <c:pt idx="1390">
                  <c:v>44594</c:v>
                </c:pt>
                <c:pt idx="1391">
                  <c:v>44595</c:v>
                </c:pt>
                <c:pt idx="1392">
                  <c:v>44596</c:v>
                </c:pt>
                <c:pt idx="1393">
                  <c:v>44599</c:v>
                </c:pt>
                <c:pt idx="1394">
                  <c:v>44600</c:v>
                </c:pt>
                <c:pt idx="1395">
                  <c:v>44601</c:v>
                </c:pt>
                <c:pt idx="1396">
                  <c:v>44602</c:v>
                </c:pt>
                <c:pt idx="1397">
                  <c:v>44603</c:v>
                </c:pt>
                <c:pt idx="1398">
                  <c:v>44606</c:v>
                </c:pt>
                <c:pt idx="1399">
                  <c:v>44607</c:v>
                </c:pt>
                <c:pt idx="1400">
                  <c:v>44608</c:v>
                </c:pt>
                <c:pt idx="1401">
                  <c:v>44609</c:v>
                </c:pt>
                <c:pt idx="1402">
                  <c:v>44610</c:v>
                </c:pt>
                <c:pt idx="1403">
                  <c:v>44613</c:v>
                </c:pt>
                <c:pt idx="1404">
                  <c:v>44614</c:v>
                </c:pt>
                <c:pt idx="1405">
                  <c:v>44615</c:v>
                </c:pt>
                <c:pt idx="1406">
                  <c:v>44616</c:v>
                </c:pt>
                <c:pt idx="1407">
                  <c:v>44617</c:v>
                </c:pt>
                <c:pt idx="1408">
                  <c:v>44620</c:v>
                </c:pt>
                <c:pt idx="1409">
                  <c:v>44621</c:v>
                </c:pt>
                <c:pt idx="1410">
                  <c:v>44622</c:v>
                </c:pt>
                <c:pt idx="1411">
                  <c:v>44623</c:v>
                </c:pt>
                <c:pt idx="1412">
                  <c:v>44624</c:v>
                </c:pt>
                <c:pt idx="1413">
                  <c:v>44627</c:v>
                </c:pt>
                <c:pt idx="1414">
                  <c:v>44628</c:v>
                </c:pt>
                <c:pt idx="1415">
                  <c:v>44629</c:v>
                </c:pt>
                <c:pt idx="1416">
                  <c:v>44630</c:v>
                </c:pt>
                <c:pt idx="1417">
                  <c:v>44631</c:v>
                </c:pt>
                <c:pt idx="1418">
                  <c:v>44634</c:v>
                </c:pt>
                <c:pt idx="1419">
                  <c:v>44635</c:v>
                </c:pt>
                <c:pt idx="1420">
                  <c:v>44636</c:v>
                </c:pt>
                <c:pt idx="1421">
                  <c:v>44637</c:v>
                </c:pt>
                <c:pt idx="1422">
                  <c:v>44638</c:v>
                </c:pt>
                <c:pt idx="1423">
                  <c:v>44641</c:v>
                </c:pt>
                <c:pt idx="1424">
                  <c:v>44642</c:v>
                </c:pt>
                <c:pt idx="1425">
                  <c:v>44643</c:v>
                </c:pt>
                <c:pt idx="1426">
                  <c:v>44644</c:v>
                </c:pt>
                <c:pt idx="1427">
                  <c:v>44645</c:v>
                </c:pt>
                <c:pt idx="1428">
                  <c:v>44648</c:v>
                </c:pt>
                <c:pt idx="1429">
                  <c:v>44649</c:v>
                </c:pt>
                <c:pt idx="1430">
                  <c:v>44650</c:v>
                </c:pt>
                <c:pt idx="1431">
                  <c:v>44651</c:v>
                </c:pt>
                <c:pt idx="1432">
                  <c:v>44652</c:v>
                </c:pt>
                <c:pt idx="1433">
                  <c:v>44655</c:v>
                </c:pt>
                <c:pt idx="1434">
                  <c:v>44656</c:v>
                </c:pt>
                <c:pt idx="1435">
                  <c:v>44657</c:v>
                </c:pt>
                <c:pt idx="1436">
                  <c:v>44658</c:v>
                </c:pt>
                <c:pt idx="1437">
                  <c:v>44659</c:v>
                </c:pt>
                <c:pt idx="1438">
                  <c:v>44662</c:v>
                </c:pt>
                <c:pt idx="1439">
                  <c:v>44663</c:v>
                </c:pt>
                <c:pt idx="1440">
                  <c:v>44664</c:v>
                </c:pt>
                <c:pt idx="1441">
                  <c:v>44665</c:v>
                </c:pt>
                <c:pt idx="1442">
                  <c:v>44666</c:v>
                </c:pt>
                <c:pt idx="1443">
                  <c:v>44669</c:v>
                </c:pt>
                <c:pt idx="1444">
                  <c:v>44670</c:v>
                </c:pt>
                <c:pt idx="1445">
                  <c:v>44671</c:v>
                </c:pt>
                <c:pt idx="1446">
                  <c:v>44672</c:v>
                </c:pt>
                <c:pt idx="1447">
                  <c:v>44673</c:v>
                </c:pt>
                <c:pt idx="1448">
                  <c:v>44676</c:v>
                </c:pt>
                <c:pt idx="1449">
                  <c:v>44677</c:v>
                </c:pt>
                <c:pt idx="1450">
                  <c:v>44678</c:v>
                </c:pt>
                <c:pt idx="1451">
                  <c:v>44679</c:v>
                </c:pt>
                <c:pt idx="1452">
                  <c:v>44680</c:v>
                </c:pt>
                <c:pt idx="1453">
                  <c:v>44683</c:v>
                </c:pt>
                <c:pt idx="1454">
                  <c:v>44684</c:v>
                </c:pt>
                <c:pt idx="1455">
                  <c:v>44685</c:v>
                </c:pt>
                <c:pt idx="1456">
                  <c:v>44686</c:v>
                </c:pt>
                <c:pt idx="1457">
                  <c:v>44687</c:v>
                </c:pt>
                <c:pt idx="1458">
                  <c:v>44690</c:v>
                </c:pt>
                <c:pt idx="1459">
                  <c:v>44691</c:v>
                </c:pt>
                <c:pt idx="1460">
                  <c:v>44692</c:v>
                </c:pt>
                <c:pt idx="1461">
                  <c:v>44693</c:v>
                </c:pt>
                <c:pt idx="1462">
                  <c:v>44694</c:v>
                </c:pt>
                <c:pt idx="1463">
                  <c:v>44697</c:v>
                </c:pt>
                <c:pt idx="1464">
                  <c:v>44698</c:v>
                </c:pt>
                <c:pt idx="1465">
                  <c:v>44699</c:v>
                </c:pt>
                <c:pt idx="1466">
                  <c:v>44700</c:v>
                </c:pt>
                <c:pt idx="1467">
                  <c:v>44701</c:v>
                </c:pt>
                <c:pt idx="1468">
                  <c:v>44704</c:v>
                </c:pt>
                <c:pt idx="1469">
                  <c:v>44705</c:v>
                </c:pt>
                <c:pt idx="1470">
                  <c:v>44706</c:v>
                </c:pt>
                <c:pt idx="1471">
                  <c:v>44707</c:v>
                </c:pt>
                <c:pt idx="1472">
                  <c:v>44708</c:v>
                </c:pt>
                <c:pt idx="1473">
                  <c:v>44711</c:v>
                </c:pt>
                <c:pt idx="1474">
                  <c:v>44712</c:v>
                </c:pt>
                <c:pt idx="1475">
                  <c:v>44713</c:v>
                </c:pt>
                <c:pt idx="1476">
                  <c:v>44714</c:v>
                </c:pt>
                <c:pt idx="1477">
                  <c:v>44715</c:v>
                </c:pt>
                <c:pt idx="1478">
                  <c:v>44718</c:v>
                </c:pt>
                <c:pt idx="1479">
                  <c:v>44719</c:v>
                </c:pt>
                <c:pt idx="1480">
                  <c:v>44720</c:v>
                </c:pt>
                <c:pt idx="1481">
                  <c:v>44721</c:v>
                </c:pt>
                <c:pt idx="1482">
                  <c:v>44722</c:v>
                </c:pt>
                <c:pt idx="1483">
                  <c:v>44725</c:v>
                </c:pt>
                <c:pt idx="1484">
                  <c:v>44726</c:v>
                </c:pt>
                <c:pt idx="1485">
                  <c:v>44727</c:v>
                </c:pt>
                <c:pt idx="1486">
                  <c:v>44728</c:v>
                </c:pt>
                <c:pt idx="1487">
                  <c:v>44729</c:v>
                </c:pt>
                <c:pt idx="1488">
                  <c:v>44732</c:v>
                </c:pt>
                <c:pt idx="1489">
                  <c:v>44733</c:v>
                </c:pt>
                <c:pt idx="1490">
                  <c:v>44734</c:v>
                </c:pt>
                <c:pt idx="1491">
                  <c:v>44735</c:v>
                </c:pt>
                <c:pt idx="1492">
                  <c:v>44736</c:v>
                </c:pt>
                <c:pt idx="1493">
                  <c:v>44739</c:v>
                </c:pt>
                <c:pt idx="1494">
                  <c:v>44740</c:v>
                </c:pt>
                <c:pt idx="1495">
                  <c:v>44741</c:v>
                </c:pt>
                <c:pt idx="1496">
                  <c:v>44742</c:v>
                </c:pt>
                <c:pt idx="1497">
                  <c:v>44743</c:v>
                </c:pt>
                <c:pt idx="1498">
                  <c:v>44746</c:v>
                </c:pt>
                <c:pt idx="1499">
                  <c:v>44747</c:v>
                </c:pt>
                <c:pt idx="1500">
                  <c:v>44748</c:v>
                </c:pt>
                <c:pt idx="1501">
                  <c:v>44749</c:v>
                </c:pt>
                <c:pt idx="1502">
                  <c:v>44750</c:v>
                </c:pt>
                <c:pt idx="1503">
                  <c:v>44753</c:v>
                </c:pt>
                <c:pt idx="1504">
                  <c:v>44754</c:v>
                </c:pt>
                <c:pt idx="1505">
                  <c:v>44755</c:v>
                </c:pt>
                <c:pt idx="1506">
                  <c:v>44756</c:v>
                </c:pt>
                <c:pt idx="1507">
                  <c:v>44757</c:v>
                </c:pt>
                <c:pt idx="1508">
                  <c:v>44760</c:v>
                </c:pt>
                <c:pt idx="1509">
                  <c:v>44761</c:v>
                </c:pt>
                <c:pt idx="1510">
                  <c:v>44762</c:v>
                </c:pt>
                <c:pt idx="1511">
                  <c:v>44763</c:v>
                </c:pt>
                <c:pt idx="1512">
                  <c:v>44764</c:v>
                </c:pt>
                <c:pt idx="1513">
                  <c:v>44767</c:v>
                </c:pt>
                <c:pt idx="1514">
                  <c:v>44768</c:v>
                </c:pt>
                <c:pt idx="1515">
                  <c:v>44769</c:v>
                </c:pt>
                <c:pt idx="1516">
                  <c:v>44770</c:v>
                </c:pt>
                <c:pt idx="1517">
                  <c:v>44771</c:v>
                </c:pt>
                <c:pt idx="1518">
                  <c:v>44774</c:v>
                </c:pt>
                <c:pt idx="1519">
                  <c:v>44775</c:v>
                </c:pt>
                <c:pt idx="1520">
                  <c:v>44776</c:v>
                </c:pt>
                <c:pt idx="1521">
                  <c:v>44777</c:v>
                </c:pt>
                <c:pt idx="1522">
                  <c:v>44778</c:v>
                </c:pt>
                <c:pt idx="1523">
                  <c:v>44781</c:v>
                </c:pt>
                <c:pt idx="1524">
                  <c:v>44782</c:v>
                </c:pt>
                <c:pt idx="1525">
                  <c:v>44783</c:v>
                </c:pt>
                <c:pt idx="1526">
                  <c:v>44784</c:v>
                </c:pt>
                <c:pt idx="1527">
                  <c:v>44785</c:v>
                </c:pt>
                <c:pt idx="1528">
                  <c:v>44788</c:v>
                </c:pt>
                <c:pt idx="1529">
                  <c:v>44789</c:v>
                </c:pt>
                <c:pt idx="1530">
                  <c:v>44790</c:v>
                </c:pt>
                <c:pt idx="1531">
                  <c:v>44791</c:v>
                </c:pt>
                <c:pt idx="1532">
                  <c:v>44792</c:v>
                </c:pt>
                <c:pt idx="1533">
                  <c:v>44795</c:v>
                </c:pt>
                <c:pt idx="1534">
                  <c:v>44796</c:v>
                </c:pt>
                <c:pt idx="1535">
                  <c:v>44797</c:v>
                </c:pt>
                <c:pt idx="1536">
                  <c:v>44798</c:v>
                </c:pt>
                <c:pt idx="1537">
                  <c:v>44799</c:v>
                </c:pt>
                <c:pt idx="1538">
                  <c:v>44802</c:v>
                </c:pt>
                <c:pt idx="1539">
                  <c:v>44803</c:v>
                </c:pt>
                <c:pt idx="1540">
                  <c:v>44804</c:v>
                </c:pt>
                <c:pt idx="1541">
                  <c:v>44805</c:v>
                </c:pt>
                <c:pt idx="1542">
                  <c:v>44806</c:v>
                </c:pt>
                <c:pt idx="1543">
                  <c:v>44809</c:v>
                </c:pt>
                <c:pt idx="1544">
                  <c:v>44810</c:v>
                </c:pt>
                <c:pt idx="1545">
                  <c:v>44811</c:v>
                </c:pt>
                <c:pt idx="1546">
                  <c:v>44812</c:v>
                </c:pt>
                <c:pt idx="1547">
                  <c:v>44813</c:v>
                </c:pt>
                <c:pt idx="1548">
                  <c:v>44816</c:v>
                </c:pt>
                <c:pt idx="1549">
                  <c:v>44817</c:v>
                </c:pt>
                <c:pt idx="1550">
                  <c:v>44818</c:v>
                </c:pt>
                <c:pt idx="1551">
                  <c:v>44819</c:v>
                </c:pt>
                <c:pt idx="1552">
                  <c:v>44820</c:v>
                </c:pt>
                <c:pt idx="1553">
                  <c:v>44823</c:v>
                </c:pt>
                <c:pt idx="1554">
                  <c:v>44824</c:v>
                </c:pt>
                <c:pt idx="1555">
                  <c:v>44825</c:v>
                </c:pt>
                <c:pt idx="1556">
                  <c:v>44826</c:v>
                </c:pt>
                <c:pt idx="1557">
                  <c:v>44827</c:v>
                </c:pt>
                <c:pt idx="1558">
                  <c:v>44830</c:v>
                </c:pt>
                <c:pt idx="1559">
                  <c:v>44831</c:v>
                </c:pt>
                <c:pt idx="1560">
                  <c:v>44832</c:v>
                </c:pt>
                <c:pt idx="1561">
                  <c:v>44833</c:v>
                </c:pt>
                <c:pt idx="1562">
                  <c:v>44834</c:v>
                </c:pt>
                <c:pt idx="1563">
                  <c:v>44837</c:v>
                </c:pt>
                <c:pt idx="1564">
                  <c:v>44838</c:v>
                </c:pt>
                <c:pt idx="1565">
                  <c:v>44839</c:v>
                </c:pt>
                <c:pt idx="1566">
                  <c:v>44840</c:v>
                </c:pt>
                <c:pt idx="1567">
                  <c:v>44841</c:v>
                </c:pt>
                <c:pt idx="1568">
                  <c:v>44844</c:v>
                </c:pt>
                <c:pt idx="1569">
                  <c:v>44845</c:v>
                </c:pt>
                <c:pt idx="1570">
                  <c:v>44846</c:v>
                </c:pt>
                <c:pt idx="1571">
                  <c:v>44847</c:v>
                </c:pt>
                <c:pt idx="1572">
                  <c:v>44848</c:v>
                </c:pt>
                <c:pt idx="1573">
                  <c:v>44851</c:v>
                </c:pt>
                <c:pt idx="1574">
                  <c:v>44852</c:v>
                </c:pt>
                <c:pt idx="1575">
                  <c:v>44853</c:v>
                </c:pt>
                <c:pt idx="1576">
                  <c:v>44854</c:v>
                </c:pt>
                <c:pt idx="1577">
                  <c:v>44855</c:v>
                </c:pt>
                <c:pt idx="1578">
                  <c:v>44858</c:v>
                </c:pt>
                <c:pt idx="1579">
                  <c:v>44859</c:v>
                </c:pt>
                <c:pt idx="1580">
                  <c:v>44860</c:v>
                </c:pt>
                <c:pt idx="1581">
                  <c:v>44861</c:v>
                </c:pt>
                <c:pt idx="1582">
                  <c:v>44862</c:v>
                </c:pt>
                <c:pt idx="1583">
                  <c:v>44865</c:v>
                </c:pt>
                <c:pt idx="1584">
                  <c:v>44866</c:v>
                </c:pt>
                <c:pt idx="1585">
                  <c:v>44867</c:v>
                </c:pt>
                <c:pt idx="1586">
                  <c:v>44868</c:v>
                </c:pt>
                <c:pt idx="1587">
                  <c:v>44869</c:v>
                </c:pt>
                <c:pt idx="1588">
                  <c:v>44872</c:v>
                </c:pt>
                <c:pt idx="1589">
                  <c:v>44873</c:v>
                </c:pt>
                <c:pt idx="1590">
                  <c:v>44874</c:v>
                </c:pt>
                <c:pt idx="1591">
                  <c:v>44875</c:v>
                </c:pt>
                <c:pt idx="1592">
                  <c:v>44876</c:v>
                </c:pt>
                <c:pt idx="1593">
                  <c:v>44879</c:v>
                </c:pt>
                <c:pt idx="1594">
                  <c:v>44880</c:v>
                </c:pt>
                <c:pt idx="1595">
                  <c:v>44881</c:v>
                </c:pt>
                <c:pt idx="1596">
                  <c:v>44882</c:v>
                </c:pt>
                <c:pt idx="1597">
                  <c:v>44883</c:v>
                </c:pt>
                <c:pt idx="1598">
                  <c:v>44886</c:v>
                </c:pt>
                <c:pt idx="1599">
                  <c:v>44887</c:v>
                </c:pt>
                <c:pt idx="1600">
                  <c:v>44888</c:v>
                </c:pt>
                <c:pt idx="1601">
                  <c:v>44889</c:v>
                </c:pt>
                <c:pt idx="1602">
                  <c:v>44890</c:v>
                </c:pt>
                <c:pt idx="1603">
                  <c:v>44893</c:v>
                </c:pt>
                <c:pt idx="1604">
                  <c:v>44894</c:v>
                </c:pt>
                <c:pt idx="1605">
                  <c:v>44895</c:v>
                </c:pt>
                <c:pt idx="1606">
                  <c:v>44896</c:v>
                </c:pt>
                <c:pt idx="1607">
                  <c:v>44897</c:v>
                </c:pt>
                <c:pt idx="1608">
                  <c:v>44900</c:v>
                </c:pt>
                <c:pt idx="1609">
                  <c:v>44901</c:v>
                </c:pt>
                <c:pt idx="1610">
                  <c:v>44902</c:v>
                </c:pt>
                <c:pt idx="1611">
                  <c:v>44903</c:v>
                </c:pt>
                <c:pt idx="1612">
                  <c:v>44904</c:v>
                </c:pt>
                <c:pt idx="1613">
                  <c:v>44907</c:v>
                </c:pt>
                <c:pt idx="1614">
                  <c:v>44908</c:v>
                </c:pt>
                <c:pt idx="1615">
                  <c:v>44909</c:v>
                </c:pt>
                <c:pt idx="1616">
                  <c:v>44910</c:v>
                </c:pt>
                <c:pt idx="1617">
                  <c:v>44911</c:v>
                </c:pt>
                <c:pt idx="1618">
                  <c:v>44914</c:v>
                </c:pt>
                <c:pt idx="1619">
                  <c:v>44915</c:v>
                </c:pt>
                <c:pt idx="1620">
                  <c:v>44916</c:v>
                </c:pt>
                <c:pt idx="1621">
                  <c:v>44917</c:v>
                </c:pt>
                <c:pt idx="1622">
                  <c:v>44918</c:v>
                </c:pt>
                <c:pt idx="1623">
                  <c:v>44921</c:v>
                </c:pt>
                <c:pt idx="1624">
                  <c:v>44922</c:v>
                </c:pt>
                <c:pt idx="1625">
                  <c:v>44923</c:v>
                </c:pt>
                <c:pt idx="1626">
                  <c:v>44924</c:v>
                </c:pt>
                <c:pt idx="1627">
                  <c:v>44925</c:v>
                </c:pt>
                <c:pt idx="1628">
                  <c:v>44928</c:v>
                </c:pt>
                <c:pt idx="1629">
                  <c:v>44929</c:v>
                </c:pt>
                <c:pt idx="1630">
                  <c:v>44930</c:v>
                </c:pt>
                <c:pt idx="1631">
                  <c:v>44931</c:v>
                </c:pt>
                <c:pt idx="1632">
                  <c:v>44932</c:v>
                </c:pt>
                <c:pt idx="1633">
                  <c:v>44935</c:v>
                </c:pt>
                <c:pt idx="1634">
                  <c:v>44936</c:v>
                </c:pt>
                <c:pt idx="1635">
                  <c:v>44937</c:v>
                </c:pt>
                <c:pt idx="1636">
                  <c:v>44938</c:v>
                </c:pt>
                <c:pt idx="1637">
                  <c:v>44939</c:v>
                </c:pt>
                <c:pt idx="1638">
                  <c:v>44942</c:v>
                </c:pt>
                <c:pt idx="1639">
                  <c:v>44943</c:v>
                </c:pt>
                <c:pt idx="1640">
                  <c:v>44944</c:v>
                </c:pt>
                <c:pt idx="1641">
                  <c:v>44945</c:v>
                </c:pt>
                <c:pt idx="1642">
                  <c:v>44946</c:v>
                </c:pt>
                <c:pt idx="1643">
                  <c:v>44949</c:v>
                </c:pt>
                <c:pt idx="1644">
                  <c:v>44950</c:v>
                </c:pt>
                <c:pt idx="1645">
                  <c:v>44951</c:v>
                </c:pt>
                <c:pt idx="1646">
                  <c:v>44952</c:v>
                </c:pt>
                <c:pt idx="1647">
                  <c:v>44953</c:v>
                </c:pt>
                <c:pt idx="1648">
                  <c:v>44956</c:v>
                </c:pt>
                <c:pt idx="1649">
                  <c:v>44957</c:v>
                </c:pt>
                <c:pt idx="1650">
                  <c:v>44958</c:v>
                </c:pt>
                <c:pt idx="1651">
                  <c:v>44959</c:v>
                </c:pt>
                <c:pt idx="1652">
                  <c:v>44960</c:v>
                </c:pt>
                <c:pt idx="1653">
                  <c:v>44963</c:v>
                </c:pt>
                <c:pt idx="1654">
                  <c:v>44964</c:v>
                </c:pt>
                <c:pt idx="1655">
                  <c:v>44965</c:v>
                </c:pt>
                <c:pt idx="1656">
                  <c:v>44966</c:v>
                </c:pt>
                <c:pt idx="1657">
                  <c:v>44967</c:v>
                </c:pt>
                <c:pt idx="1658">
                  <c:v>44970</c:v>
                </c:pt>
                <c:pt idx="1659">
                  <c:v>44971</c:v>
                </c:pt>
                <c:pt idx="1660">
                  <c:v>44972</c:v>
                </c:pt>
                <c:pt idx="1661">
                  <c:v>44973</c:v>
                </c:pt>
                <c:pt idx="1662">
                  <c:v>44974</c:v>
                </c:pt>
                <c:pt idx="1663">
                  <c:v>44977</c:v>
                </c:pt>
                <c:pt idx="1664">
                  <c:v>44978</c:v>
                </c:pt>
                <c:pt idx="1665">
                  <c:v>44979</c:v>
                </c:pt>
                <c:pt idx="1666">
                  <c:v>44980</c:v>
                </c:pt>
                <c:pt idx="1667">
                  <c:v>44981</c:v>
                </c:pt>
                <c:pt idx="1668">
                  <c:v>44984</c:v>
                </c:pt>
                <c:pt idx="1669">
                  <c:v>44985</c:v>
                </c:pt>
                <c:pt idx="1670">
                  <c:v>44986</c:v>
                </c:pt>
                <c:pt idx="1671">
                  <c:v>44987</c:v>
                </c:pt>
                <c:pt idx="1672">
                  <c:v>44988</c:v>
                </c:pt>
                <c:pt idx="1673">
                  <c:v>44991</c:v>
                </c:pt>
                <c:pt idx="1674">
                  <c:v>44992</c:v>
                </c:pt>
                <c:pt idx="1675">
                  <c:v>44993</c:v>
                </c:pt>
                <c:pt idx="1676">
                  <c:v>44994</c:v>
                </c:pt>
                <c:pt idx="1677">
                  <c:v>44995</c:v>
                </c:pt>
                <c:pt idx="1678">
                  <c:v>44998</c:v>
                </c:pt>
                <c:pt idx="1679">
                  <c:v>44999</c:v>
                </c:pt>
                <c:pt idx="1680">
                  <c:v>45000</c:v>
                </c:pt>
                <c:pt idx="1681">
                  <c:v>45001</c:v>
                </c:pt>
                <c:pt idx="1682">
                  <c:v>45002</c:v>
                </c:pt>
                <c:pt idx="1683">
                  <c:v>45005</c:v>
                </c:pt>
                <c:pt idx="1684">
                  <c:v>45006</c:v>
                </c:pt>
                <c:pt idx="1685">
                  <c:v>45007</c:v>
                </c:pt>
                <c:pt idx="1686">
                  <c:v>45008</c:v>
                </c:pt>
                <c:pt idx="1687">
                  <c:v>45009</c:v>
                </c:pt>
                <c:pt idx="1688">
                  <c:v>45012</c:v>
                </c:pt>
                <c:pt idx="1689">
                  <c:v>45013</c:v>
                </c:pt>
                <c:pt idx="1690">
                  <c:v>45014</c:v>
                </c:pt>
                <c:pt idx="1691">
                  <c:v>45015</c:v>
                </c:pt>
                <c:pt idx="1692">
                  <c:v>45016</c:v>
                </c:pt>
                <c:pt idx="1693">
                  <c:v>45019</c:v>
                </c:pt>
                <c:pt idx="1694">
                  <c:v>45020</c:v>
                </c:pt>
                <c:pt idx="1695">
                  <c:v>45021</c:v>
                </c:pt>
                <c:pt idx="1696">
                  <c:v>45022</c:v>
                </c:pt>
                <c:pt idx="1697">
                  <c:v>45023</c:v>
                </c:pt>
                <c:pt idx="1698">
                  <c:v>45026</c:v>
                </c:pt>
                <c:pt idx="1699">
                  <c:v>45027</c:v>
                </c:pt>
                <c:pt idx="1700">
                  <c:v>45028</c:v>
                </c:pt>
                <c:pt idx="1701">
                  <c:v>45029</c:v>
                </c:pt>
                <c:pt idx="1702">
                  <c:v>45030</c:v>
                </c:pt>
                <c:pt idx="1703">
                  <c:v>45033</c:v>
                </c:pt>
                <c:pt idx="1704">
                  <c:v>45034</c:v>
                </c:pt>
                <c:pt idx="1705">
                  <c:v>45035</c:v>
                </c:pt>
                <c:pt idx="1706">
                  <c:v>45036</c:v>
                </c:pt>
                <c:pt idx="1707">
                  <c:v>45037</c:v>
                </c:pt>
                <c:pt idx="1708">
                  <c:v>45040</c:v>
                </c:pt>
                <c:pt idx="1709">
                  <c:v>45041</c:v>
                </c:pt>
                <c:pt idx="1710">
                  <c:v>45042</c:v>
                </c:pt>
                <c:pt idx="1711">
                  <c:v>45043</c:v>
                </c:pt>
                <c:pt idx="1712">
                  <c:v>45044</c:v>
                </c:pt>
                <c:pt idx="1713">
                  <c:v>45047</c:v>
                </c:pt>
                <c:pt idx="1714">
                  <c:v>45048</c:v>
                </c:pt>
                <c:pt idx="1715">
                  <c:v>45049</c:v>
                </c:pt>
                <c:pt idx="1716">
                  <c:v>45050</c:v>
                </c:pt>
                <c:pt idx="1717">
                  <c:v>45051</c:v>
                </c:pt>
                <c:pt idx="1718">
                  <c:v>45054</c:v>
                </c:pt>
                <c:pt idx="1719">
                  <c:v>45055</c:v>
                </c:pt>
                <c:pt idx="1720">
                  <c:v>45056</c:v>
                </c:pt>
                <c:pt idx="1721">
                  <c:v>45057</c:v>
                </c:pt>
                <c:pt idx="1722">
                  <c:v>45058</c:v>
                </c:pt>
                <c:pt idx="1723">
                  <c:v>45061</c:v>
                </c:pt>
                <c:pt idx="1724">
                  <c:v>45062</c:v>
                </c:pt>
                <c:pt idx="1725">
                  <c:v>45063</c:v>
                </c:pt>
                <c:pt idx="1726">
                  <c:v>45064</c:v>
                </c:pt>
                <c:pt idx="1727">
                  <c:v>45065</c:v>
                </c:pt>
                <c:pt idx="1728">
                  <c:v>45068</c:v>
                </c:pt>
                <c:pt idx="1729">
                  <c:v>45069</c:v>
                </c:pt>
                <c:pt idx="1730">
                  <c:v>45070</c:v>
                </c:pt>
                <c:pt idx="1731">
                  <c:v>45071</c:v>
                </c:pt>
                <c:pt idx="1732">
                  <c:v>45072</c:v>
                </c:pt>
                <c:pt idx="1733">
                  <c:v>45075</c:v>
                </c:pt>
                <c:pt idx="1734">
                  <c:v>45076</c:v>
                </c:pt>
                <c:pt idx="1735">
                  <c:v>45077</c:v>
                </c:pt>
                <c:pt idx="1736">
                  <c:v>45078</c:v>
                </c:pt>
                <c:pt idx="1737">
                  <c:v>45079</c:v>
                </c:pt>
                <c:pt idx="1738">
                  <c:v>45082</c:v>
                </c:pt>
                <c:pt idx="1739">
                  <c:v>45083</c:v>
                </c:pt>
                <c:pt idx="1740">
                  <c:v>45084</c:v>
                </c:pt>
                <c:pt idx="1741">
                  <c:v>45085</c:v>
                </c:pt>
                <c:pt idx="1742">
                  <c:v>45086</c:v>
                </c:pt>
                <c:pt idx="1743">
                  <c:v>45089</c:v>
                </c:pt>
                <c:pt idx="1744">
                  <c:v>45090</c:v>
                </c:pt>
                <c:pt idx="1745">
                  <c:v>45091</c:v>
                </c:pt>
                <c:pt idx="1746">
                  <c:v>45092</c:v>
                </c:pt>
                <c:pt idx="1747">
                  <c:v>45093</c:v>
                </c:pt>
                <c:pt idx="1748">
                  <c:v>45096</c:v>
                </c:pt>
                <c:pt idx="1749">
                  <c:v>45097</c:v>
                </c:pt>
                <c:pt idx="1750">
                  <c:v>45098</c:v>
                </c:pt>
                <c:pt idx="1751">
                  <c:v>45099</c:v>
                </c:pt>
                <c:pt idx="1752">
                  <c:v>45100</c:v>
                </c:pt>
                <c:pt idx="1753">
                  <c:v>45103</c:v>
                </c:pt>
                <c:pt idx="1754">
                  <c:v>45104</c:v>
                </c:pt>
                <c:pt idx="1755">
                  <c:v>45105</c:v>
                </c:pt>
                <c:pt idx="1756">
                  <c:v>45106</c:v>
                </c:pt>
                <c:pt idx="1757">
                  <c:v>45107</c:v>
                </c:pt>
                <c:pt idx="1758">
                  <c:v>45110</c:v>
                </c:pt>
                <c:pt idx="1759">
                  <c:v>45111</c:v>
                </c:pt>
                <c:pt idx="1760">
                  <c:v>45112</c:v>
                </c:pt>
                <c:pt idx="1761">
                  <c:v>45113</c:v>
                </c:pt>
                <c:pt idx="1762">
                  <c:v>45114</c:v>
                </c:pt>
                <c:pt idx="1763">
                  <c:v>45117</c:v>
                </c:pt>
                <c:pt idx="1764">
                  <c:v>45118</c:v>
                </c:pt>
                <c:pt idx="1765">
                  <c:v>45119</c:v>
                </c:pt>
                <c:pt idx="1766">
                  <c:v>45120</c:v>
                </c:pt>
                <c:pt idx="1767">
                  <c:v>45121</c:v>
                </c:pt>
                <c:pt idx="1768">
                  <c:v>45124</c:v>
                </c:pt>
                <c:pt idx="1769">
                  <c:v>45125</c:v>
                </c:pt>
                <c:pt idx="1770">
                  <c:v>45126</c:v>
                </c:pt>
                <c:pt idx="1771">
                  <c:v>45127</c:v>
                </c:pt>
                <c:pt idx="1772">
                  <c:v>45128</c:v>
                </c:pt>
                <c:pt idx="1773">
                  <c:v>45131</c:v>
                </c:pt>
                <c:pt idx="1774">
                  <c:v>45132</c:v>
                </c:pt>
                <c:pt idx="1775">
                  <c:v>45133</c:v>
                </c:pt>
                <c:pt idx="1776">
                  <c:v>45134</c:v>
                </c:pt>
                <c:pt idx="1777">
                  <c:v>45135</c:v>
                </c:pt>
                <c:pt idx="1778">
                  <c:v>45138</c:v>
                </c:pt>
                <c:pt idx="1779">
                  <c:v>45139</c:v>
                </c:pt>
                <c:pt idx="1780">
                  <c:v>45140</c:v>
                </c:pt>
                <c:pt idx="1781">
                  <c:v>45141</c:v>
                </c:pt>
                <c:pt idx="1782">
                  <c:v>45142</c:v>
                </c:pt>
                <c:pt idx="1783">
                  <c:v>45145</c:v>
                </c:pt>
                <c:pt idx="1784">
                  <c:v>45146</c:v>
                </c:pt>
                <c:pt idx="1785">
                  <c:v>45147</c:v>
                </c:pt>
                <c:pt idx="1786">
                  <c:v>45148</c:v>
                </c:pt>
                <c:pt idx="1787">
                  <c:v>45149</c:v>
                </c:pt>
                <c:pt idx="1788">
                  <c:v>45152</c:v>
                </c:pt>
                <c:pt idx="1789">
                  <c:v>45153</c:v>
                </c:pt>
                <c:pt idx="1790">
                  <c:v>45154</c:v>
                </c:pt>
                <c:pt idx="1791">
                  <c:v>45155</c:v>
                </c:pt>
                <c:pt idx="1792">
                  <c:v>45156</c:v>
                </c:pt>
                <c:pt idx="1793">
                  <c:v>45159</c:v>
                </c:pt>
                <c:pt idx="1794">
                  <c:v>45160</c:v>
                </c:pt>
                <c:pt idx="1795">
                  <c:v>45161</c:v>
                </c:pt>
                <c:pt idx="1796">
                  <c:v>45162</c:v>
                </c:pt>
                <c:pt idx="1797">
                  <c:v>45163</c:v>
                </c:pt>
                <c:pt idx="1798">
                  <c:v>45166</c:v>
                </c:pt>
                <c:pt idx="1799">
                  <c:v>45167</c:v>
                </c:pt>
                <c:pt idx="1800">
                  <c:v>45168</c:v>
                </c:pt>
                <c:pt idx="1801">
                  <c:v>45169</c:v>
                </c:pt>
                <c:pt idx="1802">
                  <c:v>45170</c:v>
                </c:pt>
                <c:pt idx="1803">
                  <c:v>45173</c:v>
                </c:pt>
                <c:pt idx="1804">
                  <c:v>45174</c:v>
                </c:pt>
                <c:pt idx="1805">
                  <c:v>45175</c:v>
                </c:pt>
                <c:pt idx="1806">
                  <c:v>45176</c:v>
                </c:pt>
                <c:pt idx="1807">
                  <c:v>45177</c:v>
                </c:pt>
                <c:pt idx="1808">
                  <c:v>45180</c:v>
                </c:pt>
                <c:pt idx="1809">
                  <c:v>45181</c:v>
                </c:pt>
                <c:pt idx="1810">
                  <c:v>45182</c:v>
                </c:pt>
                <c:pt idx="1811">
                  <c:v>45183</c:v>
                </c:pt>
                <c:pt idx="1812">
                  <c:v>45184</c:v>
                </c:pt>
                <c:pt idx="1813">
                  <c:v>45187</c:v>
                </c:pt>
                <c:pt idx="1814">
                  <c:v>45188</c:v>
                </c:pt>
                <c:pt idx="1815">
                  <c:v>45189</c:v>
                </c:pt>
                <c:pt idx="1816">
                  <c:v>45190</c:v>
                </c:pt>
                <c:pt idx="1817">
                  <c:v>45191</c:v>
                </c:pt>
                <c:pt idx="1818">
                  <c:v>45194</c:v>
                </c:pt>
                <c:pt idx="1819">
                  <c:v>45195</c:v>
                </c:pt>
                <c:pt idx="1820">
                  <c:v>45196</c:v>
                </c:pt>
                <c:pt idx="1821">
                  <c:v>45197</c:v>
                </c:pt>
                <c:pt idx="1822">
                  <c:v>45198</c:v>
                </c:pt>
                <c:pt idx="1823">
                  <c:v>45201</c:v>
                </c:pt>
                <c:pt idx="1824">
                  <c:v>45202</c:v>
                </c:pt>
                <c:pt idx="1825">
                  <c:v>45203</c:v>
                </c:pt>
                <c:pt idx="1826">
                  <c:v>45204</c:v>
                </c:pt>
                <c:pt idx="1827">
                  <c:v>45205</c:v>
                </c:pt>
                <c:pt idx="1828">
                  <c:v>45208</c:v>
                </c:pt>
                <c:pt idx="1829">
                  <c:v>45209</c:v>
                </c:pt>
                <c:pt idx="1830">
                  <c:v>45210</c:v>
                </c:pt>
                <c:pt idx="1831">
                  <c:v>45211</c:v>
                </c:pt>
                <c:pt idx="1832">
                  <c:v>45212</c:v>
                </c:pt>
                <c:pt idx="1833">
                  <c:v>45215</c:v>
                </c:pt>
                <c:pt idx="1834">
                  <c:v>45216</c:v>
                </c:pt>
                <c:pt idx="1835">
                  <c:v>45217</c:v>
                </c:pt>
                <c:pt idx="1836">
                  <c:v>45218</c:v>
                </c:pt>
                <c:pt idx="1837">
                  <c:v>45219</c:v>
                </c:pt>
                <c:pt idx="1838">
                  <c:v>45222</c:v>
                </c:pt>
                <c:pt idx="1839">
                  <c:v>45223</c:v>
                </c:pt>
                <c:pt idx="1840">
                  <c:v>45224</c:v>
                </c:pt>
                <c:pt idx="1841">
                  <c:v>45225</c:v>
                </c:pt>
                <c:pt idx="1842">
                  <c:v>45226</c:v>
                </c:pt>
                <c:pt idx="1843">
                  <c:v>45229</c:v>
                </c:pt>
                <c:pt idx="1844">
                  <c:v>45230</c:v>
                </c:pt>
                <c:pt idx="1845">
                  <c:v>45231</c:v>
                </c:pt>
                <c:pt idx="1846">
                  <c:v>45232</c:v>
                </c:pt>
                <c:pt idx="1847">
                  <c:v>45233</c:v>
                </c:pt>
                <c:pt idx="1848">
                  <c:v>45236</c:v>
                </c:pt>
                <c:pt idx="1849">
                  <c:v>45237</c:v>
                </c:pt>
                <c:pt idx="1850">
                  <c:v>45238</c:v>
                </c:pt>
                <c:pt idx="1851">
                  <c:v>45239</c:v>
                </c:pt>
                <c:pt idx="1852">
                  <c:v>45240</c:v>
                </c:pt>
                <c:pt idx="1853">
                  <c:v>45243</c:v>
                </c:pt>
                <c:pt idx="1854">
                  <c:v>45244</c:v>
                </c:pt>
                <c:pt idx="1855">
                  <c:v>45245</c:v>
                </c:pt>
                <c:pt idx="1856">
                  <c:v>45246</c:v>
                </c:pt>
                <c:pt idx="1857">
                  <c:v>45247</c:v>
                </c:pt>
                <c:pt idx="1858">
                  <c:v>45250</c:v>
                </c:pt>
                <c:pt idx="1859">
                  <c:v>45251</c:v>
                </c:pt>
                <c:pt idx="1860">
                  <c:v>45252</c:v>
                </c:pt>
                <c:pt idx="1861">
                  <c:v>45253</c:v>
                </c:pt>
                <c:pt idx="1862">
                  <c:v>45254</c:v>
                </c:pt>
                <c:pt idx="1863">
                  <c:v>45257</c:v>
                </c:pt>
                <c:pt idx="1864">
                  <c:v>45258</c:v>
                </c:pt>
                <c:pt idx="1865">
                  <c:v>45259</c:v>
                </c:pt>
                <c:pt idx="1866">
                  <c:v>45260</c:v>
                </c:pt>
                <c:pt idx="1867">
                  <c:v>45261</c:v>
                </c:pt>
                <c:pt idx="1868">
                  <c:v>45264</c:v>
                </c:pt>
                <c:pt idx="1869">
                  <c:v>45265</c:v>
                </c:pt>
                <c:pt idx="1870">
                  <c:v>45266</c:v>
                </c:pt>
                <c:pt idx="1871">
                  <c:v>45267</c:v>
                </c:pt>
                <c:pt idx="1872">
                  <c:v>45268</c:v>
                </c:pt>
                <c:pt idx="1873">
                  <c:v>45271</c:v>
                </c:pt>
                <c:pt idx="1874">
                  <c:v>45272</c:v>
                </c:pt>
                <c:pt idx="1875">
                  <c:v>45273</c:v>
                </c:pt>
                <c:pt idx="1876">
                  <c:v>45274</c:v>
                </c:pt>
                <c:pt idx="1877">
                  <c:v>45275</c:v>
                </c:pt>
                <c:pt idx="1878">
                  <c:v>45278</c:v>
                </c:pt>
                <c:pt idx="1879">
                  <c:v>45279</c:v>
                </c:pt>
                <c:pt idx="1880">
                  <c:v>45280</c:v>
                </c:pt>
                <c:pt idx="1881">
                  <c:v>45281</c:v>
                </c:pt>
                <c:pt idx="1882">
                  <c:v>45282</c:v>
                </c:pt>
                <c:pt idx="1883">
                  <c:v>45285</c:v>
                </c:pt>
                <c:pt idx="1884">
                  <c:v>45286</c:v>
                </c:pt>
                <c:pt idx="1885">
                  <c:v>45287</c:v>
                </c:pt>
                <c:pt idx="1886">
                  <c:v>45288</c:v>
                </c:pt>
                <c:pt idx="1887">
                  <c:v>45289</c:v>
                </c:pt>
                <c:pt idx="1888">
                  <c:v>45292</c:v>
                </c:pt>
                <c:pt idx="1889">
                  <c:v>45293</c:v>
                </c:pt>
                <c:pt idx="1890">
                  <c:v>45294</c:v>
                </c:pt>
                <c:pt idx="1891">
                  <c:v>45295</c:v>
                </c:pt>
                <c:pt idx="1892">
                  <c:v>45296</c:v>
                </c:pt>
                <c:pt idx="1893">
                  <c:v>45299</c:v>
                </c:pt>
                <c:pt idx="1894">
                  <c:v>45300</c:v>
                </c:pt>
                <c:pt idx="1895">
                  <c:v>45301</c:v>
                </c:pt>
                <c:pt idx="1896">
                  <c:v>45302</c:v>
                </c:pt>
                <c:pt idx="1897">
                  <c:v>45303</c:v>
                </c:pt>
                <c:pt idx="1898">
                  <c:v>45306</c:v>
                </c:pt>
                <c:pt idx="1899">
                  <c:v>45307</c:v>
                </c:pt>
                <c:pt idx="1900">
                  <c:v>45308</c:v>
                </c:pt>
                <c:pt idx="1901">
                  <c:v>45309</c:v>
                </c:pt>
                <c:pt idx="1902">
                  <c:v>45310</c:v>
                </c:pt>
                <c:pt idx="1903">
                  <c:v>45313</c:v>
                </c:pt>
                <c:pt idx="1904">
                  <c:v>45314</c:v>
                </c:pt>
                <c:pt idx="1905">
                  <c:v>45315</c:v>
                </c:pt>
                <c:pt idx="1906">
                  <c:v>45316</c:v>
                </c:pt>
                <c:pt idx="1907">
                  <c:v>45317</c:v>
                </c:pt>
                <c:pt idx="1908">
                  <c:v>45320</c:v>
                </c:pt>
                <c:pt idx="1909">
                  <c:v>45321</c:v>
                </c:pt>
                <c:pt idx="1910">
                  <c:v>45322</c:v>
                </c:pt>
                <c:pt idx="1911">
                  <c:v>45323</c:v>
                </c:pt>
                <c:pt idx="1912">
                  <c:v>45324</c:v>
                </c:pt>
                <c:pt idx="1913">
                  <c:v>45327</c:v>
                </c:pt>
                <c:pt idx="1914">
                  <c:v>45328</c:v>
                </c:pt>
                <c:pt idx="1915">
                  <c:v>45329</c:v>
                </c:pt>
                <c:pt idx="1916">
                  <c:v>45330</c:v>
                </c:pt>
                <c:pt idx="1917">
                  <c:v>45331</c:v>
                </c:pt>
                <c:pt idx="1918">
                  <c:v>45334</c:v>
                </c:pt>
                <c:pt idx="1919">
                  <c:v>45335</c:v>
                </c:pt>
                <c:pt idx="1920">
                  <c:v>45336</c:v>
                </c:pt>
                <c:pt idx="1921">
                  <c:v>45337</c:v>
                </c:pt>
                <c:pt idx="1922">
                  <c:v>45338</c:v>
                </c:pt>
                <c:pt idx="1923">
                  <c:v>45341</c:v>
                </c:pt>
                <c:pt idx="1924">
                  <c:v>45342</c:v>
                </c:pt>
                <c:pt idx="1925">
                  <c:v>45343</c:v>
                </c:pt>
                <c:pt idx="1926">
                  <c:v>45344</c:v>
                </c:pt>
                <c:pt idx="1927">
                  <c:v>45345</c:v>
                </c:pt>
                <c:pt idx="1928">
                  <c:v>45348</c:v>
                </c:pt>
                <c:pt idx="1929">
                  <c:v>45349</c:v>
                </c:pt>
                <c:pt idx="1930">
                  <c:v>45350</c:v>
                </c:pt>
                <c:pt idx="1931">
                  <c:v>45351</c:v>
                </c:pt>
                <c:pt idx="1932">
                  <c:v>45352</c:v>
                </c:pt>
                <c:pt idx="1933">
                  <c:v>45355</c:v>
                </c:pt>
                <c:pt idx="1934">
                  <c:v>45356</c:v>
                </c:pt>
                <c:pt idx="1935">
                  <c:v>45357</c:v>
                </c:pt>
                <c:pt idx="1936">
                  <c:v>45358</c:v>
                </c:pt>
                <c:pt idx="1937">
                  <c:v>45359</c:v>
                </c:pt>
                <c:pt idx="1938">
                  <c:v>45362</c:v>
                </c:pt>
                <c:pt idx="1939">
                  <c:v>45363</c:v>
                </c:pt>
                <c:pt idx="1940">
                  <c:v>45364</c:v>
                </c:pt>
                <c:pt idx="1941">
                  <c:v>45365</c:v>
                </c:pt>
                <c:pt idx="1942">
                  <c:v>45366</c:v>
                </c:pt>
                <c:pt idx="1943">
                  <c:v>45369</c:v>
                </c:pt>
                <c:pt idx="1944">
                  <c:v>45370</c:v>
                </c:pt>
                <c:pt idx="1945">
                  <c:v>45371</c:v>
                </c:pt>
                <c:pt idx="1946">
                  <c:v>45372</c:v>
                </c:pt>
                <c:pt idx="1947">
                  <c:v>45373</c:v>
                </c:pt>
                <c:pt idx="1948">
                  <c:v>45376</c:v>
                </c:pt>
                <c:pt idx="1949">
                  <c:v>45377</c:v>
                </c:pt>
                <c:pt idx="1950">
                  <c:v>45378</c:v>
                </c:pt>
                <c:pt idx="1951">
                  <c:v>45379</c:v>
                </c:pt>
                <c:pt idx="1952">
                  <c:v>45380</c:v>
                </c:pt>
                <c:pt idx="1953">
                  <c:v>45383</c:v>
                </c:pt>
                <c:pt idx="1954">
                  <c:v>45384</c:v>
                </c:pt>
                <c:pt idx="1955">
                  <c:v>45385</c:v>
                </c:pt>
                <c:pt idx="1956">
                  <c:v>45386</c:v>
                </c:pt>
                <c:pt idx="1957">
                  <c:v>45387</c:v>
                </c:pt>
                <c:pt idx="1958">
                  <c:v>45390</c:v>
                </c:pt>
                <c:pt idx="1959">
                  <c:v>45391</c:v>
                </c:pt>
                <c:pt idx="1960">
                  <c:v>45392</c:v>
                </c:pt>
                <c:pt idx="1961">
                  <c:v>45393</c:v>
                </c:pt>
                <c:pt idx="1962">
                  <c:v>45394</c:v>
                </c:pt>
                <c:pt idx="1963">
                  <c:v>45397</c:v>
                </c:pt>
                <c:pt idx="1964">
                  <c:v>45398</c:v>
                </c:pt>
                <c:pt idx="1965">
                  <c:v>45399</c:v>
                </c:pt>
                <c:pt idx="1966">
                  <c:v>45400</c:v>
                </c:pt>
                <c:pt idx="1967">
                  <c:v>45401</c:v>
                </c:pt>
                <c:pt idx="1968">
                  <c:v>45404</c:v>
                </c:pt>
                <c:pt idx="1969">
                  <c:v>45405</c:v>
                </c:pt>
                <c:pt idx="1970">
                  <c:v>45406</c:v>
                </c:pt>
                <c:pt idx="1971">
                  <c:v>45407</c:v>
                </c:pt>
                <c:pt idx="1972">
                  <c:v>45408</c:v>
                </c:pt>
                <c:pt idx="1973">
                  <c:v>45411</c:v>
                </c:pt>
                <c:pt idx="1974">
                  <c:v>45412</c:v>
                </c:pt>
                <c:pt idx="1975">
                  <c:v>45413</c:v>
                </c:pt>
                <c:pt idx="1976">
                  <c:v>45414</c:v>
                </c:pt>
                <c:pt idx="1977">
                  <c:v>45415</c:v>
                </c:pt>
                <c:pt idx="1978">
                  <c:v>45418</c:v>
                </c:pt>
                <c:pt idx="1979">
                  <c:v>45419</c:v>
                </c:pt>
                <c:pt idx="1980">
                  <c:v>45420</c:v>
                </c:pt>
                <c:pt idx="1981">
                  <c:v>45421</c:v>
                </c:pt>
                <c:pt idx="1982">
                  <c:v>45422</c:v>
                </c:pt>
                <c:pt idx="1983">
                  <c:v>45425</c:v>
                </c:pt>
                <c:pt idx="1984">
                  <c:v>45426</c:v>
                </c:pt>
                <c:pt idx="1985">
                  <c:v>45427</c:v>
                </c:pt>
                <c:pt idx="1986">
                  <c:v>45428</c:v>
                </c:pt>
                <c:pt idx="1987">
                  <c:v>45429</c:v>
                </c:pt>
                <c:pt idx="1988">
                  <c:v>45432</c:v>
                </c:pt>
                <c:pt idx="1989">
                  <c:v>45433</c:v>
                </c:pt>
                <c:pt idx="1990">
                  <c:v>45434</c:v>
                </c:pt>
                <c:pt idx="1991">
                  <c:v>45435</c:v>
                </c:pt>
                <c:pt idx="1992">
                  <c:v>45436</c:v>
                </c:pt>
                <c:pt idx="1993">
                  <c:v>45439</c:v>
                </c:pt>
                <c:pt idx="1994">
                  <c:v>45440</c:v>
                </c:pt>
                <c:pt idx="1995">
                  <c:v>45441</c:v>
                </c:pt>
                <c:pt idx="1996">
                  <c:v>45442</c:v>
                </c:pt>
                <c:pt idx="1997">
                  <c:v>45443</c:v>
                </c:pt>
                <c:pt idx="1998">
                  <c:v>45446</c:v>
                </c:pt>
                <c:pt idx="1999">
                  <c:v>45447</c:v>
                </c:pt>
                <c:pt idx="2000">
                  <c:v>45448</c:v>
                </c:pt>
                <c:pt idx="2001">
                  <c:v>45449</c:v>
                </c:pt>
                <c:pt idx="2002">
                  <c:v>45450</c:v>
                </c:pt>
                <c:pt idx="2003">
                  <c:v>45453</c:v>
                </c:pt>
                <c:pt idx="2004">
                  <c:v>45454</c:v>
                </c:pt>
                <c:pt idx="2005">
                  <c:v>45455</c:v>
                </c:pt>
                <c:pt idx="2006">
                  <c:v>45456</c:v>
                </c:pt>
                <c:pt idx="2007">
                  <c:v>45457</c:v>
                </c:pt>
                <c:pt idx="2008">
                  <c:v>45460</c:v>
                </c:pt>
                <c:pt idx="2009">
                  <c:v>45461</c:v>
                </c:pt>
                <c:pt idx="2010">
                  <c:v>45462</c:v>
                </c:pt>
                <c:pt idx="2011">
                  <c:v>45463</c:v>
                </c:pt>
                <c:pt idx="2012">
                  <c:v>45464</c:v>
                </c:pt>
                <c:pt idx="2013">
                  <c:v>45467</c:v>
                </c:pt>
                <c:pt idx="2014">
                  <c:v>45468</c:v>
                </c:pt>
                <c:pt idx="2015">
                  <c:v>45469</c:v>
                </c:pt>
                <c:pt idx="2016">
                  <c:v>45470</c:v>
                </c:pt>
                <c:pt idx="2017">
                  <c:v>45471</c:v>
                </c:pt>
                <c:pt idx="2018">
                  <c:v>45474</c:v>
                </c:pt>
                <c:pt idx="2019">
                  <c:v>45475</c:v>
                </c:pt>
                <c:pt idx="2020">
                  <c:v>45476</c:v>
                </c:pt>
                <c:pt idx="2021">
                  <c:v>45477</c:v>
                </c:pt>
                <c:pt idx="2022">
                  <c:v>45478</c:v>
                </c:pt>
                <c:pt idx="2023">
                  <c:v>45481</c:v>
                </c:pt>
                <c:pt idx="2024">
                  <c:v>45482</c:v>
                </c:pt>
                <c:pt idx="2025">
                  <c:v>45483</c:v>
                </c:pt>
                <c:pt idx="2026">
                  <c:v>45484</c:v>
                </c:pt>
                <c:pt idx="2027">
                  <c:v>45485</c:v>
                </c:pt>
                <c:pt idx="2028">
                  <c:v>45488</c:v>
                </c:pt>
                <c:pt idx="2029">
                  <c:v>45489</c:v>
                </c:pt>
                <c:pt idx="2030">
                  <c:v>45490</c:v>
                </c:pt>
                <c:pt idx="2031">
                  <c:v>45491</c:v>
                </c:pt>
                <c:pt idx="2032">
                  <c:v>45492</c:v>
                </c:pt>
                <c:pt idx="2033">
                  <c:v>45495</c:v>
                </c:pt>
                <c:pt idx="2034">
                  <c:v>45496</c:v>
                </c:pt>
                <c:pt idx="2035">
                  <c:v>45497</c:v>
                </c:pt>
                <c:pt idx="2036">
                  <c:v>45498</c:v>
                </c:pt>
                <c:pt idx="2037">
                  <c:v>45499</c:v>
                </c:pt>
                <c:pt idx="2038">
                  <c:v>45502</c:v>
                </c:pt>
                <c:pt idx="2039">
                  <c:v>45503</c:v>
                </c:pt>
                <c:pt idx="2040">
                  <c:v>45504</c:v>
                </c:pt>
                <c:pt idx="2041">
                  <c:v>45505</c:v>
                </c:pt>
                <c:pt idx="2042">
                  <c:v>45506</c:v>
                </c:pt>
                <c:pt idx="2043">
                  <c:v>45509</c:v>
                </c:pt>
                <c:pt idx="2044">
                  <c:v>45510</c:v>
                </c:pt>
                <c:pt idx="2045">
                  <c:v>45511</c:v>
                </c:pt>
                <c:pt idx="2046">
                  <c:v>45512</c:v>
                </c:pt>
                <c:pt idx="2047">
                  <c:v>45513</c:v>
                </c:pt>
                <c:pt idx="2048">
                  <c:v>45516</c:v>
                </c:pt>
                <c:pt idx="2049">
                  <c:v>45517</c:v>
                </c:pt>
                <c:pt idx="2050">
                  <c:v>45518</c:v>
                </c:pt>
                <c:pt idx="2051">
                  <c:v>45519</c:v>
                </c:pt>
                <c:pt idx="2052">
                  <c:v>45520</c:v>
                </c:pt>
                <c:pt idx="2053">
                  <c:v>45523</c:v>
                </c:pt>
                <c:pt idx="2054">
                  <c:v>45524</c:v>
                </c:pt>
                <c:pt idx="2055">
                  <c:v>45525</c:v>
                </c:pt>
                <c:pt idx="2056">
                  <c:v>45526</c:v>
                </c:pt>
                <c:pt idx="2057">
                  <c:v>45527</c:v>
                </c:pt>
                <c:pt idx="2058">
                  <c:v>45530</c:v>
                </c:pt>
                <c:pt idx="2059">
                  <c:v>45531</c:v>
                </c:pt>
                <c:pt idx="2060">
                  <c:v>45532</c:v>
                </c:pt>
                <c:pt idx="2061">
                  <c:v>45533</c:v>
                </c:pt>
                <c:pt idx="2062">
                  <c:v>45534</c:v>
                </c:pt>
                <c:pt idx="2063">
                  <c:v>45537</c:v>
                </c:pt>
                <c:pt idx="2064">
                  <c:v>45538</c:v>
                </c:pt>
                <c:pt idx="2065">
                  <c:v>45539</c:v>
                </c:pt>
                <c:pt idx="2066">
                  <c:v>45540</c:v>
                </c:pt>
                <c:pt idx="2067">
                  <c:v>45541</c:v>
                </c:pt>
                <c:pt idx="2068">
                  <c:v>45544</c:v>
                </c:pt>
                <c:pt idx="2069">
                  <c:v>45545</c:v>
                </c:pt>
                <c:pt idx="2070">
                  <c:v>45546</c:v>
                </c:pt>
                <c:pt idx="2071">
                  <c:v>45547</c:v>
                </c:pt>
                <c:pt idx="2072">
                  <c:v>45548</c:v>
                </c:pt>
                <c:pt idx="2073">
                  <c:v>45551</c:v>
                </c:pt>
                <c:pt idx="2074">
                  <c:v>45552</c:v>
                </c:pt>
                <c:pt idx="2075">
                  <c:v>45553</c:v>
                </c:pt>
                <c:pt idx="2076">
                  <c:v>45554</c:v>
                </c:pt>
                <c:pt idx="2077">
                  <c:v>45555</c:v>
                </c:pt>
                <c:pt idx="2078">
                  <c:v>45558</c:v>
                </c:pt>
                <c:pt idx="2079">
                  <c:v>45559</c:v>
                </c:pt>
                <c:pt idx="2080">
                  <c:v>45560</c:v>
                </c:pt>
                <c:pt idx="2081">
                  <c:v>45561</c:v>
                </c:pt>
                <c:pt idx="2082">
                  <c:v>45562</c:v>
                </c:pt>
                <c:pt idx="2083">
                  <c:v>45565</c:v>
                </c:pt>
                <c:pt idx="2084">
                  <c:v>45566</c:v>
                </c:pt>
                <c:pt idx="2085">
                  <c:v>45567</c:v>
                </c:pt>
                <c:pt idx="2086">
                  <c:v>45568</c:v>
                </c:pt>
                <c:pt idx="2087">
                  <c:v>45569</c:v>
                </c:pt>
                <c:pt idx="2088">
                  <c:v>45572</c:v>
                </c:pt>
                <c:pt idx="2089">
                  <c:v>45573</c:v>
                </c:pt>
                <c:pt idx="2090">
                  <c:v>45574</c:v>
                </c:pt>
                <c:pt idx="2091">
                  <c:v>45575</c:v>
                </c:pt>
                <c:pt idx="2092">
                  <c:v>45576</c:v>
                </c:pt>
                <c:pt idx="2093">
                  <c:v>45579</c:v>
                </c:pt>
                <c:pt idx="2094">
                  <c:v>45580</c:v>
                </c:pt>
                <c:pt idx="2095">
                  <c:v>45581</c:v>
                </c:pt>
                <c:pt idx="2096">
                  <c:v>45582</c:v>
                </c:pt>
                <c:pt idx="2097">
                  <c:v>45583</c:v>
                </c:pt>
                <c:pt idx="2098">
                  <c:v>45586</c:v>
                </c:pt>
                <c:pt idx="2099">
                  <c:v>45587</c:v>
                </c:pt>
                <c:pt idx="2100">
                  <c:v>45588</c:v>
                </c:pt>
                <c:pt idx="2101">
                  <c:v>45589</c:v>
                </c:pt>
                <c:pt idx="2102">
                  <c:v>45590</c:v>
                </c:pt>
                <c:pt idx="2103">
                  <c:v>45593</c:v>
                </c:pt>
                <c:pt idx="2104">
                  <c:v>45594</c:v>
                </c:pt>
                <c:pt idx="2105">
                  <c:v>45595</c:v>
                </c:pt>
                <c:pt idx="2106">
                  <c:v>45596</c:v>
                </c:pt>
                <c:pt idx="2107">
                  <c:v>45597</c:v>
                </c:pt>
                <c:pt idx="2108">
                  <c:v>45600</c:v>
                </c:pt>
                <c:pt idx="2109">
                  <c:v>45601</c:v>
                </c:pt>
                <c:pt idx="2110">
                  <c:v>45602</c:v>
                </c:pt>
                <c:pt idx="2111">
                  <c:v>45603</c:v>
                </c:pt>
                <c:pt idx="2112">
                  <c:v>45604</c:v>
                </c:pt>
                <c:pt idx="2113">
                  <c:v>45607</c:v>
                </c:pt>
                <c:pt idx="2114">
                  <c:v>45608</c:v>
                </c:pt>
                <c:pt idx="2115">
                  <c:v>45609</c:v>
                </c:pt>
                <c:pt idx="2116">
                  <c:v>45610</c:v>
                </c:pt>
                <c:pt idx="2117">
                  <c:v>45611</c:v>
                </c:pt>
                <c:pt idx="2118">
                  <c:v>45614</c:v>
                </c:pt>
                <c:pt idx="2119">
                  <c:v>45615</c:v>
                </c:pt>
                <c:pt idx="2120">
                  <c:v>45616</c:v>
                </c:pt>
                <c:pt idx="2121">
                  <c:v>45617</c:v>
                </c:pt>
                <c:pt idx="2122">
                  <c:v>45618</c:v>
                </c:pt>
                <c:pt idx="2123">
                  <c:v>45621</c:v>
                </c:pt>
                <c:pt idx="2124">
                  <c:v>45622</c:v>
                </c:pt>
                <c:pt idx="2125">
                  <c:v>45623</c:v>
                </c:pt>
                <c:pt idx="2126">
                  <c:v>45624</c:v>
                </c:pt>
                <c:pt idx="2127">
                  <c:v>45625</c:v>
                </c:pt>
                <c:pt idx="2128">
                  <c:v>45628</c:v>
                </c:pt>
                <c:pt idx="2129">
                  <c:v>45629</c:v>
                </c:pt>
                <c:pt idx="2130">
                  <c:v>45630</c:v>
                </c:pt>
                <c:pt idx="2131">
                  <c:v>45631</c:v>
                </c:pt>
                <c:pt idx="2132">
                  <c:v>45632</c:v>
                </c:pt>
                <c:pt idx="2133">
                  <c:v>45635</c:v>
                </c:pt>
                <c:pt idx="2134">
                  <c:v>45636</c:v>
                </c:pt>
                <c:pt idx="2135">
                  <c:v>45637</c:v>
                </c:pt>
                <c:pt idx="2136">
                  <c:v>45638</c:v>
                </c:pt>
                <c:pt idx="2137">
                  <c:v>45639</c:v>
                </c:pt>
                <c:pt idx="2138">
                  <c:v>45642</c:v>
                </c:pt>
                <c:pt idx="2139">
                  <c:v>45643</c:v>
                </c:pt>
                <c:pt idx="2140">
                  <c:v>45644</c:v>
                </c:pt>
                <c:pt idx="2141">
                  <c:v>45645</c:v>
                </c:pt>
                <c:pt idx="2142">
                  <c:v>45646</c:v>
                </c:pt>
                <c:pt idx="2143">
                  <c:v>45649</c:v>
                </c:pt>
                <c:pt idx="2144">
                  <c:v>45650</c:v>
                </c:pt>
                <c:pt idx="2145">
                  <c:v>45651</c:v>
                </c:pt>
                <c:pt idx="2146">
                  <c:v>45652</c:v>
                </c:pt>
                <c:pt idx="2147">
                  <c:v>45653</c:v>
                </c:pt>
                <c:pt idx="2148">
                  <c:v>45656</c:v>
                </c:pt>
                <c:pt idx="2149">
                  <c:v>45657</c:v>
                </c:pt>
                <c:pt idx="2150">
                  <c:v>45658</c:v>
                </c:pt>
                <c:pt idx="2151">
                  <c:v>45659</c:v>
                </c:pt>
                <c:pt idx="2152">
                  <c:v>45660</c:v>
                </c:pt>
                <c:pt idx="2153">
                  <c:v>45663</c:v>
                </c:pt>
                <c:pt idx="2154">
                  <c:v>45664</c:v>
                </c:pt>
                <c:pt idx="2155">
                  <c:v>45665</c:v>
                </c:pt>
                <c:pt idx="2156">
                  <c:v>45666</c:v>
                </c:pt>
                <c:pt idx="2157">
                  <c:v>45667</c:v>
                </c:pt>
                <c:pt idx="2158">
                  <c:v>45670</c:v>
                </c:pt>
                <c:pt idx="2159">
                  <c:v>45671</c:v>
                </c:pt>
                <c:pt idx="2160">
                  <c:v>45672</c:v>
                </c:pt>
                <c:pt idx="2161">
                  <c:v>45673</c:v>
                </c:pt>
                <c:pt idx="2162">
                  <c:v>45674</c:v>
                </c:pt>
                <c:pt idx="2163">
                  <c:v>45677</c:v>
                </c:pt>
                <c:pt idx="2164">
                  <c:v>45678</c:v>
                </c:pt>
                <c:pt idx="2165">
                  <c:v>45679</c:v>
                </c:pt>
                <c:pt idx="2166">
                  <c:v>45680</c:v>
                </c:pt>
                <c:pt idx="2167">
                  <c:v>45681</c:v>
                </c:pt>
                <c:pt idx="2168">
                  <c:v>45684</c:v>
                </c:pt>
                <c:pt idx="2169">
                  <c:v>45685</c:v>
                </c:pt>
                <c:pt idx="2170">
                  <c:v>45686</c:v>
                </c:pt>
                <c:pt idx="2171">
                  <c:v>45687</c:v>
                </c:pt>
                <c:pt idx="2172">
                  <c:v>45688</c:v>
                </c:pt>
                <c:pt idx="2173">
                  <c:v>45691</c:v>
                </c:pt>
                <c:pt idx="2174">
                  <c:v>45692</c:v>
                </c:pt>
                <c:pt idx="2175">
                  <c:v>45693</c:v>
                </c:pt>
                <c:pt idx="2176">
                  <c:v>45694</c:v>
                </c:pt>
                <c:pt idx="2177">
                  <c:v>45695</c:v>
                </c:pt>
                <c:pt idx="2178">
                  <c:v>45698</c:v>
                </c:pt>
                <c:pt idx="2179">
                  <c:v>45699</c:v>
                </c:pt>
                <c:pt idx="2180">
                  <c:v>45700</c:v>
                </c:pt>
                <c:pt idx="2181">
                  <c:v>45701</c:v>
                </c:pt>
                <c:pt idx="2182">
                  <c:v>45702</c:v>
                </c:pt>
                <c:pt idx="2183">
                  <c:v>45705</c:v>
                </c:pt>
                <c:pt idx="2184">
                  <c:v>45706</c:v>
                </c:pt>
                <c:pt idx="2185">
                  <c:v>45707</c:v>
                </c:pt>
                <c:pt idx="2186">
                  <c:v>45708</c:v>
                </c:pt>
                <c:pt idx="2187">
                  <c:v>45709</c:v>
                </c:pt>
                <c:pt idx="2188">
                  <c:v>45712</c:v>
                </c:pt>
                <c:pt idx="2189">
                  <c:v>45713</c:v>
                </c:pt>
                <c:pt idx="2190">
                  <c:v>45714</c:v>
                </c:pt>
                <c:pt idx="2191">
                  <c:v>45715</c:v>
                </c:pt>
                <c:pt idx="2192">
                  <c:v>45716</c:v>
                </c:pt>
                <c:pt idx="2193">
                  <c:v>45719</c:v>
                </c:pt>
                <c:pt idx="2194">
                  <c:v>45720</c:v>
                </c:pt>
                <c:pt idx="2195">
                  <c:v>45721</c:v>
                </c:pt>
                <c:pt idx="2196">
                  <c:v>45722</c:v>
                </c:pt>
                <c:pt idx="2197">
                  <c:v>45723</c:v>
                </c:pt>
                <c:pt idx="2198">
                  <c:v>45726</c:v>
                </c:pt>
                <c:pt idx="2199">
                  <c:v>45727</c:v>
                </c:pt>
                <c:pt idx="2200">
                  <c:v>45728</c:v>
                </c:pt>
                <c:pt idx="2201">
                  <c:v>45729</c:v>
                </c:pt>
                <c:pt idx="2202">
                  <c:v>45730</c:v>
                </c:pt>
                <c:pt idx="2203">
                  <c:v>45733</c:v>
                </c:pt>
                <c:pt idx="2204">
                  <c:v>45734</c:v>
                </c:pt>
                <c:pt idx="2205">
                  <c:v>45735</c:v>
                </c:pt>
                <c:pt idx="2206">
                  <c:v>45736</c:v>
                </c:pt>
                <c:pt idx="2207">
                  <c:v>45737</c:v>
                </c:pt>
                <c:pt idx="2208">
                  <c:v>45740</c:v>
                </c:pt>
                <c:pt idx="2209">
                  <c:v>45741</c:v>
                </c:pt>
                <c:pt idx="2210">
                  <c:v>45742</c:v>
                </c:pt>
                <c:pt idx="2211">
                  <c:v>45743</c:v>
                </c:pt>
                <c:pt idx="2212">
                  <c:v>45744</c:v>
                </c:pt>
                <c:pt idx="2213">
                  <c:v>45747</c:v>
                </c:pt>
                <c:pt idx="2214">
                  <c:v>45748</c:v>
                </c:pt>
                <c:pt idx="2215">
                  <c:v>45749</c:v>
                </c:pt>
                <c:pt idx="2216">
                  <c:v>45750</c:v>
                </c:pt>
                <c:pt idx="2217">
                  <c:v>45751</c:v>
                </c:pt>
                <c:pt idx="2218">
                  <c:v>45754</c:v>
                </c:pt>
                <c:pt idx="2219">
                  <c:v>45755</c:v>
                </c:pt>
                <c:pt idx="2220">
                  <c:v>45756</c:v>
                </c:pt>
                <c:pt idx="2221">
                  <c:v>45757</c:v>
                </c:pt>
                <c:pt idx="2222">
                  <c:v>45758</c:v>
                </c:pt>
                <c:pt idx="2223">
                  <c:v>45761</c:v>
                </c:pt>
                <c:pt idx="2224">
                  <c:v>45762</c:v>
                </c:pt>
                <c:pt idx="2225">
                  <c:v>45763</c:v>
                </c:pt>
                <c:pt idx="2226">
                  <c:v>45764</c:v>
                </c:pt>
                <c:pt idx="2227">
                  <c:v>45765</c:v>
                </c:pt>
                <c:pt idx="2228">
                  <c:v>45768</c:v>
                </c:pt>
                <c:pt idx="2229">
                  <c:v>45769</c:v>
                </c:pt>
                <c:pt idx="2230">
                  <c:v>45770</c:v>
                </c:pt>
                <c:pt idx="2231">
                  <c:v>45771</c:v>
                </c:pt>
                <c:pt idx="2232">
                  <c:v>45772</c:v>
                </c:pt>
                <c:pt idx="2233">
                  <c:v>45775</c:v>
                </c:pt>
                <c:pt idx="2234">
                  <c:v>45776</c:v>
                </c:pt>
                <c:pt idx="2235">
                  <c:v>45777</c:v>
                </c:pt>
                <c:pt idx="2236">
                  <c:v>45778</c:v>
                </c:pt>
                <c:pt idx="2237">
                  <c:v>45779</c:v>
                </c:pt>
                <c:pt idx="2238">
                  <c:v>45782</c:v>
                </c:pt>
                <c:pt idx="2239">
                  <c:v>45783</c:v>
                </c:pt>
                <c:pt idx="2240">
                  <c:v>45784</c:v>
                </c:pt>
                <c:pt idx="2241">
                  <c:v>45785</c:v>
                </c:pt>
                <c:pt idx="2242">
                  <c:v>45786</c:v>
                </c:pt>
                <c:pt idx="2243">
                  <c:v>45789</c:v>
                </c:pt>
                <c:pt idx="2244">
                  <c:v>45790</c:v>
                </c:pt>
                <c:pt idx="2245">
                  <c:v>45791</c:v>
                </c:pt>
                <c:pt idx="2246">
                  <c:v>45792</c:v>
                </c:pt>
                <c:pt idx="2247">
                  <c:v>45793</c:v>
                </c:pt>
                <c:pt idx="2248">
                  <c:v>45796</c:v>
                </c:pt>
                <c:pt idx="2249">
                  <c:v>45797</c:v>
                </c:pt>
                <c:pt idx="2250">
                  <c:v>45798</c:v>
                </c:pt>
                <c:pt idx="2251">
                  <c:v>45799</c:v>
                </c:pt>
                <c:pt idx="2252">
                  <c:v>45800</c:v>
                </c:pt>
                <c:pt idx="2253">
                  <c:v>45803</c:v>
                </c:pt>
                <c:pt idx="2254">
                  <c:v>45804</c:v>
                </c:pt>
                <c:pt idx="2255">
                  <c:v>45805</c:v>
                </c:pt>
                <c:pt idx="2256">
                  <c:v>45806</c:v>
                </c:pt>
                <c:pt idx="2257">
                  <c:v>45807</c:v>
                </c:pt>
                <c:pt idx="2258">
                  <c:v>45810</c:v>
                </c:pt>
                <c:pt idx="2259">
                  <c:v>45811</c:v>
                </c:pt>
                <c:pt idx="2260">
                  <c:v>45812</c:v>
                </c:pt>
                <c:pt idx="2261">
                  <c:v>45813</c:v>
                </c:pt>
                <c:pt idx="2262">
                  <c:v>45814</c:v>
                </c:pt>
                <c:pt idx="2263">
                  <c:v>45817</c:v>
                </c:pt>
                <c:pt idx="2264">
                  <c:v>45818</c:v>
                </c:pt>
                <c:pt idx="2265">
                  <c:v>45819</c:v>
                </c:pt>
                <c:pt idx="2266">
                  <c:v>45820</c:v>
                </c:pt>
                <c:pt idx="2267">
                  <c:v>45821</c:v>
                </c:pt>
                <c:pt idx="2268">
                  <c:v>45824</c:v>
                </c:pt>
                <c:pt idx="2269">
                  <c:v>45825</c:v>
                </c:pt>
                <c:pt idx="2270">
                  <c:v>45826</c:v>
                </c:pt>
                <c:pt idx="2271">
                  <c:v>45827</c:v>
                </c:pt>
                <c:pt idx="2272">
                  <c:v>45828</c:v>
                </c:pt>
                <c:pt idx="2273">
                  <c:v>45831</c:v>
                </c:pt>
                <c:pt idx="2274">
                  <c:v>45832</c:v>
                </c:pt>
                <c:pt idx="2275">
                  <c:v>45833</c:v>
                </c:pt>
                <c:pt idx="2276">
                  <c:v>45834</c:v>
                </c:pt>
                <c:pt idx="2277">
                  <c:v>45835</c:v>
                </c:pt>
                <c:pt idx="2278">
                  <c:v>45838</c:v>
                </c:pt>
                <c:pt idx="2279">
                  <c:v>45839</c:v>
                </c:pt>
                <c:pt idx="2280">
                  <c:v>45840</c:v>
                </c:pt>
                <c:pt idx="2281">
                  <c:v>45841</c:v>
                </c:pt>
                <c:pt idx="2282">
                  <c:v>45842</c:v>
                </c:pt>
                <c:pt idx="2283">
                  <c:v>45845</c:v>
                </c:pt>
                <c:pt idx="2284">
                  <c:v>45846</c:v>
                </c:pt>
                <c:pt idx="2285">
                  <c:v>45847</c:v>
                </c:pt>
                <c:pt idx="2286">
                  <c:v>45848</c:v>
                </c:pt>
                <c:pt idx="2287">
                  <c:v>45849</c:v>
                </c:pt>
                <c:pt idx="2288">
                  <c:v>45852</c:v>
                </c:pt>
                <c:pt idx="2289">
                  <c:v>45853</c:v>
                </c:pt>
                <c:pt idx="2290">
                  <c:v>45854</c:v>
                </c:pt>
                <c:pt idx="2291">
                  <c:v>45855</c:v>
                </c:pt>
                <c:pt idx="2292">
                  <c:v>45856</c:v>
                </c:pt>
                <c:pt idx="2293">
                  <c:v>45859</c:v>
                </c:pt>
                <c:pt idx="2294">
                  <c:v>45860</c:v>
                </c:pt>
                <c:pt idx="2295">
                  <c:v>45861</c:v>
                </c:pt>
                <c:pt idx="2296">
                  <c:v>45862</c:v>
                </c:pt>
                <c:pt idx="2297">
                  <c:v>45863</c:v>
                </c:pt>
                <c:pt idx="2298">
                  <c:v>45866</c:v>
                </c:pt>
                <c:pt idx="2299">
                  <c:v>45867</c:v>
                </c:pt>
                <c:pt idx="2300">
                  <c:v>45868</c:v>
                </c:pt>
                <c:pt idx="2301">
                  <c:v>45869</c:v>
                </c:pt>
                <c:pt idx="2302">
                  <c:v>45870</c:v>
                </c:pt>
                <c:pt idx="2303">
                  <c:v>45873</c:v>
                </c:pt>
                <c:pt idx="2304">
                  <c:v>45874</c:v>
                </c:pt>
                <c:pt idx="2305">
                  <c:v>45875</c:v>
                </c:pt>
                <c:pt idx="2306">
                  <c:v>45876</c:v>
                </c:pt>
                <c:pt idx="2307">
                  <c:v>45877</c:v>
                </c:pt>
                <c:pt idx="2308">
                  <c:v>45880</c:v>
                </c:pt>
                <c:pt idx="2309">
                  <c:v>45881</c:v>
                </c:pt>
                <c:pt idx="2310">
                  <c:v>45882</c:v>
                </c:pt>
                <c:pt idx="2311">
                  <c:v>45883</c:v>
                </c:pt>
                <c:pt idx="2312">
                  <c:v>45884</c:v>
                </c:pt>
                <c:pt idx="2313">
                  <c:v>45887</c:v>
                </c:pt>
                <c:pt idx="2314">
                  <c:v>45888</c:v>
                </c:pt>
                <c:pt idx="2315">
                  <c:v>45889</c:v>
                </c:pt>
                <c:pt idx="2316">
                  <c:v>45890</c:v>
                </c:pt>
                <c:pt idx="2317">
                  <c:v>45891</c:v>
                </c:pt>
                <c:pt idx="2318">
                  <c:v>45894</c:v>
                </c:pt>
                <c:pt idx="2319">
                  <c:v>45895</c:v>
                </c:pt>
                <c:pt idx="2320">
                  <c:v>45896</c:v>
                </c:pt>
                <c:pt idx="2321">
                  <c:v>45897</c:v>
                </c:pt>
                <c:pt idx="2322">
                  <c:v>45898</c:v>
                </c:pt>
                <c:pt idx="2323">
                  <c:v>45901</c:v>
                </c:pt>
                <c:pt idx="2324">
                  <c:v>45902</c:v>
                </c:pt>
                <c:pt idx="2325">
                  <c:v>45903</c:v>
                </c:pt>
                <c:pt idx="2326">
                  <c:v>45904</c:v>
                </c:pt>
                <c:pt idx="2327">
                  <c:v>45905</c:v>
                </c:pt>
                <c:pt idx="2328">
                  <c:v>45908</c:v>
                </c:pt>
                <c:pt idx="2329">
                  <c:v>45909</c:v>
                </c:pt>
                <c:pt idx="2330">
                  <c:v>45910</c:v>
                </c:pt>
                <c:pt idx="2331">
                  <c:v>45911</c:v>
                </c:pt>
                <c:pt idx="2332">
                  <c:v>45912</c:v>
                </c:pt>
                <c:pt idx="2333">
                  <c:v>45915</c:v>
                </c:pt>
                <c:pt idx="2334">
                  <c:v>45916</c:v>
                </c:pt>
                <c:pt idx="2335">
                  <c:v>45917</c:v>
                </c:pt>
                <c:pt idx="2336">
                  <c:v>45918</c:v>
                </c:pt>
                <c:pt idx="2337">
                  <c:v>45919</c:v>
                </c:pt>
                <c:pt idx="2338">
                  <c:v>45922</c:v>
                </c:pt>
                <c:pt idx="2339">
                  <c:v>45923</c:v>
                </c:pt>
                <c:pt idx="2340">
                  <c:v>45924</c:v>
                </c:pt>
                <c:pt idx="2341">
                  <c:v>45925</c:v>
                </c:pt>
                <c:pt idx="2342">
                  <c:v>45926</c:v>
                </c:pt>
                <c:pt idx="2343">
                  <c:v>45929</c:v>
                </c:pt>
                <c:pt idx="2344">
                  <c:v>45930</c:v>
                </c:pt>
                <c:pt idx="2345">
                  <c:v>45931</c:v>
                </c:pt>
                <c:pt idx="2346">
                  <c:v>45932</c:v>
                </c:pt>
                <c:pt idx="2347">
                  <c:v>45933</c:v>
                </c:pt>
                <c:pt idx="2348">
                  <c:v>45936</c:v>
                </c:pt>
                <c:pt idx="2349">
                  <c:v>45937</c:v>
                </c:pt>
                <c:pt idx="2350">
                  <c:v>45938</c:v>
                </c:pt>
                <c:pt idx="2351">
                  <c:v>45939</c:v>
                </c:pt>
                <c:pt idx="2352">
                  <c:v>45940</c:v>
                </c:pt>
                <c:pt idx="2353">
                  <c:v>45943</c:v>
                </c:pt>
                <c:pt idx="2354">
                  <c:v>45944</c:v>
                </c:pt>
                <c:pt idx="2355">
                  <c:v>45945</c:v>
                </c:pt>
                <c:pt idx="2356">
                  <c:v>45946</c:v>
                </c:pt>
                <c:pt idx="2357">
                  <c:v>45947</c:v>
                </c:pt>
                <c:pt idx="2358">
                  <c:v>45950</c:v>
                </c:pt>
                <c:pt idx="2359">
                  <c:v>45951</c:v>
                </c:pt>
                <c:pt idx="2360">
                  <c:v>45952</c:v>
                </c:pt>
                <c:pt idx="2361">
                  <c:v>45953</c:v>
                </c:pt>
                <c:pt idx="2362">
                  <c:v>45954</c:v>
                </c:pt>
                <c:pt idx="2363">
                  <c:v>45957</c:v>
                </c:pt>
                <c:pt idx="2364">
                  <c:v>45958</c:v>
                </c:pt>
                <c:pt idx="2365">
                  <c:v>45959</c:v>
                </c:pt>
                <c:pt idx="2366">
                  <c:v>45960</c:v>
                </c:pt>
                <c:pt idx="2367">
                  <c:v>45961</c:v>
                </c:pt>
                <c:pt idx="2368">
                  <c:v>45964</c:v>
                </c:pt>
                <c:pt idx="2369">
                  <c:v>45965</c:v>
                </c:pt>
                <c:pt idx="2370">
                  <c:v>45966</c:v>
                </c:pt>
                <c:pt idx="2371">
                  <c:v>45967</c:v>
                </c:pt>
                <c:pt idx="2372">
                  <c:v>45968</c:v>
                </c:pt>
                <c:pt idx="2373">
                  <c:v>45971</c:v>
                </c:pt>
                <c:pt idx="2374">
                  <c:v>45972</c:v>
                </c:pt>
                <c:pt idx="2375">
                  <c:v>45973</c:v>
                </c:pt>
                <c:pt idx="2376">
                  <c:v>45974</c:v>
                </c:pt>
                <c:pt idx="2377">
                  <c:v>45975</c:v>
                </c:pt>
                <c:pt idx="2378">
                  <c:v>45978</c:v>
                </c:pt>
                <c:pt idx="2379">
                  <c:v>45979</c:v>
                </c:pt>
                <c:pt idx="2380">
                  <c:v>45980</c:v>
                </c:pt>
                <c:pt idx="2381">
                  <c:v>45981</c:v>
                </c:pt>
                <c:pt idx="2382">
                  <c:v>45982</c:v>
                </c:pt>
                <c:pt idx="2383">
                  <c:v>45985</c:v>
                </c:pt>
                <c:pt idx="2384">
                  <c:v>45986</c:v>
                </c:pt>
                <c:pt idx="2385">
                  <c:v>45987</c:v>
                </c:pt>
                <c:pt idx="2386">
                  <c:v>45988</c:v>
                </c:pt>
                <c:pt idx="2387">
                  <c:v>45989</c:v>
                </c:pt>
                <c:pt idx="2388">
                  <c:v>45992</c:v>
                </c:pt>
                <c:pt idx="2389">
                  <c:v>45993</c:v>
                </c:pt>
                <c:pt idx="2390">
                  <c:v>45994</c:v>
                </c:pt>
                <c:pt idx="2391">
                  <c:v>45995</c:v>
                </c:pt>
                <c:pt idx="2392">
                  <c:v>45996</c:v>
                </c:pt>
                <c:pt idx="2393">
                  <c:v>45999</c:v>
                </c:pt>
                <c:pt idx="2394">
                  <c:v>46000</c:v>
                </c:pt>
                <c:pt idx="2395">
                  <c:v>46001</c:v>
                </c:pt>
                <c:pt idx="2396">
                  <c:v>46002</c:v>
                </c:pt>
                <c:pt idx="2397">
                  <c:v>46003</c:v>
                </c:pt>
                <c:pt idx="2398">
                  <c:v>46006</c:v>
                </c:pt>
                <c:pt idx="2399">
                  <c:v>46007</c:v>
                </c:pt>
                <c:pt idx="2400">
                  <c:v>46008</c:v>
                </c:pt>
                <c:pt idx="2401">
                  <c:v>46009</c:v>
                </c:pt>
                <c:pt idx="2402">
                  <c:v>46010</c:v>
                </c:pt>
                <c:pt idx="2403">
                  <c:v>46013</c:v>
                </c:pt>
                <c:pt idx="2404">
                  <c:v>46014</c:v>
                </c:pt>
                <c:pt idx="2405">
                  <c:v>46015</c:v>
                </c:pt>
                <c:pt idx="2406">
                  <c:v>46016</c:v>
                </c:pt>
                <c:pt idx="2407">
                  <c:v>46017</c:v>
                </c:pt>
                <c:pt idx="2408">
                  <c:v>46020</c:v>
                </c:pt>
                <c:pt idx="2409">
                  <c:v>46021</c:v>
                </c:pt>
                <c:pt idx="2410">
                  <c:v>46022</c:v>
                </c:pt>
                <c:pt idx="2411">
                  <c:v>46023</c:v>
                </c:pt>
                <c:pt idx="2412">
                  <c:v>46024</c:v>
                </c:pt>
                <c:pt idx="2413">
                  <c:v>46027</c:v>
                </c:pt>
                <c:pt idx="2414">
                  <c:v>46028</c:v>
                </c:pt>
                <c:pt idx="2415">
                  <c:v>46029</c:v>
                </c:pt>
                <c:pt idx="2416">
                  <c:v>46030</c:v>
                </c:pt>
                <c:pt idx="2417">
                  <c:v>46031</c:v>
                </c:pt>
                <c:pt idx="2418">
                  <c:v>46034</c:v>
                </c:pt>
                <c:pt idx="2419">
                  <c:v>46035</c:v>
                </c:pt>
                <c:pt idx="2420">
                  <c:v>46036</c:v>
                </c:pt>
                <c:pt idx="2421">
                  <c:v>46037</c:v>
                </c:pt>
                <c:pt idx="2422">
                  <c:v>46038</c:v>
                </c:pt>
                <c:pt idx="2423">
                  <c:v>46041</c:v>
                </c:pt>
                <c:pt idx="2424">
                  <c:v>46042</c:v>
                </c:pt>
                <c:pt idx="2425">
                  <c:v>46043</c:v>
                </c:pt>
                <c:pt idx="2426">
                  <c:v>46044</c:v>
                </c:pt>
                <c:pt idx="2427">
                  <c:v>46045</c:v>
                </c:pt>
                <c:pt idx="2428">
                  <c:v>46048</c:v>
                </c:pt>
                <c:pt idx="2429">
                  <c:v>46049</c:v>
                </c:pt>
                <c:pt idx="2430">
                  <c:v>46050</c:v>
                </c:pt>
                <c:pt idx="2431">
                  <c:v>46051</c:v>
                </c:pt>
                <c:pt idx="2432">
                  <c:v>46052</c:v>
                </c:pt>
                <c:pt idx="2433">
                  <c:v>46055</c:v>
                </c:pt>
                <c:pt idx="2434">
                  <c:v>46056</c:v>
                </c:pt>
                <c:pt idx="2435">
                  <c:v>46057</c:v>
                </c:pt>
                <c:pt idx="2436">
                  <c:v>46058</c:v>
                </c:pt>
                <c:pt idx="2437">
                  <c:v>46059</c:v>
                </c:pt>
                <c:pt idx="2438">
                  <c:v>46062</c:v>
                </c:pt>
                <c:pt idx="2439">
                  <c:v>46063</c:v>
                </c:pt>
                <c:pt idx="2440">
                  <c:v>46064</c:v>
                </c:pt>
                <c:pt idx="2441">
                  <c:v>46065</c:v>
                </c:pt>
                <c:pt idx="2442">
                  <c:v>46066</c:v>
                </c:pt>
                <c:pt idx="2443">
                  <c:v>46069</c:v>
                </c:pt>
                <c:pt idx="2444">
                  <c:v>46070</c:v>
                </c:pt>
                <c:pt idx="2445">
                  <c:v>46071</c:v>
                </c:pt>
                <c:pt idx="2446">
                  <c:v>46072</c:v>
                </c:pt>
                <c:pt idx="2447">
                  <c:v>46073</c:v>
                </c:pt>
                <c:pt idx="2448">
                  <c:v>46076</c:v>
                </c:pt>
                <c:pt idx="2449">
                  <c:v>46077</c:v>
                </c:pt>
                <c:pt idx="2450">
                  <c:v>46078</c:v>
                </c:pt>
                <c:pt idx="2451">
                  <c:v>46079</c:v>
                </c:pt>
                <c:pt idx="2452">
                  <c:v>46080</c:v>
                </c:pt>
                <c:pt idx="2453">
                  <c:v>46083</c:v>
                </c:pt>
                <c:pt idx="2454">
                  <c:v>46084</c:v>
                </c:pt>
                <c:pt idx="2455">
                  <c:v>46085</c:v>
                </c:pt>
                <c:pt idx="2456">
                  <c:v>46086</c:v>
                </c:pt>
                <c:pt idx="2457">
                  <c:v>46087</c:v>
                </c:pt>
                <c:pt idx="2458">
                  <c:v>46090</c:v>
                </c:pt>
                <c:pt idx="2459">
                  <c:v>46091</c:v>
                </c:pt>
                <c:pt idx="2460">
                  <c:v>46092</c:v>
                </c:pt>
                <c:pt idx="2461">
                  <c:v>46093</c:v>
                </c:pt>
                <c:pt idx="2462">
                  <c:v>46094</c:v>
                </c:pt>
                <c:pt idx="2463">
                  <c:v>46097</c:v>
                </c:pt>
                <c:pt idx="2464">
                  <c:v>46098</c:v>
                </c:pt>
                <c:pt idx="2465">
                  <c:v>46099</c:v>
                </c:pt>
                <c:pt idx="2466">
                  <c:v>46100</c:v>
                </c:pt>
                <c:pt idx="2467">
                  <c:v>46101</c:v>
                </c:pt>
                <c:pt idx="2468">
                  <c:v>46104</c:v>
                </c:pt>
                <c:pt idx="2469">
                  <c:v>46105</c:v>
                </c:pt>
                <c:pt idx="2470">
                  <c:v>46106</c:v>
                </c:pt>
                <c:pt idx="2471">
                  <c:v>46107</c:v>
                </c:pt>
                <c:pt idx="2472">
                  <c:v>46108</c:v>
                </c:pt>
                <c:pt idx="2473">
                  <c:v>46111</c:v>
                </c:pt>
                <c:pt idx="2474">
                  <c:v>46112</c:v>
                </c:pt>
                <c:pt idx="2475">
                  <c:v>46113</c:v>
                </c:pt>
                <c:pt idx="2476">
                  <c:v>46114</c:v>
                </c:pt>
                <c:pt idx="2477">
                  <c:v>46115</c:v>
                </c:pt>
                <c:pt idx="2478">
                  <c:v>46118</c:v>
                </c:pt>
                <c:pt idx="2479">
                  <c:v>46119</c:v>
                </c:pt>
                <c:pt idx="2480">
                  <c:v>46120</c:v>
                </c:pt>
                <c:pt idx="2481">
                  <c:v>46121</c:v>
                </c:pt>
                <c:pt idx="2482">
                  <c:v>46122</c:v>
                </c:pt>
                <c:pt idx="2483">
                  <c:v>46125</c:v>
                </c:pt>
                <c:pt idx="2484">
                  <c:v>46126</c:v>
                </c:pt>
                <c:pt idx="2485">
                  <c:v>46127</c:v>
                </c:pt>
                <c:pt idx="2486">
                  <c:v>46128</c:v>
                </c:pt>
                <c:pt idx="2487">
                  <c:v>46129</c:v>
                </c:pt>
                <c:pt idx="2488">
                  <c:v>46132</c:v>
                </c:pt>
                <c:pt idx="2489">
                  <c:v>46133</c:v>
                </c:pt>
                <c:pt idx="2490">
                  <c:v>46134</c:v>
                </c:pt>
                <c:pt idx="2491">
                  <c:v>46135</c:v>
                </c:pt>
                <c:pt idx="2492">
                  <c:v>46136</c:v>
                </c:pt>
                <c:pt idx="2493">
                  <c:v>46139</c:v>
                </c:pt>
                <c:pt idx="2494">
                  <c:v>46140</c:v>
                </c:pt>
                <c:pt idx="2495">
                  <c:v>46141</c:v>
                </c:pt>
                <c:pt idx="2496">
                  <c:v>46142</c:v>
                </c:pt>
                <c:pt idx="2497">
                  <c:v>46143</c:v>
                </c:pt>
                <c:pt idx="2498">
                  <c:v>46146</c:v>
                </c:pt>
                <c:pt idx="2499">
                  <c:v>46147</c:v>
                </c:pt>
                <c:pt idx="2500">
                  <c:v>46148</c:v>
                </c:pt>
                <c:pt idx="2501">
                  <c:v>46149</c:v>
                </c:pt>
                <c:pt idx="2502">
                  <c:v>46150</c:v>
                </c:pt>
                <c:pt idx="2503">
                  <c:v>46153</c:v>
                </c:pt>
                <c:pt idx="2504">
                  <c:v>46154</c:v>
                </c:pt>
                <c:pt idx="2505">
                  <c:v>46155</c:v>
                </c:pt>
                <c:pt idx="2506">
                  <c:v>46156</c:v>
                </c:pt>
                <c:pt idx="2507">
                  <c:v>46157</c:v>
                </c:pt>
                <c:pt idx="2508">
                  <c:v>46160</c:v>
                </c:pt>
                <c:pt idx="2509">
                  <c:v>46161</c:v>
                </c:pt>
                <c:pt idx="2510">
                  <c:v>46162</c:v>
                </c:pt>
                <c:pt idx="2511">
                  <c:v>46163</c:v>
                </c:pt>
                <c:pt idx="2512">
                  <c:v>46164</c:v>
                </c:pt>
                <c:pt idx="2513">
                  <c:v>46167</c:v>
                </c:pt>
                <c:pt idx="2514">
                  <c:v>46168</c:v>
                </c:pt>
                <c:pt idx="2515">
                  <c:v>46169</c:v>
                </c:pt>
                <c:pt idx="2516">
                  <c:v>46170</c:v>
                </c:pt>
                <c:pt idx="2517">
                  <c:v>46171</c:v>
                </c:pt>
                <c:pt idx="2518">
                  <c:v>46174</c:v>
                </c:pt>
                <c:pt idx="2519">
                  <c:v>46175</c:v>
                </c:pt>
                <c:pt idx="2520">
                  <c:v>46176</c:v>
                </c:pt>
                <c:pt idx="2521">
                  <c:v>46177</c:v>
                </c:pt>
                <c:pt idx="2522">
                  <c:v>46178</c:v>
                </c:pt>
                <c:pt idx="2523">
                  <c:v>46181</c:v>
                </c:pt>
                <c:pt idx="2524">
                  <c:v>46182</c:v>
                </c:pt>
                <c:pt idx="2525">
                  <c:v>46183</c:v>
                </c:pt>
                <c:pt idx="2526">
                  <c:v>46184</c:v>
                </c:pt>
                <c:pt idx="2527">
                  <c:v>46185</c:v>
                </c:pt>
                <c:pt idx="2528">
                  <c:v>46188</c:v>
                </c:pt>
                <c:pt idx="2529">
                  <c:v>46189</c:v>
                </c:pt>
                <c:pt idx="2530">
                  <c:v>46190</c:v>
                </c:pt>
                <c:pt idx="2531">
                  <c:v>46191</c:v>
                </c:pt>
                <c:pt idx="2532">
                  <c:v>46192</c:v>
                </c:pt>
                <c:pt idx="2533">
                  <c:v>46195</c:v>
                </c:pt>
                <c:pt idx="2534">
                  <c:v>46196</c:v>
                </c:pt>
                <c:pt idx="2535">
                  <c:v>46197</c:v>
                </c:pt>
                <c:pt idx="2536">
                  <c:v>46198</c:v>
                </c:pt>
                <c:pt idx="2537">
                  <c:v>46199</c:v>
                </c:pt>
                <c:pt idx="2538">
                  <c:v>46202</c:v>
                </c:pt>
                <c:pt idx="2539">
                  <c:v>46203</c:v>
                </c:pt>
                <c:pt idx="2540">
                  <c:v>46204</c:v>
                </c:pt>
                <c:pt idx="2541">
                  <c:v>46205</c:v>
                </c:pt>
                <c:pt idx="2542">
                  <c:v>46206</c:v>
                </c:pt>
                <c:pt idx="2543">
                  <c:v>46209</c:v>
                </c:pt>
                <c:pt idx="2544">
                  <c:v>46210</c:v>
                </c:pt>
                <c:pt idx="2545">
                  <c:v>46211</c:v>
                </c:pt>
                <c:pt idx="2546">
                  <c:v>46212</c:v>
                </c:pt>
                <c:pt idx="2547">
                  <c:v>46213</c:v>
                </c:pt>
                <c:pt idx="2548">
                  <c:v>46216</c:v>
                </c:pt>
                <c:pt idx="2549">
                  <c:v>46217</c:v>
                </c:pt>
                <c:pt idx="2550">
                  <c:v>46218</c:v>
                </c:pt>
                <c:pt idx="2551">
                  <c:v>46219</c:v>
                </c:pt>
                <c:pt idx="2552">
                  <c:v>46220</c:v>
                </c:pt>
                <c:pt idx="2553">
                  <c:v>46223</c:v>
                </c:pt>
                <c:pt idx="2554">
                  <c:v>46224</c:v>
                </c:pt>
                <c:pt idx="2555">
                  <c:v>46225</c:v>
                </c:pt>
                <c:pt idx="2556">
                  <c:v>46226</c:v>
                </c:pt>
                <c:pt idx="2557">
                  <c:v>46227</c:v>
                </c:pt>
                <c:pt idx="2558">
                  <c:v>46230</c:v>
                </c:pt>
                <c:pt idx="2559">
                  <c:v>46231</c:v>
                </c:pt>
                <c:pt idx="2560">
                  <c:v>46232</c:v>
                </c:pt>
                <c:pt idx="2561">
                  <c:v>46233</c:v>
                </c:pt>
                <c:pt idx="2562">
                  <c:v>46234</c:v>
                </c:pt>
                <c:pt idx="2563">
                  <c:v>46237</c:v>
                </c:pt>
                <c:pt idx="2564">
                  <c:v>46238</c:v>
                </c:pt>
                <c:pt idx="2565">
                  <c:v>46239</c:v>
                </c:pt>
                <c:pt idx="2566">
                  <c:v>46240</c:v>
                </c:pt>
                <c:pt idx="2567">
                  <c:v>46241</c:v>
                </c:pt>
                <c:pt idx="2568">
                  <c:v>46244</c:v>
                </c:pt>
                <c:pt idx="2569">
                  <c:v>46245</c:v>
                </c:pt>
                <c:pt idx="2570">
                  <c:v>46246</c:v>
                </c:pt>
                <c:pt idx="2571">
                  <c:v>46247</c:v>
                </c:pt>
                <c:pt idx="2572">
                  <c:v>46248</c:v>
                </c:pt>
                <c:pt idx="2573">
                  <c:v>46251</c:v>
                </c:pt>
                <c:pt idx="2574">
                  <c:v>46252</c:v>
                </c:pt>
                <c:pt idx="2575">
                  <c:v>46253</c:v>
                </c:pt>
                <c:pt idx="2576">
                  <c:v>46254</c:v>
                </c:pt>
                <c:pt idx="2577">
                  <c:v>46255</c:v>
                </c:pt>
                <c:pt idx="2578">
                  <c:v>46258</c:v>
                </c:pt>
                <c:pt idx="2579">
                  <c:v>46259</c:v>
                </c:pt>
                <c:pt idx="2580">
                  <c:v>46260</c:v>
                </c:pt>
                <c:pt idx="2581">
                  <c:v>46261</c:v>
                </c:pt>
                <c:pt idx="2582">
                  <c:v>46262</c:v>
                </c:pt>
                <c:pt idx="2583">
                  <c:v>46265</c:v>
                </c:pt>
                <c:pt idx="2584">
                  <c:v>46266</c:v>
                </c:pt>
                <c:pt idx="2585">
                  <c:v>46267</c:v>
                </c:pt>
                <c:pt idx="2586">
                  <c:v>46268</c:v>
                </c:pt>
                <c:pt idx="2587">
                  <c:v>46269</c:v>
                </c:pt>
                <c:pt idx="2588">
                  <c:v>46272</c:v>
                </c:pt>
                <c:pt idx="2589">
                  <c:v>46273</c:v>
                </c:pt>
                <c:pt idx="2590">
                  <c:v>46274</c:v>
                </c:pt>
                <c:pt idx="2591">
                  <c:v>46275</c:v>
                </c:pt>
                <c:pt idx="2592">
                  <c:v>46276</c:v>
                </c:pt>
                <c:pt idx="2593">
                  <c:v>46279</c:v>
                </c:pt>
                <c:pt idx="2594">
                  <c:v>46280</c:v>
                </c:pt>
                <c:pt idx="2595">
                  <c:v>46281</c:v>
                </c:pt>
                <c:pt idx="2596">
                  <c:v>46282</c:v>
                </c:pt>
                <c:pt idx="2597">
                  <c:v>46283</c:v>
                </c:pt>
                <c:pt idx="2598">
                  <c:v>46286</c:v>
                </c:pt>
                <c:pt idx="2599">
                  <c:v>46287</c:v>
                </c:pt>
                <c:pt idx="2600">
                  <c:v>46288</c:v>
                </c:pt>
                <c:pt idx="2601">
                  <c:v>46289</c:v>
                </c:pt>
                <c:pt idx="2602">
                  <c:v>46290</c:v>
                </c:pt>
                <c:pt idx="2603">
                  <c:v>46293</c:v>
                </c:pt>
                <c:pt idx="2604">
                  <c:v>46294</c:v>
                </c:pt>
                <c:pt idx="2605">
                  <c:v>46295</c:v>
                </c:pt>
                <c:pt idx="2606">
                  <c:v>46296</c:v>
                </c:pt>
                <c:pt idx="2607">
                  <c:v>46297</c:v>
                </c:pt>
                <c:pt idx="2608">
                  <c:v>46300</c:v>
                </c:pt>
              </c:numCache>
            </c:numRef>
          </c:cat>
          <c:val>
            <c:numRef>
              <c:f>'Duration Mod'!$G$3:$G$2611</c:f>
              <c:numCache>
                <c:formatCode>General</c:formatCode>
                <c:ptCount val="2609"/>
                <c:pt idx="0">
                  <c:v>7.1333000000000002</c:v>
                </c:pt>
                <c:pt idx="1">
                  <c:v>7.1333000000000002</c:v>
                </c:pt>
                <c:pt idx="2">
                  <c:v>7.1333000000000002</c:v>
                </c:pt>
                <c:pt idx="3">
                  <c:v>7.1333000000000002</c:v>
                </c:pt>
                <c:pt idx="4">
                  <c:v>7.1333000000000002</c:v>
                </c:pt>
                <c:pt idx="5">
                  <c:v>7.1333000000000002</c:v>
                </c:pt>
                <c:pt idx="6">
                  <c:v>7.1333000000000002</c:v>
                </c:pt>
                <c:pt idx="7">
                  <c:v>7.1333000000000002</c:v>
                </c:pt>
                <c:pt idx="8">
                  <c:v>7.1333000000000002</c:v>
                </c:pt>
                <c:pt idx="9">
                  <c:v>7.1333000000000002</c:v>
                </c:pt>
                <c:pt idx="10">
                  <c:v>7.1333000000000002</c:v>
                </c:pt>
                <c:pt idx="11">
                  <c:v>7.1333000000000002</c:v>
                </c:pt>
                <c:pt idx="12">
                  <c:v>7.1333000000000002</c:v>
                </c:pt>
                <c:pt idx="13">
                  <c:v>7.1333000000000002</c:v>
                </c:pt>
                <c:pt idx="14">
                  <c:v>7.1333000000000002</c:v>
                </c:pt>
                <c:pt idx="15">
                  <c:v>7.1333000000000002</c:v>
                </c:pt>
                <c:pt idx="16">
                  <c:v>7.1333000000000002</c:v>
                </c:pt>
                <c:pt idx="17">
                  <c:v>7.1333000000000002</c:v>
                </c:pt>
                <c:pt idx="18">
                  <c:v>7.1333000000000002</c:v>
                </c:pt>
                <c:pt idx="19">
                  <c:v>6.9194000000000004</c:v>
                </c:pt>
                <c:pt idx="20">
                  <c:v>6.9194000000000004</c:v>
                </c:pt>
                <c:pt idx="21">
                  <c:v>6.9194000000000004</c:v>
                </c:pt>
                <c:pt idx="22">
                  <c:v>6.9194000000000004</c:v>
                </c:pt>
                <c:pt idx="23">
                  <c:v>6.9194000000000004</c:v>
                </c:pt>
                <c:pt idx="24">
                  <c:v>6.9194000000000004</c:v>
                </c:pt>
                <c:pt idx="25">
                  <c:v>6.9194000000000004</c:v>
                </c:pt>
                <c:pt idx="26">
                  <c:v>6.9194000000000004</c:v>
                </c:pt>
                <c:pt idx="27">
                  <c:v>6.9194000000000004</c:v>
                </c:pt>
                <c:pt idx="28">
                  <c:v>6.9194000000000004</c:v>
                </c:pt>
                <c:pt idx="29">
                  <c:v>6.9194000000000004</c:v>
                </c:pt>
                <c:pt idx="30">
                  <c:v>6.9194000000000004</c:v>
                </c:pt>
                <c:pt idx="31">
                  <c:v>6.9194000000000004</c:v>
                </c:pt>
                <c:pt idx="32">
                  <c:v>6.9194000000000004</c:v>
                </c:pt>
                <c:pt idx="33">
                  <c:v>6.9194000000000004</c:v>
                </c:pt>
                <c:pt idx="34">
                  <c:v>6.9194000000000004</c:v>
                </c:pt>
                <c:pt idx="35">
                  <c:v>6.9194000000000004</c:v>
                </c:pt>
                <c:pt idx="36">
                  <c:v>6.9194000000000004</c:v>
                </c:pt>
                <c:pt idx="37">
                  <c:v>6.9194000000000004</c:v>
                </c:pt>
                <c:pt idx="38">
                  <c:v>6.9194000000000004</c:v>
                </c:pt>
                <c:pt idx="39">
                  <c:v>6.9194000000000004</c:v>
                </c:pt>
                <c:pt idx="40">
                  <c:v>6.9194000000000004</c:v>
                </c:pt>
                <c:pt idx="41">
                  <c:v>6.8372000000000002</c:v>
                </c:pt>
                <c:pt idx="42">
                  <c:v>6.8372000000000002</c:v>
                </c:pt>
                <c:pt idx="43">
                  <c:v>6.8372000000000002</c:v>
                </c:pt>
                <c:pt idx="44">
                  <c:v>6.8372000000000002</c:v>
                </c:pt>
                <c:pt idx="45">
                  <c:v>6.8372000000000002</c:v>
                </c:pt>
                <c:pt idx="46">
                  <c:v>6.8372000000000002</c:v>
                </c:pt>
                <c:pt idx="47">
                  <c:v>6.8372000000000002</c:v>
                </c:pt>
                <c:pt idx="48">
                  <c:v>6.8372000000000002</c:v>
                </c:pt>
                <c:pt idx="49">
                  <c:v>6.8372000000000002</c:v>
                </c:pt>
                <c:pt idx="50">
                  <c:v>6.8372000000000002</c:v>
                </c:pt>
                <c:pt idx="51">
                  <c:v>6.8372000000000002</c:v>
                </c:pt>
                <c:pt idx="52">
                  <c:v>6.8372000000000002</c:v>
                </c:pt>
                <c:pt idx="53">
                  <c:v>6.8372000000000002</c:v>
                </c:pt>
                <c:pt idx="54">
                  <c:v>6.8372000000000002</c:v>
                </c:pt>
                <c:pt idx="55">
                  <c:v>6.8372000000000002</c:v>
                </c:pt>
                <c:pt idx="56">
                  <c:v>6.8372000000000002</c:v>
                </c:pt>
                <c:pt idx="57">
                  <c:v>6.8372000000000002</c:v>
                </c:pt>
                <c:pt idx="58">
                  <c:v>6.8372000000000002</c:v>
                </c:pt>
                <c:pt idx="59">
                  <c:v>6.8372000000000002</c:v>
                </c:pt>
                <c:pt idx="60">
                  <c:v>6.8372000000000002</c:v>
                </c:pt>
                <c:pt idx="61">
                  <c:v>6.8372000000000002</c:v>
                </c:pt>
                <c:pt idx="62">
                  <c:v>6.8372000000000002</c:v>
                </c:pt>
                <c:pt idx="63">
                  <c:v>6.8033000000000001</c:v>
                </c:pt>
                <c:pt idx="64">
                  <c:v>6.8033000000000001</c:v>
                </c:pt>
                <c:pt idx="65">
                  <c:v>6.8033000000000001</c:v>
                </c:pt>
                <c:pt idx="66">
                  <c:v>6.8033000000000001</c:v>
                </c:pt>
                <c:pt idx="67">
                  <c:v>6.8033000000000001</c:v>
                </c:pt>
                <c:pt idx="68">
                  <c:v>6.8033000000000001</c:v>
                </c:pt>
                <c:pt idx="69">
                  <c:v>6.8033000000000001</c:v>
                </c:pt>
                <c:pt idx="70">
                  <c:v>6.8033000000000001</c:v>
                </c:pt>
                <c:pt idx="71">
                  <c:v>6.8033000000000001</c:v>
                </c:pt>
                <c:pt idx="72">
                  <c:v>6.8033000000000001</c:v>
                </c:pt>
                <c:pt idx="73">
                  <c:v>6.8033000000000001</c:v>
                </c:pt>
                <c:pt idx="74">
                  <c:v>6.8033000000000001</c:v>
                </c:pt>
                <c:pt idx="75">
                  <c:v>6.8033000000000001</c:v>
                </c:pt>
                <c:pt idx="76">
                  <c:v>6.8033000000000001</c:v>
                </c:pt>
                <c:pt idx="77">
                  <c:v>6.8033000000000001</c:v>
                </c:pt>
                <c:pt idx="78">
                  <c:v>6.8033000000000001</c:v>
                </c:pt>
                <c:pt idx="79">
                  <c:v>6.8033000000000001</c:v>
                </c:pt>
                <c:pt idx="80">
                  <c:v>6.8033000000000001</c:v>
                </c:pt>
                <c:pt idx="81">
                  <c:v>6.8033000000000001</c:v>
                </c:pt>
                <c:pt idx="82">
                  <c:v>6.8033000000000001</c:v>
                </c:pt>
                <c:pt idx="83">
                  <c:v>6.8033000000000001</c:v>
                </c:pt>
                <c:pt idx="84">
                  <c:v>6.8033000000000001</c:v>
                </c:pt>
                <c:pt idx="85">
                  <c:v>6.6497999999999999</c:v>
                </c:pt>
                <c:pt idx="86">
                  <c:v>6.6497999999999999</c:v>
                </c:pt>
                <c:pt idx="87">
                  <c:v>6.6497999999999999</c:v>
                </c:pt>
                <c:pt idx="88">
                  <c:v>6.6497999999999999</c:v>
                </c:pt>
                <c:pt idx="89">
                  <c:v>6.6497999999999999</c:v>
                </c:pt>
                <c:pt idx="90">
                  <c:v>6.6497999999999999</c:v>
                </c:pt>
                <c:pt idx="91">
                  <c:v>6.6497999999999999</c:v>
                </c:pt>
                <c:pt idx="92">
                  <c:v>6.6497999999999999</c:v>
                </c:pt>
                <c:pt idx="93">
                  <c:v>6.6497999999999999</c:v>
                </c:pt>
                <c:pt idx="94">
                  <c:v>6.6497999999999999</c:v>
                </c:pt>
                <c:pt idx="95">
                  <c:v>6.6497999999999999</c:v>
                </c:pt>
                <c:pt idx="96">
                  <c:v>6.6497999999999999</c:v>
                </c:pt>
                <c:pt idx="97">
                  <c:v>6.6497999999999999</c:v>
                </c:pt>
                <c:pt idx="98">
                  <c:v>6.6497999999999999</c:v>
                </c:pt>
                <c:pt idx="99">
                  <c:v>6.6497999999999999</c:v>
                </c:pt>
                <c:pt idx="100">
                  <c:v>6.6497999999999999</c:v>
                </c:pt>
                <c:pt idx="101">
                  <c:v>6.6497999999999999</c:v>
                </c:pt>
                <c:pt idx="102">
                  <c:v>6.6497999999999999</c:v>
                </c:pt>
                <c:pt idx="103">
                  <c:v>6.6497999999999999</c:v>
                </c:pt>
                <c:pt idx="104">
                  <c:v>6.6497999999999999</c:v>
                </c:pt>
                <c:pt idx="105">
                  <c:v>6.7770000000000001</c:v>
                </c:pt>
                <c:pt idx="106">
                  <c:v>6.7770000000000001</c:v>
                </c:pt>
                <c:pt idx="107">
                  <c:v>6.7770000000000001</c:v>
                </c:pt>
                <c:pt idx="108">
                  <c:v>6.7770000000000001</c:v>
                </c:pt>
                <c:pt idx="109">
                  <c:v>6.7770000000000001</c:v>
                </c:pt>
                <c:pt idx="110">
                  <c:v>6.7770000000000001</c:v>
                </c:pt>
                <c:pt idx="111">
                  <c:v>6.7770000000000001</c:v>
                </c:pt>
                <c:pt idx="112">
                  <c:v>6.7770000000000001</c:v>
                </c:pt>
                <c:pt idx="113">
                  <c:v>6.7770000000000001</c:v>
                </c:pt>
                <c:pt idx="114">
                  <c:v>6.7770000000000001</c:v>
                </c:pt>
                <c:pt idx="115">
                  <c:v>6.7770000000000001</c:v>
                </c:pt>
                <c:pt idx="116">
                  <c:v>6.7770000000000001</c:v>
                </c:pt>
                <c:pt idx="117">
                  <c:v>6.7770000000000001</c:v>
                </c:pt>
                <c:pt idx="118">
                  <c:v>6.7770000000000001</c:v>
                </c:pt>
                <c:pt idx="119">
                  <c:v>6.7770000000000001</c:v>
                </c:pt>
                <c:pt idx="120">
                  <c:v>6.7770000000000001</c:v>
                </c:pt>
                <c:pt idx="121">
                  <c:v>6.7770000000000001</c:v>
                </c:pt>
                <c:pt idx="122">
                  <c:v>6.7770000000000001</c:v>
                </c:pt>
                <c:pt idx="123">
                  <c:v>6.7770000000000001</c:v>
                </c:pt>
                <c:pt idx="124">
                  <c:v>6.7770000000000001</c:v>
                </c:pt>
                <c:pt idx="125">
                  <c:v>6.7770000000000001</c:v>
                </c:pt>
                <c:pt idx="126">
                  <c:v>6.7770000000000001</c:v>
                </c:pt>
                <c:pt idx="127">
                  <c:v>6.7770000000000001</c:v>
                </c:pt>
                <c:pt idx="128">
                  <c:v>6.7248000000000001</c:v>
                </c:pt>
                <c:pt idx="129">
                  <c:v>6.7248000000000001</c:v>
                </c:pt>
                <c:pt idx="130">
                  <c:v>6.7248000000000001</c:v>
                </c:pt>
                <c:pt idx="131">
                  <c:v>6.7248000000000001</c:v>
                </c:pt>
                <c:pt idx="132">
                  <c:v>6.7248000000000001</c:v>
                </c:pt>
                <c:pt idx="133">
                  <c:v>6.7248000000000001</c:v>
                </c:pt>
                <c:pt idx="134">
                  <c:v>6.7248000000000001</c:v>
                </c:pt>
                <c:pt idx="135">
                  <c:v>6.7248000000000001</c:v>
                </c:pt>
                <c:pt idx="136">
                  <c:v>6.7248000000000001</c:v>
                </c:pt>
                <c:pt idx="137">
                  <c:v>6.7248000000000001</c:v>
                </c:pt>
                <c:pt idx="138">
                  <c:v>6.7248000000000001</c:v>
                </c:pt>
                <c:pt idx="139">
                  <c:v>6.7248000000000001</c:v>
                </c:pt>
                <c:pt idx="140">
                  <c:v>6.7248000000000001</c:v>
                </c:pt>
                <c:pt idx="141">
                  <c:v>6.7248000000000001</c:v>
                </c:pt>
                <c:pt idx="142">
                  <c:v>6.7248000000000001</c:v>
                </c:pt>
                <c:pt idx="143">
                  <c:v>6.7248000000000001</c:v>
                </c:pt>
                <c:pt idx="144">
                  <c:v>6.7248000000000001</c:v>
                </c:pt>
                <c:pt idx="145">
                  <c:v>6.7248000000000001</c:v>
                </c:pt>
                <c:pt idx="146">
                  <c:v>6.7248000000000001</c:v>
                </c:pt>
                <c:pt idx="147">
                  <c:v>6.7248000000000001</c:v>
                </c:pt>
                <c:pt idx="148">
                  <c:v>6.6433</c:v>
                </c:pt>
                <c:pt idx="149">
                  <c:v>6.6433</c:v>
                </c:pt>
                <c:pt idx="150">
                  <c:v>6.6433</c:v>
                </c:pt>
                <c:pt idx="151">
                  <c:v>6.6433</c:v>
                </c:pt>
                <c:pt idx="152">
                  <c:v>6.6433</c:v>
                </c:pt>
                <c:pt idx="153">
                  <c:v>6.6433</c:v>
                </c:pt>
                <c:pt idx="154">
                  <c:v>6.6433</c:v>
                </c:pt>
                <c:pt idx="155">
                  <c:v>6.6433</c:v>
                </c:pt>
                <c:pt idx="156">
                  <c:v>6.6433</c:v>
                </c:pt>
                <c:pt idx="157">
                  <c:v>6.6433</c:v>
                </c:pt>
                <c:pt idx="158">
                  <c:v>6.6433</c:v>
                </c:pt>
                <c:pt idx="159">
                  <c:v>6.6433</c:v>
                </c:pt>
                <c:pt idx="160">
                  <c:v>6.6433</c:v>
                </c:pt>
                <c:pt idx="161">
                  <c:v>6.6433</c:v>
                </c:pt>
                <c:pt idx="162">
                  <c:v>6.6433</c:v>
                </c:pt>
                <c:pt idx="163">
                  <c:v>6.6433</c:v>
                </c:pt>
                <c:pt idx="164">
                  <c:v>6.6433</c:v>
                </c:pt>
                <c:pt idx="165">
                  <c:v>6.6433</c:v>
                </c:pt>
                <c:pt idx="166">
                  <c:v>6.6433</c:v>
                </c:pt>
                <c:pt idx="167">
                  <c:v>6.6433</c:v>
                </c:pt>
                <c:pt idx="168">
                  <c:v>6.6433</c:v>
                </c:pt>
                <c:pt idx="169">
                  <c:v>6.6433</c:v>
                </c:pt>
                <c:pt idx="170">
                  <c:v>6.6433</c:v>
                </c:pt>
                <c:pt idx="171">
                  <c:v>6.6802000000000001</c:v>
                </c:pt>
                <c:pt idx="172">
                  <c:v>6.6802000000000001</c:v>
                </c:pt>
                <c:pt idx="173">
                  <c:v>6.6802000000000001</c:v>
                </c:pt>
                <c:pt idx="174">
                  <c:v>6.6802000000000001</c:v>
                </c:pt>
                <c:pt idx="175">
                  <c:v>6.6802000000000001</c:v>
                </c:pt>
                <c:pt idx="176">
                  <c:v>6.6802000000000001</c:v>
                </c:pt>
                <c:pt idx="177">
                  <c:v>6.6802000000000001</c:v>
                </c:pt>
                <c:pt idx="178">
                  <c:v>6.6802000000000001</c:v>
                </c:pt>
                <c:pt idx="179">
                  <c:v>6.6802000000000001</c:v>
                </c:pt>
                <c:pt idx="180">
                  <c:v>6.6802000000000001</c:v>
                </c:pt>
                <c:pt idx="181">
                  <c:v>6.6802000000000001</c:v>
                </c:pt>
                <c:pt idx="182">
                  <c:v>6.6802000000000001</c:v>
                </c:pt>
                <c:pt idx="183">
                  <c:v>6.6802000000000001</c:v>
                </c:pt>
                <c:pt idx="184">
                  <c:v>6.6802000000000001</c:v>
                </c:pt>
                <c:pt idx="185">
                  <c:v>6.6802000000000001</c:v>
                </c:pt>
                <c:pt idx="186">
                  <c:v>6.6802000000000001</c:v>
                </c:pt>
                <c:pt idx="187">
                  <c:v>6.6802000000000001</c:v>
                </c:pt>
                <c:pt idx="188">
                  <c:v>6.6802000000000001</c:v>
                </c:pt>
                <c:pt idx="189">
                  <c:v>6.6802000000000001</c:v>
                </c:pt>
                <c:pt idx="190">
                  <c:v>6.6802000000000001</c:v>
                </c:pt>
                <c:pt idx="191">
                  <c:v>6.6802000000000001</c:v>
                </c:pt>
                <c:pt idx="192">
                  <c:v>6.6802000000000001</c:v>
                </c:pt>
                <c:pt idx="193">
                  <c:v>6.7445000000000004</c:v>
                </c:pt>
                <c:pt idx="194">
                  <c:v>6.7445000000000004</c:v>
                </c:pt>
                <c:pt idx="195">
                  <c:v>6.7445000000000004</c:v>
                </c:pt>
                <c:pt idx="196">
                  <c:v>6.7445000000000004</c:v>
                </c:pt>
                <c:pt idx="197">
                  <c:v>6.7445000000000004</c:v>
                </c:pt>
                <c:pt idx="198">
                  <c:v>6.7445000000000004</c:v>
                </c:pt>
                <c:pt idx="199">
                  <c:v>6.7445000000000004</c:v>
                </c:pt>
                <c:pt idx="200">
                  <c:v>6.7445000000000004</c:v>
                </c:pt>
                <c:pt idx="201">
                  <c:v>6.7445000000000004</c:v>
                </c:pt>
                <c:pt idx="202">
                  <c:v>6.7445000000000004</c:v>
                </c:pt>
                <c:pt idx="203">
                  <c:v>6.7445000000000004</c:v>
                </c:pt>
                <c:pt idx="204">
                  <c:v>6.7445000000000004</c:v>
                </c:pt>
                <c:pt idx="205">
                  <c:v>6.7445000000000004</c:v>
                </c:pt>
                <c:pt idx="206">
                  <c:v>6.7445000000000004</c:v>
                </c:pt>
                <c:pt idx="207">
                  <c:v>6.7445000000000004</c:v>
                </c:pt>
                <c:pt idx="208">
                  <c:v>6.7445000000000004</c:v>
                </c:pt>
                <c:pt idx="209">
                  <c:v>6.7445000000000004</c:v>
                </c:pt>
                <c:pt idx="210">
                  <c:v>6.7445000000000004</c:v>
                </c:pt>
                <c:pt idx="211">
                  <c:v>6.7445000000000004</c:v>
                </c:pt>
                <c:pt idx="212">
                  <c:v>6.7445000000000004</c:v>
                </c:pt>
                <c:pt idx="213">
                  <c:v>6.7445000000000004</c:v>
                </c:pt>
                <c:pt idx="214">
                  <c:v>6.7138</c:v>
                </c:pt>
                <c:pt idx="215">
                  <c:v>6.7138</c:v>
                </c:pt>
                <c:pt idx="216">
                  <c:v>6.7138</c:v>
                </c:pt>
                <c:pt idx="217">
                  <c:v>6.7138</c:v>
                </c:pt>
                <c:pt idx="218">
                  <c:v>6.7138</c:v>
                </c:pt>
                <c:pt idx="219">
                  <c:v>6.7138</c:v>
                </c:pt>
                <c:pt idx="220">
                  <c:v>6.7138</c:v>
                </c:pt>
                <c:pt idx="221">
                  <c:v>6.7138</c:v>
                </c:pt>
                <c:pt idx="222">
                  <c:v>6.7138</c:v>
                </c:pt>
                <c:pt idx="223">
                  <c:v>6.7138</c:v>
                </c:pt>
                <c:pt idx="224">
                  <c:v>6.7138</c:v>
                </c:pt>
                <c:pt idx="225">
                  <c:v>6.7138</c:v>
                </c:pt>
                <c:pt idx="226">
                  <c:v>6.7138</c:v>
                </c:pt>
                <c:pt idx="227">
                  <c:v>6.7138</c:v>
                </c:pt>
                <c:pt idx="228">
                  <c:v>6.7138</c:v>
                </c:pt>
                <c:pt idx="229">
                  <c:v>6.7138</c:v>
                </c:pt>
                <c:pt idx="230">
                  <c:v>6.7138</c:v>
                </c:pt>
                <c:pt idx="231">
                  <c:v>6.7138</c:v>
                </c:pt>
                <c:pt idx="232">
                  <c:v>6.7138</c:v>
                </c:pt>
                <c:pt idx="233">
                  <c:v>6.7138</c:v>
                </c:pt>
                <c:pt idx="234">
                  <c:v>6.7138</c:v>
                </c:pt>
                <c:pt idx="235">
                  <c:v>6.7138</c:v>
                </c:pt>
                <c:pt idx="236">
                  <c:v>6.7138</c:v>
                </c:pt>
                <c:pt idx="237">
                  <c:v>6.7709999999999999</c:v>
                </c:pt>
                <c:pt idx="238">
                  <c:v>6.7709999999999999</c:v>
                </c:pt>
                <c:pt idx="239">
                  <c:v>6.7709999999999999</c:v>
                </c:pt>
                <c:pt idx="240">
                  <c:v>6.7709999999999999</c:v>
                </c:pt>
                <c:pt idx="241">
                  <c:v>6.7709999999999999</c:v>
                </c:pt>
                <c:pt idx="242">
                  <c:v>6.7709999999999999</c:v>
                </c:pt>
                <c:pt idx="243">
                  <c:v>6.7709999999999999</c:v>
                </c:pt>
                <c:pt idx="244">
                  <c:v>6.7709999999999999</c:v>
                </c:pt>
                <c:pt idx="245">
                  <c:v>6.7709999999999999</c:v>
                </c:pt>
                <c:pt idx="246">
                  <c:v>6.7709999999999999</c:v>
                </c:pt>
                <c:pt idx="247">
                  <c:v>6.7709999999999999</c:v>
                </c:pt>
                <c:pt idx="248">
                  <c:v>6.7709999999999999</c:v>
                </c:pt>
                <c:pt idx="249">
                  <c:v>6.7709999999999999</c:v>
                </c:pt>
                <c:pt idx="250">
                  <c:v>6.7709999999999999</c:v>
                </c:pt>
                <c:pt idx="251">
                  <c:v>6.7709999999999999</c:v>
                </c:pt>
                <c:pt idx="252">
                  <c:v>6.7709999999999999</c:v>
                </c:pt>
                <c:pt idx="253">
                  <c:v>6.7709999999999999</c:v>
                </c:pt>
                <c:pt idx="254">
                  <c:v>6.7709999999999999</c:v>
                </c:pt>
                <c:pt idx="255">
                  <c:v>6.7709999999999999</c:v>
                </c:pt>
                <c:pt idx="256">
                  <c:v>6.7709999999999999</c:v>
                </c:pt>
                <c:pt idx="257">
                  <c:v>6.7709999999999999</c:v>
                </c:pt>
                <c:pt idx="258">
                  <c:v>6.7076000000000002</c:v>
                </c:pt>
                <c:pt idx="259">
                  <c:v>6.7076000000000002</c:v>
                </c:pt>
                <c:pt idx="260">
                  <c:v>6.7076000000000002</c:v>
                </c:pt>
                <c:pt idx="261">
                  <c:v>6.7076000000000002</c:v>
                </c:pt>
                <c:pt idx="262">
                  <c:v>6.7076000000000002</c:v>
                </c:pt>
                <c:pt idx="263">
                  <c:v>6.7076000000000002</c:v>
                </c:pt>
                <c:pt idx="264">
                  <c:v>6.7076000000000002</c:v>
                </c:pt>
                <c:pt idx="265">
                  <c:v>6.7076000000000002</c:v>
                </c:pt>
                <c:pt idx="266">
                  <c:v>6.7076000000000002</c:v>
                </c:pt>
                <c:pt idx="267">
                  <c:v>6.7076000000000002</c:v>
                </c:pt>
                <c:pt idx="268">
                  <c:v>6.7076000000000002</c:v>
                </c:pt>
                <c:pt idx="269">
                  <c:v>6.7076000000000002</c:v>
                </c:pt>
                <c:pt idx="270">
                  <c:v>6.7076000000000002</c:v>
                </c:pt>
                <c:pt idx="271">
                  <c:v>6.7076000000000002</c:v>
                </c:pt>
                <c:pt idx="272">
                  <c:v>6.7076000000000002</c:v>
                </c:pt>
                <c:pt idx="273">
                  <c:v>6.7076000000000002</c:v>
                </c:pt>
                <c:pt idx="274">
                  <c:v>6.7076000000000002</c:v>
                </c:pt>
                <c:pt idx="275">
                  <c:v>6.7076000000000002</c:v>
                </c:pt>
                <c:pt idx="276">
                  <c:v>6.7076000000000002</c:v>
                </c:pt>
                <c:pt idx="277">
                  <c:v>6.7076000000000002</c:v>
                </c:pt>
                <c:pt idx="278">
                  <c:v>6.7076000000000002</c:v>
                </c:pt>
                <c:pt idx="279">
                  <c:v>6.7076000000000002</c:v>
                </c:pt>
                <c:pt idx="280">
                  <c:v>6.8051000000000004</c:v>
                </c:pt>
                <c:pt idx="281">
                  <c:v>6.8051000000000004</c:v>
                </c:pt>
                <c:pt idx="282">
                  <c:v>6.8051000000000004</c:v>
                </c:pt>
                <c:pt idx="283">
                  <c:v>6.8051000000000004</c:v>
                </c:pt>
                <c:pt idx="284">
                  <c:v>6.8051000000000004</c:v>
                </c:pt>
                <c:pt idx="285">
                  <c:v>6.8051000000000004</c:v>
                </c:pt>
                <c:pt idx="286">
                  <c:v>6.8051000000000004</c:v>
                </c:pt>
                <c:pt idx="287">
                  <c:v>6.8051000000000004</c:v>
                </c:pt>
                <c:pt idx="288">
                  <c:v>6.8051000000000004</c:v>
                </c:pt>
                <c:pt idx="289">
                  <c:v>6.8051000000000004</c:v>
                </c:pt>
                <c:pt idx="290">
                  <c:v>6.8051000000000004</c:v>
                </c:pt>
                <c:pt idx="291">
                  <c:v>6.8051000000000004</c:v>
                </c:pt>
                <c:pt idx="292">
                  <c:v>6.8051000000000004</c:v>
                </c:pt>
                <c:pt idx="293">
                  <c:v>6.8051000000000004</c:v>
                </c:pt>
                <c:pt idx="294">
                  <c:v>6.8051000000000004</c:v>
                </c:pt>
                <c:pt idx="295">
                  <c:v>6.8051000000000004</c:v>
                </c:pt>
                <c:pt idx="296">
                  <c:v>6.8051000000000004</c:v>
                </c:pt>
                <c:pt idx="297">
                  <c:v>6.8051000000000004</c:v>
                </c:pt>
                <c:pt idx="298">
                  <c:v>6.8051000000000004</c:v>
                </c:pt>
                <c:pt idx="299">
                  <c:v>6.8051000000000004</c:v>
                </c:pt>
                <c:pt idx="300">
                  <c:v>6.8051000000000004</c:v>
                </c:pt>
                <c:pt idx="301">
                  <c:v>6.8051000000000004</c:v>
                </c:pt>
                <c:pt idx="302">
                  <c:v>6.7944000000000004</c:v>
                </c:pt>
                <c:pt idx="303">
                  <c:v>6.7944000000000004</c:v>
                </c:pt>
                <c:pt idx="304">
                  <c:v>6.7944000000000004</c:v>
                </c:pt>
                <c:pt idx="305">
                  <c:v>6.7944000000000004</c:v>
                </c:pt>
                <c:pt idx="306">
                  <c:v>6.7944000000000004</c:v>
                </c:pt>
                <c:pt idx="307">
                  <c:v>6.7944000000000004</c:v>
                </c:pt>
                <c:pt idx="308">
                  <c:v>6.7944000000000004</c:v>
                </c:pt>
                <c:pt idx="309">
                  <c:v>6.7944000000000004</c:v>
                </c:pt>
                <c:pt idx="310">
                  <c:v>6.7944000000000004</c:v>
                </c:pt>
                <c:pt idx="311">
                  <c:v>6.7944000000000004</c:v>
                </c:pt>
                <c:pt idx="312">
                  <c:v>6.7944000000000004</c:v>
                </c:pt>
                <c:pt idx="313">
                  <c:v>6.7944000000000004</c:v>
                </c:pt>
                <c:pt idx="314">
                  <c:v>6.7944000000000004</c:v>
                </c:pt>
                <c:pt idx="315">
                  <c:v>6.7944000000000004</c:v>
                </c:pt>
                <c:pt idx="316">
                  <c:v>6.7944000000000004</c:v>
                </c:pt>
                <c:pt idx="317">
                  <c:v>6.7944000000000004</c:v>
                </c:pt>
                <c:pt idx="318">
                  <c:v>6.7944000000000004</c:v>
                </c:pt>
                <c:pt idx="319">
                  <c:v>6.7944000000000004</c:v>
                </c:pt>
                <c:pt idx="320">
                  <c:v>6.7944000000000004</c:v>
                </c:pt>
                <c:pt idx="321">
                  <c:v>6.7944000000000004</c:v>
                </c:pt>
                <c:pt idx="322">
                  <c:v>6.7944000000000004</c:v>
                </c:pt>
                <c:pt idx="323">
                  <c:v>6.7199</c:v>
                </c:pt>
                <c:pt idx="324">
                  <c:v>6.7199</c:v>
                </c:pt>
                <c:pt idx="325">
                  <c:v>6.7199</c:v>
                </c:pt>
                <c:pt idx="326">
                  <c:v>6.7199</c:v>
                </c:pt>
                <c:pt idx="327">
                  <c:v>6.7199</c:v>
                </c:pt>
                <c:pt idx="328">
                  <c:v>6.7199</c:v>
                </c:pt>
                <c:pt idx="329">
                  <c:v>6.7199</c:v>
                </c:pt>
                <c:pt idx="330">
                  <c:v>6.7199</c:v>
                </c:pt>
                <c:pt idx="331">
                  <c:v>6.7199</c:v>
                </c:pt>
                <c:pt idx="332">
                  <c:v>6.7199</c:v>
                </c:pt>
                <c:pt idx="333">
                  <c:v>6.7199</c:v>
                </c:pt>
                <c:pt idx="334">
                  <c:v>6.7199</c:v>
                </c:pt>
                <c:pt idx="335">
                  <c:v>6.7199</c:v>
                </c:pt>
                <c:pt idx="336">
                  <c:v>6.7199</c:v>
                </c:pt>
                <c:pt idx="337">
                  <c:v>6.7199</c:v>
                </c:pt>
                <c:pt idx="338">
                  <c:v>6.7199</c:v>
                </c:pt>
                <c:pt idx="339">
                  <c:v>6.7199</c:v>
                </c:pt>
                <c:pt idx="340">
                  <c:v>6.7199</c:v>
                </c:pt>
                <c:pt idx="341">
                  <c:v>6.7199</c:v>
                </c:pt>
                <c:pt idx="342">
                  <c:v>6.7199</c:v>
                </c:pt>
                <c:pt idx="343">
                  <c:v>6.7199</c:v>
                </c:pt>
                <c:pt idx="344">
                  <c:v>6.7199</c:v>
                </c:pt>
                <c:pt idx="345">
                  <c:v>6.7199</c:v>
                </c:pt>
                <c:pt idx="346">
                  <c:v>6.7313999999999998</c:v>
                </c:pt>
                <c:pt idx="347">
                  <c:v>6.7313999999999998</c:v>
                </c:pt>
                <c:pt idx="348">
                  <c:v>6.7313999999999998</c:v>
                </c:pt>
                <c:pt idx="349">
                  <c:v>6.7313999999999998</c:v>
                </c:pt>
                <c:pt idx="350">
                  <c:v>6.7313999999999998</c:v>
                </c:pt>
                <c:pt idx="351">
                  <c:v>6.7313999999999998</c:v>
                </c:pt>
                <c:pt idx="352">
                  <c:v>6.7313999999999998</c:v>
                </c:pt>
                <c:pt idx="353">
                  <c:v>6.7313999999999998</c:v>
                </c:pt>
                <c:pt idx="354">
                  <c:v>6.7313999999999998</c:v>
                </c:pt>
                <c:pt idx="355">
                  <c:v>6.7313999999999998</c:v>
                </c:pt>
                <c:pt idx="356">
                  <c:v>6.7313999999999998</c:v>
                </c:pt>
                <c:pt idx="357">
                  <c:v>6.7313999999999998</c:v>
                </c:pt>
                <c:pt idx="358">
                  <c:v>6.7313999999999998</c:v>
                </c:pt>
                <c:pt idx="359">
                  <c:v>6.7313999999999998</c:v>
                </c:pt>
                <c:pt idx="360">
                  <c:v>6.7313999999999998</c:v>
                </c:pt>
                <c:pt idx="361">
                  <c:v>6.7313999999999998</c:v>
                </c:pt>
                <c:pt idx="362">
                  <c:v>6.7313999999999998</c:v>
                </c:pt>
                <c:pt idx="363">
                  <c:v>6.7313999999999998</c:v>
                </c:pt>
                <c:pt idx="364">
                  <c:v>6.7313999999999998</c:v>
                </c:pt>
                <c:pt idx="365">
                  <c:v>6.7313999999999998</c:v>
                </c:pt>
                <c:pt idx="366">
                  <c:v>6.8220999999999998</c:v>
                </c:pt>
                <c:pt idx="367">
                  <c:v>6.8220999999999998</c:v>
                </c:pt>
                <c:pt idx="368">
                  <c:v>6.8220999999999998</c:v>
                </c:pt>
                <c:pt idx="369">
                  <c:v>6.8220999999999998</c:v>
                </c:pt>
                <c:pt idx="370">
                  <c:v>6.8220999999999998</c:v>
                </c:pt>
                <c:pt idx="371">
                  <c:v>6.8220999999999998</c:v>
                </c:pt>
                <c:pt idx="372">
                  <c:v>6.8220999999999998</c:v>
                </c:pt>
                <c:pt idx="373">
                  <c:v>6.8220999999999998</c:v>
                </c:pt>
                <c:pt idx="374">
                  <c:v>6.8220999999999998</c:v>
                </c:pt>
                <c:pt idx="375">
                  <c:v>6.8220999999999998</c:v>
                </c:pt>
                <c:pt idx="376">
                  <c:v>6.8220999999999998</c:v>
                </c:pt>
                <c:pt idx="377">
                  <c:v>6.8220999999999998</c:v>
                </c:pt>
                <c:pt idx="378">
                  <c:v>6.8220999999999998</c:v>
                </c:pt>
                <c:pt idx="379">
                  <c:v>6.8220999999999998</c:v>
                </c:pt>
                <c:pt idx="380">
                  <c:v>6.8220999999999998</c:v>
                </c:pt>
                <c:pt idx="381">
                  <c:v>6.8220999999999998</c:v>
                </c:pt>
                <c:pt idx="382">
                  <c:v>6.8220999999999998</c:v>
                </c:pt>
                <c:pt idx="383">
                  <c:v>6.8220999999999998</c:v>
                </c:pt>
                <c:pt idx="384">
                  <c:v>6.8220999999999998</c:v>
                </c:pt>
                <c:pt idx="385">
                  <c:v>6.8220999999999998</c:v>
                </c:pt>
                <c:pt idx="386">
                  <c:v>6.8220999999999998</c:v>
                </c:pt>
                <c:pt idx="387">
                  <c:v>6.8220999999999998</c:v>
                </c:pt>
                <c:pt idx="388">
                  <c:v>6.9844999999999997</c:v>
                </c:pt>
                <c:pt idx="389">
                  <c:v>6.9844999999999997</c:v>
                </c:pt>
                <c:pt idx="390">
                  <c:v>6.9844999999999997</c:v>
                </c:pt>
                <c:pt idx="391">
                  <c:v>6.9844999999999997</c:v>
                </c:pt>
                <c:pt idx="392">
                  <c:v>6.9844999999999997</c:v>
                </c:pt>
                <c:pt idx="393">
                  <c:v>6.9844999999999997</c:v>
                </c:pt>
                <c:pt idx="394">
                  <c:v>6.9844999999999997</c:v>
                </c:pt>
                <c:pt idx="395">
                  <c:v>6.9844999999999997</c:v>
                </c:pt>
                <c:pt idx="396">
                  <c:v>6.9844999999999997</c:v>
                </c:pt>
                <c:pt idx="397">
                  <c:v>6.9844999999999997</c:v>
                </c:pt>
                <c:pt idx="398">
                  <c:v>6.9844999999999997</c:v>
                </c:pt>
                <c:pt idx="399">
                  <c:v>6.9844999999999997</c:v>
                </c:pt>
                <c:pt idx="400">
                  <c:v>6.9844999999999997</c:v>
                </c:pt>
                <c:pt idx="401">
                  <c:v>6.9844999999999997</c:v>
                </c:pt>
                <c:pt idx="402">
                  <c:v>6.9844999999999997</c:v>
                </c:pt>
                <c:pt idx="403">
                  <c:v>6.9844999999999997</c:v>
                </c:pt>
                <c:pt idx="404">
                  <c:v>6.9844999999999997</c:v>
                </c:pt>
                <c:pt idx="405">
                  <c:v>6.9844999999999997</c:v>
                </c:pt>
                <c:pt idx="406">
                  <c:v>6.9844999999999997</c:v>
                </c:pt>
                <c:pt idx="407">
                  <c:v>6.9844999999999997</c:v>
                </c:pt>
                <c:pt idx="408">
                  <c:v>6.9844999999999997</c:v>
                </c:pt>
                <c:pt idx="409">
                  <c:v>6.9599000000000002</c:v>
                </c:pt>
                <c:pt idx="410">
                  <c:v>6.9599000000000002</c:v>
                </c:pt>
                <c:pt idx="411">
                  <c:v>6.9599000000000002</c:v>
                </c:pt>
                <c:pt idx="412">
                  <c:v>6.9599000000000002</c:v>
                </c:pt>
                <c:pt idx="413">
                  <c:v>6.9599000000000002</c:v>
                </c:pt>
                <c:pt idx="414">
                  <c:v>6.9599000000000002</c:v>
                </c:pt>
                <c:pt idx="415">
                  <c:v>6.9599000000000002</c:v>
                </c:pt>
                <c:pt idx="416">
                  <c:v>6.9599000000000002</c:v>
                </c:pt>
                <c:pt idx="417">
                  <c:v>6.9599000000000002</c:v>
                </c:pt>
                <c:pt idx="418">
                  <c:v>6.9599000000000002</c:v>
                </c:pt>
                <c:pt idx="419">
                  <c:v>6.9599000000000002</c:v>
                </c:pt>
                <c:pt idx="420">
                  <c:v>6.9599000000000002</c:v>
                </c:pt>
                <c:pt idx="421">
                  <c:v>6.9599000000000002</c:v>
                </c:pt>
                <c:pt idx="422">
                  <c:v>6.9599000000000002</c:v>
                </c:pt>
                <c:pt idx="423">
                  <c:v>6.9599000000000002</c:v>
                </c:pt>
                <c:pt idx="424">
                  <c:v>6.9599000000000002</c:v>
                </c:pt>
                <c:pt idx="425">
                  <c:v>6.9599000000000002</c:v>
                </c:pt>
                <c:pt idx="426">
                  <c:v>6.9599000000000002</c:v>
                </c:pt>
                <c:pt idx="427">
                  <c:v>6.9599000000000002</c:v>
                </c:pt>
                <c:pt idx="428">
                  <c:v>6.9599000000000002</c:v>
                </c:pt>
                <c:pt idx="429">
                  <c:v>6.9599000000000002</c:v>
                </c:pt>
                <c:pt idx="430">
                  <c:v>6.9599000000000002</c:v>
                </c:pt>
                <c:pt idx="431">
                  <c:v>6.9599000000000002</c:v>
                </c:pt>
                <c:pt idx="432">
                  <c:v>6.7325999999999997</c:v>
                </c:pt>
                <c:pt idx="433">
                  <c:v>6.7325999999999997</c:v>
                </c:pt>
                <c:pt idx="434">
                  <c:v>6.7325999999999997</c:v>
                </c:pt>
                <c:pt idx="435">
                  <c:v>6.7325999999999997</c:v>
                </c:pt>
                <c:pt idx="436">
                  <c:v>6.7325999999999997</c:v>
                </c:pt>
                <c:pt idx="437">
                  <c:v>6.7325999999999997</c:v>
                </c:pt>
                <c:pt idx="438">
                  <c:v>6.7325999999999997</c:v>
                </c:pt>
                <c:pt idx="439">
                  <c:v>6.7325999999999997</c:v>
                </c:pt>
                <c:pt idx="440">
                  <c:v>6.7325999999999997</c:v>
                </c:pt>
                <c:pt idx="441">
                  <c:v>6.7325999999999997</c:v>
                </c:pt>
                <c:pt idx="442">
                  <c:v>6.7325999999999997</c:v>
                </c:pt>
                <c:pt idx="443">
                  <c:v>6.7325999999999997</c:v>
                </c:pt>
                <c:pt idx="444">
                  <c:v>6.7325999999999997</c:v>
                </c:pt>
                <c:pt idx="445">
                  <c:v>6.7325999999999997</c:v>
                </c:pt>
                <c:pt idx="446">
                  <c:v>6.7325999999999997</c:v>
                </c:pt>
                <c:pt idx="447">
                  <c:v>6.7325999999999997</c:v>
                </c:pt>
                <c:pt idx="448">
                  <c:v>6.7325999999999997</c:v>
                </c:pt>
                <c:pt idx="449">
                  <c:v>6.7325999999999997</c:v>
                </c:pt>
                <c:pt idx="450">
                  <c:v>6.7325999999999997</c:v>
                </c:pt>
                <c:pt idx="451">
                  <c:v>6.7325999999999997</c:v>
                </c:pt>
                <c:pt idx="452">
                  <c:v>6.7325999999999997</c:v>
                </c:pt>
                <c:pt idx="453">
                  <c:v>6.6772999999999998</c:v>
                </c:pt>
                <c:pt idx="454">
                  <c:v>6.6772999999999998</c:v>
                </c:pt>
                <c:pt idx="455">
                  <c:v>6.6772999999999998</c:v>
                </c:pt>
                <c:pt idx="456">
                  <c:v>6.6772999999999998</c:v>
                </c:pt>
                <c:pt idx="457">
                  <c:v>6.6772999999999998</c:v>
                </c:pt>
                <c:pt idx="458">
                  <c:v>6.6772999999999998</c:v>
                </c:pt>
                <c:pt idx="459">
                  <c:v>6.6772999999999998</c:v>
                </c:pt>
                <c:pt idx="460">
                  <c:v>6.6772999999999998</c:v>
                </c:pt>
                <c:pt idx="461">
                  <c:v>6.6772999999999998</c:v>
                </c:pt>
                <c:pt idx="462">
                  <c:v>6.6772999999999998</c:v>
                </c:pt>
                <c:pt idx="463">
                  <c:v>6.6772999999999998</c:v>
                </c:pt>
                <c:pt idx="464">
                  <c:v>6.6772999999999998</c:v>
                </c:pt>
                <c:pt idx="465">
                  <c:v>6.6772999999999998</c:v>
                </c:pt>
                <c:pt idx="466">
                  <c:v>6.6772999999999998</c:v>
                </c:pt>
                <c:pt idx="467">
                  <c:v>6.6772999999999998</c:v>
                </c:pt>
                <c:pt idx="468">
                  <c:v>6.6772999999999998</c:v>
                </c:pt>
                <c:pt idx="469">
                  <c:v>6.6772999999999998</c:v>
                </c:pt>
                <c:pt idx="470">
                  <c:v>6.6772999999999998</c:v>
                </c:pt>
                <c:pt idx="471">
                  <c:v>6.6772999999999998</c:v>
                </c:pt>
                <c:pt idx="472">
                  <c:v>6.6772999999999998</c:v>
                </c:pt>
                <c:pt idx="473">
                  <c:v>6.6772999999999998</c:v>
                </c:pt>
                <c:pt idx="474">
                  <c:v>6.6772999999999998</c:v>
                </c:pt>
                <c:pt idx="475">
                  <c:v>6.5776000000000003</c:v>
                </c:pt>
                <c:pt idx="476">
                  <c:v>6.5776000000000003</c:v>
                </c:pt>
                <c:pt idx="477">
                  <c:v>6.5776000000000003</c:v>
                </c:pt>
                <c:pt idx="478">
                  <c:v>6.5776000000000003</c:v>
                </c:pt>
                <c:pt idx="479">
                  <c:v>6.5776000000000003</c:v>
                </c:pt>
                <c:pt idx="480">
                  <c:v>6.5776000000000003</c:v>
                </c:pt>
                <c:pt idx="481">
                  <c:v>6.5776000000000003</c:v>
                </c:pt>
                <c:pt idx="482">
                  <c:v>6.5776000000000003</c:v>
                </c:pt>
                <c:pt idx="483">
                  <c:v>6.5776000000000003</c:v>
                </c:pt>
                <c:pt idx="484">
                  <c:v>6.5776000000000003</c:v>
                </c:pt>
                <c:pt idx="485">
                  <c:v>6.5776000000000003</c:v>
                </c:pt>
                <c:pt idx="486">
                  <c:v>6.5776000000000003</c:v>
                </c:pt>
                <c:pt idx="487">
                  <c:v>6.5776000000000003</c:v>
                </c:pt>
                <c:pt idx="488">
                  <c:v>6.5776000000000003</c:v>
                </c:pt>
                <c:pt idx="489">
                  <c:v>6.5776000000000003</c:v>
                </c:pt>
                <c:pt idx="490">
                  <c:v>6.5776000000000003</c:v>
                </c:pt>
                <c:pt idx="491">
                  <c:v>6.5776000000000003</c:v>
                </c:pt>
                <c:pt idx="492">
                  <c:v>6.5776000000000003</c:v>
                </c:pt>
                <c:pt idx="493">
                  <c:v>6.5776000000000003</c:v>
                </c:pt>
                <c:pt idx="494">
                  <c:v>6.5776000000000003</c:v>
                </c:pt>
                <c:pt idx="495">
                  <c:v>6.5776000000000003</c:v>
                </c:pt>
                <c:pt idx="496">
                  <c:v>6.5776000000000003</c:v>
                </c:pt>
                <c:pt idx="497">
                  <c:v>6.5776000000000003</c:v>
                </c:pt>
                <c:pt idx="498">
                  <c:v>6.4641999999999999</c:v>
                </c:pt>
                <c:pt idx="499">
                  <c:v>6.4641999999999999</c:v>
                </c:pt>
                <c:pt idx="500">
                  <c:v>6.4641999999999999</c:v>
                </c:pt>
                <c:pt idx="501">
                  <c:v>6.4641999999999999</c:v>
                </c:pt>
                <c:pt idx="502">
                  <c:v>6.4641999999999999</c:v>
                </c:pt>
                <c:pt idx="503">
                  <c:v>6.4641999999999999</c:v>
                </c:pt>
                <c:pt idx="504">
                  <c:v>6.4641999999999999</c:v>
                </c:pt>
                <c:pt idx="505">
                  <c:v>6.4641999999999999</c:v>
                </c:pt>
                <c:pt idx="506">
                  <c:v>6.4641999999999999</c:v>
                </c:pt>
                <c:pt idx="507">
                  <c:v>6.4641999999999999</c:v>
                </c:pt>
                <c:pt idx="508">
                  <c:v>6.4641999999999999</c:v>
                </c:pt>
                <c:pt idx="509">
                  <c:v>6.4641999999999999</c:v>
                </c:pt>
                <c:pt idx="510">
                  <c:v>6.4641999999999999</c:v>
                </c:pt>
                <c:pt idx="511">
                  <c:v>6.4641999999999999</c:v>
                </c:pt>
                <c:pt idx="512">
                  <c:v>6.4641999999999999</c:v>
                </c:pt>
                <c:pt idx="513">
                  <c:v>6.4641999999999999</c:v>
                </c:pt>
                <c:pt idx="514">
                  <c:v>6.4641999999999999</c:v>
                </c:pt>
                <c:pt idx="515">
                  <c:v>6.4641999999999999</c:v>
                </c:pt>
                <c:pt idx="516">
                  <c:v>6.4641999999999999</c:v>
                </c:pt>
                <c:pt idx="517">
                  <c:v>6.4641999999999999</c:v>
                </c:pt>
                <c:pt idx="518">
                  <c:v>6.5860000000000003</c:v>
                </c:pt>
                <c:pt idx="519">
                  <c:v>6.5860000000000003</c:v>
                </c:pt>
                <c:pt idx="520">
                  <c:v>6.5860000000000003</c:v>
                </c:pt>
                <c:pt idx="521">
                  <c:v>6.5860000000000003</c:v>
                </c:pt>
                <c:pt idx="522">
                  <c:v>6.5860000000000003</c:v>
                </c:pt>
                <c:pt idx="523">
                  <c:v>6.5860000000000003</c:v>
                </c:pt>
                <c:pt idx="524">
                  <c:v>6.5860000000000003</c:v>
                </c:pt>
                <c:pt idx="525">
                  <c:v>6.5860000000000003</c:v>
                </c:pt>
                <c:pt idx="526">
                  <c:v>6.5860000000000003</c:v>
                </c:pt>
                <c:pt idx="527">
                  <c:v>6.5860000000000003</c:v>
                </c:pt>
                <c:pt idx="528">
                  <c:v>6.5860000000000003</c:v>
                </c:pt>
                <c:pt idx="529">
                  <c:v>6.5860000000000003</c:v>
                </c:pt>
                <c:pt idx="530">
                  <c:v>6.5860000000000003</c:v>
                </c:pt>
                <c:pt idx="531">
                  <c:v>6.5860000000000003</c:v>
                </c:pt>
                <c:pt idx="532">
                  <c:v>6.5860000000000003</c:v>
                </c:pt>
                <c:pt idx="533">
                  <c:v>6.5860000000000003</c:v>
                </c:pt>
                <c:pt idx="534">
                  <c:v>6.5860000000000003</c:v>
                </c:pt>
                <c:pt idx="535">
                  <c:v>6.5860000000000003</c:v>
                </c:pt>
                <c:pt idx="536">
                  <c:v>6.5860000000000003</c:v>
                </c:pt>
                <c:pt idx="537">
                  <c:v>6.5860000000000003</c:v>
                </c:pt>
                <c:pt idx="538">
                  <c:v>6.5860000000000003</c:v>
                </c:pt>
                <c:pt idx="539">
                  <c:v>6.5860000000000003</c:v>
                </c:pt>
                <c:pt idx="540">
                  <c:v>6.5860000000000003</c:v>
                </c:pt>
                <c:pt idx="541">
                  <c:v>6.4763000000000002</c:v>
                </c:pt>
                <c:pt idx="542">
                  <c:v>6.4763000000000002</c:v>
                </c:pt>
                <c:pt idx="543">
                  <c:v>6.4763000000000002</c:v>
                </c:pt>
                <c:pt idx="544">
                  <c:v>6.4763000000000002</c:v>
                </c:pt>
                <c:pt idx="545">
                  <c:v>6.4763000000000002</c:v>
                </c:pt>
                <c:pt idx="546">
                  <c:v>6.4763000000000002</c:v>
                </c:pt>
                <c:pt idx="547">
                  <c:v>6.4763000000000002</c:v>
                </c:pt>
                <c:pt idx="548">
                  <c:v>6.4763000000000002</c:v>
                </c:pt>
                <c:pt idx="549">
                  <c:v>6.4763000000000002</c:v>
                </c:pt>
                <c:pt idx="550">
                  <c:v>6.4763000000000002</c:v>
                </c:pt>
                <c:pt idx="551">
                  <c:v>6.4763000000000002</c:v>
                </c:pt>
                <c:pt idx="552">
                  <c:v>6.4763000000000002</c:v>
                </c:pt>
                <c:pt idx="553">
                  <c:v>6.4763000000000002</c:v>
                </c:pt>
                <c:pt idx="554">
                  <c:v>6.4763000000000002</c:v>
                </c:pt>
                <c:pt idx="555">
                  <c:v>6.4763000000000002</c:v>
                </c:pt>
                <c:pt idx="556">
                  <c:v>6.4763000000000002</c:v>
                </c:pt>
                <c:pt idx="557">
                  <c:v>6.4763000000000002</c:v>
                </c:pt>
                <c:pt idx="558">
                  <c:v>6.4763000000000002</c:v>
                </c:pt>
                <c:pt idx="559">
                  <c:v>6.4763000000000002</c:v>
                </c:pt>
                <c:pt idx="560">
                  <c:v>6.4763000000000002</c:v>
                </c:pt>
                <c:pt idx="561">
                  <c:v>6.4763000000000002</c:v>
                </c:pt>
                <c:pt idx="562">
                  <c:v>6.4763000000000002</c:v>
                </c:pt>
                <c:pt idx="563">
                  <c:v>6.4625000000000004</c:v>
                </c:pt>
                <c:pt idx="564">
                  <c:v>6.4625000000000004</c:v>
                </c:pt>
                <c:pt idx="565">
                  <c:v>6.4625000000000004</c:v>
                </c:pt>
                <c:pt idx="566">
                  <c:v>6.4625000000000004</c:v>
                </c:pt>
                <c:pt idx="567">
                  <c:v>6.4625000000000004</c:v>
                </c:pt>
                <c:pt idx="568">
                  <c:v>6.4625000000000004</c:v>
                </c:pt>
                <c:pt idx="569">
                  <c:v>6.4625000000000004</c:v>
                </c:pt>
                <c:pt idx="570">
                  <c:v>6.4625000000000004</c:v>
                </c:pt>
                <c:pt idx="571">
                  <c:v>6.4625000000000004</c:v>
                </c:pt>
                <c:pt idx="572">
                  <c:v>6.4625000000000004</c:v>
                </c:pt>
                <c:pt idx="573">
                  <c:v>6.4625000000000004</c:v>
                </c:pt>
                <c:pt idx="574">
                  <c:v>6.4625000000000004</c:v>
                </c:pt>
                <c:pt idx="575">
                  <c:v>6.4625000000000004</c:v>
                </c:pt>
                <c:pt idx="576">
                  <c:v>6.4625000000000004</c:v>
                </c:pt>
                <c:pt idx="577">
                  <c:v>6.4625000000000004</c:v>
                </c:pt>
                <c:pt idx="578">
                  <c:v>6.4625000000000004</c:v>
                </c:pt>
                <c:pt idx="579">
                  <c:v>6.4625000000000004</c:v>
                </c:pt>
                <c:pt idx="580">
                  <c:v>6.4625000000000004</c:v>
                </c:pt>
                <c:pt idx="581">
                  <c:v>6.4625000000000004</c:v>
                </c:pt>
                <c:pt idx="582">
                  <c:v>6.4625000000000004</c:v>
                </c:pt>
                <c:pt idx="583">
                  <c:v>6.4625000000000004</c:v>
                </c:pt>
                <c:pt idx="584">
                  <c:v>6.5721999999999996</c:v>
                </c:pt>
                <c:pt idx="585">
                  <c:v>6.5721999999999996</c:v>
                </c:pt>
                <c:pt idx="586">
                  <c:v>6.5721999999999996</c:v>
                </c:pt>
                <c:pt idx="587">
                  <c:v>6.5721999999999996</c:v>
                </c:pt>
                <c:pt idx="588">
                  <c:v>6.5721999999999996</c:v>
                </c:pt>
                <c:pt idx="589">
                  <c:v>6.5721999999999996</c:v>
                </c:pt>
                <c:pt idx="590">
                  <c:v>6.5721999999999996</c:v>
                </c:pt>
                <c:pt idx="591">
                  <c:v>6.5721999999999996</c:v>
                </c:pt>
                <c:pt idx="592">
                  <c:v>6.5721999999999996</c:v>
                </c:pt>
                <c:pt idx="593">
                  <c:v>6.5721999999999996</c:v>
                </c:pt>
                <c:pt idx="594">
                  <c:v>6.5721999999999996</c:v>
                </c:pt>
                <c:pt idx="595">
                  <c:v>6.5721999999999996</c:v>
                </c:pt>
                <c:pt idx="596">
                  <c:v>6.5721999999999996</c:v>
                </c:pt>
                <c:pt idx="597">
                  <c:v>6.5721999999999996</c:v>
                </c:pt>
                <c:pt idx="598">
                  <c:v>6.5721999999999996</c:v>
                </c:pt>
                <c:pt idx="599">
                  <c:v>6.5721999999999996</c:v>
                </c:pt>
                <c:pt idx="600">
                  <c:v>6.5721999999999996</c:v>
                </c:pt>
                <c:pt idx="601">
                  <c:v>6.5721999999999996</c:v>
                </c:pt>
                <c:pt idx="602">
                  <c:v>6.5721999999999996</c:v>
                </c:pt>
                <c:pt idx="603">
                  <c:v>6.5721999999999996</c:v>
                </c:pt>
                <c:pt idx="604">
                  <c:v>6.5721999999999996</c:v>
                </c:pt>
                <c:pt idx="605">
                  <c:v>6.5721999999999996</c:v>
                </c:pt>
                <c:pt idx="606">
                  <c:v>6.5721999999999996</c:v>
                </c:pt>
                <c:pt idx="607">
                  <c:v>6.5632999999999999</c:v>
                </c:pt>
                <c:pt idx="608">
                  <c:v>6.5632999999999999</c:v>
                </c:pt>
                <c:pt idx="609">
                  <c:v>6.5632999999999999</c:v>
                </c:pt>
                <c:pt idx="610">
                  <c:v>6.5632999999999999</c:v>
                </c:pt>
                <c:pt idx="611">
                  <c:v>6.5632999999999999</c:v>
                </c:pt>
                <c:pt idx="612">
                  <c:v>6.5632999999999999</c:v>
                </c:pt>
                <c:pt idx="613">
                  <c:v>6.5632999999999999</c:v>
                </c:pt>
                <c:pt idx="614">
                  <c:v>6.5632999999999999</c:v>
                </c:pt>
                <c:pt idx="615">
                  <c:v>6.5632999999999999</c:v>
                </c:pt>
                <c:pt idx="616">
                  <c:v>6.5632999999999999</c:v>
                </c:pt>
                <c:pt idx="617">
                  <c:v>6.5632999999999999</c:v>
                </c:pt>
                <c:pt idx="618">
                  <c:v>6.5632999999999999</c:v>
                </c:pt>
                <c:pt idx="619">
                  <c:v>6.5632999999999999</c:v>
                </c:pt>
                <c:pt idx="620">
                  <c:v>6.5632999999999999</c:v>
                </c:pt>
                <c:pt idx="621">
                  <c:v>6.5632999999999999</c:v>
                </c:pt>
                <c:pt idx="622">
                  <c:v>6.5632999999999999</c:v>
                </c:pt>
                <c:pt idx="623">
                  <c:v>6.5632999999999999</c:v>
                </c:pt>
                <c:pt idx="624">
                  <c:v>6.5632999999999999</c:v>
                </c:pt>
                <c:pt idx="625">
                  <c:v>6.5632999999999999</c:v>
                </c:pt>
                <c:pt idx="626">
                  <c:v>6.5632999999999999</c:v>
                </c:pt>
                <c:pt idx="627">
                  <c:v>6.5763999999999996</c:v>
                </c:pt>
                <c:pt idx="628">
                  <c:v>6.5763999999999996</c:v>
                </c:pt>
                <c:pt idx="629">
                  <c:v>6.5763999999999996</c:v>
                </c:pt>
                <c:pt idx="630">
                  <c:v>6.5763999999999996</c:v>
                </c:pt>
                <c:pt idx="631">
                  <c:v>6.5763999999999996</c:v>
                </c:pt>
                <c:pt idx="632">
                  <c:v>6.5763999999999996</c:v>
                </c:pt>
                <c:pt idx="633">
                  <c:v>6.5763999999999996</c:v>
                </c:pt>
                <c:pt idx="634">
                  <c:v>6.5763999999999996</c:v>
                </c:pt>
                <c:pt idx="635">
                  <c:v>6.5763999999999996</c:v>
                </c:pt>
                <c:pt idx="636">
                  <c:v>6.5763999999999996</c:v>
                </c:pt>
                <c:pt idx="637">
                  <c:v>6.5763999999999996</c:v>
                </c:pt>
                <c:pt idx="638">
                  <c:v>6.5763999999999996</c:v>
                </c:pt>
                <c:pt idx="639">
                  <c:v>6.5763999999999996</c:v>
                </c:pt>
                <c:pt idx="640">
                  <c:v>6.5763999999999996</c:v>
                </c:pt>
                <c:pt idx="641">
                  <c:v>6.5763999999999996</c:v>
                </c:pt>
                <c:pt idx="642">
                  <c:v>6.5763999999999996</c:v>
                </c:pt>
                <c:pt idx="643">
                  <c:v>6.5763999999999996</c:v>
                </c:pt>
                <c:pt idx="644">
                  <c:v>6.5763999999999996</c:v>
                </c:pt>
                <c:pt idx="645">
                  <c:v>6.5763999999999996</c:v>
                </c:pt>
                <c:pt idx="646">
                  <c:v>6.5763999999999996</c:v>
                </c:pt>
                <c:pt idx="647">
                  <c:v>6.5763999999999996</c:v>
                </c:pt>
                <c:pt idx="648">
                  <c:v>6.7373000000000003</c:v>
                </c:pt>
                <c:pt idx="649">
                  <c:v>6.7373000000000003</c:v>
                </c:pt>
                <c:pt idx="650">
                  <c:v>6.7373000000000003</c:v>
                </c:pt>
                <c:pt idx="651">
                  <c:v>6.7373000000000003</c:v>
                </c:pt>
                <c:pt idx="652">
                  <c:v>6.7373000000000003</c:v>
                </c:pt>
                <c:pt idx="653">
                  <c:v>6.7373000000000003</c:v>
                </c:pt>
                <c:pt idx="654">
                  <c:v>6.7373000000000003</c:v>
                </c:pt>
                <c:pt idx="655">
                  <c:v>6.7373000000000003</c:v>
                </c:pt>
                <c:pt idx="656">
                  <c:v>6.7373000000000003</c:v>
                </c:pt>
                <c:pt idx="657">
                  <c:v>6.7373000000000003</c:v>
                </c:pt>
                <c:pt idx="658">
                  <c:v>6.7373000000000003</c:v>
                </c:pt>
                <c:pt idx="659">
                  <c:v>6.7373000000000003</c:v>
                </c:pt>
                <c:pt idx="660">
                  <c:v>6.7373000000000003</c:v>
                </c:pt>
                <c:pt idx="661">
                  <c:v>6.7373000000000003</c:v>
                </c:pt>
                <c:pt idx="662">
                  <c:v>6.7373000000000003</c:v>
                </c:pt>
                <c:pt idx="663">
                  <c:v>6.7373000000000003</c:v>
                </c:pt>
                <c:pt idx="664">
                  <c:v>6.7373000000000003</c:v>
                </c:pt>
                <c:pt idx="665">
                  <c:v>6.7373000000000003</c:v>
                </c:pt>
                <c:pt idx="666">
                  <c:v>6.7373000000000003</c:v>
                </c:pt>
                <c:pt idx="667">
                  <c:v>6.7373000000000003</c:v>
                </c:pt>
                <c:pt idx="668">
                  <c:v>6.7373000000000003</c:v>
                </c:pt>
                <c:pt idx="669">
                  <c:v>6.7373000000000003</c:v>
                </c:pt>
                <c:pt idx="670">
                  <c:v>6.6859000000000002</c:v>
                </c:pt>
                <c:pt idx="671">
                  <c:v>6.6859000000000002</c:v>
                </c:pt>
                <c:pt idx="672">
                  <c:v>6.6859000000000002</c:v>
                </c:pt>
                <c:pt idx="673">
                  <c:v>6.6859000000000002</c:v>
                </c:pt>
                <c:pt idx="674">
                  <c:v>6.6859000000000002</c:v>
                </c:pt>
                <c:pt idx="675">
                  <c:v>6.6859000000000002</c:v>
                </c:pt>
                <c:pt idx="676">
                  <c:v>6.6859000000000002</c:v>
                </c:pt>
                <c:pt idx="677">
                  <c:v>6.6859000000000002</c:v>
                </c:pt>
                <c:pt idx="678">
                  <c:v>6.6859000000000002</c:v>
                </c:pt>
                <c:pt idx="679">
                  <c:v>6.6859000000000002</c:v>
                </c:pt>
                <c:pt idx="680">
                  <c:v>6.6859000000000002</c:v>
                </c:pt>
                <c:pt idx="681">
                  <c:v>6.6859000000000002</c:v>
                </c:pt>
                <c:pt idx="682">
                  <c:v>6.6859000000000002</c:v>
                </c:pt>
                <c:pt idx="683">
                  <c:v>6.6859000000000002</c:v>
                </c:pt>
                <c:pt idx="684">
                  <c:v>6.6859000000000002</c:v>
                </c:pt>
                <c:pt idx="685">
                  <c:v>6.6859000000000002</c:v>
                </c:pt>
                <c:pt idx="686">
                  <c:v>6.6859000000000002</c:v>
                </c:pt>
                <c:pt idx="687">
                  <c:v>6.6859000000000002</c:v>
                </c:pt>
                <c:pt idx="688">
                  <c:v>6.6859000000000002</c:v>
                </c:pt>
                <c:pt idx="689">
                  <c:v>6.6859000000000002</c:v>
                </c:pt>
                <c:pt idx="690">
                  <c:v>6.6859000000000002</c:v>
                </c:pt>
                <c:pt idx="691">
                  <c:v>6.6859000000000002</c:v>
                </c:pt>
                <c:pt idx="692">
                  <c:v>6.6859000000000002</c:v>
                </c:pt>
                <c:pt idx="693">
                  <c:v>6.7141999999999999</c:v>
                </c:pt>
                <c:pt idx="694">
                  <c:v>6.7141999999999999</c:v>
                </c:pt>
                <c:pt idx="695">
                  <c:v>6.7141999999999999</c:v>
                </c:pt>
                <c:pt idx="696">
                  <c:v>6.7141999999999999</c:v>
                </c:pt>
                <c:pt idx="697">
                  <c:v>6.7141999999999999</c:v>
                </c:pt>
                <c:pt idx="698">
                  <c:v>6.7141999999999999</c:v>
                </c:pt>
                <c:pt idx="699">
                  <c:v>6.7141999999999999</c:v>
                </c:pt>
                <c:pt idx="700">
                  <c:v>6.7141999999999999</c:v>
                </c:pt>
                <c:pt idx="701">
                  <c:v>6.7141999999999999</c:v>
                </c:pt>
                <c:pt idx="702">
                  <c:v>6.7141999999999999</c:v>
                </c:pt>
                <c:pt idx="703">
                  <c:v>6.7141999999999999</c:v>
                </c:pt>
                <c:pt idx="704">
                  <c:v>6.7141999999999999</c:v>
                </c:pt>
                <c:pt idx="705">
                  <c:v>6.7141999999999999</c:v>
                </c:pt>
                <c:pt idx="706">
                  <c:v>6.7141999999999999</c:v>
                </c:pt>
                <c:pt idx="707">
                  <c:v>6.7141999999999999</c:v>
                </c:pt>
                <c:pt idx="708">
                  <c:v>6.7141999999999999</c:v>
                </c:pt>
                <c:pt idx="709">
                  <c:v>6.7141999999999999</c:v>
                </c:pt>
                <c:pt idx="710">
                  <c:v>6.7141999999999999</c:v>
                </c:pt>
                <c:pt idx="711">
                  <c:v>6.7141999999999999</c:v>
                </c:pt>
                <c:pt idx="712">
                  <c:v>6.7141999999999999</c:v>
                </c:pt>
                <c:pt idx="713">
                  <c:v>6.9272</c:v>
                </c:pt>
                <c:pt idx="714">
                  <c:v>6.9272</c:v>
                </c:pt>
                <c:pt idx="715">
                  <c:v>6.9272</c:v>
                </c:pt>
                <c:pt idx="716">
                  <c:v>6.9272</c:v>
                </c:pt>
                <c:pt idx="717">
                  <c:v>6.9272</c:v>
                </c:pt>
                <c:pt idx="718">
                  <c:v>6.9272</c:v>
                </c:pt>
                <c:pt idx="719">
                  <c:v>6.9272</c:v>
                </c:pt>
                <c:pt idx="720">
                  <c:v>6.9272</c:v>
                </c:pt>
                <c:pt idx="721">
                  <c:v>6.9272</c:v>
                </c:pt>
                <c:pt idx="722">
                  <c:v>6.9272</c:v>
                </c:pt>
                <c:pt idx="723">
                  <c:v>6.9272</c:v>
                </c:pt>
                <c:pt idx="724">
                  <c:v>6.9272</c:v>
                </c:pt>
                <c:pt idx="725">
                  <c:v>6.9272</c:v>
                </c:pt>
                <c:pt idx="726">
                  <c:v>6.9272</c:v>
                </c:pt>
                <c:pt idx="727">
                  <c:v>6.9272</c:v>
                </c:pt>
                <c:pt idx="728">
                  <c:v>6.9272</c:v>
                </c:pt>
                <c:pt idx="729">
                  <c:v>6.9272</c:v>
                </c:pt>
                <c:pt idx="730">
                  <c:v>6.9272</c:v>
                </c:pt>
                <c:pt idx="731">
                  <c:v>6.9272</c:v>
                </c:pt>
                <c:pt idx="732">
                  <c:v>6.9272</c:v>
                </c:pt>
                <c:pt idx="733">
                  <c:v>6.9272</c:v>
                </c:pt>
                <c:pt idx="734">
                  <c:v>6.9272</c:v>
                </c:pt>
                <c:pt idx="735">
                  <c:v>6.9272</c:v>
                </c:pt>
                <c:pt idx="736">
                  <c:v>7.0388000000000002</c:v>
                </c:pt>
                <c:pt idx="737">
                  <c:v>7.0388000000000002</c:v>
                </c:pt>
                <c:pt idx="738">
                  <c:v>7.0388000000000002</c:v>
                </c:pt>
                <c:pt idx="739">
                  <c:v>7.0388000000000002</c:v>
                </c:pt>
                <c:pt idx="740">
                  <c:v>7.0388000000000002</c:v>
                </c:pt>
                <c:pt idx="741">
                  <c:v>7.0388000000000002</c:v>
                </c:pt>
                <c:pt idx="742">
                  <c:v>7.0388000000000002</c:v>
                </c:pt>
                <c:pt idx="743">
                  <c:v>7.0388000000000002</c:v>
                </c:pt>
                <c:pt idx="744">
                  <c:v>7.0388000000000002</c:v>
                </c:pt>
                <c:pt idx="745">
                  <c:v>7.0388000000000002</c:v>
                </c:pt>
                <c:pt idx="746">
                  <c:v>7.0388000000000002</c:v>
                </c:pt>
                <c:pt idx="747">
                  <c:v>7.0388000000000002</c:v>
                </c:pt>
                <c:pt idx="748">
                  <c:v>7.0388000000000002</c:v>
                </c:pt>
                <c:pt idx="749">
                  <c:v>7.0388000000000002</c:v>
                </c:pt>
                <c:pt idx="750">
                  <c:v>7.0388000000000002</c:v>
                </c:pt>
                <c:pt idx="751">
                  <c:v>7.0388000000000002</c:v>
                </c:pt>
                <c:pt idx="752">
                  <c:v>7.0388000000000002</c:v>
                </c:pt>
                <c:pt idx="753">
                  <c:v>7.0388000000000002</c:v>
                </c:pt>
                <c:pt idx="754">
                  <c:v>7.0388000000000002</c:v>
                </c:pt>
                <c:pt idx="755">
                  <c:v>7.0388000000000002</c:v>
                </c:pt>
                <c:pt idx="756">
                  <c:v>7.0388000000000002</c:v>
                </c:pt>
                <c:pt idx="757">
                  <c:v>7.0388000000000002</c:v>
                </c:pt>
                <c:pt idx="758">
                  <c:v>7.2317</c:v>
                </c:pt>
                <c:pt idx="759">
                  <c:v>7.2317</c:v>
                </c:pt>
                <c:pt idx="760">
                  <c:v>7.2317</c:v>
                </c:pt>
                <c:pt idx="761">
                  <c:v>7.2317</c:v>
                </c:pt>
                <c:pt idx="762">
                  <c:v>7.2317</c:v>
                </c:pt>
                <c:pt idx="763">
                  <c:v>7.2317</c:v>
                </c:pt>
                <c:pt idx="764">
                  <c:v>7.2317</c:v>
                </c:pt>
                <c:pt idx="765">
                  <c:v>7.2317</c:v>
                </c:pt>
                <c:pt idx="766">
                  <c:v>7.2317</c:v>
                </c:pt>
                <c:pt idx="767">
                  <c:v>7.2317</c:v>
                </c:pt>
                <c:pt idx="768">
                  <c:v>7.2317</c:v>
                </c:pt>
                <c:pt idx="769">
                  <c:v>7.2317</c:v>
                </c:pt>
                <c:pt idx="770">
                  <c:v>7.2317</c:v>
                </c:pt>
                <c:pt idx="771">
                  <c:v>7.2317</c:v>
                </c:pt>
                <c:pt idx="772">
                  <c:v>7.2317</c:v>
                </c:pt>
                <c:pt idx="773">
                  <c:v>7.2317</c:v>
                </c:pt>
                <c:pt idx="774">
                  <c:v>7.2317</c:v>
                </c:pt>
                <c:pt idx="775">
                  <c:v>7.2317</c:v>
                </c:pt>
                <c:pt idx="776">
                  <c:v>7.2317</c:v>
                </c:pt>
                <c:pt idx="777">
                  <c:v>7.2317</c:v>
                </c:pt>
                <c:pt idx="778">
                  <c:v>7.2317</c:v>
                </c:pt>
                <c:pt idx="779">
                  <c:v>7.3788999999999998</c:v>
                </c:pt>
                <c:pt idx="780">
                  <c:v>7.3788999999999998</c:v>
                </c:pt>
                <c:pt idx="781">
                  <c:v>7.3788999999999998</c:v>
                </c:pt>
                <c:pt idx="782">
                  <c:v>7.3788999999999998</c:v>
                </c:pt>
                <c:pt idx="783">
                  <c:v>7.3788999999999998</c:v>
                </c:pt>
                <c:pt idx="784">
                  <c:v>7.3788999999999998</c:v>
                </c:pt>
                <c:pt idx="785">
                  <c:v>7.3788999999999998</c:v>
                </c:pt>
                <c:pt idx="786">
                  <c:v>7.3788999999999998</c:v>
                </c:pt>
                <c:pt idx="787">
                  <c:v>7.3788999999999998</c:v>
                </c:pt>
                <c:pt idx="788">
                  <c:v>7.3788999999999998</c:v>
                </c:pt>
                <c:pt idx="789">
                  <c:v>7.3788999999999998</c:v>
                </c:pt>
                <c:pt idx="790">
                  <c:v>7.3788999999999998</c:v>
                </c:pt>
                <c:pt idx="791">
                  <c:v>7.3788999999999998</c:v>
                </c:pt>
                <c:pt idx="792">
                  <c:v>7.3788999999999998</c:v>
                </c:pt>
                <c:pt idx="793">
                  <c:v>7.3788999999999998</c:v>
                </c:pt>
                <c:pt idx="794">
                  <c:v>7.3788999999999998</c:v>
                </c:pt>
                <c:pt idx="795">
                  <c:v>7.3788999999999998</c:v>
                </c:pt>
                <c:pt idx="796">
                  <c:v>7.3788999999999998</c:v>
                </c:pt>
                <c:pt idx="797">
                  <c:v>7.3788999999999998</c:v>
                </c:pt>
                <c:pt idx="798">
                  <c:v>7.3788999999999998</c:v>
                </c:pt>
                <c:pt idx="799">
                  <c:v>7.3788999999999998</c:v>
                </c:pt>
                <c:pt idx="800">
                  <c:v>7.3788999999999998</c:v>
                </c:pt>
                <c:pt idx="801">
                  <c:v>7.3788999999999998</c:v>
                </c:pt>
                <c:pt idx="802">
                  <c:v>7.3186999999999998</c:v>
                </c:pt>
                <c:pt idx="803">
                  <c:v>7.3186999999999998</c:v>
                </c:pt>
                <c:pt idx="804">
                  <c:v>7.3186999999999998</c:v>
                </c:pt>
                <c:pt idx="805">
                  <c:v>7.3186999999999998</c:v>
                </c:pt>
                <c:pt idx="806">
                  <c:v>7.3186999999999998</c:v>
                </c:pt>
                <c:pt idx="807">
                  <c:v>7.3186999999999998</c:v>
                </c:pt>
                <c:pt idx="808">
                  <c:v>7.3186999999999998</c:v>
                </c:pt>
                <c:pt idx="809">
                  <c:v>7.3186999999999998</c:v>
                </c:pt>
                <c:pt idx="810">
                  <c:v>7.3186999999999998</c:v>
                </c:pt>
                <c:pt idx="811">
                  <c:v>7.3186999999999998</c:v>
                </c:pt>
                <c:pt idx="812">
                  <c:v>7.3186999999999998</c:v>
                </c:pt>
                <c:pt idx="813">
                  <c:v>7.3186999999999998</c:v>
                </c:pt>
                <c:pt idx="814">
                  <c:v>7.3186999999999998</c:v>
                </c:pt>
                <c:pt idx="815">
                  <c:v>7.3186999999999998</c:v>
                </c:pt>
                <c:pt idx="816">
                  <c:v>7.3186999999999998</c:v>
                </c:pt>
                <c:pt idx="817">
                  <c:v>7.3186999999999998</c:v>
                </c:pt>
                <c:pt idx="818">
                  <c:v>7.3186999999999998</c:v>
                </c:pt>
                <c:pt idx="819">
                  <c:v>7.3186999999999998</c:v>
                </c:pt>
                <c:pt idx="820">
                  <c:v>7.3186999999999998</c:v>
                </c:pt>
                <c:pt idx="821">
                  <c:v>7.3186999999999998</c:v>
                </c:pt>
                <c:pt idx="822">
                  <c:v>7.3186999999999998</c:v>
                </c:pt>
                <c:pt idx="823">
                  <c:v>7.1859000000000002</c:v>
                </c:pt>
                <c:pt idx="824">
                  <c:v>7.1859000000000002</c:v>
                </c:pt>
                <c:pt idx="825">
                  <c:v>7.1859000000000002</c:v>
                </c:pt>
                <c:pt idx="826">
                  <c:v>7.1859000000000002</c:v>
                </c:pt>
                <c:pt idx="827">
                  <c:v>7.1859000000000002</c:v>
                </c:pt>
                <c:pt idx="828">
                  <c:v>7.1859000000000002</c:v>
                </c:pt>
                <c:pt idx="829">
                  <c:v>7.1859000000000002</c:v>
                </c:pt>
                <c:pt idx="830">
                  <c:v>7.1859000000000002</c:v>
                </c:pt>
                <c:pt idx="831">
                  <c:v>7.1859000000000002</c:v>
                </c:pt>
                <c:pt idx="832">
                  <c:v>7.1859000000000002</c:v>
                </c:pt>
                <c:pt idx="833">
                  <c:v>7.1859000000000002</c:v>
                </c:pt>
                <c:pt idx="834">
                  <c:v>7.1859000000000002</c:v>
                </c:pt>
                <c:pt idx="835">
                  <c:v>7.1859000000000002</c:v>
                </c:pt>
                <c:pt idx="836">
                  <c:v>7.1859000000000002</c:v>
                </c:pt>
                <c:pt idx="837">
                  <c:v>7.1859000000000002</c:v>
                </c:pt>
                <c:pt idx="838">
                  <c:v>7.1859000000000002</c:v>
                </c:pt>
                <c:pt idx="839">
                  <c:v>7.1859000000000002</c:v>
                </c:pt>
                <c:pt idx="840">
                  <c:v>7.1859000000000002</c:v>
                </c:pt>
                <c:pt idx="841">
                  <c:v>7.1859000000000002</c:v>
                </c:pt>
                <c:pt idx="842">
                  <c:v>7.1859000000000002</c:v>
                </c:pt>
                <c:pt idx="843">
                  <c:v>7.1859000000000002</c:v>
                </c:pt>
                <c:pt idx="844">
                  <c:v>7.1859000000000002</c:v>
                </c:pt>
                <c:pt idx="845">
                  <c:v>7.07</c:v>
                </c:pt>
                <c:pt idx="846">
                  <c:v>7.07</c:v>
                </c:pt>
                <c:pt idx="847">
                  <c:v>7.07</c:v>
                </c:pt>
                <c:pt idx="848">
                  <c:v>7.07</c:v>
                </c:pt>
                <c:pt idx="849">
                  <c:v>7.07</c:v>
                </c:pt>
                <c:pt idx="850">
                  <c:v>7.07</c:v>
                </c:pt>
                <c:pt idx="851">
                  <c:v>7.07</c:v>
                </c:pt>
                <c:pt idx="852">
                  <c:v>7.07</c:v>
                </c:pt>
                <c:pt idx="853">
                  <c:v>7.07</c:v>
                </c:pt>
                <c:pt idx="854">
                  <c:v>7.07</c:v>
                </c:pt>
                <c:pt idx="855">
                  <c:v>7.07</c:v>
                </c:pt>
                <c:pt idx="856">
                  <c:v>7.07</c:v>
                </c:pt>
                <c:pt idx="857">
                  <c:v>7.07</c:v>
                </c:pt>
                <c:pt idx="858">
                  <c:v>7.07</c:v>
                </c:pt>
                <c:pt idx="859">
                  <c:v>7.07</c:v>
                </c:pt>
                <c:pt idx="860">
                  <c:v>7.07</c:v>
                </c:pt>
                <c:pt idx="861">
                  <c:v>7.07</c:v>
                </c:pt>
                <c:pt idx="862">
                  <c:v>7.07</c:v>
                </c:pt>
                <c:pt idx="863">
                  <c:v>7.07</c:v>
                </c:pt>
                <c:pt idx="864">
                  <c:v>7.07</c:v>
                </c:pt>
                <c:pt idx="865">
                  <c:v>7.07</c:v>
                </c:pt>
                <c:pt idx="866">
                  <c:v>7.07</c:v>
                </c:pt>
                <c:pt idx="867">
                  <c:v>7.07</c:v>
                </c:pt>
                <c:pt idx="868">
                  <c:v>7.2926000000000002</c:v>
                </c:pt>
                <c:pt idx="869">
                  <c:v>7.2926000000000002</c:v>
                </c:pt>
                <c:pt idx="870">
                  <c:v>7.2926000000000002</c:v>
                </c:pt>
                <c:pt idx="871">
                  <c:v>7.2926000000000002</c:v>
                </c:pt>
                <c:pt idx="872">
                  <c:v>7.2926000000000002</c:v>
                </c:pt>
                <c:pt idx="873">
                  <c:v>7.2926000000000002</c:v>
                </c:pt>
                <c:pt idx="874">
                  <c:v>7.2926000000000002</c:v>
                </c:pt>
                <c:pt idx="875">
                  <c:v>7.2926000000000002</c:v>
                </c:pt>
                <c:pt idx="876">
                  <c:v>7.2926000000000002</c:v>
                </c:pt>
                <c:pt idx="877">
                  <c:v>7.2926000000000002</c:v>
                </c:pt>
                <c:pt idx="878">
                  <c:v>7.2926000000000002</c:v>
                </c:pt>
                <c:pt idx="879">
                  <c:v>7.2926000000000002</c:v>
                </c:pt>
                <c:pt idx="880">
                  <c:v>7.2926000000000002</c:v>
                </c:pt>
                <c:pt idx="881">
                  <c:v>7.2926000000000002</c:v>
                </c:pt>
                <c:pt idx="882">
                  <c:v>7.2926000000000002</c:v>
                </c:pt>
                <c:pt idx="883">
                  <c:v>7.2926000000000002</c:v>
                </c:pt>
                <c:pt idx="884">
                  <c:v>7.2926000000000002</c:v>
                </c:pt>
                <c:pt idx="885">
                  <c:v>7.2926000000000002</c:v>
                </c:pt>
                <c:pt idx="886">
                  <c:v>7.2926000000000002</c:v>
                </c:pt>
                <c:pt idx="887">
                  <c:v>7.2926000000000002</c:v>
                </c:pt>
                <c:pt idx="888">
                  <c:v>7.1933999999999996</c:v>
                </c:pt>
                <c:pt idx="889">
                  <c:v>7.1933999999999996</c:v>
                </c:pt>
                <c:pt idx="890">
                  <c:v>7.1933999999999996</c:v>
                </c:pt>
                <c:pt idx="891">
                  <c:v>7.1933999999999996</c:v>
                </c:pt>
                <c:pt idx="892">
                  <c:v>7.1933999999999996</c:v>
                </c:pt>
                <c:pt idx="893">
                  <c:v>7.1933999999999996</c:v>
                </c:pt>
                <c:pt idx="894">
                  <c:v>7.1933999999999996</c:v>
                </c:pt>
                <c:pt idx="895">
                  <c:v>7.1933999999999996</c:v>
                </c:pt>
                <c:pt idx="896">
                  <c:v>7.1933999999999996</c:v>
                </c:pt>
                <c:pt idx="897">
                  <c:v>7.1933999999999996</c:v>
                </c:pt>
                <c:pt idx="898">
                  <c:v>7.1933999999999996</c:v>
                </c:pt>
                <c:pt idx="899">
                  <c:v>7.1933999999999996</c:v>
                </c:pt>
                <c:pt idx="900">
                  <c:v>7.1933999999999996</c:v>
                </c:pt>
                <c:pt idx="901">
                  <c:v>7.1933999999999996</c:v>
                </c:pt>
                <c:pt idx="902">
                  <c:v>7.1933999999999996</c:v>
                </c:pt>
                <c:pt idx="903">
                  <c:v>7.1933999999999996</c:v>
                </c:pt>
                <c:pt idx="904">
                  <c:v>7.1933999999999996</c:v>
                </c:pt>
                <c:pt idx="905">
                  <c:v>7.1933999999999996</c:v>
                </c:pt>
                <c:pt idx="906">
                  <c:v>7.1933999999999996</c:v>
                </c:pt>
                <c:pt idx="907">
                  <c:v>7.1933999999999996</c:v>
                </c:pt>
                <c:pt idx="908">
                  <c:v>7.1933999999999996</c:v>
                </c:pt>
                <c:pt idx="909">
                  <c:v>7.1933999999999996</c:v>
                </c:pt>
                <c:pt idx="910">
                  <c:v>6.9805000000000001</c:v>
                </c:pt>
                <c:pt idx="911">
                  <c:v>6.9805000000000001</c:v>
                </c:pt>
                <c:pt idx="912">
                  <c:v>6.9805000000000001</c:v>
                </c:pt>
                <c:pt idx="913">
                  <c:v>6.9805000000000001</c:v>
                </c:pt>
                <c:pt idx="914">
                  <c:v>6.9805000000000001</c:v>
                </c:pt>
                <c:pt idx="915">
                  <c:v>6.9805000000000001</c:v>
                </c:pt>
                <c:pt idx="916">
                  <c:v>6.9805000000000001</c:v>
                </c:pt>
                <c:pt idx="917">
                  <c:v>6.9805000000000001</c:v>
                </c:pt>
                <c:pt idx="918">
                  <c:v>6.9805000000000001</c:v>
                </c:pt>
                <c:pt idx="919">
                  <c:v>6.9805000000000001</c:v>
                </c:pt>
                <c:pt idx="920">
                  <c:v>6.9805000000000001</c:v>
                </c:pt>
                <c:pt idx="921">
                  <c:v>6.9805000000000001</c:v>
                </c:pt>
                <c:pt idx="922">
                  <c:v>6.9805000000000001</c:v>
                </c:pt>
                <c:pt idx="923">
                  <c:v>6.9805000000000001</c:v>
                </c:pt>
                <c:pt idx="924">
                  <c:v>6.9805000000000001</c:v>
                </c:pt>
                <c:pt idx="925">
                  <c:v>6.9805000000000001</c:v>
                </c:pt>
                <c:pt idx="926">
                  <c:v>6.9805000000000001</c:v>
                </c:pt>
                <c:pt idx="927">
                  <c:v>6.9805000000000001</c:v>
                </c:pt>
                <c:pt idx="928">
                  <c:v>6.9805000000000001</c:v>
                </c:pt>
                <c:pt idx="929">
                  <c:v>6.9805000000000001</c:v>
                </c:pt>
                <c:pt idx="930">
                  <c:v>6.9805000000000001</c:v>
                </c:pt>
                <c:pt idx="931">
                  <c:v>6.9805000000000001</c:v>
                </c:pt>
                <c:pt idx="932">
                  <c:v>7.0656999999999996</c:v>
                </c:pt>
                <c:pt idx="933">
                  <c:v>7.0656999999999996</c:v>
                </c:pt>
                <c:pt idx="934">
                  <c:v>7.0656999999999996</c:v>
                </c:pt>
                <c:pt idx="935">
                  <c:v>7.0656999999999996</c:v>
                </c:pt>
                <c:pt idx="936">
                  <c:v>7.0656999999999996</c:v>
                </c:pt>
                <c:pt idx="937">
                  <c:v>7.0656999999999996</c:v>
                </c:pt>
                <c:pt idx="938">
                  <c:v>7.0656999999999996</c:v>
                </c:pt>
                <c:pt idx="939">
                  <c:v>7.0656999999999996</c:v>
                </c:pt>
                <c:pt idx="940">
                  <c:v>7.0656999999999996</c:v>
                </c:pt>
                <c:pt idx="941">
                  <c:v>7.0656999999999996</c:v>
                </c:pt>
                <c:pt idx="942">
                  <c:v>7.0656999999999996</c:v>
                </c:pt>
                <c:pt idx="943">
                  <c:v>7.0656999999999996</c:v>
                </c:pt>
                <c:pt idx="944">
                  <c:v>7.0656999999999996</c:v>
                </c:pt>
                <c:pt idx="945">
                  <c:v>7.0656999999999996</c:v>
                </c:pt>
                <c:pt idx="946">
                  <c:v>7.0656999999999996</c:v>
                </c:pt>
                <c:pt idx="947">
                  <c:v>7.0656999999999996</c:v>
                </c:pt>
                <c:pt idx="948">
                  <c:v>7.0656999999999996</c:v>
                </c:pt>
                <c:pt idx="949">
                  <c:v>7.0656999999999996</c:v>
                </c:pt>
                <c:pt idx="950">
                  <c:v>7.0656999999999996</c:v>
                </c:pt>
                <c:pt idx="951">
                  <c:v>7.0656999999999996</c:v>
                </c:pt>
                <c:pt idx="952">
                  <c:v>7.0656999999999996</c:v>
                </c:pt>
                <c:pt idx="953">
                  <c:v>7.1570999999999998</c:v>
                </c:pt>
                <c:pt idx="954">
                  <c:v>7.1570999999999998</c:v>
                </c:pt>
                <c:pt idx="955">
                  <c:v>7.1570999999999998</c:v>
                </c:pt>
                <c:pt idx="956">
                  <c:v>7.1570999999999998</c:v>
                </c:pt>
                <c:pt idx="957">
                  <c:v>7.1570999999999998</c:v>
                </c:pt>
                <c:pt idx="958">
                  <c:v>7.1570999999999998</c:v>
                </c:pt>
                <c:pt idx="959">
                  <c:v>7.1570999999999998</c:v>
                </c:pt>
                <c:pt idx="960">
                  <c:v>7.1570999999999998</c:v>
                </c:pt>
                <c:pt idx="961">
                  <c:v>7.1570999999999998</c:v>
                </c:pt>
                <c:pt idx="962">
                  <c:v>7.1570999999999998</c:v>
                </c:pt>
                <c:pt idx="963">
                  <c:v>7.1570999999999998</c:v>
                </c:pt>
                <c:pt idx="964">
                  <c:v>7.1570999999999998</c:v>
                </c:pt>
                <c:pt idx="965">
                  <c:v>7.1570999999999998</c:v>
                </c:pt>
                <c:pt idx="966">
                  <c:v>7.1570999999999998</c:v>
                </c:pt>
                <c:pt idx="967">
                  <c:v>7.1570999999999998</c:v>
                </c:pt>
                <c:pt idx="968">
                  <c:v>7.1570999999999998</c:v>
                </c:pt>
                <c:pt idx="969">
                  <c:v>7.1570999999999998</c:v>
                </c:pt>
                <c:pt idx="970">
                  <c:v>7.1570999999999998</c:v>
                </c:pt>
                <c:pt idx="971">
                  <c:v>7.1570999999999998</c:v>
                </c:pt>
                <c:pt idx="972">
                  <c:v>7.1570999999999998</c:v>
                </c:pt>
                <c:pt idx="973">
                  <c:v>7.1570999999999998</c:v>
                </c:pt>
                <c:pt idx="974">
                  <c:v>7.1570999999999998</c:v>
                </c:pt>
                <c:pt idx="975">
                  <c:v>7.2656999999999998</c:v>
                </c:pt>
                <c:pt idx="976">
                  <c:v>7.2656999999999998</c:v>
                </c:pt>
                <c:pt idx="977">
                  <c:v>7.2656999999999998</c:v>
                </c:pt>
                <c:pt idx="978">
                  <c:v>7.2656999999999998</c:v>
                </c:pt>
                <c:pt idx="979">
                  <c:v>7.2656999999999998</c:v>
                </c:pt>
                <c:pt idx="980">
                  <c:v>7.2656999999999998</c:v>
                </c:pt>
                <c:pt idx="981">
                  <c:v>7.2656999999999998</c:v>
                </c:pt>
                <c:pt idx="982">
                  <c:v>7.2656999999999998</c:v>
                </c:pt>
                <c:pt idx="983">
                  <c:v>7.2656999999999998</c:v>
                </c:pt>
                <c:pt idx="984">
                  <c:v>7.2656999999999998</c:v>
                </c:pt>
                <c:pt idx="985">
                  <c:v>7.2656999999999998</c:v>
                </c:pt>
                <c:pt idx="986">
                  <c:v>7.2656999999999998</c:v>
                </c:pt>
                <c:pt idx="987">
                  <c:v>7.2656999999999998</c:v>
                </c:pt>
                <c:pt idx="988">
                  <c:v>7.2656999999999998</c:v>
                </c:pt>
                <c:pt idx="989">
                  <c:v>7.2656999999999998</c:v>
                </c:pt>
                <c:pt idx="990">
                  <c:v>7.2656999999999998</c:v>
                </c:pt>
                <c:pt idx="991">
                  <c:v>7.2656999999999998</c:v>
                </c:pt>
                <c:pt idx="992">
                  <c:v>7.2656999999999998</c:v>
                </c:pt>
                <c:pt idx="993">
                  <c:v>7.2656999999999998</c:v>
                </c:pt>
                <c:pt idx="994">
                  <c:v>7.2656999999999998</c:v>
                </c:pt>
                <c:pt idx="995">
                  <c:v>7.2656999999999998</c:v>
                </c:pt>
                <c:pt idx="996">
                  <c:v>7.2656999999999998</c:v>
                </c:pt>
                <c:pt idx="997">
                  <c:v>7.2656999999999998</c:v>
                </c:pt>
                <c:pt idx="998">
                  <c:v>7.3152999999999997</c:v>
                </c:pt>
                <c:pt idx="999">
                  <c:v>7.3152999999999997</c:v>
                </c:pt>
                <c:pt idx="1000">
                  <c:v>7.3152999999999997</c:v>
                </c:pt>
                <c:pt idx="1001">
                  <c:v>7.3152999999999997</c:v>
                </c:pt>
                <c:pt idx="1002">
                  <c:v>7.3152999999999997</c:v>
                </c:pt>
                <c:pt idx="1003">
                  <c:v>7.3152999999999997</c:v>
                </c:pt>
                <c:pt idx="1004">
                  <c:v>7.3152999999999997</c:v>
                </c:pt>
                <c:pt idx="1005">
                  <c:v>7.3152999999999997</c:v>
                </c:pt>
                <c:pt idx="1006">
                  <c:v>7.3152999999999997</c:v>
                </c:pt>
                <c:pt idx="1007">
                  <c:v>7.3152999999999997</c:v>
                </c:pt>
                <c:pt idx="1008">
                  <c:v>7.3152999999999997</c:v>
                </c:pt>
                <c:pt idx="1009">
                  <c:v>7.3152999999999997</c:v>
                </c:pt>
                <c:pt idx="1010">
                  <c:v>7.3152999999999997</c:v>
                </c:pt>
                <c:pt idx="1011">
                  <c:v>7.3152999999999997</c:v>
                </c:pt>
                <c:pt idx="1012">
                  <c:v>7.3152999999999997</c:v>
                </c:pt>
                <c:pt idx="1013">
                  <c:v>7.3152999999999997</c:v>
                </c:pt>
                <c:pt idx="1014">
                  <c:v>7.3152999999999997</c:v>
                </c:pt>
                <c:pt idx="1015">
                  <c:v>7.3152999999999997</c:v>
                </c:pt>
                <c:pt idx="1016">
                  <c:v>7.3152999999999997</c:v>
                </c:pt>
                <c:pt idx="1017">
                  <c:v>7.3152999999999997</c:v>
                </c:pt>
                <c:pt idx="1018">
                  <c:v>7.3152999999999997</c:v>
                </c:pt>
                <c:pt idx="1019">
                  <c:v>7.3357999999999999</c:v>
                </c:pt>
                <c:pt idx="1020">
                  <c:v>7.3357999999999999</c:v>
                </c:pt>
                <c:pt idx="1021">
                  <c:v>7.3357999999999999</c:v>
                </c:pt>
                <c:pt idx="1022">
                  <c:v>7.3357999999999999</c:v>
                </c:pt>
                <c:pt idx="1023">
                  <c:v>7.3357999999999999</c:v>
                </c:pt>
                <c:pt idx="1024">
                  <c:v>7.3357999999999999</c:v>
                </c:pt>
                <c:pt idx="1025">
                  <c:v>7.3357999999999999</c:v>
                </c:pt>
                <c:pt idx="1026">
                  <c:v>7.3357999999999999</c:v>
                </c:pt>
                <c:pt idx="1027">
                  <c:v>7.3357999999999999</c:v>
                </c:pt>
                <c:pt idx="1028">
                  <c:v>7.3357999999999999</c:v>
                </c:pt>
                <c:pt idx="1029">
                  <c:v>7.3357999999999999</c:v>
                </c:pt>
                <c:pt idx="1030">
                  <c:v>7.3357999999999999</c:v>
                </c:pt>
                <c:pt idx="1031">
                  <c:v>7.3357999999999999</c:v>
                </c:pt>
                <c:pt idx="1032">
                  <c:v>7.3357999999999999</c:v>
                </c:pt>
                <c:pt idx="1033">
                  <c:v>7.3357999999999999</c:v>
                </c:pt>
                <c:pt idx="1034">
                  <c:v>7.3357999999999999</c:v>
                </c:pt>
                <c:pt idx="1035">
                  <c:v>7.3357999999999999</c:v>
                </c:pt>
                <c:pt idx="1036">
                  <c:v>7.3357999999999999</c:v>
                </c:pt>
                <c:pt idx="1037">
                  <c:v>7.3357999999999999</c:v>
                </c:pt>
                <c:pt idx="1038">
                  <c:v>7.3357999999999999</c:v>
                </c:pt>
                <c:pt idx="1039">
                  <c:v>7.3357999999999999</c:v>
                </c:pt>
                <c:pt idx="1040">
                  <c:v>7.3357999999999999</c:v>
                </c:pt>
                <c:pt idx="1041">
                  <c:v>7.5839999999999996</c:v>
                </c:pt>
                <c:pt idx="1042">
                  <c:v>7.5839999999999996</c:v>
                </c:pt>
                <c:pt idx="1043">
                  <c:v>7.5839999999999996</c:v>
                </c:pt>
                <c:pt idx="1044">
                  <c:v>7.5839999999999996</c:v>
                </c:pt>
                <c:pt idx="1045">
                  <c:v>7.5839999999999996</c:v>
                </c:pt>
                <c:pt idx="1046">
                  <c:v>7.5839999999999996</c:v>
                </c:pt>
                <c:pt idx="1047">
                  <c:v>7.5839999999999996</c:v>
                </c:pt>
                <c:pt idx="1048">
                  <c:v>7.5839999999999996</c:v>
                </c:pt>
                <c:pt idx="1049">
                  <c:v>7.5839999999999996</c:v>
                </c:pt>
                <c:pt idx="1050">
                  <c:v>7.5839999999999996</c:v>
                </c:pt>
                <c:pt idx="1051">
                  <c:v>7.5839999999999996</c:v>
                </c:pt>
                <c:pt idx="1052">
                  <c:v>7.5839999999999996</c:v>
                </c:pt>
                <c:pt idx="1053">
                  <c:v>7.5839999999999996</c:v>
                </c:pt>
                <c:pt idx="1054">
                  <c:v>7.5839999999999996</c:v>
                </c:pt>
                <c:pt idx="1055">
                  <c:v>7.5839999999999996</c:v>
                </c:pt>
                <c:pt idx="1056">
                  <c:v>7.5839999999999996</c:v>
                </c:pt>
                <c:pt idx="1057">
                  <c:v>7.5839999999999996</c:v>
                </c:pt>
                <c:pt idx="1058">
                  <c:v>7.5839999999999996</c:v>
                </c:pt>
                <c:pt idx="1059">
                  <c:v>7.5839999999999996</c:v>
                </c:pt>
                <c:pt idx="1060">
                  <c:v>7.5839999999999996</c:v>
                </c:pt>
                <c:pt idx="1061">
                  <c:v>7.5839999999999996</c:v>
                </c:pt>
                <c:pt idx="1062">
                  <c:v>7.5839999999999996</c:v>
                </c:pt>
                <c:pt idx="1063">
                  <c:v>7.7664999999999997</c:v>
                </c:pt>
                <c:pt idx="1064">
                  <c:v>7.7664999999999997</c:v>
                </c:pt>
                <c:pt idx="1065">
                  <c:v>7.7664999999999997</c:v>
                </c:pt>
                <c:pt idx="1066">
                  <c:v>7.7664999999999997</c:v>
                </c:pt>
                <c:pt idx="1067">
                  <c:v>7.7664999999999997</c:v>
                </c:pt>
                <c:pt idx="1068">
                  <c:v>7.7664999999999997</c:v>
                </c:pt>
                <c:pt idx="1069">
                  <c:v>7.7664999999999997</c:v>
                </c:pt>
                <c:pt idx="1070">
                  <c:v>7.7664999999999997</c:v>
                </c:pt>
                <c:pt idx="1071">
                  <c:v>7.7664999999999997</c:v>
                </c:pt>
                <c:pt idx="1072">
                  <c:v>7.7664999999999997</c:v>
                </c:pt>
                <c:pt idx="1073">
                  <c:v>7.7664999999999997</c:v>
                </c:pt>
                <c:pt idx="1074">
                  <c:v>7.7664999999999997</c:v>
                </c:pt>
                <c:pt idx="1075">
                  <c:v>7.7664999999999997</c:v>
                </c:pt>
                <c:pt idx="1076">
                  <c:v>7.7664999999999997</c:v>
                </c:pt>
                <c:pt idx="1077">
                  <c:v>7.7664999999999997</c:v>
                </c:pt>
                <c:pt idx="1078">
                  <c:v>7.7664999999999997</c:v>
                </c:pt>
                <c:pt idx="1079">
                  <c:v>7.7664999999999997</c:v>
                </c:pt>
                <c:pt idx="1080">
                  <c:v>7.7664999999999997</c:v>
                </c:pt>
                <c:pt idx="1081">
                  <c:v>7.7664999999999997</c:v>
                </c:pt>
                <c:pt idx="1082">
                  <c:v>7.7664999999999997</c:v>
                </c:pt>
                <c:pt idx="1083">
                  <c:v>7.7664999999999997</c:v>
                </c:pt>
                <c:pt idx="1084">
                  <c:v>7.8278999999999996</c:v>
                </c:pt>
                <c:pt idx="1085">
                  <c:v>7.8278999999999996</c:v>
                </c:pt>
                <c:pt idx="1086">
                  <c:v>7.8278999999999996</c:v>
                </c:pt>
                <c:pt idx="1087">
                  <c:v>7.8278999999999996</c:v>
                </c:pt>
                <c:pt idx="1088">
                  <c:v>7.8278999999999996</c:v>
                </c:pt>
                <c:pt idx="1089">
                  <c:v>7.8278999999999996</c:v>
                </c:pt>
                <c:pt idx="1090">
                  <c:v>7.8278999999999996</c:v>
                </c:pt>
                <c:pt idx="1091">
                  <c:v>7.8278999999999996</c:v>
                </c:pt>
                <c:pt idx="1092">
                  <c:v>7.8278999999999996</c:v>
                </c:pt>
                <c:pt idx="1093">
                  <c:v>7.8278999999999996</c:v>
                </c:pt>
                <c:pt idx="1094">
                  <c:v>7.8278999999999996</c:v>
                </c:pt>
                <c:pt idx="1095">
                  <c:v>7.8278999999999996</c:v>
                </c:pt>
                <c:pt idx="1096">
                  <c:v>7.8278999999999996</c:v>
                </c:pt>
                <c:pt idx="1097">
                  <c:v>7.8278999999999996</c:v>
                </c:pt>
                <c:pt idx="1098">
                  <c:v>7.8278999999999996</c:v>
                </c:pt>
                <c:pt idx="1099">
                  <c:v>7.8278999999999996</c:v>
                </c:pt>
                <c:pt idx="1100">
                  <c:v>7.8278999999999996</c:v>
                </c:pt>
                <c:pt idx="1101">
                  <c:v>7.8278999999999996</c:v>
                </c:pt>
                <c:pt idx="1102">
                  <c:v>7.8278999999999996</c:v>
                </c:pt>
                <c:pt idx="1103">
                  <c:v>7.8278999999999996</c:v>
                </c:pt>
                <c:pt idx="1104">
                  <c:v>7.8278999999999996</c:v>
                </c:pt>
                <c:pt idx="1105">
                  <c:v>7.8278999999999996</c:v>
                </c:pt>
                <c:pt idx="1106">
                  <c:v>7.8278999999999996</c:v>
                </c:pt>
                <c:pt idx="1107">
                  <c:v>7.8457999999999997</c:v>
                </c:pt>
                <c:pt idx="1108">
                  <c:v>7.8457999999999997</c:v>
                </c:pt>
                <c:pt idx="1109">
                  <c:v>7.8457999999999997</c:v>
                </c:pt>
                <c:pt idx="1110">
                  <c:v>7.8457999999999997</c:v>
                </c:pt>
                <c:pt idx="1111">
                  <c:v>7.8457999999999997</c:v>
                </c:pt>
                <c:pt idx="1112">
                  <c:v>7.8457999999999997</c:v>
                </c:pt>
                <c:pt idx="1113">
                  <c:v>7.8457999999999997</c:v>
                </c:pt>
                <c:pt idx="1114">
                  <c:v>7.8457999999999997</c:v>
                </c:pt>
                <c:pt idx="1115">
                  <c:v>7.8457999999999997</c:v>
                </c:pt>
                <c:pt idx="1116">
                  <c:v>7.8457999999999997</c:v>
                </c:pt>
                <c:pt idx="1117">
                  <c:v>7.8457999999999997</c:v>
                </c:pt>
                <c:pt idx="1118">
                  <c:v>7.8457999999999997</c:v>
                </c:pt>
                <c:pt idx="1119">
                  <c:v>7.8457999999999997</c:v>
                </c:pt>
                <c:pt idx="1120">
                  <c:v>7.8457999999999997</c:v>
                </c:pt>
                <c:pt idx="1121">
                  <c:v>7.8457999999999997</c:v>
                </c:pt>
                <c:pt idx="1122">
                  <c:v>7.8457999999999997</c:v>
                </c:pt>
                <c:pt idx="1123">
                  <c:v>7.8457999999999997</c:v>
                </c:pt>
                <c:pt idx="1124">
                  <c:v>7.8457999999999997</c:v>
                </c:pt>
                <c:pt idx="1125">
                  <c:v>7.8457999999999997</c:v>
                </c:pt>
                <c:pt idx="1126">
                  <c:v>7.8457999999999997</c:v>
                </c:pt>
                <c:pt idx="1127">
                  <c:v>7.8457999999999997</c:v>
                </c:pt>
                <c:pt idx="1128">
                  <c:v>7.7773000000000003</c:v>
                </c:pt>
                <c:pt idx="1129">
                  <c:v>7.7773000000000003</c:v>
                </c:pt>
                <c:pt idx="1130">
                  <c:v>7.7773000000000003</c:v>
                </c:pt>
                <c:pt idx="1131">
                  <c:v>7.7773000000000003</c:v>
                </c:pt>
                <c:pt idx="1132">
                  <c:v>7.7773000000000003</c:v>
                </c:pt>
                <c:pt idx="1133">
                  <c:v>7.7773000000000003</c:v>
                </c:pt>
                <c:pt idx="1134">
                  <c:v>7.7773000000000003</c:v>
                </c:pt>
                <c:pt idx="1135">
                  <c:v>7.7773000000000003</c:v>
                </c:pt>
                <c:pt idx="1136">
                  <c:v>7.7773000000000003</c:v>
                </c:pt>
                <c:pt idx="1137">
                  <c:v>7.7773000000000003</c:v>
                </c:pt>
                <c:pt idx="1138">
                  <c:v>7.7773000000000003</c:v>
                </c:pt>
                <c:pt idx="1139">
                  <c:v>7.7773000000000003</c:v>
                </c:pt>
                <c:pt idx="1140">
                  <c:v>7.7773000000000003</c:v>
                </c:pt>
                <c:pt idx="1141">
                  <c:v>7.7773000000000003</c:v>
                </c:pt>
                <c:pt idx="1142">
                  <c:v>7.7773000000000003</c:v>
                </c:pt>
                <c:pt idx="1143">
                  <c:v>7.7773000000000003</c:v>
                </c:pt>
                <c:pt idx="1144">
                  <c:v>7.7773000000000003</c:v>
                </c:pt>
                <c:pt idx="1145">
                  <c:v>7.7773000000000003</c:v>
                </c:pt>
                <c:pt idx="1146">
                  <c:v>7.7773000000000003</c:v>
                </c:pt>
                <c:pt idx="1147">
                  <c:v>7.7773000000000003</c:v>
                </c:pt>
                <c:pt idx="1148">
                  <c:v>7.6657000000000002</c:v>
                </c:pt>
                <c:pt idx="1149">
                  <c:v>7.6657000000000002</c:v>
                </c:pt>
                <c:pt idx="1150">
                  <c:v>7.6657000000000002</c:v>
                </c:pt>
                <c:pt idx="1151">
                  <c:v>7.6657000000000002</c:v>
                </c:pt>
                <c:pt idx="1152">
                  <c:v>7.6657000000000002</c:v>
                </c:pt>
                <c:pt idx="1153">
                  <c:v>7.6657000000000002</c:v>
                </c:pt>
                <c:pt idx="1154">
                  <c:v>7.6657000000000002</c:v>
                </c:pt>
                <c:pt idx="1155">
                  <c:v>7.6657000000000002</c:v>
                </c:pt>
                <c:pt idx="1156">
                  <c:v>7.6657000000000002</c:v>
                </c:pt>
                <c:pt idx="1157">
                  <c:v>7.6657000000000002</c:v>
                </c:pt>
                <c:pt idx="1158">
                  <c:v>7.6657000000000002</c:v>
                </c:pt>
                <c:pt idx="1159">
                  <c:v>7.6657000000000002</c:v>
                </c:pt>
                <c:pt idx="1160">
                  <c:v>7.6657000000000002</c:v>
                </c:pt>
                <c:pt idx="1161">
                  <c:v>7.6657000000000002</c:v>
                </c:pt>
                <c:pt idx="1162">
                  <c:v>7.6657000000000002</c:v>
                </c:pt>
                <c:pt idx="1163">
                  <c:v>7.6657000000000002</c:v>
                </c:pt>
                <c:pt idx="1164">
                  <c:v>7.6657000000000002</c:v>
                </c:pt>
                <c:pt idx="1165">
                  <c:v>7.6657000000000002</c:v>
                </c:pt>
                <c:pt idx="1166">
                  <c:v>7.6657000000000002</c:v>
                </c:pt>
                <c:pt idx="1167">
                  <c:v>7.6657000000000002</c:v>
                </c:pt>
                <c:pt idx="1168">
                  <c:v>7.6657000000000002</c:v>
                </c:pt>
                <c:pt idx="1169">
                  <c:v>7.6657000000000002</c:v>
                </c:pt>
                <c:pt idx="1170">
                  <c:v>7.6657000000000002</c:v>
                </c:pt>
                <c:pt idx="1171">
                  <c:v>7.7403000000000004</c:v>
                </c:pt>
                <c:pt idx="1172">
                  <c:v>7.7403000000000004</c:v>
                </c:pt>
                <c:pt idx="1173">
                  <c:v>7.7403000000000004</c:v>
                </c:pt>
                <c:pt idx="1174">
                  <c:v>7.7403000000000004</c:v>
                </c:pt>
                <c:pt idx="1175">
                  <c:v>7.7403000000000004</c:v>
                </c:pt>
                <c:pt idx="1176">
                  <c:v>7.7403000000000004</c:v>
                </c:pt>
                <c:pt idx="1177">
                  <c:v>7.7403000000000004</c:v>
                </c:pt>
                <c:pt idx="1178">
                  <c:v>7.7403000000000004</c:v>
                </c:pt>
                <c:pt idx="1179">
                  <c:v>7.7403000000000004</c:v>
                </c:pt>
                <c:pt idx="1180">
                  <c:v>7.7403000000000004</c:v>
                </c:pt>
                <c:pt idx="1181">
                  <c:v>7.7403000000000004</c:v>
                </c:pt>
                <c:pt idx="1182">
                  <c:v>7.7403000000000004</c:v>
                </c:pt>
                <c:pt idx="1183">
                  <c:v>7.7403000000000004</c:v>
                </c:pt>
                <c:pt idx="1184">
                  <c:v>7.7403000000000004</c:v>
                </c:pt>
                <c:pt idx="1185">
                  <c:v>7.7403000000000004</c:v>
                </c:pt>
                <c:pt idx="1186">
                  <c:v>7.7403000000000004</c:v>
                </c:pt>
                <c:pt idx="1187">
                  <c:v>7.7403000000000004</c:v>
                </c:pt>
                <c:pt idx="1188">
                  <c:v>7.7403000000000004</c:v>
                </c:pt>
                <c:pt idx="1189">
                  <c:v>7.7403000000000004</c:v>
                </c:pt>
                <c:pt idx="1190">
                  <c:v>7.7403000000000004</c:v>
                </c:pt>
                <c:pt idx="1191">
                  <c:v>7.7403000000000004</c:v>
                </c:pt>
                <c:pt idx="1192">
                  <c:v>7.7403000000000004</c:v>
                </c:pt>
                <c:pt idx="1193">
                  <c:v>7.7294999999999998</c:v>
                </c:pt>
                <c:pt idx="1194">
                  <c:v>7.7294999999999998</c:v>
                </c:pt>
                <c:pt idx="1195">
                  <c:v>7.7294999999999998</c:v>
                </c:pt>
                <c:pt idx="1196">
                  <c:v>7.7294999999999998</c:v>
                </c:pt>
                <c:pt idx="1197">
                  <c:v>7.7294999999999998</c:v>
                </c:pt>
                <c:pt idx="1198">
                  <c:v>7.7294999999999998</c:v>
                </c:pt>
                <c:pt idx="1199">
                  <c:v>7.7294999999999998</c:v>
                </c:pt>
                <c:pt idx="1200">
                  <c:v>7.7294999999999998</c:v>
                </c:pt>
                <c:pt idx="1201">
                  <c:v>7.7294999999999998</c:v>
                </c:pt>
                <c:pt idx="1202">
                  <c:v>7.7294999999999998</c:v>
                </c:pt>
                <c:pt idx="1203">
                  <c:v>7.7294999999999998</c:v>
                </c:pt>
                <c:pt idx="1204">
                  <c:v>7.7294999999999998</c:v>
                </c:pt>
                <c:pt idx="1205">
                  <c:v>7.7294999999999998</c:v>
                </c:pt>
                <c:pt idx="1206">
                  <c:v>7.7294999999999998</c:v>
                </c:pt>
                <c:pt idx="1207">
                  <c:v>7.7294999999999998</c:v>
                </c:pt>
                <c:pt idx="1208">
                  <c:v>7.7294999999999998</c:v>
                </c:pt>
                <c:pt idx="1209">
                  <c:v>7.7294999999999998</c:v>
                </c:pt>
                <c:pt idx="1210">
                  <c:v>7.7294999999999998</c:v>
                </c:pt>
                <c:pt idx="1211">
                  <c:v>7.7294999999999998</c:v>
                </c:pt>
                <c:pt idx="1212">
                  <c:v>7.7294999999999998</c:v>
                </c:pt>
                <c:pt idx="1213">
                  <c:v>7.7294999999999998</c:v>
                </c:pt>
                <c:pt idx="1214">
                  <c:v>7.6707999999999998</c:v>
                </c:pt>
                <c:pt idx="1215">
                  <c:v>7.6707999999999998</c:v>
                </c:pt>
                <c:pt idx="1216">
                  <c:v>7.6707999999999998</c:v>
                </c:pt>
                <c:pt idx="1217">
                  <c:v>7.6707999999999998</c:v>
                </c:pt>
                <c:pt idx="1218">
                  <c:v>7.6707999999999998</c:v>
                </c:pt>
                <c:pt idx="1219">
                  <c:v>7.6707999999999998</c:v>
                </c:pt>
                <c:pt idx="1220">
                  <c:v>7.6707999999999998</c:v>
                </c:pt>
                <c:pt idx="1221">
                  <c:v>7.6707999999999998</c:v>
                </c:pt>
                <c:pt idx="1222">
                  <c:v>7.6707999999999998</c:v>
                </c:pt>
                <c:pt idx="1223">
                  <c:v>7.6707999999999998</c:v>
                </c:pt>
                <c:pt idx="1224">
                  <c:v>7.6707999999999998</c:v>
                </c:pt>
                <c:pt idx="1225">
                  <c:v>7.6707999999999998</c:v>
                </c:pt>
                <c:pt idx="1226">
                  <c:v>7.6707999999999998</c:v>
                </c:pt>
                <c:pt idx="1227">
                  <c:v>7.6707999999999998</c:v>
                </c:pt>
                <c:pt idx="1228">
                  <c:v>7.6707999999999998</c:v>
                </c:pt>
                <c:pt idx="1229">
                  <c:v>7.6707999999999998</c:v>
                </c:pt>
                <c:pt idx="1230">
                  <c:v>7.6707999999999998</c:v>
                </c:pt>
                <c:pt idx="1231">
                  <c:v>7.6707999999999998</c:v>
                </c:pt>
                <c:pt idx="1232">
                  <c:v>7.6707999999999998</c:v>
                </c:pt>
                <c:pt idx="1233">
                  <c:v>7.6707999999999998</c:v>
                </c:pt>
                <c:pt idx="1234">
                  <c:v>7.6707999999999998</c:v>
                </c:pt>
                <c:pt idx="1235">
                  <c:v>7.6707999999999998</c:v>
                </c:pt>
                <c:pt idx="1236">
                  <c:v>7.6028000000000002</c:v>
                </c:pt>
                <c:pt idx="1237">
                  <c:v>7.6028000000000002</c:v>
                </c:pt>
                <c:pt idx="1238">
                  <c:v>7.6028000000000002</c:v>
                </c:pt>
                <c:pt idx="1239">
                  <c:v>7.6028000000000002</c:v>
                </c:pt>
                <c:pt idx="1240">
                  <c:v>7.6028000000000002</c:v>
                </c:pt>
                <c:pt idx="1241">
                  <c:v>7.6028000000000002</c:v>
                </c:pt>
                <c:pt idx="1242">
                  <c:v>7.6028000000000002</c:v>
                </c:pt>
                <c:pt idx="1243">
                  <c:v>7.6028000000000002</c:v>
                </c:pt>
                <c:pt idx="1244">
                  <c:v>7.6028000000000002</c:v>
                </c:pt>
                <c:pt idx="1245">
                  <c:v>7.6028000000000002</c:v>
                </c:pt>
                <c:pt idx="1246">
                  <c:v>7.6028000000000002</c:v>
                </c:pt>
                <c:pt idx="1247">
                  <c:v>7.6028000000000002</c:v>
                </c:pt>
                <c:pt idx="1248">
                  <c:v>7.6028000000000002</c:v>
                </c:pt>
                <c:pt idx="1249">
                  <c:v>7.6028000000000002</c:v>
                </c:pt>
                <c:pt idx="1250">
                  <c:v>7.6028000000000002</c:v>
                </c:pt>
                <c:pt idx="1251">
                  <c:v>7.6028000000000002</c:v>
                </c:pt>
                <c:pt idx="1252">
                  <c:v>7.6028000000000002</c:v>
                </c:pt>
                <c:pt idx="1253">
                  <c:v>7.6028000000000002</c:v>
                </c:pt>
                <c:pt idx="1254">
                  <c:v>7.6028000000000002</c:v>
                </c:pt>
                <c:pt idx="1255">
                  <c:v>7.6028000000000002</c:v>
                </c:pt>
                <c:pt idx="1256">
                  <c:v>7.6028000000000002</c:v>
                </c:pt>
                <c:pt idx="1257">
                  <c:v>7.6028000000000002</c:v>
                </c:pt>
                <c:pt idx="1258">
                  <c:v>7.6505000000000001</c:v>
                </c:pt>
                <c:pt idx="1259">
                  <c:v>7.6505000000000001</c:v>
                </c:pt>
                <c:pt idx="1260">
                  <c:v>7.6505000000000001</c:v>
                </c:pt>
                <c:pt idx="1261">
                  <c:v>7.6505000000000001</c:v>
                </c:pt>
                <c:pt idx="1262">
                  <c:v>7.6505000000000001</c:v>
                </c:pt>
                <c:pt idx="1263">
                  <c:v>7.6505000000000001</c:v>
                </c:pt>
                <c:pt idx="1264">
                  <c:v>7.6505000000000001</c:v>
                </c:pt>
                <c:pt idx="1265">
                  <c:v>7.6505000000000001</c:v>
                </c:pt>
                <c:pt idx="1266">
                  <c:v>7.6505000000000001</c:v>
                </c:pt>
                <c:pt idx="1267">
                  <c:v>7.6505000000000001</c:v>
                </c:pt>
                <c:pt idx="1268">
                  <c:v>7.6505000000000001</c:v>
                </c:pt>
                <c:pt idx="1269">
                  <c:v>7.6505000000000001</c:v>
                </c:pt>
                <c:pt idx="1270">
                  <c:v>7.6505000000000001</c:v>
                </c:pt>
                <c:pt idx="1271">
                  <c:v>7.6505000000000001</c:v>
                </c:pt>
                <c:pt idx="1272">
                  <c:v>7.6505000000000001</c:v>
                </c:pt>
                <c:pt idx="1273">
                  <c:v>7.6505000000000001</c:v>
                </c:pt>
                <c:pt idx="1274">
                  <c:v>7.6505000000000001</c:v>
                </c:pt>
                <c:pt idx="1275">
                  <c:v>7.6505000000000001</c:v>
                </c:pt>
                <c:pt idx="1276">
                  <c:v>7.6505000000000001</c:v>
                </c:pt>
                <c:pt idx="1277">
                  <c:v>7.6505000000000001</c:v>
                </c:pt>
                <c:pt idx="1278">
                  <c:v>7.6505000000000001</c:v>
                </c:pt>
                <c:pt idx="1279">
                  <c:v>7.6505000000000001</c:v>
                </c:pt>
                <c:pt idx="1280">
                  <c:v>7.5952000000000002</c:v>
                </c:pt>
                <c:pt idx="1281">
                  <c:v>7.5952000000000002</c:v>
                </c:pt>
                <c:pt idx="1282">
                  <c:v>7.5952000000000002</c:v>
                </c:pt>
                <c:pt idx="1283">
                  <c:v>7.5952000000000002</c:v>
                </c:pt>
                <c:pt idx="1284">
                  <c:v>7.5952000000000002</c:v>
                </c:pt>
                <c:pt idx="1285">
                  <c:v>7.5952000000000002</c:v>
                </c:pt>
                <c:pt idx="1286">
                  <c:v>7.5952000000000002</c:v>
                </c:pt>
                <c:pt idx="1287">
                  <c:v>7.5952000000000002</c:v>
                </c:pt>
                <c:pt idx="1288">
                  <c:v>7.5952000000000002</c:v>
                </c:pt>
                <c:pt idx="1289">
                  <c:v>7.5952000000000002</c:v>
                </c:pt>
                <c:pt idx="1290">
                  <c:v>7.5952000000000002</c:v>
                </c:pt>
                <c:pt idx="1291">
                  <c:v>7.5952000000000002</c:v>
                </c:pt>
                <c:pt idx="1292">
                  <c:v>7.5952000000000002</c:v>
                </c:pt>
                <c:pt idx="1293">
                  <c:v>7.5952000000000002</c:v>
                </c:pt>
                <c:pt idx="1294">
                  <c:v>7.5952000000000002</c:v>
                </c:pt>
                <c:pt idx="1295">
                  <c:v>7.5952000000000002</c:v>
                </c:pt>
                <c:pt idx="1296">
                  <c:v>7.5952000000000002</c:v>
                </c:pt>
                <c:pt idx="1297">
                  <c:v>7.5952000000000002</c:v>
                </c:pt>
                <c:pt idx="1298">
                  <c:v>7.5952000000000002</c:v>
                </c:pt>
                <c:pt idx="1299">
                  <c:v>7.5952000000000002</c:v>
                </c:pt>
                <c:pt idx="1300">
                  <c:v>7.5952000000000002</c:v>
                </c:pt>
                <c:pt idx="1301">
                  <c:v>7.5952000000000002</c:v>
                </c:pt>
                <c:pt idx="1302">
                  <c:v>7.6326000000000001</c:v>
                </c:pt>
                <c:pt idx="1303">
                  <c:v>7.6326000000000001</c:v>
                </c:pt>
                <c:pt idx="1304">
                  <c:v>7.6326000000000001</c:v>
                </c:pt>
                <c:pt idx="1305">
                  <c:v>7.6326000000000001</c:v>
                </c:pt>
                <c:pt idx="1306">
                  <c:v>7.6326000000000001</c:v>
                </c:pt>
                <c:pt idx="1307">
                  <c:v>7.6326000000000001</c:v>
                </c:pt>
                <c:pt idx="1308">
                  <c:v>7.6326000000000001</c:v>
                </c:pt>
                <c:pt idx="1309">
                  <c:v>7.6326000000000001</c:v>
                </c:pt>
                <c:pt idx="1310">
                  <c:v>7.6326000000000001</c:v>
                </c:pt>
                <c:pt idx="1311">
                  <c:v>7.6326000000000001</c:v>
                </c:pt>
                <c:pt idx="1312">
                  <c:v>7.6326000000000001</c:v>
                </c:pt>
                <c:pt idx="1313">
                  <c:v>7.6326000000000001</c:v>
                </c:pt>
                <c:pt idx="1314">
                  <c:v>7.6326000000000001</c:v>
                </c:pt>
                <c:pt idx="1315">
                  <c:v>7.6326000000000001</c:v>
                </c:pt>
                <c:pt idx="1316">
                  <c:v>7.6326000000000001</c:v>
                </c:pt>
                <c:pt idx="1317">
                  <c:v>7.6326000000000001</c:v>
                </c:pt>
                <c:pt idx="1318">
                  <c:v>7.6326000000000001</c:v>
                </c:pt>
                <c:pt idx="1319">
                  <c:v>7.6326000000000001</c:v>
                </c:pt>
                <c:pt idx="1320">
                  <c:v>7.6326000000000001</c:v>
                </c:pt>
                <c:pt idx="1321">
                  <c:v>7.6326000000000001</c:v>
                </c:pt>
                <c:pt idx="1322">
                  <c:v>7.6326000000000001</c:v>
                </c:pt>
                <c:pt idx="1323">
                  <c:v>7.5381</c:v>
                </c:pt>
                <c:pt idx="1324">
                  <c:v>7.5381</c:v>
                </c:pt>
                <c:pt idx="1325">
                  <c:v>7.5381</c:v>
                </c:pt>
                <c:pt idx="1326">
                  <c:v>7.5381</c:v>
                </c:pt>
                <c:pt idx="1327">
                  <c:v>7.5381</c:v>
                </c:pt>
                <c:pt idx="1328">
                  <c:v>7.5381</c:v>
                </c:pt>
                <c:pt idx="1329">
                  <c:v>7.5381</c:v>
                </c:pt>
                <c:pt idx="1330">
                  <c:v>7.5381</c:v>
                </c:pt>
                <c:pt idx="1331">
                  <c:v>7.5381</c:v>
                </c:pt>
                <c:pt idx="1332">
                  <c:v>7.5381</c:v>
                </c:pt>
                <c:pt idx="1333">
                  <c:v>7.5381</c:v>
                </c:pt>
                <c:pt idx="1334">
                  <c:v>7.5381</c:v>
                </c:pt>
                <c:pt idx="1335">
                  <c:v>7.5381</c:v>
                </c:pt>
                <c:pt idx="1336">
                  <c:v>7.5381</c:v>
                </c:pt>
                <c:pt idx="1337">
                  <c:v>7.5381</c:v>
                </c:pt>
                <c:pt idx="1338">
                  <c:v>7.5381</c:v>
                </c:pt>
                <c:pt idx="1339">
                  <c:v>7.5381</c:v>
                </c:pt>
                <c:pt idx="1340">
                  <c:v>7.5381</c:v>
                </c:pt>
                <c:pt idx="1341">
                  <c:v>7.5381</c:v>
                </c:pt>
                <c:pt idx="1342">
                  <c:v>7.5381</c:v>
                </c:pt>
                <c:pt idx="1343">
                  <c:v>7.5381</c:v>
                </c:pt>
                <c:pt idx="1344">
                  <c:v>7.5381</c:v>
                </c:pt>
                <c:pt idx="1345">
                  <c:v>7.6767000000000003</c:v>
                </c:pt>
                <c:pt idx="1346">
                  <c:v>7.6767000000000003</c:v>
                </c:pt>
                <c:pt idx="1347">
                  <c:v>7.6767000000000003</c:v>
                </c:pt>
                <c:pt idx="1348">
                  <c:v>7.6767000000000003</c:v>
                </c:pt>
                <c:pt idx="1349">
                  <c:v>7.6767000000000003</c:v>
                </c:pt>
                <c:pt idx="1350">
                  <c:v>7.6767000000000003</c:v>
                </c:pt>
                <c:pt idx="1351">
                  <c:v>7.6767000000000003</c:v>
                </c:pt>
                <c:pt idx="1352">
                  <c:v>7.6767000000000003</c:v>
                </c:pt>
                <c:pt idx="1353">
                  <c:v>7.6767000000000003</c:v>
                </c:pt>
                <c:pt idx="1354">
                  <c:v>7.6767000000000003</c:v>
                </c:pt>
                <c:pt idx="1355">
                  <c:v>7.6767000000000003</c:v>
                </c:pt>
                <c:pt idx="1356">
                  <c:v>7.6767000000000003</c:v>
                </c:pt>
                <c:pt idx="1357">
                  <c:v>7.6767000000000003</c:v>
                </c:pt>
                <c:pt idx="1358">
                  <c:v>7.6767000000000003</c:v>
                </c:pt>
                <c:pt idx="1359">
                  <c:v>7.6767000000000003</c:v>
                </c:pt>
                <c:pt idx="1360">
                  <c:v>7.6767000000000003</c:v>
                </c:pt>
                <c:pt idx="1361">
                  <c:v>7.6767000000000003</c:v>
                </c:pt>
                <c:pt idx="1362">
                  <c:v>7.6767000000000003</c:v>
                </c:pt>
                <c:pt idx="1363">
                  <c:v>7.6767000000000003</c:v>
                </c:pt>
                <c:pt idx="1364">
                  <c:v>7.6767000000000003</c:v>
                </c:pt>
                <c:pt idx="1365">
                  <c:v>7.6767000000000003</c:v>
                </c:pt>
                <c:pt idx="1366">
                  <c:v>7.6767000000000003</c:v>
                </c:pt>
                <c:pt idx="1367">
                  <c:v>7.6767000000000003</c:v>
                </c:pt>
                <c:pt idx="1368">
                  <c:v>7.4927999999999999</c:v>
                </c:pt>
                <c:pt idx="1369">
                  <c:v>7.4927999999999999</c:v>
                </c:pt>
                <c:pt idx="1370">
                  <c:v>7.4927999999999999</c:v>
                </c:pt>
                <c:pt idx="1371">
                  <c:v>7.4927999999999999</c:v>
                </c:pt>
                <c:pt idx="1372">
                  <c:v>7.4927999999999999</c:v>
                </c:pt>
                <c:pt idx="1373">
                  <c:v>7.4927999999999999</c:v>
                </c:pt>
                <c:pt idx="1374">
                  <c:v>7.4927999999999999</c:v>
                </c:pt>
                <c:pt idx="1375">
                  <c:v>7.4927999999999999</c:v>
                </c:pt>
                <c:pt idx="1376">
                  <c:v>7.4927999999999999</c:v>
                </c:pt>
                <c:pt idx="1377">
                  <c:v>7.4927999999999999</c:v>
                </c:pt>
                <c:pt idx="1378">
                  <c:v>7.4927999999999999</c:v>
                </c:pt>
                <c:pt idx="1379">
                  <c:v>7.4927999999999999</c:v>
                </c:pt>
                <c:pt idx="1380">
                  <c:v>7.4927999999999999</c:v>
                </c:pt>
                <c:pt idx="1381">
                  <c:v>7.4927999999999999</c:v>
                </c:pt>
                <c:pt idx="1382">
                  <c:v>7.4927999999999999</c:v>
                </c:pt>
                <c:pt idx="1383">
                  <c:v>7.4927999999999999</c:v>
                </c:pt>
                <c:pt idx="1384">
                  <c:v>7.4927999999999999</c:v>
                </c:pt>
                <c:pt idx="1385">
                  <c:v>7.4927999999999999</c:v>
                </c:pt>
                <c:pt idx="1386">
                  <c:v>7.4927999999999999</c:v>
                </c:pt>
                <c:pt idx="1387">
                  <c:v>7.4927999999999999</c:v>
                </c:pt>
                <c:pt idx="1388">
                  <c:v>7.4927999999999999</c:v>
                </c:pt>
                <c:pt idx="1389">
                  <c:v>7.4809999999999999</c:v>
                </c:pt>
                <c:pt idx="1390">
                  <c:v>7.4809999999999999</c:v>
                </c:pt>
                <c:pt idx="1391">
                  <c:v>7.4809999999999999</c:v>
                </c:pt>
                <c:pt idx="1392">
                  <c:v>7.4809999999999999</c:v>
                </c:pt>
                <c:pt idx="1393">
                  <c:v>7.4809999999999999</c:v>
                </c:pt>
                <c:pt idx="1394">
                  <c:v>7.4809999999999999</c:v>
                </c:pt>
                <c:pt idx="1395">
                  <c:v>7.4809999999999999</c:v>
                </c:pt>
                <c:pt idx="1396">
                  <c:v>7.4809999999999999</c:v>
                </c:pt>
                <c:pt idx="1397">
                  <c:v>7.4809999999999999</c:v>
                </c:pt>
                <c:pt idx="1398">
                  <c:v>7.4809999999999999</c:v>
                </c:pt>
                <c:pt idx="1399">
                  <c:v>7.4809999999999999</c:v>
                </c:pt>
                <c:pt idx="1400">
                  <c:v>7.4809999999999999</c:v>
                </c:pt>
                <c:pt idx="1401">
                  <c:v>7.4809999999999999</c:v>
                </c:pt>
                <c:pt idx="1402">
                  <c:v>7.4809999999999999</c:v>
                </c:pt>
                <c:pt idx="1403">
                  <c:v>7.4809999999999999</c:v>
                </c:pt>
                <c:pt idx="1404">
                  <c:v>7.4809999999999999</c:v>
                </c:pt>
                <c:pt idx="1405">
                  <c:v>7.4809999999999999</c:v>
                </c:pt>
                <c:pt idx="1406">
                  <c:v>7.4809999999999999</c:v>
                </c:pt>
                <c:pt idx="1407">
                  <c:v>7.4809999999999999</c:v>
                </c:pt>
                <c:pt idx="1408">
                  <c:v>7.4809999999999999</c:v>
                </c:pt>
                <c:pt idx="1409">
                  <c:v>7.2538</c:v>
                </c:pt>
                <c:pt idx="1410">
                  <c:v>7.2538</c:v>
                </c:pt>
                <c:pt idx="1411">
                  <c:v>7.2538</c:v>
                </c:pt>
                <c:pt idx="1412">
                  <c:v>7.2538</c:v>
                </c:pt>
                <c:pt idx="1413">
                  <c:v>7.2538</c:v>
                </c:pt>
                <c:pt idx="1414">
                  <c:v>7.2538</c:v>
                </c:pt>
                <c:pt idx="1415">
                  <c:v>7.2538</c:v>
                </c:pt>
                <c:pt idx="1416">
                  <c:v>7.2538</c:v>
                </c:pt>
                <c:pt idx="1417">
                  <c:v>7.2538</c:v>
                </c:pt>
                <c:pt idx="1418">
                  <c:v>7.2538</c:v>
                </c:pt>
                <c:pt idx="1419">
                  <c:v>7.2538</c:v>
                </c:pt>
                <c:pt idx="1420">
                  <c:v>7.2538</c:v>
                </c:pt>
                <c:pt idx="1421">
                  <c:v>7.2538</c:v>
                </c:pt>
                <c:pt idx="1422">
                  <c:v>7.2538</c:v>
                </c:pt>
                <c:pt idx="1423">
                  <c:v>7.2538</c:v>
                </c:pt>
                <c:pt idx="1424">
                  <c:v>7.2538</c:v>
                </c:pt>
                <c:pt idx="1425">
                  <c:v>7.2538</c:v>
                </c:pt>
                <c:pt idx="1426">
                  <c:v>7.2538</c:v>
                </c:pt>
                <c:pt idx="1427">
                  <c:v>7.2538</c:v>
                </c:pt>
                <c:pt idx="1428">
                  <c:v>7.2538</c:v>
                </c:pt>
                <c:pt idx="1429">
                  <c:v>7.2538</c:v>
                </c:pt>
                <c:pt idx="1430">
                  <c:v>7.2538</c:v>
                </c:pt>
                <c:pt idx="1431">
                  <c:v>7.2538</c:v>
                </c:pt>
                <c:pt idx="1432">
                  <c:v>7.2628000000000004</c:v>
                </c:pt>
                <c:pt idx="1433">
                  <c:v>7.2628000000000004</c:v>
                </c:pt>
                <c:pt idx="1434">
                  <c:v>7.2628000000000004</c:v>
                </c:pt>
                <c:pt idx="1435">
                  <c:v>7.2628000000000004</c:v>
                </c:pt>
                <c:pt idx="1436">
                  <c:v>7.2628000000000004</c:v>
                </c:pt>
                <c:pt idx="1437">
                  <c:v>7.2628000000000004</c:v>
                </c:pt>
                <c:pt idx="1438">
                  <c:v>7.2628000000000004</c:v>
                </c:pt>
                <c:pt idx="1439">
                  <c:v>7.2628000000000004</c:v>
                </c:pt>
                <c:pt idx="1440">
                  <c:v>7.2628000000000004</c:v>
                </c:pt>
                <c:pt idx="1441">
                  <c:v>7.2628000000000004</c:v>
                </c:pt>
                <c:pt idx="1442">
                  <c:v>7.2628000000000004</c:v>
                </c:pt>
                <c:pt idx="1443">
                  <c:v>7.2628000000000004</c:v>
                </c:pt>
                <c:pt idx="1444">
                  <c:v>7.2628000000000004</c:v>
                </c:pt>
                <c:pt idx="1445">
                  <c:v>7.2628000000000004</c:v>
                </c:pt>
                <c:pt idx="1446">
                  <c:v>7.2628000000000004</c:v>
                </c:pt>
                <c:pt idx="1447">
                  <c:v>7.2628000000000004</c:v>
                </c:pt>
                <c:pt idx="1448">
                  <c:v>7.2628000000000004</c:v>
                </c:pt>
                <c:pt idx="1449">
                  <c:v>7.2628000000000004</c:v>
                </c:pt>
                <c:pt idx="1450">
                  <c:v>7.2628000000000004</c:v>
                </c:pt>
                <c:pt idx="1451">
                  <c:v>7.2628000000000004</c:v>
                </c:pt>
                <c:pt idx="1452">
                  <c:v>7.2628000000000004</c:v>
                </c:pt>
                <c:pt idx="1453">
                  <c:v>6.8696999999999999</c:v>
                </c:pt>
                <c:pt idx="1454">
                  <c:v>6.8821000000000003</c:v>
                </c:pt>
                <c:pt idx="1455">
                  <c:v>6.8587999999999996</c:v>
                </c:pt>
                <c:pt idx="1456">
                  <c:v>6.8285999999999998</c:v>
                </c:pt>
                <c:pt idx="1457">
                  <c:v>6.7862999999999998</c:v>
                </c:pt>
                <c:pt idx="1458">
                  <c:v>6.7675000000000001</c:v>
                </c:pt>
                <c:pt idx="1459">
                  <c:v>6.8144</c:v>
                </c:pt>
                <c:pt idx="1460">
                  <c:v>6.843</c:v>
                </c:pt>
                <c:pt idx="1461">
                  <c:v>6.8982999999999999</c:v>
                </c:pt>
                <c:pt idx="1462">
                  <c:v>6.8433999999999999</c:v>
                </c:pt>
                <c:pt idx="1463">
                  <c:v>6.8385999999999996</c:v>
                </c:pt>
                <c:pt idx="1464">
                  <c:v>6.8056000000000001</c:v>
                </c:pt>
                <c:pt idx="1465">
                  <c:v>6.8156999999999996</c:v>
                </c:pt>
                <c:pt idx="1466">
                  <c:v>6.8216999999999999</c:v>
                </c:pt>
                <c:pt idx="1467">
                  <c:v>6.7709999999999999</c:v>
                </c:pt>
                <c:pt idx="1468">
                  <c:v>6.7488999999999999</c:v>
                </c:pt>
                <c:pt idx="1469">
                  <c:v>6.7466999999999997</c:v>
                </c:pt>
                <c:pt idx="1470">
                  <c:v>6.7538999999999998</c:v>
                </c:pt>
                <c:pt idx="1471">
                  <c:v>6.7496999999999998</c:v>
                </c:pt>
                <c:pt idx="1472">
                  <c:v>6.7714999999999996</c:v>
                </c:pt>
                <c:pt idx="1473">
                  <c:v>6.7401</c:v>
                </c:pt>
                <c:pt idx="1474">
                  <c:v>6.6913999999999998</c:v>
                </c:pt>
                <c:pt idx="1475">
                  <c:v>6.7374000000000001</c:v>
                </c:pt>
                <c:pt idx="1476">
                  <c:v>6.6974</c:v>
                </c:pt>
                <c:pt idx="1477">
                  <c:v>6.6555</c:v>
                </c:pt>
                <c:pt idx="1478">
                  <c:v>6.6272000000000002</c:v>
                </c:pt>
                <c:pt idx="1479">
                  <c:v>6.6733000000000002</c:v>
                </c:pt>
                <c:pt idx="1480">
                  <c:v>6.6378000000000004</c:v>
                </c:pt>
                <c:pt idx="1481">
                  <c:v>6.5656999999999996</c:v>
                </c:pt>
                <c:pt idx="1482">
                  <c:v>6.5423999999999998</c:v>
                </c:pt>
                <c:pt idx="1483">
                  <c:v>6.4558999999999997</c:v>
                </c:pt>
                <c:pt idx="1484">
                  <c:v>6.4157999999999999</c:v>
                </c:pt>
                <c:pt idx="1485">
                  <c:v>6.5113000000000003</c:v>
                </c:pt>
                <c:pt idx="1486">
                  <c:v>6.5285000000000002</c:v>
                </c:pt>
                <c:pt idx="1487">
                  <c:v>6.5838000000000001</c:v>
                </c:pt>
                <c:pt idx="1488">
                  <c:v>6.5467000000000004</c:v>
                </c:pt>
                <c:pt idx="1489">
                  <c:v>6.5260999999999996</c:v>
                </c:pt>
                <c:pt idx="1490">
                  <c:v>6.5708000000000002</c:v>
                </c:pt>
                <c:pt idx="1491">
                  <c:v>6.6001000000000003</c:v>
                </c:pt>
                <c:pt idx="1492">
                  <c:v>6.5704000000000002</c:v>
                </c:pt>
                <c:pt idx="1493">
                  <c:v>6.5444000000000004</c:v>
                </c:pt>
                <c:pt idx="1494">
                  <c:v>6.5240999999999998</c:v>
                </c:pt>
                <c:pt idx="1495">
                  <c:v>6.5819000000000001</c:v>
                </c:pt>
                <c:pt idx="1496">
                  <c:v>6.6006</c:v>
                </c:pt>
                <c:pt idx="1497">
                  <c:v>6.7289000000000003</c:v>
                </c:pt>
                <c:pt idx="1498">
                  <c:v>6.6753</c:v>
                </c:pt>
                <c:pt idx="1499">
                  <c:v>6.6974999999999998</c:v>
                </c:pt>
                <c:pt idx="1500">
                  <c:v>6.6966999999999999</c:v>
                </c:pt>
                <c:pt idx="1501">
                  <c:v>6.6501999999999999</c:v>
                </c:pt>
                <c:pt idx="1502">
                  <c:v>6.6380999999999997</c:v>
                </c:pt>
                <c:pt idx="1503">
                  <c:v>6.6416000000000004</c:v>
                </c:pt>
                <c:pt idx="1504">
                  <c:v>6.6997999999999998</c:v>
                </c:pt>
                <c:pt idx="1505">
                  <c:v>6.7012999999999998</c:v>
                </c:pt>
                <c:pt idx="1506">
                  <c:v>6.6676000000000002</c:v>
                </c:pt>
                <c:pt idx="1507">
                  <c:v>6.6936</c:v>
                </c:pt>
                <c:pt idx="1508">
                  <c:v>6.6746999999999996</c:v>
                </c:pt>
                <c:pt idx="1509">
                  <c:v>6.6807999999999996</c:v>
                </c:pt>
                <c:pt idx="1510">
                  <c:v>6.6639999999999997</c:v>
                </c:pt>
                <c:pt idx="1511">
                  <c:v>6.6261000000000001</c:v>
                </c:pt>
                <c:pt idx="1512">
                  <c:v>6.6590999999999996</c:v>
                </c:pt>
                <c:pt idx="1513">
                  <c:v>6.6459999999999999</c:v>
                </c:pt>
                <c:pt idx="1514">
                  <c:v>6.6529999999999996</c:v>
                </c:pt>
                <c:pt idx="1515">
                  <c:v>6.6407999999999996</c:v>
                </c:pt>
                <c:pt idx="1516">
                  <c:v>6.6795999999999998</c:v>
                </c:pt>
                <c:pt idx="1517">
                  <c:v>6.7008000000000001</c:v>
                </c:pt>
                <c:pt idx="1518">
                  <c:v>6.7683</c:v>
                </c:pt>
                <c:pt idx="1519">
                  <c:v>6.7632000000000003</c:v>
                </c:pt>
                <c:pt idx="1520">
                  <c:v>6.7710999999999997</c:v>
                </c:pt>
                <c:pt idx="1521">
                  <c:v>6.8013000000000003</c:v>
                </c:pt>
                <c:pt idx="1522">
                  <c:v>6.7831000000000001</c:v>
                </c:pt>
                <c:pt idx="1523">
                  <c:v>6.7599</c:v>
                </c:pt>
                <c:pt idx="1524">
                  <c:v>6.7275</c:v>
                </c:pt>
                <c:pt idx="1525">
                  <c:v>6.7492999999999999</c:v>
                </c:pt>
                <c:pt idx="1526">
                  <c:v>6.7133000000000003</c:v>
                </c:pt>
                <c:pt idx="1527">
                  <c:v>6.6933999999999996</c:v>
                </c:pt>
                <c:pt idx="1528">
                  <c:v>6.7183999999999999</c:v>
                </c:pt>
                <c:pt idx="1529">
                  <c:v>6.6486000000000001</c:v>
                </c:pt>
                <c:pt idx="1530">
                  <c:v>6.5934999999999997</c:v>
                </c:pt>
                <c:pt idx="1531">
                  <c:v>6.6105999999999998</c:v>
                </c:pt>
                <c:pt idx="1532">
                  <c:v>6.5506000000000002</c:v>
                </c:pt>
                <c:pt idx="1533">
                  <c:v>6.5174000000000003</c:v>
                </c:pt>
                <c:pt idx="1534">
                  <c:v>6.4904999999999999</c:v>
                </c:pt>
                <c:pt idx="1535">
                  <c:v>6.4782999999999999</c:v>
                </c:pt>
                <c:pt idx="1536">
                  <c:v>6.5137999999999998</c:v>
                </c:pt>
                <c:pt idx="1537">
                  <c:v>6.4710999999999999</c:v>
                </c:pt>
                <c:pt idx="1538">
                  <c:v>6.4371</c:v>
                </c:pt>
                <c:pt idx="1539">
                  <c:v>6.4179000000000004</c:v>
                </c:pt>
                <c:pt idx="1540">
                  <c:v>6.4015000000000004</c:v>
                </c:pt>
                <c:pt idx="1541">
                  <c:v>6.5400999999999998</c:v>
                </c:pt>
                <c:pt idx="1542">
                  <c:v>6.5747999999999998</c:v>
                </c:pt>
                <c:pt idx="1543">
                  <c:v>6.5346000000000002</c:v>
                </c:pt>
                <c:pt idx="1544">
                  <c:v>6.5335999999999999</c:v>
                </c:pt>
                <c:pt idx="1545">
                  <c:v>6.5529999999999999</c:v>
                </c:pt>
                <c:pt idx="1546">
                  <c:v>6.5327000000000002</c:v>
                </c:pt>
                <c:pt idx="1547">
                  <c:v>6.5037000000000003</c:v>
                </c:pt>
                <c:pt idx="1548">
                  <c:v>6.5298999999999996</c:v>
                </c:pt>
                <c:pt idx="1549">
                  <c:v>6.5152000000000001</c:v>
                </c:pt>
                <c:pt idx="1550">
                  <c:v>6.5244</c:v>
                </c:pt>
                <c:pt idx="1551">
                  <c:v>6.5164</c:v>
                </c:pt>
                <c:pt idx="1552">
                  <c:v>6.5049000000000001</c:v>
                </c:pt>
                <c:pt idx="1553">
                  <c:v>6.5060000000000002</c:v>
                </c:pt>
                <c:pt idx="1554">
                  <c:v>6.4480000000000004</c:v>
                </c:pt>
                <c:pt idx="1555">
                  <c:v>6.4733000000000001</c:v>
                </c:pt>
                <c:pt idx="1556">
                  <c:v>6.4603999999999999</c:v>
                </c:pt>
                <c:pt idx="1557">
                  <c:v>6.4333</c:v>
                </c:pt>
                <c:pt idx="1558">
                  <c:v>6.3930999999999996</c:v>
                </c:pt>
                <c:pt idx="1559">
                  <c:v>6.3052000000000001</c:v>
                </c:pt>
                <c:pt idx="1560">
                  <c:v>6.3364000000000003</c:v>
                </c:pt>
                <c:pt idx="1561">
                  <c:v>6.3067000000000002</c:v>
                </c:pt>
                <c:pt idx="1562">
                  <c:v>6.3334000000000001</c:v>
                </c:pt>
                <c:pt idx="1563">
                  <c:v>6.4309000000000003</c:v>
                </c:pt>
                <c:pt idx="1564">
                  <c:v>6.4340999999999999</c:v>
                </c:pt>
                <c:pt idx="1565">
                  <c:v>6.3411</c:v>
                </c:pt>
                <c:pt idx="1566">
                  <c:v>6.3277000000000001</c:v>
                </c:pt>
                <c:pt idx="1567">
                  <c:v>6.2628000000000004</c:v>
                </c:pt>
                <c:pt idx="1568">
                  <c:v>6.2488999999999999</c:v>
                </c:pt>
                <c:pt idx="1569">
                  <c:v>6.2370000000000001</c:v>
                </c:pt>
                <c:pt idx="1570">
                  <c:v>6.1803999999999997</c:v>
                </c:pt>
                <c:pt idx="1571">
                  <c:v>6.2111000000000001</c:v>
                </c:pt>
                <c:pt idx="1572">
                  <c:v>6.1870000000000003</c:v>
                </c:pt>
                <c:pt idx="1573">
                  <c:v>6.2156000000000002</c:v>
                </c:pt>
                <c:pt idx="1574">
                  <c:v>6.2207999999999997</c:v>
                </c:pt>
                <c:pt idx="1575">
                  <c:v>6.2003000000000004</c:v>
                </c:pt>
                <c:pt idx="1576">
                  <c:v>6.2012999999999998</c:v>
                </c:pt>
                <c:pt idx="1577">
                  <c:v>6.1826999999999996</c:v>
                </c:pt>
                <c:pt idx="1578">
                  <c:v>6.2304000000000004</c:v>
                </c:pt>
                <c:pt idx="1579">
                  <c:v>6.3037000000000001</c:v>
                </c:pt>
                <c:pt idx="1580">
                  <c:v>6.3129999999999997</c:v>
                </c:pt>
                <c:pt idx="1581">
                  <c:v>6.3779000000000003</c:v>
                </c:pt>
                <c:pt idx="1582">
                  <c:v>6.3509000000000002</c:v>
                </c:pt>
                <c:pt idx="1583">
                  <c:v>6.2782</c:v>
                </c:pt>
                <c:pt idx="1584">
                  <c:v>6.4259000000000004</c:v>
                </c:pt>
                <c:pt idx="1585">
                  <c:v>6.4104000000000001</c:v>
                </c:pt>
                <c:pt idx="1586">
                  <c:v>6.3769999999999998</c:v>
                </c:pt>
                <c:pt idx="1587">
                  <c:v>6.359</c:v>
                </c:pt>
                <c:pt idx="1588">
                  <c:v>6.3487</c:v>
                </c:pt>
                <c:pt idx="1589">
                  <c:v>6.3761999999999999</c:v>
                </c:pt>
                <c:pt idx="1590">
                  <c:v>6.3989000000000003</c:v>
                </c:pt>
                <c:pt idx="1591">
                  <c:v>6.4767000000000001</c:v>
                </c:pt>
                <c:pt idx="1592">
                  <c:v>6.4062000000000001</c:v>
                </c:pt>
                <c:pt idx="1593">
                  <c:v>6.3998999999999997</c:v>
                </c:pt>
                <c:pt idx="1594">
                  <c:v>6.4612999999999996</c:v>
                </c:pt>
                <c:pt idx="1595">
                  <c:v>6.5010000000000003</c:v>
                </c:pt>
                <c:pt idx="1596">
                  <c:v>6.4988000000000001</c:v>
                </c:pt>
                <c:pt idx="1597">
                  <c:v>6.5327999999999999</c:v>
                </c:pt>
                <c:pt idx="1598">
                  <c:v>6.5152000000000001</c:v>
                </c:pt>
                <c:pt idx="1599">
                  <c:v>6.5128000000000004</c:v>
                </c:pt>
                <c:pt idx="1600">
                  <c:v>6.5704000000000002</c:v>
                </c:pt>
                <c:pt idx="1601">
                  <c:v>6.6056999999999997</c:v>
                </c:pt>
                <c:pt idx="1602">
                  <c:v>6.5442</c:v>
                </c:pt>
                <c:pt idx="1603">
                  <c:v>6.5212000000000003</c:v>
                </c:pt>
                <c:pt idx="1604">
                  <c:v>6.5438000000000001</c:v>
                </c:pt>
                <c:pt idx="1605">
                  <c:v>6.52</c:v>
                </c:pt>
                <c:pt idx="1606">
                  <c:v>6.6700999999999997</c:v>
                </c:pt>
                <c:pt idx="1607">
                  <c:v>6.6443000000000003</c:v>
                </c:pt>
                <c:pt idx="1608">
                  <c:v>6.6463999999999999</c:v>
                </c:pt>
                <c:pt idx="1609">
                  <c:v>6.6666999999999996</c:v>
                </c:pt>
                <c:pt idx="1610">
                  <c:v>6.6829000000000001</c:v>
                </c:pt>
                <c:pt idx="1611">
                  <c:v>6.6527000000000003</c:v>
                </c:pt>
                <c:pt idx="1612">
                  <c:v>6.6074000000000002</c:v>
                </c:pt>
                <c:pt idx="1613">
                  <c:v>6.5987999999999998</c:v>
                </c:pt>
                <c:pt idx="1614">
                  <c:v>6.6006</c:v>
                </c:pt>
                <c:pt idx="1615">
                  <c:v>6.5617000000000001</c:v>
                </c:pt>
                <c:pt idx="1616">
                  <c:v>6.4770000000000003</c:v>
                </c:pt>
                <c:pt idx="1617">
                  <c:v>6.4337999999999997</c:v>
                </c:pt>
                <c:pt idx="1618">
                  <c:v>6.3952</c:v>
                </c:pt>
                <c:pt idx="1619">
                  <c:v>6.3571</c:v>
                </c:pt>
                <c:pt idx="1620">
                  <c:v>6.3628999999999998</c:v>
                </c:pt>
                <c:pt idx="1621">
                  <c:v>6.3437999999999999</c:v>
                </c:pt>
                <c:pt idx="1622">
                  <c:v>6.3372999999999999</c:v>
                </c:pt>
                <c:pt idx="1623">
                  <c:v>6.3372999999999999</c:v>
                </c:pt>
                <c:pt idx="1624">
                  <c:v>6.2675999999999998</c:v>
                </c:pt>
                <c:pt idx="1625">
                  <c:v>6.2523999999999997</c:v>
                </c:pt>
                <c:pt idx="1626">
                  <c:v>6.2839</c:v>
                </c:pt>
                <c:pt idx="1627">
                  <c:v>6.2310999999999996</c:v>
                </c:pt>
                <c:pt idx="1628">
                  <c:v>6.2310999999999996</c:v>
                </c:pt>
                <c:pt idx="1629">
                  <c:v>6.2653999999999996</c:v>
                </c:pt>
                <c:pt idx="1630">
                  <c:v>6.3230000000000004</c:v>
                </c:pt>
                <c:pt idx="1631">
                  <c:v>6.2988999999999997</c:v>
                </c:pt>
                <c:pt idx="1632">
                  <c:v>6.3436000000000003</c:v>
                </c:pt>
                <c:pt idx="1633">
                  <c:v>6.3301999999999996</c:v>
                </c:pt>
                <c:pt idx="1634">
                  <c:v>6.3308999999999997</c:v>
                </c:pt>
                <c:pt idx="1635">
                  <c:v>6.3834</c:v>
                </c:pt>
                <c:pt idx="1636">
                  <c:v>6.3925999999999998</c:v>
                </c:pt>
                <c:pt idx="1637">
                  <c:v>6.3840000000000003</c:v>
                </c:pt>
                <c:pt idx="1638">
                  <c:v>6.3691000000000004</c:v>
                </c:pt>
                <c:pt idx="1639">
                  <c:v>6.3968999999999996</c:v>
                </c:pt>
                <c:pt idx="1640">
                  <c:v>6.4646999999999997</c:v>
                </c:pt>
                <c:pt idx="1641">
                  <c:v>6.4511000000000003</c:v>
                </c:pt>
                <c:pt idx="1642">
                  <c:v>6.3794000000000004</c:v>
                </c:pt>
                <c:pt idx="1643">
                  <c:v>6.36</c:v>
                </c:pt>
                <c:pt idx="1644">
                  <c:v>6.3872999999999998</c:v>
                </c:pt>
                <c:pt idx="1645">
                  <c:v>6.3677999999999999</c:v>
                </c:pt>
                <c:pt idx="1646">
                  <c:v>6.3391999999999999</c:v>
                </c:pt>
                <c:pt idx="1647">
                  <c:v>6.3127000000000004</c:v>
                </c:pt>
                <c:pt idx="1648">
                  <c:v>6.2857000000000003</c:v>
                </c:pt>
                <c:pt idx="1649">
                  <c:v>6.2865000000000002</c:v>
                </c:pt>
                <c:pt idx="1650">
                  <c:v>6.4306999999999999</c:v>
                </c:pt>
                <c:pt idx="1651">
                  <c:v>6.5557999999999996</c:v>
                </c:pt>
                <c:pt idx="1652">
                  <c:v>6.4836999999999998</c:v>
                </c:pt>
                <c:pt idx="1653">
                  <c:v>6.4465000000000003</c:v>
                </c:pt>
                <c:pt idx="1654">
                  <c:v>6.4410999999999996</c:v>
                </c:pt>
                <c:pt idx="1655">
                  <c:v>6.4180999999999999</c:v>
                </c:pt>
                <c:pt idx="1656">
                  <c:v>6.4512999999999998</c:v>
                </c:pt>
                <c:pt idx="1657">
                  <c:v>6.4222999999999999</c:v>
                </c:pt>
                <c:pt idx="1658">
                  <c:v>6.4260999999999999</c:v>
                </c:pt>
                <c:pt idx="1659">
                  <c:v>6.4207000000000001</c:v>
                </c:pt>
                <c:pt idx="1660">
                  <c:v>6.3772000000000002</c:v>
                </c:pt>
                <c:pt idx="1661">
                  <c:v>6.3628</c:v>
                </c:pt>
                <c:pt idx="1662">
                  <c:v>6.3758999999999997</c:v>
                </c:pt>
                <c:pt idx="1663">
                  <c:v>6.3590999999999998</c:v>
                </c:pt>
                <c:pt idx="1664">
                  <c:v>6.3143000000000002</c:v>
                </c:pt>
                <c:pt idx="1665">
                  <c:v>6.3061999999999996</c:v>
                </c:pt>
                <c:pt idx="1666">
                  <c:v>6.3323999999999998</c:v>
                </c:pt>
                <c:pt idx="1667">
                  <c:v>6.3106</c:v>
                </c:pt>
                <c:pt idx="1668">
                  <c:v>6.2998000000000003</c:v>
                </c:pt>
                <c:pt idx="1669">
                  <c:v>6.2778999999999998</c:v>
                </c:pt>
                <c:pt idx="1670">
                  <c:v>6.3087</c:v>
                </c:pt>
                <c:pt idx="1671">
                  <c:v>6.2866999999999997</c:v>
                </c:pt>
                <c:pt idx="1672">
                  <c:v>6.3074000000000003</c:v>
                </c:pt>
                <c:pt idx="1673">
                  <c:v>6.3106999999999998</c:v>
                </c:pt>
                <c:pt idx="1674">
                  <c:v>6.3033000000000001</c:v>
                </c:pt>
                <c:pt idx="1675">
                  <c:v>6.3441999999999998</c:v>
                </c:pt>
                <c:pt idx="1676">
                  <c:v>6.3230000000000004</c:v>
                </c:pt>
                <c:pt idx="1677">
                  <c:v>6.3494999999999999</c:v>
                </c:pt>
                <c:pt idx="1678">
                  <c:v>6.3710000000000004</c:v>
                </c:pt>
                <c:pt idx="1679">
                  <c:v>6.3387000000000002</c:v>
                </c:pt>
                <c:pt idx="1680">
                  <c:v>6.4020999999999999</c:v>
                </c:pt>
                <c:pt idx="1681">
                  <c:v>6.3871000000000002</c:v>
                </c:pt>
                <c:pt idx="1682">
                  <c:v>6.4162999999999997</c:v>
                </c:pt>
                <c:pt idx="1683">
                  <c:v>6.4116</c:v>
                </c:pt>
                <c:pt idx="1684">
                  <c:v>6.3807999999999998</c:v>
                </c:pt>
                <c:pt idx="1685">
                  <c:v>6.3577000000000004</c:v>
                </c:pt>
                <c:pt idx="1686">
                  <c:v>6.3882000000000003</c:v>
                </c:pt>
                <c:pt idx="1687">
                  <c:v>6.3930999999999996</c:v>
                </c:pt>
                <c:pt idx="1688">
                  <c:v>6.3677000000000001</c:v>
                </c:pt>
                <c:pt idx="1689">
                  <c:v>6.3288000000000002</c:v>
                </c:pt>
                <c:pt idx="1690">
                  <c:v>6.3277999999999999</c:v>
                </c:pt>
                <c:pt idx="1691">
                  <c:v>6.3095999999999997</c:v>
                </c:pt>
                <c:pt idx="1692">
                  <c:v>6.3322000000000003</c:v>
                </c:pt>
                <c:pt idx="1693">
                  <c:v>6.4126000000000003</c:v>
                </c:pt>
                <c:pt idx="1694">
                  <c:v>6.3929</c:v>
                </c:pt>
                <c:pt idx="1695">
                  <c:v>6.4128999999999996</c:v>
                </c:pt>
                <c:pt idx="1696">
                  <c:v>6.4123000000000001</c:v>
                </c:pt>
                <c:pt idx="1697">
                  <c:v>6.4097</c:v>
                </c:pt>
                <c:pt idx="1698">
                  <c:v>6.4016999999999999</c:v>
                </c:pt>
                <c:pt idx="1699">
                  <c:v>6.3551000000000002</c:v>
                </c:pt>
                <c:pt idx="1700">
                  <c:v>6.3375000000000004</c:v>
                </c:pt>
                <c:pt idx="1701">
                  <c:v>6.3314000000000004</c:v>
                </c:pt>
                <c:pt idx="1702">
                  <c:v>6.3112000000000004</c:v>
                </c:pt>
                <c:pt idx="1703">
                  <c:v>6.2881</c:v>
                </c:pt>
                <c:pt idx="1704">
                  <c:v>6.3038999999999996</c:v>
                </c:pt>
                <c:pt idx="1705">
                  <c:v>6.2824999999999998</c:v>
                </c:pt>
                <c:pt idx="1706">
                  <c:v>6.2865000000000002</c:v>
                </c:pt>
                <c:pt idx="1707">
                  <c:v>6.2697000000000003</c:v>
                </c:pt>
                <c:pt idx="1708">
                  <c:v>6.2633000000000001</c:v>
                </c:pt>
                <c:pt idx="1709">
                  <c:v>6.2868000000000004</c:v>
                </c:pt>
                <c:pt idx="1710">
                  <c:v>6.2794999999999996</c:v>
                </c:pt>
                <c:pt idx="1711">
                  <c:v>6.2519</c:v>
                </c:pt>
                <c:pt idx="1712">
                  <c:v>6.2893999999999997</c:v>
                </c:pt>
                <c:pt idx="1713">
                  <c:v>6.3573000000000004</c:v>
                </c:pt>
                <c:pt idx="1714">
                  <c:v>6.3587999999999996</c:v>
                </c:pt>
                <c:pt idx="1715">
                  <c:v>6.3643000000000001</c:v>
                </c:pt>
                <c:pt idx="1716">
                  <c:v>6.3564999999999996</c:v>
                </c:pt>
                <c:pt idx="1717">
                  <c:v>6.3250999999999999</c:v>
                </c:pt>
                <c:pt idx="1718">
                  <c:v>6.3033999999999999</c:v>
                </c:pt>
                <c:pt idx="1719">
                  <c:v>6.2887000000000004</c:v>
                </c:pt>
                <c:pt idx="1720">
                  <c:v>6.3029000000000002</c:v>
                </c:pt>
                <c:pt idx="1721">
                  <c:v>6.3208000000000002</c:v>
                </c:pt>
                <c:pt idx="1722">
                  <c:v>6.3063000000000002</c:v>
                </c:pt>
                <c:pt idx="1723">
                  <c:v>6.2920999999999996</c:v>
                </c:pt>
                <c:pt idx="1724">
                  <c:v>6.2774000000000001</c:v>
                </c:pt>
                <c:pt idx="1725">
                  <c:v>6.2878999999999996</c:v>
                </c:pt>
                <c:pt idx="1726">
                  <c:v>6.2436999999999996</c:v>
                </c:pt>
                <c:pt idx="1727">
                  <c:v>6.2610999999999999</c:v>
                </c:pt>
                <c:pt idx="1728">
                  <c:v>6.2381000000000002</c:v>
                </c:pt>
                <c:pt idx="1729">
                  <c:v>6.2266000000000004</c:v>
                </c:pt>
                <c:pt idx="1730">
                  <c:v>6.2306999999999997</c:v>
                </c:pt>
                <c:pt idx="1731">
                  <c:v>6.2237999999999998</c:v>
                </c:pt>
                <c:pt idx="1732">
                  <c:v>6.2089999999999996</c:v>
                </c:pt>
                <c:pt idx="1733">
                  <c:v>6.2457000000000003</c:v>
                </c:pt>
                <c:pt idx="1734">
                  <c:v>6.2755999999999998</c:v>
                </c:pt>
                <c:pt idx="1735">
                  <c:v>6.2903000000000002</c:v>
                </c:pt>
                <c:pt idx="1736">
                  <c:v>6.4314</c:v>
                </c:pt>
                <c:pt idx="1737">
                  <c:v>6.4409999999999998</c:v>
                </c:pt>
                <c:pt idx="1738">
                  <c:v>6.4115000000000002</c:v>
                </c:pt>
                <c:pt idx="1739">
                  <c:v>6.3907999999999996</c:v>
                </c:pt>
                <c:pt idx="1740">
                  <c:v>6.3771000000000004</c:v>
                </c:pt>
                <c:pt idx="1741">
                  <c:v>6.3775000000000004</c:v>
                </c:pt>
                <c:pt idx="1742">
                  <c:v>6.4147999999999996</c:v>
                </c:pt>
                <c:pt idx="1743">
                  <c:v>6.4219999999999997</c:v>
                </c:pt>
                <c:pt idx="1744">
                  <c:v>6.4192999999999998</c:v>
                </c:pt>
                <c:pt idx="1745">
                  <c:v>6.4031000000000002</c:v>
                </c:pt>
                <c:pt idx="1746">
                  <c:v>6.4047000000000001</c:v>
                </c:pt>
                <c:pt idx="1747">
                  <c:v>6.4447000000000001</c:v>
                </c:pt>
                <c:pt idx="1748">
                  <c:v>6.3993000000000002</c:v>
                </c:pt>
                <c:pt idx="1749">
                  <c:v>6.4356</c:v>
                </c:pt>
                <c:pt idx="1750">
                  <c:v>6.4356999999999998</c:v>
                </c:pt>
                <c:pt idx="1751">
                  <c:v>6.4202000000000004</c:v>
                </c:pt>
                <c:pt idx="1752">
                  <c:v>6.4507000000000003</c:v>
                </c:pt>
                <c:pt idx="1753">
                  <c:v>6.4535</c:v>
                </c:pt>
                <c:pt idx="1754">
                  <c:v>6.4439000000000002</c:v>
                </c:pt>
                <c:pt idx="1755">
                  <c:v>6.4401000000000002</c:v>
                </c:pt>
                <c:pt idx="1756">
                  <c:v>6.4142999999999999</c:v>
                </c:pt>
                <c:pt idx="1757">
                  <c:v>6.4158999999999997</c:v>
                </c:pt>
                <c:pt idx="1758">
                  <c:v>6.3906000000000001</c:v>
                </c:pt>
                <c:pt idx="1759">
                  <c:v>6.3602999999999996</c:v>
                </c:pt>
                <c:pt idx="1760">
                  <c:v>6.3647</c:v>
                </c:pt>
                <c:pt idx="1761">
                  <c:v>6.3041</c:v>
                </c:pt>
                <c:pt idx="1762">
                  <c:v>6.2937000000000003</c:v>
                </c:pt>
                <c:pt idx="1763">
                  <c:v>6.2794999999999996</c:v>
                </c:pt>
                <c:pt idx="1764">
                  <c:v>6.2587999999999999</c:v>
                </c:pt>
                <c:pt idx="1765">
                  <c:v>6.2914000000000003</c:v>
                </c:pt>
                <c:pt idx="1766">
                  <c:v>6.3305999999999996</c:v>
                </c:pt>
                <c:pt idx="1767">
                  <c:v>6.3247</c:v>
                </c:pt>
                <c:pt idx="1768">
                  <c:v>6.3177000000000003</c:v>
                </c:pt>
                <c:pt idx="1769">
                  <c:v>6.3667999999999996</c:v>
                </c:pt>
                <c:pt idx="1770">
                  <c:v>6.3407999999999998</c:v>
                </c:pt>
                <c:pt idx="1771">
                  <c:v>6.3266999999999998</c:v>
                </c:pt>
                <c:pt idx="1772">
                  <c:v>6.3400999999999996</c:v>
                </c:pt>
                <c:pt idx="1773">
                  <c:v>6.3436000000000003</c:v>
                </c:pt>
                <c:pt idx="1774">
                  <c:v>6.3258999999999999</c:v>
                </c:pt>
                <c:pt idx="1775">
                  <c:v>6.3151999999999999</c:v>
                </c:pt>
                <c:pt idx="1776">
                  <c:v>6.3140000000000001</c:v>
                </c:pt>
                <c:pt idx="1777">
                  <c:v>6.3013000000000003</c:v>
                </c:pt>
                <c:pt idx="1778">
                  <c:v>6.2897999999999996</c:v>
                </c:pt>
                <c:pt idx="1779">
                  <c:v>6.3220000000000001</c:v>
                </c:pt>
                <c:pt idx="1780">
                  <c:v>6.3159000000000001</c:v>
                </c:pt>
                <c:pt idx="1781">
                  <c:v>6.2889999999999997</c:v>
                </c:pt>
                <c:pt idx="1782">
                  <c:v>6.2992999999999997</c:v>
                </c:pt>
                <c:pt idx="1783">
                  <c:v>6.2820999999999998</c:v>
                </c:pt>
                <c:pt idx="1784">
                  <c:v>6.3235999999999999</c:v>
                </c:pt>
                <c:pt idx="1785">
                  <c:v>6.3182999999999998</c:v>
                </c:pt>
                <c:pt idx="1786">
                  <c:v>6.3113000000000001</c:v>
                </c:pt>
                <c:pt idx="1787">
                  <c:v>6.2782999999999998</c:v>
                </c:pt>
                <c:pt idx="1788">
                  <c:v>6.2638999999999996</c:v>
                </c:pt>
                <c:pt idx="1789">
                  <c:v>6.2363</c:v>
                </c:pt>
                <c:pt idx="1790">
                  <c:v>6.2343999999999999</c:v>
                </c:pt>
                <c:pt idx="1791">
                  <c:v>6.2141999999999999</c:v>
                </c:pt>
                <c:pt idx="1792">
                  <c:v>6.2293000000000003</c:v>
                </c:pt>
                <c:pt idx="1793">
                  <c:v>6.1951999999999998</c:v>
                </c:pt>
                <c:pt idx="1794">
                  <c:v>6.2226999999999997</c:v>
                </c:pt>
                <c:pt idx="1795">
                  <c:v>6.2610000000000001</c:v>
                </c:pt>
                <c:pt idx="1796">
                  <c:v>6.2561999999999998</c:v>
                </c:pt>
                <c:pt idx="1797">
                  <c:v>6.2358000000000002</c:v>
                </c:pt>
                <c:pt idx="1798">
                  <c:v>6.2255000000000003</c:v>
                </c:pt>
                <c:pt idx="1799">
                  <c:v>6.2474999999999996</c:v>
                </c:pt>
                <c:pt idx="1800">
                  <c:v>6.2408000000000001</c:v>
                </c:pt>
                <c:pt idx="1801">
                  <c:v>6.2530999999999999</c:v>
                </c:pt>
                <c:pt idx="1802">
                  <c:v>6.2998000000000003</c:v>
                </c:pt>
                <c:pt idx="1803">
                  <c:v>6.2674000000000003</c:v>
                </c:pt>
                <c:pt idx="1804">
                  <c:v>6.2488000000000001</c:v>
                </c:pt>
                <c:pt idx="1805">
                  <c:v>6.2285000000000004</c:v>
                </c:pt>
                <c:pt idx="1806">
                  <c:v>6.2423000000000002</c:v>
                </c:pt>
                <c:pt idx="1807">
                  <c:v>6.2455999999999996</c:v>
                </c:pt>
                <c:pt idx="1808">
                  <c:v>6.2156000000000002</c:v>
                </c:pt>
                <c:pt idx="1809">
                  <c:v>6.2137000000000002</c:v>
                </c:pt>
                <c:pt idx="1810">
                  <c:v>6.1986999999999997</c:v>
                </c:pt>
                <c:pt idx="1811">
                  <c:v>6.2298</c:v>
                </c:pt>
                <c:pt idx="1812">
                  <c:v>6.181</c:v>
                </c:pt>
                <c:pt idx="1813">
                  <c:v>6.1550000000000002</c:v>
                </c:pt>
                <c:pt idx="1814">
                  <c:v>6.1569000000000003</c:v>
                </c:pt>
                <c:pt idx="1815">
                  <c:v>6.1702000000000004</c:v>
                </c:pt>
                <c:pt idx="1816">
                  <c:v>6.1474000000000002</c:v>
                </c:pt>
                <c:pt idx="1817">
                  <c:v>6.1242999999999999</c:v>
                </c:pt>
                <c:pt idx="1818">
                  <c:v>6.0846</c:v>
                </c:pt>
                <c:pt idx="1819">
                  <c:v>6.0686999999999998</c:v>
                </c:pt>
                <c:pt idx="1820">
                  <c:v>6.0541</c:v>
                </c:pt>
                <c:pt idx="1821">
                  <c:v>6.0061999999999998</c:v>
                </c:pt>
                <c:pt idx="1822">
                  <c:v>6.0465</c:v>
                </c:pt>
                <c:pt idx="1823">
                  <c:v>6.1043000000000003</c:v>
                </c:pt>
                <c:pt idx="1824">
                  <c:v>6.0590999999999999</c:v>
                </c:pt>
                <c:pt idx="1825">
                  <c:v>6.0605000000000002</c:v>
                </c:pt>
                <c:pt idx="1826">
                  <c:v>6.0644999999999998</c:v>
                </c:pt>
                <c:pt idx="1827">
                  <c:v>6.0450999999999997</c:v>
                </c:pt>
                <c:pt idx="1828">
                  <c:v>6.0625</c:v>
                </c:pt>
                <c:pt idx="1829">
                  <c:v>6.0877999999999997</c:v>
                </c:pt>
                <c:pt idx="1830">
                  <c:v>6.1238999999999999</c:v>
                </c:pt>
                <c:pt idx="1831">
                  <c:v>6.1</c:v>
                </c:pt>
                <c:pt idx="1832">
                  <c:v>6.0921000000000003</c:v>
                </c:pt>
                <c:pt idx="1833">
                  <c:v>6.0827999999999998</c:v>
                </c:pt>
                <c:pt idx="1834">
                  <c:v>6.0452000000000004</c:v>
                </c:pt>
                <c:pt idx="1835">
                  <c:v>6.0147000000000004</c:v>
                </c:pt>
                <c:pt idx="1836">
                  <c:v>6.0232000000000001</c:v>
                </c:pt>
                <c:pt idx="1837">
                  <c:v>6.0263999999999998</c:v>
                </c:pt>
                <c:pt idx="1838">
                  <c:v>6.0347999999999997</c:v>
                </c:pt>
                <c:pt idx="1839">
                  <c:v>6.0316000000000001</c:v>
                </c:pt>
                <c:pt idx="1840">
                  <c:v>6.0068000000000001</c:v>
                </c:pt>
                <c:pt idx="1841">
                  <c:v>6.0171999999999999</c:v>
                </c:pt>
                <c:pt idx="1842">
                  <c:v>6.0229999999999997</c:v>
                </c:pt>
                <c:pt idx="1843">
                  <c:v>6.0354999999999999</c:v>
                </c:pt>
                <c:pt idx="1844">
                  <c:v>6.0347999999999997</c:v>
                </c:pt>
                <c:pt idx="1845">
                  <c:v>6.0317999999999996</c:v>
                </c:pt>
                <c:pt idx="1846">
                  <c:v>6.0595999999999997</c:v>
                </c:pt>
                <c:pt idx="1847">
                  <c:v>6.0925000000000002</c:v>
                </c:pt>
                <c:pt idx="1848">
                  <c:v>6.048</c:v>
                </c:pt>
                <c:pt idx="1849">
                  <c:v>6.0747999999999998</c:v>
                </c:pt>
                <c:pt idx="1850">
                  <c:v>6.0975000000000001</c:v>
                </c:pt>
                <c:pt idx="1851">
                  <c:v>6.0852000000000004</c:v>
                </c:pt>
                <c:pt idx="1852">
                  <c:v>6.0647000000000002</c:v>
                </c:pt>
                <c:pt idx="1853">
                  <c:v>6.0536000000000003</c:v>
                </c:pt>
                <c:pt idx="1854">
                  <c:v>6.0925000000000002</c:v>
                </c:pt>
                <c:pt idx="1855">
                  <c:v>6.0896999999999997</c:v>
                </c:pt>
                <c:pt idx="1856">
                  <c:v>6.1153000000000004</c:v>
                </c:pt>
                <c:pt idx="1857">
                  <c:v>6.1055000000000001</c:v>
                </c:pt>
                <c:pt idx="1858">
                  <c:v>6.1032999999999999</c:v>
                </c:pt>
                <c:pt idx="1859">
                  <c:v>6.1092000000000004</c:v>
                </c:pt>
                <c:pt idx="1860">
                  <c:v>6.1128999999999998</c:v>
                </c:pt>
                <c:pt idx="1861">
                  <c:v>6.0951000000000004</c:v>
                </c:pt>
                <c:pt idx="1862">
                  <c:v>6.0877999999999997</c:v>
                </c:pt>
                <c:pt idx="1863">
                  <c:v>6.1043000000000003</c:v>
                </c:pt>
                <c:pt idx="1864">
                  <c:v>6.1062000000000003</c:v>
                </c:pt>
                <c:pt idx="1865">
                  <c:v>6.1227999999999998</c:v>
                </c:pt>
                <c:pt idx="1866">
                  <c:v>6.0975000000000001</c:v>
                </c:pt>
                <c:pt idx="1867">
                  <c:v>6.1989000000000001</c:v>
                </c:pt>
                <c:pt idx="1868">
                  <c:v>6.1966000000000001</c:v>
                </c:pt>
                <c:pt idx="1869">
                  <c:v>6.2359999999999998</c:v>
                </c:pt>
                <c:pt idx="1870">
                  <c:v>6.2504</c:v>
                </c:pt>
                <c:pt idx="1871">
                  <c:v>6.2469000000000001</c:v>
                </c:pt>
                <c:pt idx="1872">
                  <c:v>6.2138</c:v>
                </c:pt>
                <c:pt idx="1873">
                  <c:v>6.2053000000000003</c:v>
                </c:pt>
                <c:pt idx="1874">
                  <c:v>6.2222999999999997</c:v>
                </c:pt>
                <c:pt idx="1875">
                  <c:v>6.2442000000000002</c:v>
                </c:pt>
                <c:pt idx="1876">
                  <c:v>6.2747999999999999</c:v>
                </c:pt>
                <c:pt idx="1877">
                  <c:v>6.3022999999999998</c:v>
                </c:pt>
                <c:pt idx="1878">
                  <c:v>6.2838000000000003</c:v>
                </c:pt>
                <c:pt idx="1879">
                  <c:v>6.3193000000000001</c:v>
                </c:pt>
                <c:pt idx="1880">
                  <c:v>6.3269000000000002</c:v>
                </c:pt>
                <c:pt idx="1881">
                  <c:v>6.3304999999999998</c:v>
                </c:pt>
                <c:pt idx="1882">
                  <c:v>6.3334000000000001</c:v>
                </c:pt>
                <c:pt idx="1883">
                  <c:v>6.3334000000000001</c:v>
                </c:pt>
                <c:pt idx="1884">
                  <c:v>6.3228</c:v>
                </c:pt>
                <c:pt idx="1885">
                  <c:v>6.3381999999999996</c:v>
                </c:pt>
                <c:pt idx="1886">
                  <c:v>6.2988999999999997</c:v>
                </c:pt>
                <c:pt idx="1887">
                  <c:v>6.2430000000000003</c:v>
                </c:pt>
                <c:pt idx="1888">
                  <c:v>6.2430000000000003</c:v>
                </c:pt>
                <c:pt idx="1889">
                  <c:v>6.3647</c:v>
                </c:pt>
                <c:pt idx="1890">
                  <c:v>6.3575999999999997</c:v>
                </c:pt>
                <c:pt idx="1891">
                  <c:v>6.3327999999999998</c:v>
                </c:pt>
                <c:pt idx="1892">
                  <c:v>6.33</c:v>
                </c:pt>
                <c:pt idx="1893">
                  <c:v>6.3219000000000003</c:v>
                </c:pt>
                <c:pt idx="1894">
                  <c:v>6.3113000000000001</c:v>
                </c:pt>
                <c:pt idx="1895">
                  <c:v>6.3128000000000002</c:v>
                </c:pt>
                <c:pt idx="1896">
                  <c:v>6.3139000000000003</c:v>
                </c:pt>
                <c:pt idx="1897">
                  <c:v>6.3305999999999996</c:v>
                </c:pt>
                <c:pt idx="1898">
                  <c:v>6.3135000000000003</c:v>
                </c:pt>
                <c:pt idx="1899">
                  <c:v>6.2995000000000001</c:v>
                </c:pt>
                <c:pt idx="1900">
                  <c:v>6.2762000000000002</c:v>
                </c:pt>
                <c:pt idx="1901">
                  <c:v>6.2744999999999997</c:v>
                </c:pt>
                <c:pt idx="1902">
                  <c:v>6.2877999999999998</c:v>
                </c:pt>
                <c:pt idx="1903">
                  <c:v>6.2872000000000003</c:v>
                </c:pt>
                <c:pt idx="1904">
                  <c:v>6.2545999999999999</c:v>
                </c:pt>
                <c:pt idx="1905">
                  <c:v>6.2550999999999997</c:v>
                </c:pt>
                <c:pt idx="1906">
                  <c:v>6.2672999999999996</c:v>
                </c:pt>
                <c:pt idx="1907">
                  <c:v>6.2602000000000002</c:v>
                </c:pt>
                <c:pt idx="1908">
                  <c:v>6.2773000000000003</c:v>
                </c:pt>
                <c:pt idx="1909">
                  <c:v>6.2515999999999998</c:v>
                </c:pt>
                <c:pt idx="1910">
                  <c:v>6.2755000000000001</c:v>
                </c:pt>
                <c:pt idx="1911">
                  <c:v>6.3712999999999997</c:v>
                </c:pt>
                <c:pt idx="1912">
                  <c:v>6.3415999999999997</c:v>
                </c:pt>
                <c:pt idx="1913">
                  <c:v>6.3052999999999999</c:v>
                </c:pt>
                <c:pt idx="1914">
                  <c:v>6.3174999999999999</c:v>
                </c:pt>
                <c:pt idx="1915">
                  <c:v>6.3085000000000004</c:v>
                </c:pt>
                <c:pt idx="1916">
                  <c:v>6.2876000000000003</c:v>
                </c:pt>
                <c:pt idx="1917">
                  <c:v>6.2858000000000001</c:v>
                </c:pt>
                <c:pt idx="1918">
                  <c:v>6.2935999999999996</c:v>
                </c:pt>
                <c:pt idx="1919">
                  <c:v>6.2912999999999997</c:v>
                </c:pt>
                <c:pt idx="1920">
                  <c:v>6.3089000000000004</c:v>
                </c:pt>
                <c:pt idx="1921">
                  <c:v>6.3170000000000002</c:v>
                </c:pt>
                <c:pt idx="1922">
                  <c:v>6.3080999999999996</c:v>
                </c:pt>
                <c:pt idx="1923">
                  <c:v>6.2925000000000004</c:v>
                </c:pt>
                <c:pt idx="1924">
                  <c:v>6.3026</c:v>
                </c:pt>
                <c:pt idx="1925">
                  <c:v>6.2752999999999997</c:v>
                </c:pt>
                <c:pt idx="1926">
                  <c:v>6.2877000000000001</c:v>
                </c:pt>
                <c:pt idx="1927">
                  <c:v>6.3098999999999998</c:v>
                </c:pt>
                <c:pt idx="1928">
                  <c:v>6.2801</c:v>
                </c:pt>
                <c:pt idx="1929">
                  <c:v>6.2702999999999998</c:v>
                </c:pt>
                <c:pt idx="1930">
                  <c:v>6.2712000000000003</c:v>
                </c:pt>
                <c:pt idx="1931">
                  <c:v>6.2880000000000003</c:v>
                </c:pt>
                <c:pt idx="1932">
                  <c:v>6.3956</c:v>
                </c:pt>
                <c:pt idx="1933">
                  <c:v>6.3997999999999999</c:v>
                </c:pt>
                <c:pt idx="1934">
                  <c:v>6.4356999999999998</c:v>
                </c:pt>
                <c:pt idx="1935">
                  <c:v>6.4513999999999996</c:v>
                </c:pt>
                <c:pt idx="1936">
                  <c:v>6.4621000000000004</c:v>
                </c:pt>
                <c:pt idx="1937">
                  <c:v>6.4603000000000002</c:v>
                </c:pt>
                <c:pt idx="1938">
                  <c:v>6.4390000000000001</c:v>
                </c:pt>
                <c:pt idx="1939">
                  <c:v>6.452</c:v>
                </c:pt>
                <c:pt idx="1940">
                  <c:v>6.4542999999999999</c:v>
                </c:pt>
                <c:pt idx="1941">
                  <c:v>6.4260000000000002</c:v>
                </c:pt>
                <c:pt idx="1942">
                  <c:v>6.4173999999999998</c:v>
                </c:pt>
                <c:pt idx="1943">
                  <c:v>6.423</c:v>
                </c:pt>
                <c:pt idx="1944">
                  <c:v>6.4107000000000003</c:v>
                </c:pt>
                <c:pt idx="1945">
                  <c:v>6.4019000000000004</c:v>
                </c:pt>
                <c:pt idx="1946">
                  <c:v>6.4043999999999999</c:v>
                </c:pt>
                <c:pt idx="1947">
                  <c:v>6.4188000000000001</c:v>
                </c:pt>
                <c:pt idx="1948">
                  <c:v>6.3954000000000004</c:v>
                </c:pt>
                <c:pt idx="1949">
                  <c:v>6.4062000000000001</c:v>
                </c:pt>
                <c:pt idx="1950">
                  <c:v>6.4154</c:v>
                </c:pt>
                <c:pt idx="1951">
                  <c:v>6.3987999999999996</c:v>
                </c:pt>
                <c:pt idx="1952">
                  <c:v>6.3920000000000003</c:v>
                </c:pt>
                <c:pt idx="1953">
                  <c:v>6.5117000000000003</c:v>
                </c:pt>
                <c:pt idx="1954">
                  <c:v>6.4607999999999999</c:v>
                </c:pt>
                <c:pt idx="1955">
                  <c:v>6.4446000000000003</c:v>
                </c:pt>
                <c:pt idx="1956">
                  <c:v>6.4848999999999997</c:v>
                </c:pt>
                <c:pt idx="1957">
                  <c:v>6.4546999999999999</c:v>
                </c:pt>
                <c:pt idx="1958">
                  <c:v>6.4481000000000002</c:v>
                </c:pt>
                <c:pt idx="1959">
                  <c:v>6.4752999999999998</c:v>
                </c:pt>
                <c:pt idx="1960">
                  <c:v>6.4630000000000001</c:v>
                </c:pt>
                <c:pt idx="1961">
                  <c:v>6.4267000000000003</c:v>
                </c:pt>
                <c:pt idx="1962">
                  <c:v>6.4622000000000002</c:v>
                </c:pt>
                <c:pt idx="1963">
                  <c:v>6.4212999999999996</c:v>
                </c:pt>
                <c:pt idx="1964">
                  <c:v>6.3954000000000004</c:v>
                </c:pt>
                <c:pt idx="1965">
                  <c:v>6.4086999999999996</c:v>
                </c:pt>
                <c:pt idx="1966">
                  <c:v>6.4042000000000003</c:v>
                </c:pt>
                <c:pt idx="1967">
                  <c:v>6.3987999999999996</c:v>
                </c:pt>
                <c:pt idx="1968">
                  <c:v>6.4099000000000004</c:v>
                </c:pt>
                <c:pt idx="1969">
                  <c:v>6.4082999999999997</c:v>
                </c:pt>
                <c:pt idx="1970">
                  <c:v>6.3559000000000001</c:v>
                </c:pt>
                <c:pt idx="1971">
                  <c:v>6.3468</c:v>
                </c:pt>
                <c:pt idx="1972">
                  <c:v>6.3728999999999996</c:v>
                </c:pt>
                <c:pt idx="1973">
                  <c:v>6.3925000000000001</c:v>
                </c:pt>
                <c:pt idx="1974">
                  <c:v>6.3731999999999998</c:v>
                </c:pt>
                <c:pt idx="1975">
                  <c:v>6.3857999999999997</c:v>
                </c:pt>
                <c:pt idx="1976">
                  <c:v>6.399</c:v>
                </c:pt>
                <c:pt idx="1977">
                  <c:v>6.4024000000000001</c:v>
                </c:pt>
                <c:pt idx="1978">
                  <c:v>6.4021999999999997</c:v>
                </c:pt>
                <c:pt idx="1979">
                  <c:v>6.4154999999999998</c:v>
                </c:pt>
                <c:pt idx="1980">
                  <c:v>6.4006999999999996</c:v>
                </c:pt>
                <c:pt idx="1981">
                  <c:v>6.3818000000000001</c:v>
                </c:pt>
                <c:pt idx="1982">
                  <c:v>6.3731</c:v>
                </c:pt>
                <c:pt idx="1983">
                  <c:v>6.3653000000000004</c:v>
                </c:pt>
                <c:pt idx="1984">
                  <c:v>6.3512000000000004</c:v>
                </c:pt>
                <c:pt idx="1985">
                  <c:v>6.3997999999999999</c:v>
                </c:pt>
                <c:pt idx="1986">
                  <c:v>6.3971999999999998</c:v>
                </c:pt>
                <c:pt idx="1987">
                  <c:v>6.3747999999999996</c:v>
                </c:pt>
                <c:pt idx="1988">
                  <c:v>6.3596000000000004</c:v>
                </c:pt>
                <c:pt idx="1989">
                  <c:v>6.3619000000000003</c:v>
                </c:pt>
                <c:pt idx="1990">
                  <c:v>6.3552</c:v>
                </c:pt>
                <c:pt idx="1991">
                  <c:v>6.3352000000000004</c:v>
                </c:pt>
                <c:pt idx="1992">
                  <c:v>6.3418000000000001</c:v>
                </c:pt>
                <c:pt idx="1993">
                  <c:v>6.3395000000000001</c:v>
                </c:pt>
                <c:pt idx="1994">
                  <c:v>6.3212000000000002</c:v>
                </c:pt>
                <c:pt idx="1995">
                  <c:v>6.2838000000000003</c:v>
                </c:pt>
                <c:pt idx="1996">
                  <c:v>6.2887000000000004</c:v>
                </c:pt>
                <c:pt idx="1997">
                  <c:v>6.2889999999999997</c:v>
                </c:pt>
                <c:pt idx="1998">
                  <c:v>6.3879000000000001</c:v>
                </c:pt>
                <c:pt idx="1999">
                  <c:v>6.3914</c:v>
                </c:pt>
                <c:pt idx="2000">
                  <c:v>6.4063999999999997</c:v>
                </c:pt>
                <c:pt idx="2001">
                  <c:v>6.3878000000000004</c:v>
                </c:pt>
                <c:pt idx="2002">
                  <c:v>6.3617999999999997</c:v>
                </c:pt>
                <c:pt idx="2003">
                  <c:v>6.3118999999999996</c:v>
                </c:pt>
                <c:pt idx="2004">
                  <c:v>6.3075000000000001</c:v>
                </c:pt>
                <c:pt idx="2005">
                  <c:v>6.3501000000000003</c:v>
                </c:pt>
                <c:pt idx="2006">
                  <c:v>6.3339999999999996</c:v>
                </c:pt>
                <c:pt idx="2007">
                  <c:v>6.3563000000000001</c:v>
                </c:pt>
                <c:pt idx="2008">
                  <c:v>6.3436000000000003</c:v>
                </c:pt>
                <c:pt idx="2009">
                  <c:v>6.3562000000000003</c:v>
                </c:pt>
                <c:pt idx="2010">
                  <c:v>6.3368000000000002</c:v>
                </c:pt>
                <c:pt idx="2011">
                  <c:v>6.33</c:v>
                </c:pt>
                <c:pt idx="2012">
                  <c:v>6.3238000000000003</c:v>
                </c:pt>
                <c:pt idx="2013">
                  <c:v>6.3177000000000003</c:v>
                </c:pt>
                <c:pt idx="2014">
                  <c:v>6.3133999999999997</c:v>
                </c:pt>
                <c:pt idx="2015">
                  <c:v>6.2874999999999996</c:v>
                </c:pt>
                <c:pt idx="2016">
                  <c:v>6.2732000000000001</c:v>
                </c:pt>
                <c:pt idx="2017">
                  <c:v>6.2515000000000001</c:v>
                </c:pt>
                <c:pt idx="2018">
                  <c:v>6.3079000000000001</c:v>
                </c:pt>
                <c:pt idx="2019">
                  <c:v>6.3128000000000002</c:v>
                </c:pt>
                <c:pt idx="2020">
                  <c:v>6.3422000000000001</c:v>
                </c:pt>
                <c:pt idx="2021">
                  <c:v>6.3304</c:v>
                </c:pt>
                <c:pt idx="2022">
                  <c:v>6.3498000000000001</c:v>
                </c:pt>
                <c:pt idx="2023">
                  <c:v>6.3551000000000002</c:v>
                </c:pt>
                <c:pt idx="2024">
                  <c:v>6.3322000000000003</c:v>
                </c:pt>
                <c:pt idx="2025">
                  <c:v>6.3589000000000002</c:v>
                </c:pt>
                <c:pt idx="2026">
                  <c:v>6.3773</c:v>
                </c:pt>
                <c:pt idx="2027">
                  <c:v>6.3693</c:v>
                </c:pt>
                <c:pt idx="2028">
                  <c:v>6.3776999999999999</c:v>
                </c:pt>
                <c:pt idx="2029">
                  <c:v>6.3883999999999999</c:v>
                </c:pt>
                <c:pt idx="2030">
                  <c:v>6.3853</c:v>
                </c:pt>
                <c:pt idx="2031">
                  <c:v>6.3860999999999999</c:v>
                </c:pt>
                <c:pt idx="2032">
                  <c:v>6.3601999999999999</c:v>
                </c:pt>
                <c:pt idx="2033">
                  <c:v>6.3586999999999998</c:v>
                </c:pt>
                <c:pt idx="2034">
                  <c:v>6.3506999999999998</c:v>
                </c:pt>
                <c:pt idx="2035">
                  <c:v>6.3314000000000004</c:v>
                </c:pt>
                <c:pt idx="2036">
                  <c:v>6.33</c:v>
                </c:pt>
                <c:pt idx="2037">
                  <c:v>6.3334999999999999</c:v>
                </c:pt>
                <c:pt idx="2038">
                  <c:v>6.3472</c:v>
                </c:pt>
                <c:pt idx="2039">
                  <c:v>6.3441000000000001</c:v>
                </c:pt>
                <c:pt idx="2040">
                  <c:v>6.3567999999999998</c:v>
                </c:pt>
                <c:pt idx="2041">
                  <c:v>6.4138999999999999</c:v>
                </c:pt>
                <c:pt idx="2042">
                  <c:v>6.4044999999999996</c:v>
                </c:pt>
                <c:pt idx="2043">
                  <c:v>6.3940000000000001</c:v>
                </c:pt>
                <c:pt idx="2044">
                  <c:v>6.3997999999999999</c:v>
                </c:pt>
                <c:pt idx="2045">
                  <c:v>6.3750999999999998</c:v>
                </c:pt>
                <c:pt idx="2046">
                  <c:v>6.3704000000000001</c:v>
                </c:pt>
                <c:pt idx="2047">
                  <c:v>6.3883999999999999</c:v>
                </c:pt>
                <c:pt idx="2048">
                  <c:v>6.3799000000000001</c:v>
                </c:pt>
                <c:pt idx="2049">
                  <c:v>6.4004000000000003</c:v>
                </c:pt>
                <c:pt idx="2050">
                  <c:v>6.399</c:v>
                </c:pt>
                <c:pt idx="2051">
                  <c:v>6.3818999999999999</c:v>
                </c:pt>
                <c:pt idx="2052">
                  <c:v>6.3826000000000001</c:v>
                </c:pt>
                <c:pt idx="2053">
                  <c:v>6.3769</c:v>
                </c:pt>
                <c:pt idx="2054">
                  <c:v>6.3841999999999999</c:v>
                </c:pt>
                <c:pt idx="2055">
                  <c:v>6.3814000000000002</c:v>
                </c:pt>
                <c:pt idx="2056">
                  <c:v>6.3647999999999998</c:v>
                </c:pt>
                <c:pt idx="2057">
                  <c:v>6.3734000000000002</c:v>
                </c:pt>
                <c:pt idx="2058">
                  <c:v>6.3582000000000001</c:v>
                </c:pt>
                <c:pt idx="2059">
                  <c:v>6.3285999999999998</c:v>
                </c:pt>
                <c:pt idx="2060">
                  <c:v>6.3345000000000002</c:v>
                </c:pt>
                <c:pt idx="2061">
                  <c:v>6.3242000000000003</c:v>
                </c:pt>
                <c:pt idx="2062">
                  <c:v>6.3178000000000001</c:v>
                </c:pt>
                <c:pt idx="2063">
                  <c:v>6.3907999999999996</c:v>
                </c:pt>
                <c:pt idx="2064">
                  <c:v>6.4034000000000004</c:v>
                </c:pt>
                <c:pt idx="2065">
                  <c:v>6.4237000000000002</c:v>
                </c:pt>
                <c:pt idx="2066">
                  <c:v>6.4218000000000002</c:v>
                </c:pt>
                <c:pt idx="2067">
                  <c:v>6.4238999999999997</c:v>
                </c:pt>
                <c:pt idx="2068">
                  <c:v>6.4122000000000003</c:v>
                </c:pt>
                <c:pt idx="2069">
                  <c:v>6.4126000000000003</c:v>
                </c:pt>
                <c:pt idx="2070">
                  <c:v>6.4276999999999997</c:v>
                </c:pt>
                <c:pt idx="2071">
                  <c:v>6.4219999999999997</c:v>
                </c:pt>
                <c:pt idx="2072">
                  <c:v>6.4259000000000004</c:v>
                </c:pt>
                <c:pt idx="2073">
                  <c:v>6.4333999999999998</c:v>
                </c:pt>
                <c:pt idx="2074">
                  <c:v>6.4313000000000002</c:v>
                </c:pt>
                <c:pt idx="2075">
                  <c:v>6.4028</c:v>
                </c:pt>
                <c:pt idx="2076">
                  <c:v>6.3971</c:v>
                </c:pt>
                <c:pt idx="2077">
                  <c:v>6.3941999999999997</c:v>
                </c:pt>
                <c:pt idx="2078">
                  <c:v>6.3974000000000002</c:v>
                </c:pt>
                <c:pt idx="2079">
                  <c:v>6.4043000000000001</c:v>
                </c:pt>
                <c:pt idx="2080">
                  <c:v>6.3859000000000004</c:v>
                </c:pt>
                <c:pt idx="2081">
                  <c:v>6.4029999999999996</c:v>
                </c:pt>
                <c:pt idx="2082">
                  <c:v>6.4076000000000004</c:v>
                </c:pt>
                <c:pt idx="2083">
                  <c:v>6.4005000000000001</c:v>
                </c:pt>
                <c:pt idx="2084">
                  <c:v>6.5128000000000004</c:v>
                </c:pt>
                <c:pt idx="2085">
                  <c:v>6.4832000000000001</c:v>
                </c:pt>
                <c:pt idx="2086">
                  <c:v>6.4706999999999999</c:v>
                </c:pt>
                <c:pt idx="2087">
                  <c:v>6.4652000000000003</c:v>
                </c:pt>
                <c:pt idx="2088">
                  <c:v>6.4436999999999998</c:v>
                </c:pt>
                <c:pt idx="2089">
                  <c:v>6.4413</c:v>
                </c:pt>
                <c:pt idx="2090">
                  <c:v>6.4396000000000004</c:v>
                </c:pt>
                <c:pt idx="2091">
                  <c:v>6.4413</c:v>
                </c:pt>
                <c:pt idx="2092">
                  <c:v>6.4362000000000004</c:v>
                </c:pt>
                <c:pt idx="2093">
                  <c:v>6.4330999999999996</c:v>
                </c:pt>
                <c:pt idx="2094">
                  <c:v>6.4557000000000002</c:v>
                </c:pt>
                <c:pt idx="2095">
                  <c:v>6.4714999999999998</c:v>
                </c:pt>
                <c:pt idx="2096">
                  <c:v>6.4638</c:v>
                </c:pt>
                <c:pt idx="2097">
                  <c:v>6.4749999999999996</c:v>
                </c:pt>
                <c:pt idx="2098">
                  <c:v>6.4157999999999999</c:v>
                </c:pt>
                <c:pt idx="2099">
                  <c:v>6.4020999999999999</c:v>
                </c:pt>
                <c:pt idx="2100">
                  <c:v>6.4006999999999996</c:v>
                </c:pt>
                <c:pt idx="2101">
                  <c:v>6.4230999999999998</c:v>
                </c:pt>
                <c:pt idx="2102">
                  <c:v>6.4108000000000001</c:v>
                </c:pt>
                <c:pt idx="2103">
                  <c:v>6.4048999999999996</c:v>
                </c:pt>
                <c:pt idx="2104">
                  <c:v>6.3853</c:v>
                </c:pt>
                <c:pt idx="2105">
                  <c:v>6.3754999999999997</c:v>
                </c:pt>
                <c:pt idx="2106">
                  <c:v>6.3724999999999996</c:v>
                </c:pt>
                <c:pt idx="2107">
                  <c:v>6.3811999999999998</c:v>
                </c:pt>
                <c:pt idx="2108">
                  <c:v>6.3872</c:v>
                </c:pt>
                <c:pt idx="2109">
                  <c:v>6.3832000000000004</c:v>
                </c:pt>
                <c:pt idx="2110">
                  <c:v>6.3475999999999999</c:v>
                </c:pt>
                <c:pt idx="2111">
                  <c:v>6.3392999999999997</c:v>
                </c:pt>
                <c:pt idx="2112">
                  <c:v>6.3662999999999998</c:v>
                </c:pt>
                <c:pt idx="2113">
                  <c:v>6.3779000000000003</c:v>
                </c:pt>
                <c:pt idx="2114">
                  <c:v>6.3681000000000001</c:v>
                </c:pt>
                <c:pt idx="2115">
                  <c:v>6.3653000000000004</c:v>
                </c:pt>
                <c:pt idx="2116">
                  <c:v>6.38</c:v>
                </c:pt>
                <c:pt idx="2117">
                  <c:v>6.3868999999999998</c:v>
                </c:pt>
                <c:pt idx="2118">
                  <c:v>6.3731999999999998</c:v>
                </c:pt>
                <c:pt idx="2119">
                  <c:v>6.3803000000000001</c:v>
                </c:pt>
                <c:pt idx="2120">
                  <c:v>6.3665000000000003</c:v>
                </c:pt>
                <c:pt idx="2121">
                  <c:v>6.3667999999999996</c:v>
                </c:pt>
                <c:pt idx="2122">
                  <c:v>6.3730000000000002</c:v>
                </c:pt>
                <c:pt idx="2123">
                  <c:v>6.3826999999999998</c:v>
                </c:pt>
                <c:pt idx="2124">
                  <c:v>6.3845000000000001</c:v>
                </c:pt>
                <c:pt idx="2125">
                  <c:v>6.4008000000000003</c:v>
                </c:pt>
                <c:pt idx="2126">
                  <c:v>6.4158999999999997</c:v>
                </c:pt>
                <c:pt idx="2127">
                  <c:v>6.4252000000000002</c:v>
                </c:pt>
                <c:pt idx="2128">
                  <c:v>6.5004</c:v>
                </c:pt>
                <c:pt idx="2129">
                  <c:v>6.5050999999999997</c:v>
                </c:pt>
                <c:pt idx="2130">
                  <c:v>6.5122999999999998</c:v>
                </c:pt>
                <c:pt idx="2131">
                  <c:v>6.5256999999999996</c:v>
                </c:pt>
                <c:pt idx="2132">
                  <c:v>6.5204000000000004</c:v>
                </c:pt>
                <c:pt idx="2133">
                  <c:v>6.5129000000000001</c:v>
                </c:pt>
                <c:pt idx="2134">
                  <c:v>6.5030999999999999</c:v>
                </c:pt>
                <c:pt idx="2135">
                  <c:v>6.5012999999999996</c:v>
                </c:pt>
                <c:pt idx="2136">
                  <c:v>6.4661</c:v>
                </c:pt>
                <c:pt idx="2137">
                  <c:v>6.4394</c:v>
                </c:pt>
                <c:pt idx="2138">
                  <c:v>6.4306999999999999</c:v>
                </c:pt>
                <c:pt idx="2139">
                  <c:v>6.4321000000000002</c:v>
                </c:pt>
                <c:pt idx="2140">
                  <c:v>6.4180000000000001</c:v>
                </c:pt>
                <c:pt idx="2141">
                  <c:v>6.3914999999999997</c:v>
                </c:pt>
                <c:pt idx="2142">
                  <c:v>6.3939000000000004</c:v>
                </c:pt>
                <c:pt idx="2143">
                  <c:v>6.3733000000000004</c:v>
                </c:pt>
                <c:pt idx="2144">
                  <c:v>6.3705999999999996</c:v>
                </c:pt>
                <c:pt idx="2145">
                  <c:v>6.3705999999999996</c:v>
                </c:pt>
                <c:pt idx="2146">
                  <c:v>6.3653000000000004</c:v>
                </c:pt>
                <c:pt idx="2147">
                  <c:v>6.3463000000000003</c:v>
                </c:pt>
                <c:pt idx="2148">
                  <c:v>6.3414000000000001</c:v>
                </c:pt>
                <c:pt idx="2149">
                  <c:v>6.3387000000000002</c:v>
                </c:pt>
                <c:pt idx="2150">
                  <c:v>6.3387000000000002</c:v>
                </c:pt>
                <c:pt idx="2151">
                  <c:v>6.3895</c:v>
                </c:pt>
                <c:pt idx="2152">
                  <c:v>6.3724999999999996</c:v>
                </c:pt>
                <c:pt idx="2153">
                  <c:v>6.3700999999999999</c:v>
                </c:pt>
                <c:pt idx="2154">
                  <c:v>6.35</c:v>
                </c:pt>
                <c:pt idx="2155">
                  <c:v>6.3311999999999999</c:v>
                </c:pt>
                <c:pt idx="2156">
                  <c:v>6.3170000000000002</c:v>
                </c:pt>
                <c:pt idx="2157">
                  <c:v>6.2975000000000003</c:v>
                </c:pt>
                <c:pt idx="2158">
                  <c:v>6.2770000000000001</c:v>
                </c:pt>
                <c:pt idx="2159">
                  <c:v>6.2628000000000004</c:v>
                </c:pt>
                <c:pt idx="2160">
                  <c:v>6.3102</c:v>
                </c:pt>
                <c:pt idx="2161">
                  <c:v>6.3110999999999997</c:v>
                </c:pt>
                <c:pt idx="2162">
                  <c:v>6.3220999999999998</c:v>
                </c:pt>
                <c:pt idx="2163">
                  <c:v>6.3194999999999997</c:v>
                </c:pt>
                <c:pt idx="2164">
                  <c:v>6.3243</c:v>
                </c:pt>
                <c:pt idx="2165">
                  <c:v>6.3211000000000004</c:v>
                </c:pt>
                <c:pt idx="2166">
                  <c:v>6.3013000000000003</c:v>
                </c:pt>
                <c:pt idx="2167">
                  <c:v>6.2954999999999997</c:v>
                </c:pt>
                <c:pt idx="2168">
                  <c:v>6.2912999999999997</c:v>
                </c:pt>
                <c:pt idx="2169">
                  <c:v>6.2865000000000002</c:v>
                </c:pt>
                <c:pt idx="2170">
                  <c:v>6.2808999999999999</c:v>
                </c:pt>
                <c:pt idx="2171">
                  <c:v>6.2911999999999999</c:v>
                </c:pt>
                <c:pt idx="2172">
                  <c:v>6.2975000000000003</c:v>
                </c:pt>
                <c:pt idx="2173">
                  <c:v>6.4648000000000003</c:v>
                </c:pt>
                <c:pt idx="2174">
                  <c:v>6.4622999999999999</c:v>
                </c:pt>
                <c:pt idx="2175">
                  <c:v>6.4855999999999998</c:v>
                </c:pt>
                <c:pt idx="2176">
                  <c:v>6.4856999999999996</c:v>
                </c:pt>
                <c:pt idx="2177">
                  <c:v>6.4664999999999999</c:v>
                </c:pt>
                <c:pt idx="2178">
                  <c:v>6.4641000000000002</c:v>
                </c:pt>
                <c:pt idx="2179">
                  <c:v>6.4268999999999998</c:v>
                </c:pt>
                <c:pt idx="2180">
                  <c:v>6.4173</c:v>
                </c:pt>
                <c:pt idx="2181">
                  <c:v>6.4424999999999999</c:v>
                </c:pt>
                <c:pt idx="2182">
                  <c:v>6.4321999999999999</c:v>
                </c:pt>
                <c:pt idx="2183">
                  <c:v>6.4107000000000003</c:v>
                </c:pt>
                <c:pt idx="2184">
                  <c:v>6.4077999999999999</c:v>
                </c:pt>
                <c:pt idx="2185">
                  <c:v>6.3769999999999998</c:v>
                </c:pt>
                <c:pt idx="2186">
                  <c:v>6.3761999999999999</c:v>
                </c:pt>
                <c:pt idx="2187">
                  <c:v>6.3933</c:v>
                </c:pt>
                <c:pt idx="2188">
                  <c:v>6.3822000000000001</c:v>
                </c:pt>
                <c:pt idx="2189">
                  <c:v>6.3869999999999996</c:v>
                </c:pt>
                <c:pt idx="2190">
                  <c:v>6.3985000000000003</c:v>
                </c:pt>
                <c:pt idx="2191">
                  <c:v>6.3898999999999999</c:v>
                </c:pt>
                <c:pt idx="2192">
                  <c:v>6.3929</c:v>
                </c:pt>
                <c:pt idx="2193">
                  <c:v>6.4634999999999998</c:v>
                </c:pt>
                <c:pt idx="2194">
                  <c:v>6.4477000000000002</c:v>
                </c:pt>
                <c:pt idx="2195">
                  <c:v>6.3680000000000003</c:v>
                </c:pt>
                <c:pt idx="2196">
                  <c:v>6.3410000000000002</c:v>
                </c:pt>
                <c:pt idx="2197">
                  <c:v>6.3494999999999999</c:v>
                </c:pt>
                <c:pt idx="2198">
                  <c:v>6.3346999999999998</c:v>
                </c:pt>
                <c:pt idx="2199">
                  <c:v>6.3068</c:v>
                </c:pt>
                <c:pt idx="2200">
                  <c:v>6.3087999999999997</c:v>
                </c:pt>
                <c:pt idx="2201">
                  <c:v>6.3</c:v>
                </c:pt>
                <c:pt idx="2202">
                  <c:v>6.2923</c:v>
                </c:pt>
                <c:pt idx="2203">
                  <c:v>6.3247999999999998</c:v>
                </c:pt>
                <c:pt idx="2204">
                  <c:v>6.3129</c:v>
                </c:pt>
                <c:pt idx="2205">
                  <c:v>6.3215000000000003</c:v>
                </c:pt>
                <c:pt idx="2206">
                  <c:v>6.3137999999999996</c:v>
                </c:pt>
                <c:pt idx="2207">
                  <c:v>6.3170999999999999</c:v>
                </c:pt>
                <c:pt idx="2208">
                  <c:v>6.3018000000000001</c:v>
                </c:pt>
                <c:pt idx="2209">
                  <c:v>6.2961</c:v>
                </c:pt>
                <c:pt idx="2210">
                  <c:v>6.2906000000000004</c:v>
                </c:pt>
                <c:pt idx="2211">
                  <c:v>6.2903000000000002</c:v>
                </c:pt>
                <c:pt idx="2212">
                  <c:v>6.2986000000000004</c:v>
                </c:pt>
                <c:pt idx="2213">
                  <c:v>6.2880000000000003</c:v>
                </c:pt>
                <c:pt idx="2214">
                  <c:v>6.3851000000000004</c:v>
                </c:pt>
                <c:pt idx="2215">
                  <c:v>6.3727999999999998</c:v>
                </c:pt>
                <c:pt idx="2216">
                  <c:v>6.3726000000000003</c:v>
                </c:pt>
                <c:pt idx="2217">
                  <c:v>6.3711000000000002</c:v>
                </c:pt>
                <c:pt idx="2218">
                  <c:v>6.3308</c:v>
                </c:pt>
                <c:pt idx="2219">
                  <c:v>6.3311000000000002</c:v>
                </c:pt>
                <c:pt idx="2220">
                  <c:v>6.3261000000000003</c:v>
                </c:pt>
                <c:pt idx="2221">
                  <c:v>6.35</c:v>
                </c:pt>
                <c:pt idx="2222">
                  <c:v>6.3574999999999999</c:v>
                </c:pt>
                <c:pt idx="2223">
                  <c:v>6.3841000000000001</c:v>
                </c:pt>
                <c:pt idx="2224">
                  <c:v>6.3658999999999999</c:v>
                </c:pt>
                <c:pt idx="2225">
                  <c:v>6.3651</c:v>
                </c:pt>
                <c:pt idx="2226">
                  <c:v>6.3723999999999998</c:v>
                </c:pt>
                <c:pt idx="2227">
                  <c:v>6.3696999999999999</c:v>
                </c:pt>
                <c:pt idx="2228">
                  <c:v>6.3617999999999997</c:v>
                </c:pt>
                <c:pt idx="2229">
                  <c:v>6.3685999999999998</c:v>
                </c:pt>
                <c:pt idx="2230">
                  <c:v>6.3612000000000002</c:v>
                </c:pt>
                <c:pt idx="2231">
                  <c:v>6.3832000000000004</c:v>
                </c:pt>
                <c:pt idx="2232">
                  <c:v>6.367</c:v>
                </c:pt>
                <c:pt idx="2233">
                  <c:v>6.3544999999999998</c:v>
                </c:pt>
                <c:pt idx="2234">
                  <c:v>6.3501000000000003</c:v>
                </c:pt>
                <c:pt idx="2235">
                  <c:v>6.3571</c:v>
                </c:pt>
                <c:pt idx="2236">
                  <c:v>6.4684999999999997</c:v>
                </c:pt>
                <c:pt idx="2237">
                  <c:v>6.4531000000000001</c:v>
                </c:pt>
                <c:pt idx="2238">
                  <c:v>6.4470000000000001</c:v>
                </c:pt>
                <c:pt idx="2239">
                  <c:v>6.4352</c:v>
                </c:pt>
                <c:pt idx="2240">
                  <c:v>6.4581</c:v>
                </c:pt>
                <c:pt idx="2241">
                  <c:v>6.4481000000000002</c:v>
                </c:pt>
                <c:pt idx="2242">
                  <c:v>6.4349999999999996</c:v>
                </c:pt>
                <c:pt idx="2243">
                  <c:v>6.4146000000000001</c:v>
                </c:pt>
                <c:pt idx="2244">
                  <c:v>6.4032</c:v>
                </c:pt>
                <c:pt idx="2245">
                  <c:v>6.3983999999999996</c:v>
                </c:pt>
                <c:pt idx="2246">
                  <c:v>6.4184999999999999</c:v>
                </c:pt>
                <c:pt idx="2247">
                  <c:v>6.4318999999999997</c:v>
                </c:pt>
                <c:pt idx="2248">
                  <c:v>6.4238999999999997</c:v>
                </c:pt>
                <c:pt idx="2249">
                  <c:v>6.4058999999999999</c:v>
                </c:pt>
                <c:pt idx="2250">
                  <c:v>6.3933999999999997</c:v>
                </c:pt>
                <c:pt idx="2251">
                  <c:v>6.3787000000000003</c:v>
                </c:pt>
                <c:pt idx="2252">
                  <c:v>6.3935000000000004</c:v>
                </c:pt>
                <c:pt idx="2253">
                  <c:v>6.4032</c:v>
                </c:pt>
                <c:pt idx="2254">
                  <c:v>6.4151999999999996</c:v>
                </c:pt>
                <c:pt idx="2255">
                  <c:v>6.4127000000000001</c:v>
                </c:pt>
                <c:pt idx="2256">
                  <c:v>6.4226000000000001</c:v>
                </c:pt>
                <c:pt idx="2257">
                  <c:v>6.4151999999999996</c:v>
                </c:pt>
                <c:pt idx="2258">
                  <c:v>6.4039000000000001</c:v>
                </c:pt>
                <c:pt idx="2259">
                  <c:v>6.4077000000000002</c:v>
                </c:pt>
                <c:pt idx="2260">
                  <c:v>6.4051999999999998</c:v>
                </c:pt>
                <c:pt idx="2261">
                  <c:v>6.3936999999999999</c:v>
                </c:pt>
                <c:pt idx="2262">
                  <c:v>6.4104000000000001</c:v>
                </c:pt>
                <c:pt idx="2263">
                  <c:v>6.3987999999999996</c:v>
                </c:pt>
                <c:pt idx="2264">
                  <c:v>6.4173</c:v>
                </c:pt>
                <c:pt idx="2265">
                  <c:v>6.4115000000000002</c:v>
                </c:pt>
                <c:pt idx="2266">
                  <c:v>6.4217000000000004</c:v>
                </c:pt>
                <c:pt idx="2267">
                  <c:v>6.3939000000000004</c:v>
                </c:pt>
                <c:pt idx="2268">
                  <c:v>6.3967999999999998</c:v>
                </c:pt>
                <c:pt idx="2269">
                  <c:v>6.3869999999999996</c:v>
                </c:pt>
                <c:pt idx="2270">
                  <c:v>6.3943000000000003</c:v>
                </c:pt>
                <c:pt idx="2271">
                  <c:v>6.3738999999999999</c:v>
                </c:pt>
                <c:pt idx="2272">
                  <c:v>6.3701999999999996</c:v>
                </c:pt>
                <c:pt idx="2273">
                  <c:v>6.3705999999999996</c:v>
                </c:pt>
                <c:pt idx="2274">
                  <c:v>6.3715000000000002</c:v>
                </c:pt>
                <c:pt idx="2275">
                  <c:v>6.3545999999999996</c:v>
                </c:pt>
                <c:pt idx="2276">
                  <c:v>6.3540999999999999</c:v>
                </c:pt>
                <c:pt idx="2277">
                  <c:v>6.3548999999999998</c:v>
                </c:pt>
                <c:pt idx="2278">
                  <c:v>6.3503999999999996</c:v>
                </c:pt>
                <c:pt idx="2279">
                  <c:v>6.4206000000000003</c:v>
                </c:pt>
                <c:pt idx="2280">
                  <c:v>6.3971999999999998</c:v>
                </c:pt>
                <c:pt idx="2281">
                  <c:v>6.4116</c:v>
                </c:pt>
                <c:pt idx="2282">
                  <c:v>6.4092000000000002</c:v>
                </c:pt>
                <c:pt idx="2283">
                  <c:v>6.3845999999999998</c:v>
                </c:pt>
                <c:pt idx="2284">
                  <c:v>6.3686999999999996</c:v>
                </c:pt>
                <c:pt idx="2285">
                  <c:v>6.3684000000000003</c:v>
                </c:pt>
                <c:pt idx="2286">
                  <c:v>6.3555999999999999</c:v>
                </c:pt>
                <c:pt idx="2287">
                  <c:v>6.3460000000000001</c:v>
                </c:pt>
                <c:pt idx="2288">
                  <c:v>6.3277999999999999</c:v>
                </c:pt>
                <c:pt idx="2289">
                  <c:v>6.3402000000000003</c:v>
                </c:pt>
                <c:pt idx="2290">
                  <c:v>6.3365</c:v>
                </c:pt>
                <c:pt idx="2291">
                  <c:v>6.3406000000000002</c:v>
                </c:pt>
                <c:pt idx="2292">
                  <c:v>6.3266999999999998</c:v>
                </c:pt>
                <c:pt idx="2293">
                  <c:v>6.3543000000000003</c:v>
                </c:pt>
                <c:pt idx="2294">
                  <c:v>6.3544</c:v>
                </c:pt>
                <c:pt idx="2295">
                  <c:v>6.3464</c:v>
                </c:pt>
                <c:pt idx="2296">
                  <c:v>6.3204000000000002</c:v>
                </c:pt>
                <c:pt idx="2297">
                  <c:v>6.3148</c:v>
                </c:pt>
                <c:pt idx="2298">
                  <c:v>6.3228</c:v>
                </c:pt>
                <c:pt idx="2299">
                  <c:v>6.3239000000000001</c:v>
                </c:pt>
                <c:pt idx="2300">
                  <c:v>6.3148</c:v>
                </c:pt>
                <c:pt idx="2301">
                  <c:v>6.3227000000000002</c:v>
                </c:pt>
                <c:pt idx="2302">
                  <c:v>6.3727999999999998</c:v>
                </c:pt>
                <c:pt idx="2303">
                  <c:v>6.3860999999999999</c:v>
                </c:pt>
                <c:pt idx="2304">
                  <c:v>6.3872</c:v>
                </c:pt>
                <c:pt idx="2305">
                  <c:v>6.3798000000000004</c:v>
                </c:pt>
                <c:pt idx="2306">
                  <c:v>6.3832000000000004</c:v>
                </c:pt>
                <c:pt idx="2307">
                  <c:v>6.3647999999999998</c:v>
                </c:pt>
                <c:pt idx="2308">
                  <c:v>6.3525999999999998</c:v>
                </c:pt>
                <c:pt idx="2309">
                  <c:v>6.3300999999999998</c:v>
                </c:pt>
                <c:pt idx="2310">
                  <c:v>6.3544999999999998</c:v>
                </c:pt>
                <c:pt idx="2311">
                  <c:v>6.3403999999999998</c:v>
                </c:pt>
                <c:pt idx="2312">
                  <c:v>6.3094999999999999</c:v>
                </c:pt>
                <c:pt idx="2313">
                  <c:v>6.3026</c:v>
                </c:pt>
                <c:pt idx="2314">
                  <c:v>6.3036000000000003</c:v>
                </c:pt>
                <c:pt idx="2315">
                  <c:v>6.3075999999999999</c:v>
                </c:pt>
                <c:pt idx="2316">
                  <c:v>6.2862</c:v>
                </c:pt>
                <c:pt idx="2317">
                  <c:v>6.2992999999999997</c:v>
                </c:pt>
                <c:pt idx="2318">
                  <c:v>6.2737999999999996</c:v>
                </c:pt>
                <c:pt idx="2319">
                  <c:v>6.2727000000000004</c:v>
                </c:pt>
                <c:pt idx="2320">
                  <c:v>6.2656999999999998</c:v>
                </c:pt>
                <c:pt idx="2321">
                  <c:v>6.2735000000000003</c:v>
                </c:pt>
                <c:pt idx="2322">
                  <c:v>6.2514000000000003</c:v>
                </c:pt>
                <c:pt idx="2323">
                  <c:v>6.3636999999999997</c:v>
                </c:pt>
                <c:pt idx="2324">
                  <c:v>6.3384</c:v>
                </c:pt>
                <c:pt idx="2325">
                  <c:v>6.3532000000000002</c:v>
                </c:pt>
                <c:pt idx="2326">
                  <c:v>6.3651</c:v>
                </c:pt>
                <c:pt idx="2327">
                  <c:v>6.3823999999999996</c:v>
                </c:pt>
                <c:pt idx="2328">
                  <c:v>6.3883999999999999</c:v>
                </c:pt>
                <c:pt idx="2329">
                  <c:v>6.3799000000000001</c:v>
                </c:pt>
                <c:pt idx="2330">
                  <c:v>6.3811999999999998</c:v>
                </c:pt>
                <c:pt idx="2331">
                  <c:v>6.391</c:v>
                </c:pt>
                <c:pt idx="2332">
                  <c:v>6.3752000000000004</c:v>
                </c:pt>
                <c:pt idx="2333">
                  <c:v>6.3800999999999997</c:v>
                </c:pt>
                <c:pt idx="2334">
                  <c:v>6.3762999999999996</c:v>
                </c:pt>
                <c:pt idx="2335">
                  <c:v>6.3833000000000002</c:v>
                </c:pt>
                <c:pt idx="2336">
                  <c:v>6.3586999999999998</c:v>
                </c:pt>
                <c:pt idx="2337">
                  <c:v>6.3479000000000001</c:v>
                </c:pt>
                <c:pt idx="2338">
                  <c:v>6.3375000000000004</c:v>
                </c:pt>
                <c:pt idx="2339">
                  <c:v>6.3339999999999996</c:v>
                </c:pt>
                <c:pt idx="2340">
                  <c:v>6.3259999999999996</c:v>
                </c:pt>
                <c:pt idx="2341">
                  <c:v>6.3207000000000004</c:v>
                </c:pt>
                <c:pt idx="2342">
                  <c:v>6.3247</c:v>
                </c:pt>
                <c:pt idx="2343">
                  <c:v>6.3316999999999997</c:v>
                </c:pt>
                <c:pt idx="2344">
                  <c:v>6.3291000000000004</c:v>
                </c:pt>
                <c:pt idx="2345">
                  <c:v>6.4020000000000001</c:v>
                </c:pt>
                <c:pt idx="2346">
                  <c:v>6.4005999999999998</c:v>
                </c:pt>
                <c:pt idx="2347">
                  <c:v>6.4019000000000004</c:v>
                </c:pt>
                <c:pt idx="2348">
                  <c:v>6.3853</c:v>
                </c:pt>
                <c:pt idx="2349">
                  <c:v>6.3803999999999998</c:v>
                </c:pt>
                <c:pt idx="2350">
                  <c:v>6.3978000000000002</c:v>
                </c:pt>
                <c:pt idx="2351">
                  <c:v>6.3882000000000003</c:v>
                </c:pt>
                <c:pt idx="2352">
                  <c:v>6.4046000000000003</c:v>
                </c:pt>
                <c:pt idx="2353">
                  <c:v>6.3986999999999998</c:v>
                </c:pt>
                <c:pt idx="2354">
                  <c:v>6.4095000000000004</c:v>
                </c:pt>
                <c:pt idx="2355">
                  <c:v>6.4249000000000001</c:v>
                </c:pt>
                <c:pt idx="2356">
                  <c:v>6.4194000000000004</c:v>
                </c:pt>
                <c:pt idx="2357">
                  <c:v>6.4104999999999999</c:v>
                </c:pt>
                <c:pt idx="2358">
                  <c:v>6.4082999999999997</c:v>
                </c:pt>
                <c:pt idx="2359">
                  <c:v>6.4181999999999997</c:v>
                </c:pt>
                <c:pt idx="2360">
                  <c:v>6.4124999999999996</c:v>
                </c:pt>
                <c:pt idx="2361">
                  <c:v>6.4036999999999997</c:v>
                </c:pt>
                <c:pt idx="2362">
                  <c:v>6.3849</c:v>
                </c:pt>
                <c:pt idx="2363">
                  <c:v>6.3869999999999996</c:v>
                </c:pt>
                <c:pt idx="2364">
                  <c:v>6.3864000000000001</c:v>
                </c:pt>
                <c:pt idx="2365">
                  <c:v>6.3872</c:v>
                </c:pt>
                <c:pt idx="2366">
                  <c:v>6.3890000000000002</c:v>
                </c:pt>
                <c:pt idx="2367">
                  <c:v>6.3849999999999998</c:v>
                </c:pt>
                <c:pt idx="2368">
                  <c:v>6.3868</c:v>
                </c:pt>
                <c:pt idx="2369">
                  <c:v>6.3852000000000002</c:v>
                </c:pt>
                <c:pt idx="2370">
                  <c:v>6.375</c:v>
                </c:pt>
                <c:pt idx="2371">
                  <c:v>6.3724999999999996</c:v>
                </c:pt>
                <c:pt idx="2372">
                  <c:v>6.3597999999999999</c:v>
                </c:pt>
                <c:pt idx="2373">
                  <c:v>6.3613999999999997</c:v>
                </c:pt>
                <c:pt idx="2374">
                  <c:v>6.3620000000000001</c:v>
                </c:pt>
                <c:pt idx="2375">
                  <c:v>6.3697999999999997</c:v>
                </c:pt>
                <c:pt idx="2376">
                  <c:v>6.3532000000000002</c:v>
                </c:pt>
                <c:pt idx="2377">
                  <c:v>6.3364000000000003</c:v>
                </c:pt>
                <c:pt idx="2378">
                  <c:v>6.3357999999999999</c:v>
                </c:pt>
                <c:pt idx="2379">
                  <c:v>6.3254999999999999</c:v>
                </c:pt>
                <c:pt idx="2380">
                  <c:v>6.3217999999999996</c:v>
                </c:pt>
                <c:pt idx="2381">
                  <c:v>6.3155999999999999</c:v>
                </c:pt>
                <c:pt idx="2382">
                  <c:v>6.3124000000000002</c:v>
                </c:pt>
                <c:pt idx="2383">
                  <c:v>6.3103999999999996</c:v>
                </c:pt>
                <c:pt idx="2384">
                  <c:v>6.3239000000000001</c:v>
                </c:pt>
                <c:pt idx="2385">
                  <c:v>6.3212999999999999</c:v>
                </c:pt>
                <c:pt idx="2386">
                  <c:v>6.3179999999999996</c:v>
                </c:pt>
                <c:pt idx="2387">
                  <c:v>6.3091999999999997</c:v>
                </c:pt>
                <c:pt idx="2388">
                  <c:v>6.3441999999999998</c:v>
                </c:pt>
                <c:pt idx="2389">
                  <c:v>6.34</c:v>
                </c:pt>
                <c:pt idx="2390">
                  <c:v>6.3449999999999998</c:v>
                </c:pt>
                <c:pt idx="2391">
                  <c:v>6.3365999999999998</c:v>
                </c:pt>
                <c:pt idx="2392">
                  <c:v>6.3303000000000003</c:v>
                </c:pt>
                <c:pt idx="2393">
                  <c:v>6.3041999999999998</c:v>
                </c:pt>
                <c:pt idx="2394">
                  <c:v>6.3049999999999997</c:v>
                </c:pt>
                <c:pt idx="2395">
                  <c:v>6.3048000000000002</c:v>
                </c:pt>
                <c:pt idx="2396">
                  <c:v>6.3106</c:v>
                </c:pt>
                <c:pt idx="2397">
                  <c:v>6.2958999999999996</c:v>
                </c:pt>
                <c:pt idx="2398">
                  <c:v>6.3041</c:v>
                </c:pt>
                <c:pt idx="2399">
                  <c:v>6.3038999999999996</c:v>
                </c:pt>
                <c:pt idx="2400">
                  <c:v>6.2906000000000004</c:v>
                </c:pt>
                <c:pt idx="2401">
                  <c:v>6.2964000000000002</c:v>
                </c:pt>
                <c:pt idx="2402">
                  <c:v>6.2779999999999996</c:v>
                </c:pt>
                <c:pt idx="2403">
                  <c:v>6.2622999999999998</c:v>
                </c:pt>
                <c:pt idx="2404">
                  <c:v>6.2789999999999999</c:v>
                </c:pt>
                <c:pt idx="2405">
                  <c:v>6.2763</c:v>
                </c:pt>
                <c:pt idx="2406">
                  <c:v>6.2763</c:v>
                </c:pt>
                <c:pt idx="2407">
                  <c:v>6.2709999999999999</c:v>
                </c:pt>
                <c:pt idx="2408">
                  <c:v>6.2763999999999998</c:v>
                </c:pt>
                <c:pt idx="2409">
                  <c:v>6.2607999999999997</c:v>
                </c:pt>
                <c:pt idx="2410">
                  <c:v>6.2580999999999998</c:v>
                </c:pt>
                <c:pt idx="2411">
                  <c:v>6.2580999999999998</c:v>
                </c:pt>
                <c:pt idx="2412">
                  <c:v>6.2739000000000003</c:v>
                </c:pt>
                <c:pt idx="2413">
                  <c:v>6.2805999999999997</c:v>
                </c:pt>
                <c:pt idx="2414">
                  <c:v>6.2892999999999999</c:v>
                </c:pt>
                <c:pt idx="2415">
                  <c:v>6.2968999999999999</c:v>
                </c:pt>
                <c:pt idx="2416">
                  <c:v>6.2911000000000001</c:v>
                </c:pt>
                <c:pt idx="2417">
                  <c:v>6.2984999999999998</c:v>
                </c:pt>
                <c:pt idx="2418">
                  <c:v>6.3014000000000001</c:v>
                </c:pt>
                <c:pt idx="2419">
                  <c:v>6.2904999999999998</c:v>
                </c:pt>
                <c:pt idx="2420">
                  <c:v>6.2937000000000003</c:v>
                </c:pt>
                <c:pt idx="2421">
                  <c:v>6.3064999999999998</c:v>
                </c:pt>
                <c:pt idx="2422">
                  <c:v>6.2990000000000004</c:v>
                </c:pt>
                <c:pt idx="2423">
                  <c:v>6.2866999999999997</c:v>
                </c:pt>
                <c:pt idx="2424">
                  <c:v>6.2675999999999998</c:v>
                </c:pt>
                <c:pt idx="2425">
                  <c:v>6.2576999999999998</c:v>
                </c:pt>
                <c:pt idx="2426">
                  <c:v>6.2632000000000003</c:v>
                </c:pt>
                <c:pt idx="2427">
                  <c:v>6.2645</c:v>
                </c:pt>
                <c:pt idx="2428">
                  <c:v>6.2679999999999998</c:v>
                </c:pt>
                <c:pt idx="2429">
                  <c:v>6.2605000000000004</c:v>
                </c:pt>
                <c:pt idx="2430">
                  <c:v>6.2557</c:v>
                </c:pt>
                <c:pt idx="2431">
                  <c:v>6.2556000000000003</c:v>
                </c:pt>
                <c:pt idx="2432">
                  <c:v>6.2431000000000001</c:v>
                </c:pt>
                <c:pt idx="2433">
                  <c:v>6.3414999999999999</c:v>
                </c:pt>
                <c:pt idx="2434">
                  <c:v>6.3296999999999999</c:v>
                </c:pt>
                <c:pt idx="2435">
                  <c:v>6.3316999999999997</c:v>
                </c:pt>
                <c:pt idx="2436">
                  <c:v>6.3303000000000003</c:v>
                </c:pt>
                <c:pt idx="2437">
                  <c:v>6.3278999999999996</c:v>
                </c:pt>
                <c:pt idx="2438">
                  <c:v>6.3197000000000001</c:v>
                </c:pt>
                <c:pt idx="2439">
                  <c:v>6.3310000000000004</c:v>
                </c:pt>
                <c:pt idx="2440">
                  <c:v>6.3310000000000004</c:v>
                </c:pt>
                <c:pt idx="2441">
                  <c:v>6.3342000000000001</c:v>
                </c:pt>
                <c:pt idx="2442">
                  <c:v>6.3390000000000004</c:v>
                </c:pt>
                <c:pt idx="2443">
                  <c:v>6.3320999999999996</c:v>
                </c:pt>
                <c:pt idx="2444">
                  <c:v>6.3361999999999998</c:v>
                </c:pt>
                <c:pt idx="2445">
                  <c:v>6.3383000000000003</c:v>
                </c:pt>
                <c:pt idx="2446">
                  <c:v>6.3334999999999999</c:v>
                </c:pt>
                <c:pt idx="2447">
                  <c:v>6.3376999999999999</c:v>
                </c:pt>
                <c:pt idx="2448">
                  <c:v>6.3334999999999999</c:v>
                </c:pt>
                <c:pt idx="2449">
                  <c:v>6.3338000000000001</c:v>
                </c:pt>
                <c:pt idx="2450">
                  <c:v>6.3335999999999997</c:v>
                </c:pt>
                <c:pt idx="2451">
                  <c:v>6.3343999999999996</c:v>
                </c:pt>
                <c:pt idx="2452">
                  <c:v>6.3352000000000004</c:v>
                </c:pt>
                <c:pt idx="2453">
                  <c:v>6.4675000000000002</c:v>
                </c:pt>
                <c:pt idx="2454">
                  <c:v>6.4257</c:v>
                </c:pt>
                <c:pt idx="2455">
                  <c:v>6.4409000000000001</c:v>
                </c:pt>
                <c:pt idx="2456">
                  <c:v>6.4118000000000004</c:v>
                </c:pt>
                <c:pt idx="2457">
                  <c:v>6.3898000000000001</c:v>
                </c:pt>
                <c:pt idx="2458">
                  <c:v>6.3860000000000001</c:v>
                </c:pt>
                <c:pt idx="2459">
                  <c:v>6.4044999999999996</c:v>
                </c:pt>
                <c:pt idx="2460">
                  <c:v>6.3666999999999998</c:v>
                </c:pt>
                <c:pt idx="2461">
                  <c:v>6.3415999999999997</c:v>
                </c:pt>
                <c:pt idx="2462">
                  <c:v>6.3242000000000003</c:v>
                </c:pt>
                <c:pt idx="2463">
                  <c:v>6.3391999999999999</c:v>
                </c:pt>
                <c:pt idx="2464">
                  <c:v>6.35</c:v>
                </c:pt>
                <c:pt idx="2465">
                  <c:v>6.3335999999999997</c:v>
                </c:pt>
                <c:pt idx="2466">
                  <c:v>6.3243</c:v>
                </c:pt>
                <c:pt idx="2467">
                  <c:v>6.2786999999999997</c:v>
                </c:pt>
                <c:pt idx="2468">
                  <c:v>6.2828999999999997</c:v>
                </c:pt>
                <c:pt idx="2469">
                  <c:v>6.2736000000000001</c:v>
                </c:pt>
                <c:pt idx="2470">
                  <c:v>6.2999000000000001</c:v>
                </c:pt>
                <c:pt idx="2471">
                  <c:v>6.2567000000000004</c:v>
                </c:pt>
                <c:pt idx="2472">
                  <c:v>6.2228000000000003</c:v>
                </c:pt>
                <c:pt idx="2473">
                  <c:v>6.2412000000000001</c:v>
                </c:pt>
                <c:pt idx="2474">
                  <c:v>6.2636000000000003</c:v>
                </c:pt>
                <c:pt idx="2475">
                  <c:v>6.2769000000000004</c:v>
                </c:pt>
                <c:pt idx="2476">
                  <c:v>6.2717999999999998</c:v>
                </c:pt>
                <c:pt idx="2477">
                  <c:v>6.2690999999999999</c:v>
                </c:pt>
                <c:pt idx="2478">
                  <c:v>6.2610999999999999</c:v>
                </c:pt>
                <c:pt idx="2479">
                  <c:v>6.2168999999999999</c:v>
                </c:pt>
                <c:pt idx="2480">
                  <c:v>6.2876000000000003</c:v>
                </c:pt>
                <c:pt idx="2481">
                  <c:v>6.2542</c:v>
                </c:pt>
                <c:pt idx="2482">
                  <c:v>6.2451999999999996</c:v>
                </c:pt>
                <c:pt idx="2483">
                  <c:v>6.2202999999999999</c:v>
                </c:pt>
                <c:pt idx="2484">
                  <c:v>6.2378</c:v>
                </c:pt>
                <c:pt idx="2485">
                  <c:v>6.2298999999999998</c:v>
                </c:pt>
                <c:pt idx="2486">
                  <c:v>6.2301000000000002</c:v>
                </c:pt>
                <c:pt idx="2487">
                  <c:v>6.2569999999999997</c:v>
                </c:pt>
                <c:pt idx="2488">
                  <c:v>6.2351000000000001</c:v>
                </c:pt>
                <c:pt idx="2489">
                  <c:v>6.23</c:v>
                </c:pt>
                <c:pt idx="2490">
                  <c:v>6.2282000000000002</c:v>
                </c:pt>
                <c:pt idx="2491">
                  <c:v>6.2207999999999997</c:v>
                </c:pt>
                <c:pt idx="2492">
                  <c:v>6.2168999999999999</c:v>
                </c:pt>
                <c:pt idx="2493">
                  <c:v>6.1932</c:v>
                </c:pt>
                <c:pt idx="2494">
                  <c:v>6.1856999999999998</c:v>
                </c:pt>
                <c:pt idx="2495">
                  <c:v>6.1722000000000001</c:v>
                </c:pt>
                <c:pt idx="2496">
                  <c:v>6.1917999999999997</c:v>
                </c:pt>
                <c:pt idx="2497">
                  <c:v>6.2739000000000003</c:v>
                </c:pt>
                <c:pt idx="2498">
                  <c:v>6.2533000000000003</c:v>
                </c:pt>
                <c:pt idx="2499">
                  <c:v>6.2557999999999998</c:v>
                </c:pt>
                <c:pt idx="2500">
                  <c:v>6.2847</c:v>
                </c:pt>
                <c:pt idx="2501">
                  <c:v>6.2896000000000001</c:v>
                </c:pt>
                <c:pt idx="2502">
                  <c:v>6.2873999999999999</c:v>
                </c:pt>
                <c:pt idx="2503">
                  <c:v>6.2628000000000004</c:v>
                </c:pt>
                <c:pt idx="2504">
                  <c:v>6.2412999999999998</c:v>
                </c:pt>
                <c:pt idx="2505">
                  <c:v>6.2397</c:v>
                </c:pt>
                <c:pt idx="2506">
                  <c:v>6.2539999999999996</c:v>
                </c:pt>
                <c:pt idx="2507">
                  <c:v>6.2190000000000003</c:v>
                </c:pt>
                <c:pt idx="2508">
                  <c:v>6.2093999999999996</c:v>
                </c:pt>
                <c:pt idx="2509">
                  <c:v>6.2000999999999999</c:v>
                </c:pt>
                <c:pt idx="2510">
                  <c:v>6.2282000000000002</c:v>
                </c:pt>
                <c:pt idx="2511">
                  <c:v>6.2248999999999999</c:v>
                </c:pt>
                <c:pt idx="2512">
                  <c:v>6.2427999999999999</c:v>
                </c:pt>
                <c:pt idx="2513">
                  <c:v>6.2629999999999999</c:v>
                </c:pt>
                <c:pt idx="2514">
                  <c:v>6.2485999999999997</c:v>
                </c:pt>
                <c:pt idx="2515">
                  <c:v>6.2443999999999997</c:v>
                </c:pt>
                <c:pt idx="2516">
                  <c:v>6.2465999999999999</c:v>
                </c:pt>
                <c:pt idx="2517">
                  <c:v>6.2512999999999996</c:v>
                </c:pt>
                <c:pt idx="2518">
                  <c:v>6.2123999999999997</c:v>
                </c:pt>
                <c:pt idx="2519">
                  <c:v>6.2257999999999996</c:v>
                </c:pt>
                <c:pt idx="2520">
                  <c:v>6.2016</c:v>
                </c:pt>
                <c:pt idx="2521">
                  <c:v>6.1976000000000004</c:v>
                </c:pt>
                <c:pt idx="2522">
                  <c:v>6.1917</c:v>
                </c:pt>
                <c:pt idx="2523">
                  <c:v>6.1726000000000001</c:v>
                </c:pt>
                <c:pt idx="2524">
                  <c:v>6.17</c:v>
                </c:pt>
                <c:pt idx="2525">
                  <c:v>6.1612999999999998</c:v>
                </c:pt>
                <c:pt idx="2526">
                  <c:v>6.1738</c:v>
                </c:pt>
                <c:pt idx="2527">
                  <c:v>6.1840999999999999</c:v>
                </c:pt>
                <c:pt idx="2528">
                  <c:v>6.1938000000000004</c:v>
                </c:pt>
                <c:pt idx="2529">
                  <c:v>6.2034000000000002</c:v>
                </c:pt>
                <c:pt idx="2530">
                  <c:v>6.2081</c:v>
                </c:pt>
                <c:pt idx="2531">
                  <c:v>6.2122999999999999</c:v>
                </c:pt>
                <c:pt idx="2532">
                  <c:v>6.1832000000000003</c:v>
                </c:pt>
                <c:pt idx="2533">
                  <c:v>6.1875</c:v>
                </c:pt>
                <c:pt idx="2534">
                  <c:v>6.1901999999999999</c:v>
                </c:pt>
                <c:pt idx="2535">
                  <c:v>6.2012999999999998</c:v>
                </c:pt>
                <c:pt idx="2536">
                  <c:v>6.1962000000000002</c:v>
                </c:pt>
                <c:pt idx="2537">
                  <c:v>6.1924999999999999</c:v>
                </c:pt>
                <c:pt idx="2538">
                  <c:v>6.1856999999999998</c:v>
                </c:pt>
                <c:pt idx="2539">
                  <c:v>6.1821999999999999</c:v>
                </c:pt>
                <c:pt idx="2540">
                  <c:v>6.2337999999999996</c:v>
                </c:pt>
                <c:pt idx="2541">
                  <c:v>6.2241999999999997</c:v>
                </c:pt>
                <c:pt idx="2542">
                  <c:v>6.2161</c:v>
                </c:pt>
                <c:pt idx="2543">
                  <c:v>6.2050999999999998</c:v>
                </c:pt>
                <c:pt idx="2544">
                  <c:v>6.1902999999999997</c:v>
                </c:pt>
                <c:pt idx="2545">
                  <c:v>6.1536999999999997</c:v>
                </c:pt>
                <c:pt idx="2546">
                  <c:v>6.1608999999999998</c:v>
                </c:pt>
                <c:pt idx="2547">
                  <c:v>6.1666999999999996</c:v>
                </c:pt>
                <c:pt idx="2548">
                  <c:v>6.1493000000000002</c:v>
                </c:pt>
                <c:pt idx="2549">
                  <c:v>6.1485000000000003</c:v>
                </c:pt>
                <c:pt idx="2550">
                  <c:v>6.1379000000000001</c:v>
                </c:pt>
                <c:pt idx="2551">
                  <c:v>6.1219999999999999</c:v>
                </c:pt>
                <c:pt idx="2552">
                  <c:v>6.1242000000000001</c:v>
                </c:pt>
                <c:pt idx="2553">
                  <c:v>6.1070000000000002</c:v>
                </c:pt>
                <c:pt idx="2554">
                  <c:v>6.1005000000000003</c:v>
                </c:pt>
                <c:pt idx="2555">
                  <c:v>6.0963000000000003</c:v>
                </c:pt>
                <c:pt idx="2556">
                  <c:v>6.0819000000000001</c:v>
                </c:pt>
                <c:pt idx="2557">
                  <c:v>6.0930999999999997</c:v>
                </c:pt>
                <c:pt idx="2558">
                  <c:v>6.1017000000000001</c:v>
                </c:pt>
                <c:pt idx="2559">
                  <c:v>6.1036000000000001</c:v>
                </c:pt>
                <c:pt idx="2560">
                  <c:v>6.0854999999999997</c:v>
                </c:pt>
                <c:pt idx="2561">
                  <c:v>6.0724999999999998</c:v>
                </c:pt>
                <c:pt idx="2562">
                  <c:v>6.0670999999999999</c:v>
                </c:pt>
                <c:pt idx="2563">
                  <c:v>6.1372</c:v>
                </c:pt>
                <c:pt idx="2564">
                  <c:v>6.1467000000000001</c:v>
                </c:pt>
                <c:pt idx="2565">
                  <c:v>6.1487999999999996</c:v>
                </c:pt>
                <c:pt idx="2566">
                  <c:v>6.1402000000000001</c:v>
                </c:pt>
                <c:pt idx="2567">
                  <c:v>6.1349</c:v>
                </c:pt>
                <c:pt idx="2568">
                  <c:v>6.1124999999999998</c:v>
                </c:pt>
                <c:pt idx="2569">
                  <c:v>6.1158000000000001</c:v>
                </c:pt>
                <c:pt idx="2570">
                  <c:v>6.1120999999999999</c:v>
                </c:pt>
                <c:pt idx="2571">
                  <c:v>6.1177999999999999</c:v>
                </c:pt>
                <c:pt idx="2572">
                  <c:v>6.0937999999999999</c:v>
                </c:pt>
                <c:pt idx="2573">
                  <c:v>6.0734000000000004</c:v>
                </c:pt>
                <c:pt idx="2574">
                  <c:v>6.0548000000000002</c:v>
                </c:pt>
                <c:pt idx="2575">
                  <c:v>6.0586000000000002</c:v>
                </c:pt>
                <c:pt idx="2576">
                  <c:v>6.0555000000000003</c:v>
                </c:pt>
                <c:pt idx="2577">
                  <c:v>6.0472000000000001</c:v>
                </c:pt>
                <c:pt idx="2578">
                  <c:v>6.0400999999999998</c:v>
                </c:pt>
                <c:pt idx="2579">
                  <c:v>6.0530999999999997</c:v>
                </c:pt>
                <c:pt idx="2580">
                  <c:v>6.0442999999999998</c:v>
                </c:pt>
                <c:pt idx="2581">
                  <c:v>6.0340999999999996</c:v>
                </c:pt>
                <c:pt idx="2582">
                  <c:v>6.0307000000000004</c:v>
                </c:pt>
                <c:pt idx="2583">
                  <c:v>6.0072999999999999</c:v>
                </c:pt>
                <c:pt idx="2584">
                  <c:v>6.1245000000000003</c:v>
                </c:pt>
                <c:pt idx="2585">
                  <c:v>6.1082999999999998</c:v>
                </c:pt>
                <c:pt idx="2586">
                  <c:v>6.1173999999999999</c:v>
                </c:pt>
                <c:pt idx="2587">
                  <c:v>6.1185999999999998</c:v>
                </c:pt>
                <c:pt idx="2588">
                  <c:v>6.0975999999999999</c:v>
                </c:pt>
                <c:pt idx="2589">
                  <c:v>6.1043000000000003</c:v>
                </c:pt>
                <c:pt idx="2590">
                  <c:v>6.0758000000000001</c:v>
                </c:pt>
                <c:pt idx="2591">
                  <c:v>6.0561999999999996</c:v>
                </c:pt>
                <c:pt idx="2592">
                  <c:v>6.0548000000000002</c:v>
                </c:pt>
                <c:pt idx="2593">
                  <c:v>6.0481999999999996</c:v>
                </c:pt>
                <c:pt idx="2594">
                  <c:v>6.0387000000000004</c:v>
                </c:pt>
                <c:pt idx="2595">
                  <c:v>6.0514999999999999</c:v>
                </c:pt>
                <c:pt idx="2596">
                  <c:v>6.0564</c:v>
                </c:pt>
                <c:pt idx="2597">
                  <c:v>6.0308000000000002</c:v>
                </c:pt>
                <c:pt idx="2598">
                  <c:v>6.0536000000000003</c:v>
                </c:pt>
                <c:pt idx="2599">
                  <c:v>6.0506000000000002</c:v>
                </c:pt>
                <c:pt idx="2600">
                  <c:v>6.0170000000000003</c:v>
                </c:pt>
                <c:pt idx="2601">
                  <c:v>5.9978999999999996</c:v>
                </c:pt>
                <c:pt idx="2602">
                  <c:v>5.99</c:v>
                </c:pt>
                <c:pt idx="2603">
                  <c:v>5.9641000000000002</c:v>
                </c:pt>
                <c:pt idx="2604">
                  <c:v>5.9551999999999996</c:v>
                </c:pt>
                <c:pt idx="2605">
                  <c:v>5.9485000000000001</c:v>
                </c:pt>
                <c:pt idx="2606">
                  <c:v>5.9949000000000003</c:v>
                </c:pt>
                <c:pt idx="2607">
                  <c:v>6.0343</c:v>
                </c:pt>
                <c:pt idx="2608">
                  <c:v>6.0082000000000004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81-4063-B675-267864ECD2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88646927"/>
        <c:axId val="1488644047"/>
      </c:lineChart>
      <c:dateAx>
        <c:axId val="1488646927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488644047"/>
        <c:crosses val="autoZero"/>
        <c:auto val="1"/>
        <c:lblOffset val="100"/>
        <c:baseTimeUnit val="days"/>
      </c:dateAx>
      <c:valAx>
        <c:axId val="1488644047"/>
        <c:scaling>
          <c:orientation val="minMax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4886469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it-IT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b="1"/>
              <a:t>Correlazione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13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5080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'Serie Storiche'!$H$3:$H$28</c:f>
              <c:numCache>
                <c:formatCode>0.00%</c:formatCode>
                <c:ptCount val="26"/>
                <c:pt idx="0">
                  <c:v>-1.9300397317920538E-2</c:v>
                </c:pt>
                <c:pt idx="1">
                  <c:v>-0.1526266521885648</c:v>
                </c:pt>
                <c:pt idx="2">
                  <c:v>-0.30504445269279035</c:v>
                </c:pt>
                <c:pt idx="3">
                  <c:v>0.15761028523468604</c:v>
                </c:pt>
                <c:pt idx="4">
                  <c:v>0.12646241390295612</c:v>
                </c:pt>
                <c:pt idx="5">
                  <c:v>0.26679539315214107</c:v>
                </c:pt>
                <c:pt idx="6">
                  <c:v>0.20183832303061555</c:v>
                </c:pt>
                <c:pt idx="7">
                  <c:v>3.1744811683320454E-2</c:v>
                </c:pt>
                <c:pt idx="8">
                  <c:v>-0.43286398966947276</c:v>
                </c:pt>
                <c:pt idx="9">
                  <c:v>0.32548822138541023</c:v>
                </c:pt>
                <c:pt idx="10">
                  <c:v>0.1174702277719968</c:v>
                </c:pt>
                <c:pt idx="11">
                  <c:v>-7.5109008942428473E-2</c:v>
                </c:pt>
                <c:pt idx="12">
                  <c:v>0.18087529065818581</c:v>
                </c:pt>
                <c:pt idx="13">
                  <c:v>0.20513861540231287</c:v>
                </c:pt>
                <c:pt idx="14">
                  <c:v>7.4043088394656981E-2</c:v>
                </c:pt>
                <c:pt idx="15">
                  <c:v>8.7821377413924734E-2</c:v>
                </c:pt>
                <c:pt idx="16">
                  <c:v>3.2227214840089329E-2</c:v>
                </c:pt>
                <c:pt idx="17">
                  <c:v>0.10882206423919064</c:v>
                </c:pt>
                <c:pt idx="18">
                  <c:v>-0.10003568954296387</c:v>
                </c:pt>
                <c:pt idx="19">
                  <c:v>0.26879723803303163</c:v>
                </c:pt>
                <c:pt idx="20">
                  <c:v>-2.8225361642042358E-2</c:v>
                </c:pt>
                <c:pt idx="21">
                  <c:v>0.25850430228774246</c:v>
                </c:pt>
                <c:pt idx="22">
                  <c:v>-8.923465476029413E-2</c:v>
                </c:pt>
                <c:pt idx="23">
                  <c:v>0.16572032219727975</c:v>
                </c:pt>
                <c:pt idx="24">
                  <c:v>9.2716357045763503E-2</c:v>
                </c:pt>
                <c:pt idx="25">
                  <c:v>0.2013165396776033</c:v>
                </c:pt>
              </c:numCache>
            </c:numRef>
          </c:xVal>
          <c:yVal>
            <c:numRef>
              <c:f>'Serie Storiche'!$C$3:$C$28</c:f>
              <c:numCache>
                <c:formatCode>0.00%</c:formatCode>
                <c:ptCount val="26"/>
                <c:pt idx="0">
                  <c:v>4.7892032167493381E-2</c:v>
                </c:pt>
                <c:pt idx="1">
                  <c:v>5.9393888515782089E-2</c:v>
                </c:pt>
                <c:pt idx="2">
                  <c:v>5.9999735858526027E-2</c:v>
                </c:pt>
                <c:pt idx="3">
                  <c:v>3.3410166957388299E-2</c:v>
                </c:pt>
                <c:pt idx="4">
                  <c:v>3.3969725650006444E-2</c:v>
                </c:pt>
                <c:pt idx="5">
                  <c:v>2.0481815319674856E-2</c:v>
                </c:pt>
                <c:pt idx="6">
                  <c:v>1.7654015574383841E-2</c:v>
                </c:pt>
                <c:pt idx="7">
                  <c:v>3.7934886958864711E-2</c:v>
                </c:pt>
                <c:pt idx="8">
                  <c:v>7.0002920845097849E-2</c:v>
                </c:pt>
                <c:pt idx="9">
                  <c:v>4.2513396016580218E-2</c:v>
                </c:pt>
                <c:pt idx="10">
                  <c:v>8.9584444552204268E-3</c:v>
                </c:pt>
                <c:pt idx="11">
                  <c:v>2.522617774627145E-3</c:v>
                </c:pt>
                <c:pt idx="12">
                  <c:v>4.3449643915890013E-2</c:v>
                </c:pt>
                <c:pt idx="13">
                  <c:v>1.7864573172555298E-2</c:v>
                </c:pt>
                <c:pt idx="14">
                  <c:v>1.8568059060675823E-2</c:v>
                </c:pt>
                <c:pt idx="15">
                  <c:v>7.3892181691901371E-3</c:v>
                </c:pt>
                <c:pt idx="16">
                  <c:v>4.1126548397627527E-3</c:v>
                </c:pt>
                <c:pt idx="17">
                  <c:v>-2.9715302023879397E-3</c:v>
                </c:pt>
                <c:pt idx="18">
                  <c:v>-1.2105899848477986E-3</c:v>
                </c:pt>
                <c:pt idx="19">
                  <c:v>4.676305911565759E-3</c:v>
                </c:pt>
                <c:pt idx="20">
                  <c:v>1.7839197188045386E-3</c:v>
                </c:pt>
                <c:pt idx="21">
                  <c:v>-5.1138052251106236E-3</c:v>
                </c:pt>
                <c:pt idx="22">
                  <c:v>-4.9715217504749137E-2</c:v>
                </c:pt>
                <c:pt idx="23">
                  <c:v>4.0157905135766614E-2</c:v>
                </c:pt>
                <c:pt idx="24">
                  <c:v>3.6641591978712404E-2</c:v>
                </c:pt>
                <c:pt idx="25">
                  <c:v>2.6444464629143755E-2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E21-4166-BBDB-A0E6B259E1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911055"/>
        <c:axId val="29898095"/>
      </c:scatterChart>
      <c:valAx>
        <c:axId val="29911055"/>
        <c:scaling>
          <c:orientation val="minMax"/>
        </c:scaling>
        <c:delete val="0"/>
        <c:axPos val="b"/>
        <c:numFmt formatCode="0%" sourceLinked="0"/>
        <c:majorTickMark val="none"/>
        <c:minorTickMark val="none"/>
        <c:tickLblPos val="nextTo"/>
        <c:spPr>
          <a:noFill/>
          <a:ln w="5397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29898095"/>
        <c:crosses val="autoZero"/>
        <c:crossBetween val="midCat"/>
      </c:valAx>
      <c:valAx>
        <c:axId val="29898095"/>
        <c:scaling>
          <c:orientation val="minMax"/>
        </c:scaling>
        <c:delete val="0"/>
        <c:axPos val="l"/>
        <c:numFmt formatCode="0%" sourceLinked="0"/>
        <c:majorTickMark val="none"/>
        <c:minorTickMark val="none"/>
        <c:tickLblPos val="nextTo"/>
        <c:spPr>
          <a:noFill/>
          <a:ln w="4127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2991105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it-IT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A77-4261-B52C-CB2CB736DE4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A77-4261-B52C-CB2CB736DE4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A77-4261-B52C-CB2CB736DE4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A77-4261-B52C-CB2CB736DE4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A77-4261-B52C-CB2CB736DE4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A77-4261-B52C-CB2CB736DE4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A77-4261-B52C-CB2CB736DE4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A77-4261-B52C-CB2CB736DE4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A77-4261-B52C-CB2CB736DE4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A77-4261-B52C-CB2CB736DE4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A77-4261-B52C-CB2CB736DE47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'Strategia Naive'!$A$2:$A$12</c:f>
              <c:strCache>
                <c:ptCount val="11"/>
                <c:pt idx="0">
                  <c:v>Monetario Area €</c:v>
                </c:pt>
                <c:pt idx="1">
                  <c:v>Obbl € Short Term (1-3 yrs)</c:v>
                </c:pt>
                <c:pt idx="2">
                  <c:v>Obbl € MLT</c:v>
                </c:pt>
                <c:pt idx="3">
                  <c:v>Global Bond Dev Mkts</c:v>
                </c:pt>
                <c:pt idx="4">
                  <c:v>Obbl Corp. Globale HY</c:v>
                </c:pt>
                <c:pt idx="5">
                  <c:v>Obbl Emerg. Markets</c:v>
                </c:pt>
                <c:pt idx="6">
                  <c:v>Az Europa</c:v>
                </c:pt>
                <c:pt idx="7">
                  <c:v>Az Nord America</c:v>
                </c:pt>
                <c:pt idx="8">
                  <c:v>Az  Pacifico</c:v>
                </c:pt>
                <c:pt idx="9">
                  <c:v>Az Emerg. Markets</c:v>
                </c:pt>
                <c:pt idx="10">
                  <c:v>Opportunities</c:v>
                </c:pt>
              </c:strCache>
            </c:strRef>
          </c:cat>
          <c:val>
            <c:numRef>
              <c:f>'Strategia Naive'!$C$2:$C$12</c:f>
              <c:numCache>
                <c:formatCode>0%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3A77-4261-B52C-CB2CB736DE4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16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Composizione dei 101 portafogli Naive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16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areaChart>
        <c:grouping val="percentStacked"/>
        <c:varyColors val="0"/>
        <c:ser>
          <c:idx val="0"/>
          <c:order val="0"/>
          <c:tx>
            <c:strRef>
              <c:f>'Strategia Naive'!$Q$2</c:f>
              <c:strCache>
                <c:ptCount val="1"/>
                <c:pt idx="0">
                  <c:v>Monetario Area 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val>
            <c:numRef>
              <c:f>'Strategia Naive'!$Q$3:$Q$103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A-4561-8107-50B79A6DD81A}"/>
            </c:ext>
          </c:extLst>
        </c:ser>
        <c:ser>
          <c:idx val="1"/>
          <c:order val="1"/>
          <c:tx>
            <c:strRef>
              <c:f>'Strategia Naive'!$R$2</c:f>
              <c:strCache>
                <c:ptCount val="1"/>
                <c:pt idx="0">
                  <c:v>Obbl € Short Term (1-3 yrs)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'Strategia Naive'!$R$3:$R$103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EDA-4561-8107-50B79A6DD81A}"/>
            </c:ext>
          </c:extLst>
        </c:ser>
        <c:ser>
          <c:idx val="2"/>
          <c:order val="2"/>
          <c:tx>
            <c:strRef>
              <c:f>'Strategia Naive'!$S$2</c:f>
              <c:strCache>
                <c:ptCount val="1"/>
                <c:pt idx="0">
                  <c:v>Obbl € MLT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val>
            <c:numRef>
              <c:f>'Strategia Naive'!$S$3:$S$103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EDA-4561-8107-50B79A6DD81A}"/>
            </c:ext>
          </c:extLst>
        </c:ser>
        <c:ser>
          <c:idx val="3"/>
          <c:order val="3"/>
          <c:tx>
            <c:strRef>
              <c:f>'Strategia Naive'!$T$2</c:f>
              <c:strCache>
                <c:ptCount val="1"/>
                <c:pt idx="0">
                  <c:v>Global Bond Dev Mkts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val>
            <c:numRef>
              <c:f>'Strategia Naive'!$T$3:$T$103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EDA-4561-8107-50B79A6DD81A}"/>
            </c:ext>
          </c:extLst>
        </c:ser>
        <c:ser>
          <c:idx val="4"/>
          <c:order val="4"/>
          <c:tx>
            <c:strRef>
              <c:f>'Strategia Naive'!$U$2</c:f>
              <c:strCache>
                <c:ptCount val="1"/>
                <c:pt idx="0">
                  <c:v>Obbl Corp. Globale HY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val>
            <c:numRef>
              <c:f>'Strategia Naive'!$U$3:$U$103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DA-4561-8107-50B79A6DD81A}"/>
            </c:ext>
          </c:extLst>
        </c:ser>
        <c:ser>
          <c:idx val="5"/>
          <c:order val="5"/>
          <c:tx>
            <c:strRef>
              <c:f>'Strategia Naive'!$V$2</c:f>
              <c:strCache>
                <c:ptCount val="1"/>
                <c:pt idx="0">
                  <c:v>Obbl Emerg. Markets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val>
            <c:numRef>
              <c:f>'Strategia Naive'!$V$3:$V$103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EDA-4561-8107-50B79A6DD81A}"/>
            </c:ext>
          </c:extLst>
        </c:ser>
        <c:ser>
          <c:idx val="6"/>
          <c:order val="6"/>
          <c:tx>
            <c:strRef>
              <c:f>'Strategia Naive'!$W$2</c:f>
              <c:strCache>
                <c:ptCount val="1"/>
                <c:pt idx="0">
                  <c:v>Az Europa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Naive'!$W$3:$W$103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EDA-4561-8107-50B79A6DD81A}"/>
            </c:ext>
          </c:extLst>
        </c:ser>
        <c:ser>
          <c:idx val="7"/>
          <c:order val="7"/>
          <c:tx>
            <c:strRef>
              <c:f>'Strategia Naive'!$X$2</c:f>
              <c:strCache>
                <c:ptCount val="1"/>
                <c:pt idx="0">
                  <c:v>Az Nord America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Naive'!$X$3:$X$103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EDA-4561-8107-50B79A6DD81A}"/>
            </c:ext>
          </c:extLst>
        </c:ser>
        <c:ser>
          <c:idx val="8"/>
          <c:order val="8"/>
          <c:tx>
            <c:strRef>
              <c:f>'Strategia Naive'!$Y$2</c:f>
              <c:strCache>
                <c:ptCount val="1"/>
                <c:pt idx="0">
                  <c:v>Az  Pacifico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Naive'!$Y$3:$Y$103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EDA-4561-8107-50B79A6DD81A}"/>
            </c:ext>
          </c:extLst>
        </c:ser>
        <c:ser>
          <c:idx val="9"/>
          <c:order val="9"/>
          <c:tx>
            <c:strRef>
              <c:f>'Strategia Naive'!$Z$2</c:f>
              <c:strCache>
                <c:ptCount val="1"/>
                <c:pt idx="0">
                  <c:v>Az Emerg. Markets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Naive'!$Z$3:$Z$103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EDA-4561-8107-50B79A6DD81A}"/>
            </c:ext>
          </c:extLst>
        </c:ser>
        <c:ser>
          <c:idx val="10"/>
          <c:order val="10"/>
          <c:tx>
            <c:strRef>
              <c:f>'Strategia Naive'!$AA$2</c:f>
              <c:strCache>
                <c:ptCount val="1"/>
                <c:pt idx="0">
                  <c:v>Opportunities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val>
            <c:numRef>
              <c:f>'Strategia Naive'!$AA$3:$AA$103</c:f>
              <c:numCache>
                <c:formatCode>0.0%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EDA-4561-8107-50B79A6DD8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3936032"/>
        <c:axId val="573937280"/>
      </c:areaChart>
      <c:catAx>
        <c:axId val="573936032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73937280"/>
        <c:crosses val="autoZero"/>
        <c:auto val="1"/>
        <c:lblAlgn val="ctr"/>
        <c:lblOffset val="100"/>
        <c:noMultiLvlLbl val="0"/>
      </c:catAx>
      <c:valAx>
        <c:axId val="573937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5739360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it-IT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5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 sz="500" b="1"/>
              <a:t>Expectation versus Simulation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'MC Sim'!$B$3</c:f>
              <c:numCache>
                <c:formatCode>0.00%</c:formatCode>
                <c:ptCount val="1"/>
                <c:pt idx="0">
                  <c:v>0.12718801650172173</c:v>
                </c:pt>
              </c:numCache>
            </c:numRef>
          </c:xVal>
          <c:yVal>
            <c:numRef>
              <c:f>'MC Sim'!$B$2</c:f>
              <c:numCache>
                <c:formatCode>0.00%</c:formatCode>
                <c:ptCount val="1"/>
                <c:pt idx="0">
                  <c:v>0.06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2DF-4A64-9A32-92F1FA7DAC11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'MC Sim'!$C$3</c:f>
              <c:numCache>
                <c:formatCode>0.00%</c:formatCode>
                <c:ptCount val="1"/>
              </c:numCache>
            </c:numRef>
          </c:xVal>
          <c:yVal>
            <c:numRef>
              <c:f>'MC Sim'!$C$2</c:f>
              <c:numCache>
                <c:formatCode>0.00%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2DF-4A64-9A32-92F1FA7DA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2310656"/>
        <c:axId val="422312576"/>
      </c:scatterChart>
      <c:valAx>
        <c:axId val="422310656"/>
        <c:scaling>
          <c:orientation val="minMax"/>
          <c:max val="0.30000000000000004"/>
          <c:min val="0.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22312576"/>
        <c:crosses val="autoZero"/>
        <c:crossBetween val="midCat"/>
      </c:valAx>
      <c:valAx>
        <c:axId val="422312576"/>
        <c:scaling>
          <c:orientation val="minMax"/>
          <c:max val="0.2"/>
          <c:min val="-0.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422310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3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'Skew Optim'!$A$2:$A$12</c:f>
              <c:strCache>
                <c:ptCount val="11"/>
                <c:pt idx="0">
                  <c:v>Money Mkt in €</c:v>
                </c:pt>
                <c:pt idx="1">
                  <c:v>€ Bond Mkt Short Term</c:v>
                </c:pt>
                <c:pt idx="2">
                  <c:v>€ Bond Mkt</c:v>
                </c:pt>
                <c:pt idx="3">
                  <c:v>Global Bond Dev Mkts</c:v>
                </c:pt>
                <c:pt idx="4">
                  <c:v>Global Corp Bond High Yield</c:v>
                </c:pt>
                <c:pt idx="5">
                  <c:v>Em Mkts Bond Mkt</c:v>
                </c:pt>
                <c:pt idx="6">
                  <c:v>Equ. Europe</c:v>
                </c:pt>
                <c:pt idx="7">
                  <c:v>Equ. North America</c:v>
                </c:pt>
                <c:pt idx="8">
                  <c:v>Equ. Pacific</c:v>
                </c:pt>
                <c:pt idx="9">
                  <c:v>Equ. Em Mkts</c:v>
                </c:pt>
                <c:pt idx="10">
                  <c:v>Opportunities</c:v>
                </c:pt>
              </c:strCache>
            </c:strRef>
          </c:cat>
          <c:val>
            <c:numRef>
              <c:f>'Skew Optim'!$E$2:$E$10</c:f>
              <c:numCache>
                <c:formatCode>0.0%</c:formatCode>
                <c:ptCount val="9"/>
                <c:pt idx="0">
                  <c:v>9.0909090909090912E-2</c:v>
                </c:pt>
                <c:pt idx="1">
                  <c:v>9.0909090909090912E-2</c:v>
                </c:pt>
                <c:pt idx="2">
                  <c:v>9.0909090909090912E-2</c:v>
                </c:pt>
                <c:pt idx="3">
                  <c:v>9.0909090909090912E-2</c:v>
                </c:pt>
                <c:pt idx="4">
                  <c:v>9.0909090909090912E-2</c:v>
                </c:pt>
                <c:pt idx="5">
                  <c:v>9.0909090909090912E-2</c:v>
                </c:pt>
                <c:pt idx="6">
                  <c:v>9.0909090909090912E-2</c:v>
                </c:pt>
                <c:pt idx="7">
                  <c:v>9.0909090909090912E-2</c:v>
                </c:pt>
                <c:pt idx="8">
                  <c:v>9.0909090909090912E-2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17-45F3-9D50-0F6BB41760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1687171742682345"/>
          <c:y val="1.0556794448710563E-2"/>
          <c:w val="0.37434094903339193"/>
          <c:h val="0.90401263401396859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400"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it-IT" sz="1200"/>
              <a:t>WTS Tact- WTS Strat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'Tactical Optim'!$A$2:$A$10</c:f>
              <c:strCache>
                <c:ptCount val="9"/>
                <c:pt idx="0">
                  <c:v>Bofa ML Euro 0-1 anni</c:v>
                </c:pt>
                <c:pt idx="1">
                  <c:v>Bofa ML Bond Euro 1-3 Y</c:v>
                </c:pt>
                <c:pt idx="2">
                  <c:v>Bofa ML Obbl. Euro</c:v>
                </c:pt>
                <c:pt idx="3">
                  <c:v>Bofa ML Obbl. Globale</c:v>
                </c:pt>
                <c:pt idx="4">
                  <c:v>ML Global HY</c:v>
                </c:pt>
                <c:pt idx="5">
                  <c:v>Bofa ML Obbl Emergente</c:v>
                </c:pt>
                <c:pt idx="6">
                  <c:v>MSCI Europe</c:v>
                </c:pt>
                <c:pt idx="7">
                  <c:v>MSCI North America</c:v>
                </c:pt>
                <c:pt idx="8">
                  <c:v>MSCI Pacific</c:v>
                </c:pt>
              </c:strCache>
            </c:strRef>
          </c:cat>
          <c:val>
            <c:numRef>
              <c:f>'Tactical Optim'!$F$2:$F$10</c:f>
              <c:numCache>
                <c:formatCode>0.00%</c:formatCode>
                <c:ptCount val="9"/>
              </c:numCache>
            </c:numRef>
          </c:val>
          <c:extLst>
            <c:ext xmlns:c16="http://schemas.microsoft.com/office/drawing/2014/chart" uri="{C3380CC4-5D6E-409C-BE32-E72D297353CC}">
              <c16:uniqueId val="{00000000-2A29-4576-B9DA-1020C0DAF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486720"/>
        <c:axId val="161488256"/>
      </c:barChart>
      <c:catAx>
        <c:axId val="1614867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161488256"/>
        <c:crosses val="autoZero"/>
        <c:auto val="1"/>
        <c:lblAlgn val="ctr"/>
        <c:lblOffset val="100"/>
        <c:noMultiLvlLbl val="0"/>
      </c:catAx>
      <c:valAx>
        <c:axId val="161488256"/>
        <c:scaling>
          <c:orientation val="minMax"/>
        </c:scaling>
        <c:delete val="0"/>
        <c:axPos val="b"/>
        <c:numFmt formatCode="0.00%" sourceLinked="1"/>
        <c:majorTickMark val="out"/>
        <c:minorTickMark val="none"/>
        <c:tickLblPos val="nextTo"/>
        <c:crossAx val="161486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2264D7D-96FF-4F95-ADE4-837DB88B1E82}">
  <sheetPr>
    <tabColor rgb="FFFF0000"/>
  </sheetPr>
  <sheetViews>
    <sheetView zoomScale="72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5353C41-9FE3-4FDF-96DD-0E3DDEE7151C}">
  <sheetPr>
    <tabColor rgb="FFFF0000"/>
  </sheetPr>
  <sheetViews>
    <sheetView zoomScale="72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28AC8FD-C88A-4487-AA76-B668C6C37EB6}">
  <sheetPr>
    <tabColor rgb="FFFF0000"/>
  </sheetPr>
  <sheetViews>
    <sheetView zoomScale="72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84AC4D8-73DE-4029-8721-3DAC8CC9BE5D}">
  <sheetPr>
    <tabColor rgb="FFFF0000"/>
  </sheetPr>
  <sheetViews>
    <sheetView zoomScale="76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34D4FD9-C75E-46A0-964C-4C25270AC889}">
  <sheetPr>
    <tabColor rgb="FFFF0000"/>
  </sheetPr>
  <sheetViews>
    <sheetView zoomScale="76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8463B91-BCD7-4261-A866-4FCC46E01211}">
  <sheetPr>
    <tabColor rgb="FFFF0000"/>
  </sheetPr>
  <sheetViews>
    <sheetView zoomScale="76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4DBCA83-B5CA-4556-89FD-15BA52525AA9}">
  <sheetPr>
    <tabColor rgb="FFFF0000"/>
  </sheetPr>
  <sheetViews>
    <sheetView zoomScale="76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3069F41-8AF7-4F82-B00E-58E633412BCD}">
  <sheetPr>
    <tabColor rgb="FFFF0000"/>
  </sheetPr>
  <sheetViews>
    <sheetView zoomScale="76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9B3A4F-F8FB-4192-8AE1-D9F6E5EE0EEB}">
  <sheetPr>
    <tabColor rgb="FFFF0000"/>
  </sheetPr>
  <sheetViews>
    <sheetView zoomScale="76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1AE4DAF-5A0B-48F2-97F6-3F43E95789A8}">
  <sheetPr>
    <tabColor rgb="FFFF0000"/>
  </sheetPr>
  <sheetViews>
    <sheetView zoomScale="7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grpSp>
      <xdr:nvGrpSpPr>
        <xdr:cNvPr id="2" name="Group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12890500" y="3873500"/>
          <a:ext cx="0" cy="0"/>
          <a:chOff x="812" y="1668"/>
          <a:chExt cx="415" cy="190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500" t="57813" r="31328" b="22656"/>
          <a:stretch>
            <a:fillRect/>
          </a:stretch>
        </xdr:blipFill>
        <xdr:spPr bwMode="auto">
          <a:xfrm>
            <a:off x="892" y="1708"/>
            <a:ext cx="335" cy="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2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45" t="41016" r="31250" b="53777"/>
          <a:stretch>
            <a:fillRect/>
          </a:stretch>
        </xdr:blipFill>
        <xdr:spPr bwMode="auto">
          <a:xfrm>
            <a:off x="889" y="1668"/>
            <a:ext cx="338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688" t="57552" r="73906" b="23047"/>
          <a:stretch>
            <a:fillRect/>
          </a:stretch>
        </xdr:blipFill>
        <xdr:spPr bwMode="auto">
          <a:xfrm>
            <a:off x="812" y="1706"/>
            <a:ext cx="82" cy="1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4AAB171-1884-9D5C-7C74-57D08AFFD94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900BF30A-3D26-DCD1-A82A-4C8E636AA19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29296CEC-00FA-67B5-1814-585E00A3DD3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AA21D410-1619-2E4C-9456-F6FFD390C18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E1C6E104-FF07-848C-BCE5-1BE8A1EEC78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60694" cy="6279444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301D82C-0B2B-7455-4B34-DA90B2C96FE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64408" cy="6291513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C6943D1-6350-1899-3E0E-DA468AC69B1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8664408" cy="6291513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E0D7E3A0-4B8F-16F3-3AF5-DFF6D27985A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64408" cy="6291513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FDB8B225-2279-F2F2-41F7-45B26B18462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8664408" cy="6291513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B25B8976-E894-6F6F-FAEB-91C58518A6F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128588</xdr:colOff>
      <xdr:row>3</xdr:row>
      <xdr:rowOff>76201</xdr:rowOff>
    </xdr:from>
    <xdr:to>
      <xdr:col>2</xdr:col>
      <xdr:colOff>523875</xdr:colOff>
      <xdr:row>12</xdr:row>
      <xdr:rowOff>33338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121525"/>
          <a:ext cx="4106863" cy="33655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1367119</xdr:colOff>
      <xdr:row>44</xdr:row>
      <xdr:rowOff>13484</xdr:rowOff>
    </xdr:from>
    <xdr:to>
      <xdr:col>2</xdr:col>
      <xdr:colOff>841377</xdr:colOff>
      <xdr:row>47</xdr:row>
      <xdr:rowOff>143682</xdr:rowOff>
    </xdr:to>
    <xdr:sp macro="" textlink="">
      <xdr:nvSpPr>
        <xdr:cNvPr id="3" name="Callout 1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/>
      </xdr:nvSpPr>
      <xdr:spPr>
        <a:xfrm>
          <a:off x="1367119" y="7106808"/>
          <a:ext cx="2427008" cy="617653"/>
        </a:xfrm>
        <a:prstGeom prst="borderCallout1">
          <a:avLst>
            <a:gd name="adj1" fmla="val 95066"/>
            <a:gd name="adj2" fmla="val 95513"/>
            <a:gd name="adj3" fmla="val 199343"/>
            <a:gd name="adj4" fmla="val 3060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 editAs="oneCell">
    <xdr:from>
      <xdr:col>0</xdr:col>
      <xdr:colOff>1527175</xdr:colOff>
      <xdr:row>45</xdr:row>
      <xdr:rowOff>9525</xdr:rowOff>
    </xdr:from>
    <xdr:to>
      <xdr:col>4</xdr:col>
      <xdr:colOff>826341</xdr:colOff>
      <xdr:row>47</xdr:row>
      <xdr:rowOff>28576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7239000"/>
          <a:ext cx="4103688" cy="3429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87313</xdr:colOff>
      <xdr:row>44</xdr:row>
      <xdr:rowOff>13484</xdr:rowOff>
    </xdr:from>
    <xdr:to>
      <xdr:col>2</xdr:col>
      <xdr:colOff>841376</xdr:colOff>
      <xdr:row>47</xdr:row>
      <xdr:rowOff>143682</xdr:rowOff>
    </xdr:to>
    <xdr:sp macro="" textlink="">
      <xdr:nvSpPr>
        <xdr:cNvPr id="6" name="Callout 1 5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1982788" y="7081034"/>
          <a:ext cx="1811338" cy="615973"/>
        </a:xfrm>
        <a:prstGeom prst="borderCallout1">
          <a:avLst>
            <a:gd name="adj1" fmla="val 95066"/>
            <a:gd name="adj2" fmla="val 95513"/>
            <a:gd name="adj3" fmla="val 199342"/>
            <a:gd name="adj4" fmla="val 589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23812</xdr:colOff>
      <xdr:row>44</xdr:row>
      <xdr:rowOff>71948</xdr:rowOff>
    </xdr:from>
    <xdr:to>
      <xdr:col>4</xdr:col>
      <xdr:colOff>920750</xdr:colOff>
      <xdr:row>48</xdr:row>
      <xdr:rowOff>39660</xdr:rowOff>
    </xdr:to>
    <xdr:sp macro="" textlink="">
      <xdr:nvSpPr>
        <xdr:cNvPr id="7" name="Callout 1 6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/>
      </xdr:nvSpPr>
      <xdr:spPr>
        <a:xfrm>
          <a:off x="3981730" y="7250436"/>
          <a:ext cx="1883055" cy="595242"/>
        </a:xfrm>
        <a:prstGeom prst="borderCallout1">
          <a:avLst>
            <a:gd name="adj1" fmla="val 95066"/>
            <a:gd name="adj2" fmla="val 95513"/>
            <a:gd name="adj3" fmla="val 195585"/>
            <a:gd name="adj4" fmla="val 52534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1527175</xdr:colOff>
      <xdr:row>62</xdr:row>
      <xdr:rowOff>9525</xdr:rowOff>
    </xdr:from>
    <xdr:to>
      <xdr:col>4</xdr:col>
      <xdr:colOff>716659</xdr:colOff>
      <xdr:row>64</xdr:row>
      <xdr:rowOff>28576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A6962DA8-5695-457B-BD04-4B8D6F741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12138025"/>
          <a:ext cx="4332984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0</xdr:col>
      <xdr:colOff>1367119</xdr:colOff>
      <xdr:row>61</xdr:row>
      <xdr:rowOff>13484</xdr:rowOff>
    </xdr:from>
    <xdr:to>
      <xdr:col>2</xdr:col>
      <xdr:colOff>841377</xdr:colOff>
      <xdr:row>64</xdr:row>
      <xdr:rowOff>143682</xdr:rowOff>
    </xdr:to>
    <xdr:sp macro="" textlink="">
      <xdr:nvSpPr>
        <xdr:cNvPr id="3" name="Callout 1 2">
          <a:extLst>
            <a:ext uri="{FF2B5EF4-FFF2-40B4-BE49-F238E27FC236}">
              <a16:creationId xmlns:a16="http://schemas.microsoft.com/office/drawing/2014/main" id="{D5C7279D-E3CE-40C8-AE90-334EDA065C00}"/>
            </a:ext>
          </a:extLst>
        </xdr:cNvPr>
        <xdr:cNvSpPr/>
      </xdr:nvSpPr>
      <xdr:spPr>
        <a:xfrm>
          <a:off x="1367119" y="11983234"/>
          <a:ext cx="2566708" cy="606448"/>
        </a:xfrm>
        <a:prstGeom prst="borderCallout1">
          <a:avLst>
            <a:gd name="adj1" fmla="val 95066"/>
            <a:gd name="adj2" fmla="val 95513"/>
            <a:gd name="adj3" fmla="val 199343"/>
            <a:gd name="adj4" fmla="val 30600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 editAs="oneCell">
    <xdr:from>
      <xdr:col>0</xdr:col>
      <xdr:colOff>1527175</xdr:colOff>
      <xdr:row>62</xdr:row>
      <xdr:rowOff>9525</xdr:rowOff>
    </xdr:from>
    <xdr:to>
      <xdr:col>4</xdr:col>
      <xdr:colOff>716659</xdr:colOff>
      <xdr:row>64</xdr:row>
      <xdr:rowOff>28576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9CD8BF50-26C3-4036-B890-C2DFCD6717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7175" y="12138025"/>
          <a:ext cx="4332984" cy="336551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87313</xdr:colOff>
      <xdr:row>61</xdr:row>
      <xdr:rowOff>13484</xdr:rowOff>
    </xdr:from>
    <xdr:to>
      <xdr:col>2</xdr:col>
      <xdr:colOff>841376</xdr:colOff>
      <xdr:row>64</xdr:row>
      <xdr:rowOff>143682</xdr:rowOff>
    </xdr:to>
    <xdr:sp macro="" textlink="">
      <xdr:nvSpPr>
        <xdr:cNvPr id="5" name="Callout 1 5">
          <a:extLst>
            <a:ext uri="{FF2B5EF4-FFF2-40B4-BE49-F238E27FC236}">
              <a16:creationId xmlns:a16="http://schemas.microsoft.com/office/drawing/2014/main" id="{BAE9DA68-DA74-4FAF-B910-272C621BEC9F}"/>
            </a:ext>
          </a:extLst>
        </xdr:cNvPr>
        <xdr:cNvSpPr/>
      </xdr:nvSpPr>
      <xdr:spPr>
        <a:xfrm>
          <a:off x="2074863" y="11983234"/>
          <a:ext cx="1858963" cy="606448"/>
        </a:xfrm>
        <a:prstGeom prst="borderCallout1">
          <a:avLst>
            <a:gd name="adj1" fmla="val 95066"/>
            <a:gd name="adj2" fmla="val 95513"/>
            <a:gd name="adj3" fmla="val 199342"/>
            <a:gd name="adj4" fmla="val 5898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23812</xdr:colOff>
      <xdr:row>61</xdr:row>
      <xdr:rowOff>71948</xdr:rowOff>
    </xdr:from>
    <xdr:to>
      <xdr:col>4</xdr:col>
      <xdr:colOff>920750</xdr:colOff>
      <xdr:row>65</xdr:row>
      <xdr:rowOff>39660</xdr:rowOff>
    </xdr:to>
    <xdr:sp macro="" textlink="">
      <xdr:nvSpPr>
        <xdr:cNvPr id="6" name="Callout 1 6">
          <a:extLst>
            <a:ext uri="{FF2B5EF4-FFF2-40B4-BE49-F238E27FC236}">
              <a16:creationId xmlns:a16="http://schemas.microsoft.com/office/drawing/2014/main" id="{1F7CDEA8-27AA-40F6-B2BD-CFC68747A32B}"/>
            </a:ext>
          </a:extLst>
        </xdr:cNvPr>
        <xdr:cNvSpPr/>
      </xdr:nvSpPr>
      <xdr:spPr>
        <a:xfrm>
          <a:off x="4056062" y="12041698"/>
          <a:ext cx="2008188" cy="602712"/>
        </a:xfrm>
        <a:prstGeom prst="borderCallout1">
          <a:avLst>
            <a:gd name="adj1" fmla="val 95066"/>
            <a:gd name="adj2" fmla="val 95513"/>
            <a:gd name="adj3" fmla="val 195585"/>
            <a:gd name="adj4" fmla="val 525344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it-IT"/>
        </a:p>
      </xdr:txBody>
    </xdr:sp>
    <xdr:clientData/>
  </xdr:twoCellAnchor>
  <xdr:twoCellAnchor>
    <xdr:from>
      <xdr:col>3</xdr:col>
      <xdr:colOff>960198</xdr:colOff>
      <xdr:row>2</xdr:row>
      <xdr:rowOff>198196</xdr:rowOff>
    </xdr:from>
    <xdr:to>
      <xdr:col>4</xdr:col>
      <xdr:colOff>137585</xdr:colOff>
      <xdr:row>3</xdr:row>
      <xdr:rowOff>243416</xdr:rowOff>
    </xdr:to>
    <xdr:sp macro="" textlink="">
      <xdr:nvSpPr>
        <xdr:cNvPr id="7" name="Freccia in giù 6">
          <a:extLst>
            <a:ext uri="{FF2B5EF4-FFF2-40B4-BE49-F238E27FC236}">
              <a16:creationId xmlns:a16="http://schemas.microsoft.com/office/drawing/2014/main" id="{AA40E5FE-D0AB-4F33-9F1E-C750CFA8F267}"/>
            </a:ext>
          </a:extLst>
        </xdr:cNvPr>
        <xdr:cNvSpPr/>
      </xdr:nvSpPr>
      <xdr:spPr>
        <a:xfrm>
          <a:off x="4992448" y="801446"/>
          <a:ext cx="288637" cy="31192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  <xdr:oneCellAnchor>
    <xdr:from>
      <xdr:col>6</xdr:col>
      <xdr:colOff>36048</xdr:colOff>
      <xdr:row>1</xdr:row>
      <xdr:rowOff>143804</xdr:rowOff>
    </xdr:from>
    <xdr:ext cx="4016406" cy="2323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CasellaDiTesto 9">
              <a:extLst>
                <a:ext uri="{FF2B5EF4-FFF2-40B4-BE49-F238E27FC236}">
                  <a16:creationId xmlns:a16="http://schemas.microsoft.com/office/drawing/2014/main" id="{8E412C49-2ED6-46D4-B73A-2F826B39EED6}"/>
                </a:ext>
              </a:extLst>
            </xdr:cNvPr>
            <xdr:cNvSpPr txBox="1"/>
          </xdr:nvSpPr>
          <xdr:spPr>
            <a:xfrm>
              <a:off x="7363948" y="480354"/>
              <a:ext cx="4016406" cy="2323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it-IT" sz="1400" b="0" i="1">
                      <a:latin typeface="Cambria Math" panose="02040503050406030204" pitchFamily="18" charset="0"/>
                    </a:rPr>
                    <m:t>𝑉𝑖𝑒𝑤</m:t>
                  </m:r>
                  <m:r>
                    <a:rPr lang="it-IT" sz="1400" b="0" i="1">
                      <a:latin typeface="Cambria Math" panose="02040503050406030204" pitchFamily="18" charset="0"/>
                    </a:rPr>
                    <m:t>(</m:t>
                  </m:r>
                  <m:r>
                    <a:rPr lang="it-IT" sz="1400" b="0" i="1">
                      <a:latin typeface="Cambria Math" panose="02040503050406030204" pitchFamily="18" charset="0"/>
                    </a:rPr>
                    <m:t>𝑄</m:t>
                  </m:r>
                  <m:r>
                    <a:rPr lang="it-IT" sz="1400" b="0" i="1">
                      <a:latin typeface="Cambria Math" panose="02040503050406030204" pitchFamily="18" charset="0"/>
                    </a:rPr>
                    <m:t>)=</m:t>
                  </m:r>
                  <m:sSub>
                    <m:sSubPr>
                      <m:ctrlPr>
                        <a:rPr lang="it-IT" sz="1400" b="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𝐸</m:t>
                      </m:r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(</m:t>
                      </m:r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𝑅</m:t>
                      </m:r>
                      <m:r>
                        <a:rPr lang="it-IT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)</m:t>
                      </m:r>
                    </m:e>
                    <m:sub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𝑀𝑘𝑡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𝑁𝑒𝑢𝑡𝑟𝑎𝑙</m:t>
                      </m:r>
                    </m:sub>
                  </m:sSub>
                </m:oMath>
              </a14:m>
              <a:r>
                <a:rPr lang="it-IT" sz="1400"/>
                <a:t>+</a:t>
              </a:r>
              <a:r>
                <a:rPr lang="it-IT" sz="1400" i="1"/>
                <a:t>stnorminv</a:t>
              </a:r>
              <a:r>
                <a:rPr lang="it-IT" sz="1400"/>
                <a:t>(Perc)×</a:t>
              </a:r>
              <a14:m>
                <m:oMath xmlns:m="http://schemas.openxmlformats.org/officeDocument/2006/math">
                  <m:sSub>
                    <m:sSubPr>
                      <m:ctrlPr>
                        <a:rPr lang="it-IT" sz="14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it-IT" sz="14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</m:e>
                    <m:sub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𝐸𝑥𝑝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.</m:t>
                      </m:r>
                      <m:r>
                        <a:rPr lang="it-IT" sz="1400" b="0" i="1">
                          <a:latin typeface="Cambria Math" panose="02040503050406030204" pitchFamily="18" charset="0"/>
                        </a:rPr>
                        <m:t>𝑅𝑒𝑡</m:t>
                      </m:r>
                    </m:sub>
                  </m:sSub>
                </m:oMath>
              </a14:m>
              <a:endParaRPr lang="it-IT" sz="1400"/>
            </a:p>
          </xdr:txBody>
        </xdr:sp>
      </mc:Choice>
      <mc:Fallback xmlns="">
        <xdr:sp macro="" textlink="">
          <xdr:nvSpPr>
            <xdr:cNvPr id="8" name="CasellaDiTesto 9">
              <a:extLst>
                <a:ext uri="{FF2B5EF4-FFF2-40B4-BE49-F238E27FC236}">
                  <a16:creationId xmlns:a16="http://schemas.microsoft.com/office/drawing/2014/main" id="{8E412C49-2ED6-46D4-B73A-2F826B39EED6}"/>
                </a:ext>
              </a:extLst>
            </xdr:cNvPr>
            <xdr:cNvSpPr txBox="1"/>
          </xdr:nvSpPr>
          <xdr:spPr>
            <a:xfrm>
              <a:off x="7363948" y="480354"/>
              <a:ext cx="4016406" cy="2323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it-IT" sz="1400" b="0" i="0">
                  <a:latin typeface="Cambria Math" panose="02040503050406030204" pitchFamily="18" charset="0"/>
                </a:rPr>
                <a:t>𝑉𝑖𝑒𝑤(𝑄)=〖</a:t>
              </a:r>
              <a:r>
                <a:rPr lang="it-IT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𝐸(𝑅)〗_(</a:t>
              </a:r>
              <a:r>
                <a:rPr lang="it-IT" sz="1400" b="0" i="0">
                  <a:latin typeface="Cambria Math" panose="02040503050406030204" pitchFamily="18" charset="0"/>
                </a:rPr>
                <a:t>𝑀𝑘𝑡 𝑁𝑒𝑢𝑡𝑟𝑎𝑙)</a:t>
              </a:r>
              <a:r>
                <a:rPr lang="it-IT" sz="1400"/>
                <a:t>+</a:t>
              </a:r>
              <a:r>
                <a:rPr lang="it-IT" sz="1400" i="1"/>
                <a:t>stnorminv</a:t>
              </a:r>
              <a:r>
                <a:rPr lang="it-IT" sz="1400"/>
                <a:t>(Perc)×</a:t>
              </a:r>
              <a:r>
                <a:rPr lang="it-IT" sz="14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𝜎_(</a:t>
              </a:r>
              <a:r>
                <a:rPr lang="it-IT" sz="1400" b="0" i="0">
                  <a:latin typeface="Cambria Math" panose="02040503050406030204" pitchFamily="18" charset="0"/>
                </a:rPr>
                <a:t>𝐸𝑥𝑝.𝑅𝑒𝑡)</a:t>
              </a:r>
              <a:endParaRPr lang="it-IT" sz="1400"/>
            </a:p>
          </xdr:txBody>
        </xdr:sp>
      </mc:Fallback>
    </mc:AlternateContent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0</xdr:rowOff>
    </xdr:from>
    <xdr:to>
      <xdr:col>11</xdr:col>
      <xdr:colOff>0</xdr:colOff>
      <xdr:row>14</xdr:row>
      <xdr:rowOff>0</xdr:rowOff>
    </xdr:to>
    <xdr:grpSp>
      <xdr:nvGrpSpPr>
        <xdr:cNvPr id="2" name="Group 4">
          <a:extLst>
            <a:ext uri="{FF2B5EF4-FFF2-40B4-BE49-F238E27FC236}">
              <a16:creationId xmlns:a16="http://schemas.microsoft.com/office/drawing/2014/main" id="{461D6125-0301-46C5-829C-2D20DDBD3CA9}"/>
            </a:ext>
          </a:extLst>
        </xdr:cNvPr>
        <xdr:cNvGrpSpPr>
          <a:grpSpLocks/>
        </xdr:cNvGrpSpPr>
      </xdr:nvGrpSpPr>
      <xdr:grpSpPr bwMode="auto">
        <a:xfrm>
          <a:off x="12862278" y="3788833"/>
          <a:ext cx="0" cy="0"/>
          <a:chOff x="812" y="1668"/>
          <a:chExt cx="415" cy="190"/>
        </a:xfrm>
      </xdr:grpSpPr>
      <xdr:pic>
        <xdr:nvPicPr>
          <xdr:cNvPr id="3" name="Picture 1">
            <a:extLst>
              <a:ext uri="{FF2B5EF4-FFF2-40B4-BE49-F238E27FC236}">
                <a16:creationId xmlns:a16="http://schemas.microsoft.com/office/drawing/2014/main" id="{7CCD65F7-EF80-5E4B-9CF2-6FE8FAF04DF2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500" t="57813" r="31328" b="22656"/>
          <a:stretch>
            <a:fillRect/>
          </a:stretch>
        </xdr:blipFill>
        <xdr:spPr bwMode="auto">
          <a:xfrm>
            <a:off x="892" y="1708"/>
            <a:ext cx="335" cy="1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Picture 2">
            <a:extLst>
              <a:ext uri="{FF2B5EF4-FFF2-40B4-BE49-F238E27FC236}">
                <a16:creationId xmlns:a16="http://schemas.microsoft.com/office/drawing/2014/main" id="{20132122-C309-0AF0-E3FB-2044B79796CC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45" t="41016" r="31250" b="53777"/>
          <a:stretch>
            <a:fillRect/>
          </a:stretch>
        </xdr:blipFill>
        <xdr:spPr bwMode="auto">
          <a:xfrm>
            <a:off x="889" y="1668"/>
            <a:ext cx="338" cy="4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5" name="Picture 3">
            <a:extLst>
              <a:ext uri="{FF2B5EF4-FFF2-40B4-BE49-F238E27FC236}">
                <a16:creationId xmlns:a16="http://schemas.microsoft.com/office/drawing/2014/main" id="{71FE01BA-B9C5-379E-0503-C8FEF42DB985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688" t="57552" r="73906" b="23047"/>
          <a:stretch>
            <a:fillRect/>
          </a:stretch>
        </xdr:blipFill>
        <xdr:spPr bwMode="auto">
          <a:xfrm>
            <a:off x="812" y="1706"/>
            <a:ext cx="82" cy="14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2591562" y="2575187"/>
    <xdr:ext cx="1940170" cy="1356946"/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A448C36-37C6-4C7E-9201-D0CBBE60B5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13</xdr:row>
      <xdr:rowOff>142875</xdr:rowOff>
    </xdr:from>
    <xdr:to>
      <xdr:col>13</xdr:col>
      <xdr:colOff>114300</xdr:colOff>
      <xdr:row>29</xdr:row>
      <xdr:rowOff>95250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Ugo/TV/Asset%20Management/In%20Inglese/2021/FILE_EXCEL%20Processed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Collegio%20Carlo%20Alberto%20AM/2025/Materiale/File_excel.xlsx" TargetMode="External"/><Relationship Id="rId1" Type="http://schemas.openxmlformats.org/officeDocument/2006/relationships/externalLinkPath" Target="/personal/ugo_pomante_uniroma2_eu/Documents/Desktop/YourSync/Cartelle/Collegio%20Carlo%20Alberto%20AM/2025/Materiale/File_excel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Luiss/2026/File_excel.xlsx" TargetMode="External"/><Relationship Id="rId1" Type="http://schemas.openxmlformats.org/officeDocument/2006/relationships/externalLinkPath" Target="/personal/ugo_pomante_uniroma2_eu/Documents/Desktop/YourSync/Cartelle/BACK-UP%2010%20DICEMBRE%202007/Ugo/Luiss/2026/File_excel.xlsx" TargetMode="External"/></Relationships>
</file>

<file path=xl/externalLinks/_rels/externalLink4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uniroma2-my.sharepoint.com/personal/ugo_pomante_uniroma2_eu/Documents/Desktop/YourSync/Cartelle/BACK-UP%2010%20DICEMBRE%202007/Powerpoint/Lucidi/Fineco/Corso%20Beginner/2%20giorni%20iniziale%208-9%20Giu%202026)/File%20Excel%20(Pomante%208-9%20giu%2026).xlsx" TargetMode="External"/><Relationship Id="rId2" Type="http://schemas.microsoft.com/office/2019/04/relationships/externalLinkLongPath" Target="/personal/ugo_pomante_uniroma2_eu/Documents/Desktop/YourSync/Cartelle/BACK-UP%2010%20DICEMBRE%202007/Powerpoint/Lucidi/Fineco/Corso%20Beginner/2%20giorni%20iniziale%208-9%20Giu%202026)/File%20Excel%20(Pomante%208-9%20giu%2026).xlsx?8528E049" TargetMode="External"/><Relationship Id="rId1" Type="http://schemas.openxmlformats.org/officeDocument/2006/relationships/externalLinkPath" Target="file:///\\8528E049\File%20Excel%20(Pomante%208-9%20giu%2026)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5/File_excel%20(Elaborato)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5/File_excel%20(Elaborato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Fineco/Corso%20Beginner/Milano%20(Base)%20ott%202021/FILE_EXCEL%20Pomante%20(7-8%20ott%202021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gopo/Desktop/Cartelle/BACK-UP%2010%20DICEMBRE%202007/Powerpoint/Lucidi/DB/2021/File%20Excel%20Pomante%20(ELABORATO).xlsx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5/Materiale%202024/file-excel-2024-11-26-13-57-19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5/Materiale%202024/file-excel-2024-11-26-13-57-19.xlsx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niroma2-my.sharepoint.com/personal/ugo_pomante_uniroma2_eu/Documents/Desktop/YourSync/Cartelle/BACK-UP%2010%20DICEMBRE%202007/Ugo/TV/Asset%20Management/2024/File_excel_%20Price%20TR.xlsx" TargetMode="External"/><Relationship Id="rId1" Type="http://schemas.openxmlformats.org/officeDocument/2006/relationships/externalLinkPath" Target="/personal/ugo_pomante_uniroma2_eu/Documents/Desktop/YourSync/Cartelle/BACK-UP%2010%20DICEMBRE%202007/Ugo/TV/Asset%20Management/2024/File_excel_%20Price%20TR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Naive%20Strategy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d"/>
      <sheetName val="Constit ACWI"/>
      <sheetName val="Price versus TR"/>
      <sheetName val="ACWI_holdings (1)"/>
      <sheetName val="Av Ret"/>
      <sheetName val="Volat1"/>
      <sheetName val="Volat2"/>
      <sheetName val="Volat3"/>
      <sheetName val="Risk-Ret Comb"/>
      <sheetName val="CORREL"/>
      <sheetName val="Time Series"/>
      <sheetName val="Hedg Eq USA"/>
      <sheetName val="Hedg Bond Global"/>
      <sheetName val="VaR"/>
      <sheetName val="Naive Strategy"/>
      <sheetName val="Port Naive"/>
      <sheetName val="METAPORTFOLIO EXAMPLE"/>
      <sheetName val="Dati Durat e Av Ytm"/>
      <sheetName val="Mark opt"/>
      <sheetName val="Eff Front"/>
      <sheetName val="Eff Port Comp"/>
      <sheetName val="Mark abs"/>
      <sheetName val="Mark infra optim"/>
      <sheetName val="Eff Front versus infraGr"/>
      <sheetName val="InfraGr Port Comp"/>
      <sheetName val="MC Sim"/>
      <sheetName val="Sim MC1 n MKT"/>
      <sheetName val="BL"/>
      <sheetName val="Port Selection"/>
      <sheetName val="Tactical Optim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ime Series"/>
      <sheetName val="Grid1"/>
      <sheetName val="METAPORTFOLIO example"/>
      <sheetName val="Asset Classes"/>
      <sheetName val="Mark opt"/>
      <sheetName val="Mark comp"/>
      <sheetName val="Eff Front"/>
      <sheetName val="Mark abs"/>
      <sheetName val="Eff vs Abs"/>
      <sheetName val="Abs comp"/>
      <sheetName val="Mkt Neutrality"/>
      <sheetName val="Mark infra optim"/>
      <sheetName val="Eff vs infra"/>
      <sheetName val="infra Comp"/>
      <sheetName val="MC Sim"/>
      <sheetName val="Sim MC1 n MKT"/>
      <sheetName val="BL"/>
      <sheetName val="Qualitative Approach"/>
      <sheetName val="BL + Infra Optim"/>
      <sheetName val="VaR"/>
      <sheetName val="Optim-VaR"/>
      <sheetName val="Time Series_2"/>
      <sheetName val="Skew Optim"/>
      <sheetName val="Tactical Optim"/>
      <sheetName val="Tactical Views"/>
    </sheetNames>
    <sheetDataSet>
      <sheetData sheetId="0"/>
      <sheetData sheetId="1"/>
      <sheetData sheetId="2"/>
      <sheetData sheetId="3"/>
      <sheetData sheetId="4">
        <row r="2">
          <cell r="A2" t="str">
            <v>Money Mkt in €</v>
          </cell>
        </row>
      </sheetData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RIGLIA1"/>
      <sheetName val="Constit ACWI"/>
      <sheetName val="ACWI HOLDINGS (ETF)"/>
      <sheetName val="Rend Ita + USA"/>
      <sheetName val="Serie Storiche"/>
      <sheetName val="Rend Medi"/>
      <sheetName val="Volat"/>
      <sheetName val="Volat2"/>
      <sheetName val="Correl"/>
      <sheetName val="VaR"/>
      <sheetName val="Copertura Az.rio USA"/>
      <sheetName val="Copertura Obbl Globale"/>
      <sheetName val="GRIGLIA2"/>
      <sheetName val="Strategia Naive"/>
      <sheetName val="Grafico1"/>
      <sheetName val="Grafico2"/>
      <sheetName val="ESEMPIO DI METAPORTFOLIO"/>
      <sheetName val="Grafico3"/>
      <sheetName val="Mark opt"/>
      <sheetName val="Front eff"/>
      <sheetName val="Grafico4"/>
      <sheetName val="Mark abs"/>
      <sheetName val="Grafico5"/>
      <sheetName val="Mark infra optim"/>
      <sheetName val="Grafico6"/>
      <sheetName val="Grafico7"/>
      <sheetName val="MC Sim"/>
      <sheetName val="Sim MC1 n MKT"/>
      <sheetName val="Resampling_TM"/>
      <sheetName val="BL"/>
      <sheetName val="BL + Infra Optim"/>
      <sheetName val="Front. Infra+BL"/>
      <sheetName val="Comp Infra+BL"/>
      <sheetName val="GRIGLIA_PT"/>
      <sheetName val="Mark infra + BL (VAR)"/>
      <sheetName val="Approccio Qualitativo"/>
      <sheetName val="Serie Storiche_2"/>
      <sheetName val="Skew Optim"/>
      <sheetName val="Carmignac Patrimoine"/>
      <sheetName val="Tactical Optim"/>
      <sheetName val="Tactical View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 refreshError="1"/>
      <sheetData sheetId="18"/>
      <sheetData sheetId="19" refreshError="1"/>
      <sheetData sheetId="20" refreshError="1"/>
      <sheetData sheetId="21"/>
      <sheetData sheetId="22" refreshError="1"/>
      <sheetData sheetId="23"/>
      <sheetData sheetId="24" refreshError="1"/>
      <sheetData sheetId="25" refreshError="1"/>
      <sheetData sheetId="26"/>
      <sheetData sheetId="27"/>
      <sheetData sheetId="28"/>
      <sheetData sheetId="29">
        <row r="6">
          <cell r="B6">
            <v>2.1600000000000001E-2</v>
          </cell>
        </row>
      </sheetData>
      <sheetData sheetId="30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GRIGLIA"/>
      <sheetName val="Price Index vs Total Ret"/>
      <sheetName val="Serie Storiche"/>
      <sheetName val="Rend. Medio"/>
      <sheetName val="Port. Naive"/>
      <sheetName val="Volat1"/>
      <sheetName val="Volat2"/>
      <sheetName val="YTM"/>
      <sheetName val="VaR"/>
      <sheetName val="Hedging Az.rio U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Vecchi Constit ACWI"/>
      <sheetName val="New ACWI Constit (via ETF)"/>
      <sheetName val="Price vs TR"/>
      <sheetName val="USA JAP  corr"/>
      <sheetName val="Grafico1"/>
      <sheetName val="Grafico2"/>
      <sheetName val="Serie Storiche"/>
      <sheetName val="Grafico3"/>
      <sheetName val="Grafico4"/>
      <sheetName val="Grafico5"/>
      <sheetName val="Grafico6"/>
      <sheetName val="Grafico7"/>
      <sheetName val="Grafico8"/>
      <sheetName val="Grafico9"/>
      <sheetName val="Copertura Az.rio USA"/>
      <sheetName val="Copertura Obbl Globale"/>
      <sheetName val="VaR"/>
      <sheetName val="GRIGLIA1"/>
      <sheetName val="Strategia Naive"/>
      <sheetName val="Grafico10"/>
      <sheetName val="Grafico11"/>
      <sheetName val="ES. di Metaport."/>
      <sheetName val="Mark opt"/>
      <sheetName val="Grafico12"/>
      <sheetName val="Grafico13"/>
      <sheetName val="Mark abs"/>
      <sheetName val="Grafico14"/>
      <sheetName val="Grafico15"/>
      <sheetName val="Mark infra optim"/>
      <sheetName val="Grafico16"/>
      <sheetName val="Grafico17"/>
      <sheetName val="MC Sim"/>
      <sheetName val="Sim MC1 n MKT"/>
      <sheetName val="Resampling_TM"/>
      <sheetName val="BL"/>
      <sheetName val="BL + Infra Optim"/>
      <sheetName val="Optim-VaR"/>
      <sheetName val="Tactical Views"/>
      <sheetName val="Tactical Optim"/>
      <sheetName val="Elab FONDI"/>
      <sheetName val="Grafico18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>
        <row r="2">
          <cell r="A2" t="str">
            <v>Bofa ML Euro 0-1 anni</v>
          </cell>
        </row>
        <row r="3">
          <cell r="A3" t="str">
            <v>Bofa ML Bond Euro 1-3 Y</v>
          </cell>
        </row>
        <row r="4">
          <cell r="A4" t="str">
            <v>Bofa ML Obbl. Euro</v>
          </cell>
        </row>
        <row r="5">
          <cell r="A5" t="str">
            <v>Bofa ML Obbl. Globale</v>
          </cell>
        </row>
        <row r="6">
          <cell r="A6" t="str">
            <v>ML Global HY</v>
          </cell>
        </row>
        <row r="7">
          <cell r="A7" t="str">
            <v>Bofa ML Obbl Emergente</v>
          </cell>
        </row>
        <row r="8">
          <cell r="A8" t="str">
            <v>MSCI Europe</v>
          </cell>
        </row>
        <row r="9">
          <cell r="A9" t="str">
            <v>MSCI North America</v>
          </cell>
        </row>
        <row r="10">
          <cell r="A10" t="str">
            <v>MSCI Pacific</v>
          </cell>
        </row>
        <row r="11">
          <cell r="A11" t="str">
            <v>MSCI Emerging Markets</v>
          </cell>
        </row>
        <row r="12">
          <cell r="A12" t="str">
            <v>Opportunities</v>
          </cell>
        </row>
      </sheetData>
      <sheetData sheetId="23" refreshError="1"/>
      <sheetData sheetId="24" refreshError="1"/>
      <sheetData sheetId="25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 ACWI"/>
      <sheetName val="ACWI ISHARES"/>
      <sheetName val="Price versus Total Return"/>
      <sheetName val="Rend Medio"/>
      <sheetName val="Volat"/>
      <sheetName val="VOLAT2"/>
      <sheetName val="RISK - REND"/>
      <sheetName val="Serie Storiche"/>
      <sheetName val="Copertura Obbl Globale"/>
      <sheetName val="Copertura Az.rio USA"/>
      <sheetName val="Dati Durat e Rend Medio"/>
      <sheetName val="VaR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IGLIA1"/>
      <sheetName val="Constituents ACWI"/>
      <sheetName val="TR versus PRICE"/>
      <sheetName val="ETF ACWI"/>
      <sheetName val="Dati Durat e Av Ytm"/>
      <sheetName val="Rend Medio"/>
      <sheetName val="Gr Volatilità 1"/>
      <sheetName val="Gr Volatilità 2"/>
      <sheetName val="Gr Volatilità 3"/>
      <sheetName val="Gr. Correl"/>
      <sheetName val="Time Series"/>
      <sheetName val="Azionari settoriali"/>
      <sheetName val="VaR"/>
      <sheetName val="Copertura Az.rio USA"/>
      <sheetName val="Copertura Obbl Globale"/>
      <sheetName val="Naive Strategy"/>
      <sheetName val="Port Naive"/>
      <sheetName val="METAPORTAFOGLIO ESEMPIO"/>
      <sheetName val="Mark opt"/>
      <sheetName val="Port Mark"/>
      <sheetName val="Mark infra optim"/>
      <sheetName val="Port Mark Infra"/>
      <sheetName val="BL"/>
      <sheetName val="Correzione Tattic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glio1"/>
      <sheetName val="Constit ACWI"/>
      <sheetName val="ACWI HOLDINGS (ETF)"/>
      <sheetName val="S&amp;P 500 Comp vs EW"/>
      <sheetName val="TE versus Price"/>
      <sheetName val="Serie Storiche"/>
      <sheetName val="Gr Rend Medio"/>
      <sheetName val="Gr Composizione"/>
      <sheetName val="Gr Volatilità"/>
      <sheetName val="Gr Volatilità_2"/>
      <sheetName val="Gr Volatilità_3"/>
      <sheetName val="GR Rischio-Rend"/>
      <sheetName val="Gr.  Correlazione1"/>
      <sheetName val="Gr.  Correlazione2"/>
      <sheetName val="Copertura Az.rio USA"/>
      <sheetName val="Corr Equ - Cambio"/>
      <sheetName val="Copertura Obbl Globale"/>
      <sheetName val="VaR"/>
      <sheetName val="GRIGLIA1"/>
      <sheetName val="Strategia Naive"/>
      <sheetName val="Grafico3"/>
      <sheetName val="Grafico4"/>
      <sheetName val="ESEMPIO DI METAPORTFOLIO"/>
      <sheetName val="Mark opt"/>
      <sheetName val="Front Eff Mark"/>
      <sheetName val="Compos Mark"/>
      <sheetName val="Mark abs"/>
      <sheetName val="Mark infra optim"/>
      <sheetName val="MC Sim"/>
      <sheetName val="Sim MC1 n MKT"/>
      <sheetName val="BL"/>
      <sheetName val="BL + Infra Optim"/>
      <sheetName val="Port  Opt"/>
      <sheetName val="Tactical Views"/>
      <sheetName val="Tactical Optim"/>
      <sheetName val="Elab FONDI"/>
      <sheetName val="Volat Fondo sconosciuto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oglio1"/>
      <sheetName val="Constit ACWI"/>
      <sheetName val="ACWI HOLDINGS (ETF)"/>
      <sheetName val="S&amp;P 500 Comp vs EW"/>
      <sheetName val="TE versus Price"/>
      <sheetName val="Serie Storiche"/>
      <sheetName val="Gr Rend Medio"/>
      <sheetName val="Gr Composizione"/>
      <sheetName val="Gr Volatilità"/>
      <sheetName val="Gr Volatilità_2"/>
      <sheetName val="Gr Volatilità_3"/>
      <sheetName val="GR Rischio-Rend"/>
      <sheetName val="Gr.  Correlazione1"/>
      <sheetName val="Gr.  Correlazione2"/>
      <sheetName val="Copertura Az.rio USA"/>
      <sheetName val="Corr Equ - Cambio"/>
      <sheetName val="Copertura Obbl Globale"/>
      <sheetName val="VaR"/>
      <sheetName val="GRIGLIA1"/>
      <sheetName val="Strategia Naive"/>
      <sheetName val="Grafico3"/>
      <sheetName val="Grafico4"/>
      <sheetName val="ESEMPIO DI METAPORTFOLIO"/>
      <sheetName val="Mark opt"/>
      <sheetName val="Front Eff Mark"/>
      <sheetName val="Compos Mark"/>
      <sheetName val="Mark abs"/>
      <sheetName val="Mark infra optim"/>
      <sheetName val="MC Sim"/>
      <sheetName val="Sim MC1 n MKT"/>
      <sheetName val="BL"/>
      <sheetName val="BL + Infra Optim"/>
      <sheetName val="Optim-VaR"/>
      <sheetName val="Tactical Optim"/>
      <sheetName val="Tactical View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ive Strategy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customProperty" Target="../customProperty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customProperty" Target="../customProperty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8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9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0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customProperty" Target="../customProperty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F3D80-D125-41E3-969A-002AECCB17EF}">
  <dimension ref="A2:F14"/>
  <sheetViews>
    <sheetView zoomScale="310" zoomScaleNormal="310" workbookViewId="0">
      <selection activeCell="A2" sqref="A2"/>
    </sheetView>
  </sheetViews>
  <sheetFormatPr defaultColWidth="9.1796875" defaultRowHeight="12.5"/>
  <cols>
    <col min="1" max="1" width="15.81640625" style="94" customWidth="1"/>
    <col min="2" max="6" width="5" style="94" customWidth="1"/>
    <col min="7" max="7" width="11.453125" style="94" bestFit="1" customWidth="1"/>
    <col min="8" max="16384" width="9.1796875" style="94"/>
  </cols>
  <sheetData>
    <row r="2" spans="1:6" ht="13">
      <c r="A2" s="178" t="s">
        <v>7595</v>
      </c>
      <c r="B2" s="183" t="s">
        <v>9144</v>
      </c>
      <c r="C2" s="183" t="s">
        <v>8515</v>
      </c>
      <c r="D2" s="183" t="s">
        <v>9145</v>
      </c>
      <c r="E2" s="183" t="s">
        <v>7681</v>
      </c>
      <c r="F2" s="183" t="s">
        <v>8083</v>
      </c>
    </row>
    <row r="3" spans="1:6" ht="13">
      <c r="A3" s="178">
        <v>1</v>
      </c>
      <c r="B3" s="152"/>
      <c r="C3" s="152"/>
      <c r="D3" s="152"/>
      <c r="E3" s="152"/>
      <c r="F3" s="152"/>
    </row>
    <row r="4" spans="1:6" ht="13">
      <c r="A4" s="178">
        <v>3</v>
      </c>
      <c r="B4" s="152"/>
      <c r="C4" s="152"/>
      <c r="D4" s="153"/>
      <c r="E4" s="152"/>
      <c r="F4" s="152"/>
    </row>
    <row r="5" spans="1:6" ht="13">
      <c r="A5" s="178">
        <v>5</v>
      </c>
      <c r="B5" s="152"/>
      <c r="C5" s="152"/>
      <c r="D5" s="153"/>
      <c r="E5" s="152"/>
      <c r="F5" s="152"/>
    </row>
    <row r="6" spans="1:6" ht="13">
      <c r="A6" s="178">
        <v>10</v>
      </c>
      <c r="B6" s="152"/>
      <c r="C6" s="152"/>
      <c r="D6" s="152"/>
      <c r="E6" s="152"/>
      <c r="F6" s="152"/>
    </row>
    <row r="7" spans="1:6" ht="13">
      <c r="A7" s="178" t="s">
        <v>9146</v>
      </c>
      <c r="B7" s="152"/>
      <c r="C7" s="152"/>
      <c r="D7" s="152"/>
      <c r="E7" s="152"/>
      <c r="F7" s="152"/>
    </row>
    <row r="14" spans="1:6">
      <c r="A14" s="15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M2434"/>
  <sheetViews>
    <sheetView showGridLines="0" topLeftCell="D46" zoomScale="110" zoomScaleNormal="110" workbookViewId="0">
      <selection activeCell="L66" sqref="L66"/>
    </sheetView>
  </sheetViews>
  <sheetFormatPr defaultColWidth="9.1796875" defaultRowHeight="13.5"/>
  <cols>
    <col min="1" max="1" width="18.1796875" style="86" bestFit="1" customWidth="1"/>
    <col min="2" max="2" width="16.453125" style="86" bestFit="1" customWidth="1"/>
    <col min="3" max="3" width="34.81640625" style="86" bestFit="1" customWidth="1"/>
    <col min="4" max="6" width="13.1796875" style="86" customWidth="1"/>
    <col min="7" max="7" width="16.54296875" style="86" bestFit="1" customWidth="1"/>
    <col min="8" max="8" width="8" style="86" customWidth="1"/>
    <col min="9" max="9" width="8" style="93" bestFit="1" customWidth="1"/>
    <col min="10" max="10" width="9.1796875" style="86"/>
    <col min="11" max="11" width="25.453125" style="86" bestFit="1" customWidth="1"/>
    <col min="12" max="12" width="13.54296875" style="93" bestFit="1" customWidth="1"/>
    <col min="13" max="16384" width="9.1796875" style="86"/>
  </cols>
  <sheetData>
    <row r="1" spans="1:12" ht="25" customHeight="1">
      <c r="A1" s="423" t="s">
        <v>9150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</row>
    <row r="2" spans="1:12">
      <c r="A2" s="87" t="s">
        <v>37</v>
      </c>
      <c r="B2" s="87" t="s">
        <v>38</v>
      </c>
      <c r="C2" s="87" t="s">
        <v>39</v>
      </c>
      <c r="D2" s="87" t="s">
        <v>40</v>
      </c>
      <c r="E2" s="87" t="s">
        <v>41</v>
      </c>
      <c r="F2" s="87" t="s">
        <v>42</v>
      </c>
      <c r="G2" s="87" t="s">
        <v>43</v>
      </c>
      <c r="H2" s="87" t="s">
        <v>44</v>
      </c>
      <c r="I2" s="88" t="s">
        <v>45</v>
      </c>
      <c r="K2" s="89" t="s">
        <v>46</v>
      </c>
      <c r="L2" s="90">
        <v>100</v>
      </c>
    </row>
    <row r="3" spans="1:12">
      <c r="A3" s="91" t="s">
        <v>47</v>
      </c>
      <c r="B3" s="91" t="s">
        <v>48</v>
      </c>
      <c r="C3" s="91" t="s">
        <v>49</v>
      </c>
      <c r="D3" s="91" t="s">
        <v>50</v>
      </c>
      <c r="E3" s="91" t="s">
        <v>51</v>
      </c>
      <c r="F3" s="91" t="s">
        <v>52</v>
      </c>
      <c r="G3" s="91" t="s">
        <v>53</v>
      </c>
      <c r="H3" s="91" t="s">
        <v>54</v>
      </c>
      <c r="I3" s="92">
        <v>1.7623982376017622</v>
      </c>
      <c r="K3" s="151" t="s">
        <v>50</v>
      </c>
      <c r="L3" s="150">
        <v>12.649187350812639</v>
      </c>
    </row>
    <row r="4" spans="1:12">
      <c r="A4" s="91" t="s">
        <v>55</v>
      </c>
      <c r="B4" s="91" t="s">
        <v>56</v>
      </c>
      <c r="C4" s="91" t="s">
        <v>57</v>
      </c>
      <c r="D4" s="91" t="s">
        <v>58</v>
      </c>
      <c r="E4" s="91" t="s">
        <v>58</v>
      </c>
      <c r="F4" s="91" t="s">
        <v>59</v>
      </c>
      <c r="G4" s="91" t="s">
        <v>53</v>
      </c>
      <c r="H4" s="91" t="s">
        <v>54</v>
      </c>
      <c r="I4" s="92">
        <v>1.4738985261014736</v>
      </c>
      <c r="K4" s="91" t="s">
        <v>58</v>
      </c>
      <c r="L4" s="92">
        <v>11.965988034011961</v>
      </c>
    </row>
    <row r="5" spans="1:12">
      <c r="A5" s="91" t="s">
        <v>60</v>
      </c>
      <c r="B5" s="91" t="s">
        <v>61</v>
      </c>
      <c r="C5" s="91" t="s">
        <v>62</v>
      </c>
      <c r="D5" s="91" t="s">
        <v>50</v>
      </c>
      <c r="E5" s="91" t="s">
        <v>63</v>
      </c>
      <c r="F5" s="91" t="s">
        <v>64</v>
      </c>
      <c r="G5" s="91" t="s">
        <v>53</v>
      </c>
      <c r="H5" s="91" t="s">
        <v>54</v>
      </c>
      <c r="I5" s="92">
        <v>0.83869916130083855</v>
      </c>
      <c r="K5" s="91" t="s">
        <v>65</v>
      </c>
      <c r="L5" s="92">
        <v>10.000189999809992</v>
      </c>
    </row>
    <row r="6" spans="1:12">
      <c r="A6" s="91" t="s">
        <v>66</v>
      </c>
      <c r="B6" s="91" t="s">
        <v>67</v>
      </c>
      <c r="C6" s="91" t="s">
        <v>68</v>
      </c>
      <c r="D6" s="91" t="s">
        <v>50</v>
      </c>
      <c r="E6" s="91" t="s">
        <v>63</v>
      </c>
      <c r="F6" s="91" t="s">
        <v>69</v>
      </c>
      <c r="G6" s="91" t="s">
        <v>53</v>
      </c>
      <c r="H6" s="91" t="s">
        <v>54</v>
      </c>
      <c r="I6" s="92">
        <v>0.82339917660082329</v>
      </c>
      <c r="K6" s="91" t="s">
        <v>70</v>
      </c>
      <c r="L6" s="92">
        <v>10.595589404410598</v>
      </c>
    </row>
    <row r="7" spans="1:12">
      <c r="A7" s="91" t="s">
        <v>71</v>
      </c>
      <c r="B7" s="91" t="s">
        <v>72</v>
      </c>
      <c r="C7" s="91" t="s">
        <v>73</v>
      </c>
      <c r="D7" s="91" t="s">
        <v>58</v>
      </c>
      <c r="E7" s="91" t="s">
        <v>58</v>
      </c>
      <c r="F7" s="91" t="s">
        <v>59</v>
      </c>
      <c r="G7" s="91" t="s">
        <v>53</v>
      </c>
      <c r="H7" s="91" t="s">
        <v>54</v>
      </c>
      <c r="I7" s="92">
        <v>0.76599923400076586</v>
      </c>
      <c r="K7" s="91" t="s">
        <v>74</v>
      </c>
      <c r="L7" s="92">
        <v>4.4723955276044665</v>
      </c>
    </row>
    <row r="8" spans="1:12">
      <c r="A8" s="91" t="s">
        <v>75</v>
      </c>
      <c r="B8" s="91" t="s">
        <v>76</v>
      </c>
      <c r="C8" s="91" t="s">
        <v>77</v>
      </c>
      <c r="D8" s="91" t="s">
        <v>65</v>
      </c>
      <c r="E8" s="91" t="s">
        <v>78</v>
      </c>
      <c r="F8" s="91" t="s">
        <v>79</v>
      </c>
      <c r="G8" s="91" t="s">
        <v>80</v>
      </c>
      <c r="H8" s="91" t="s">
        <v>81</v>
      </c>
      <c r="I8" s="92">
        <v>0.70989929010070973</v>
      </c>
      <c r="K8" s="91" t="s">
        <v>82</v>
      </c>
      <c r="L8" s="92">
        <v>8.7224912775087198</v>
      </c>
    </row>
    <row r="9" spans="1:12">
      <c r="A9" s="91" t="s">
        <v>83</v>
      </c>
      <c r="B9" s="91" t="s">
        <v>84</v>
      </c>
      <c r="C9" s="91" t="s">
        <v>85</v>
      </c>
      <c r="D9" s="91" t="s">
        <v>70</v>
      </c>
      <c r="E9" s="91" t="s">
        <v>86</v>
      </c>
      <c r="F9" s="91" t="s">
        <v>87</v>
      </c>
      <c r="G9" s="91" t="s">
        <v>53</v>
      </c>
      <c r="H9" s="91" t="s">
        <v>54</v>
      </c>
      <c r="I9" s="92">
        <v>0.70769929230070761</v>
      </c>
      <c r="K9" s="151" t="s">
        <v>88</v>
      </c>
      <c r="L9" s="150">
        <v>19.379880620119383</v>
      </c>
    </row>
    <row r="10" spans="1:12">
      <c r="A10" s="91" t="s">
        <v>89</v>
      </c>
      <c r="B10" s="91" t="s">
        <v>90</v>
      </c>
      <c r="C10" s="91" t="s">
        <v>91</v>
      </c>
      <c r="D10" s="91" t="s">
        <v>65</v>
      </c>
      <c r="E10" s="91" t="s">
        <v>92</v>
      </c>
      <c r="F10" s="91" t="s">
        <v>93</v>
      </c>
      <c r="G10" s="91" t="s">
        <v>53</v>
      </c>
      <c r="H10" s="91" t="s">
        <v>54</v>
      </c>
      <c r="I10" s="92">
        <v>0.65019934980065008</v>
      </c>
      <c r="K10" s="91" t="s">
        <v>94</v>
      </c>
      <c r="L10" s="92">
        <v>8.2897917102082914</v>
      </c>
    </row>
    <row r="11" spans="1:12">
      <c r="A11" s="91" t="s">
        <v>95</v>
      </c>
      <c r="B11" s="91" t="s">
        <v>96</v>
      </c>
      <c r="C11" s="91" t="s">
        <v>97</v>
      </c>
      <c r="D11" s="91" t="s">
        <v>74</v>
      </c>
      <c r="E11" s="91" t="s">
        <v>74</v>
      </c>
      <c r="F11" s="91" t="s">
        <v>98</v>
      </c>
      <c r="G11" s="91" t="s">
        <v>53</v>
      </c>
      <c r="H11" s="91" t="s">
        <v>54</v>
      </c>
      <c r="I11" s="92">
        <v>0.63529936470063519</v>
      </c>
      <c r="K11" s="91" t="s">
        <v>99</v>
      </c>
      <c r="L11" s="92">
        <v>10.288389711610295</v>
      </c>
    </row>
    <row r="12" spans="1:12">
      <c r="A12" s="91" t="s">
        <v>100</v>
      </c>
      <c r="B12" s="91" t="s">
        <v>101</v>
      </c>
      <c r="C12" s="91" t="s">
        <v>102</v>
      </c>
      <c r="D12" s="91" t="s">
        <v>82</v>
      </c>
      <c r="E12" s="91" t="s">
        <v>103</v>
      </c>
      <c r="F12" s="91" t="s">
        <v>104</v>
      </c>
      <c r="G12" s="91" t="s">
        <v>53</v>
      </c>
      <c r="H12" s="91" t="s">
        <v>54</v>
      </c>
      <c r="I12" s="92">
        <v>0.62499937500062486</v>
      </c>
      <c r="K12" s="91" t="s">
        <v>105</v>
      </c>
      <c r="L12" s="92">
        <v>3.6360963639036372</v>
      </c>
    </row>
    <row r="13" spans="1:12">
      <c r="A13" s="91" t="s">
        <v>106</v>
      </c>
      <c r="B13" s="91" t="s">
        <v>107</v>
      </c>
      <c r="C13" s="91" t="s">
        <v>108</v>
      </c>
      <c r="D13" s="91" t="s">
        <v>82</v>
      </c>
      <c r="E13" s="91" t="s">
        <v>103</v>
      </c>
      <c r="F13" s="91" t="s">
        <v>104</v>
      </c>
      <c r="G13" s="91" t="s">
        <v>53</v>
      </c>
      <c r="H13" s="91" t="s">
        <v>54</v>
      </c>
      <c r="I13" s="92">
        <v>0.57689942310057674</v>
      </c>
    </row>
    <row r="14" spans="1:12">
      <c r="A14" s="91" t="s">
        <v>109</v>
      </c>
      <c r="B14" s="91" t="s">
        <v>110</v>
      </c>
      <c r="C14" s="91" t="s">
        <v>111</v>
      </c>
      <c r="D14" s="91" t="s">
        <v>88</v>
      </c>
      <c r="E14" s="91" t="s">
        <v>112</v>
      </c>
      <c r="F14" s="91" t="s">
        <v>113</v>
      </c>
      <c r="G14" s="91" t="s">
        <v>114</v>
      </c>
      <c r="H14" s="91" t="s">
        <v>115</v>
      </c>
      <c r="I14" s="92">
        <v>0.55479944520055469</v>
      </c>
      <c r="K14" s="89" t="s">
        <v>116</v>
      </c>
      <c r="L14" s="90">
        <v>100</v>
      </c>
    </row>
    <row r="15" spans="1:12">
      <c r="A15" s="91" t="s">
        <v>117</v>
      </c>
      <c r="B15" s="91" t="s">
        <v>118</v>
      </c>
      <c r="C15" s="91" t="s">
        <v>119</v>
      </c>
      <c r="D15" s="91" t="s">
        <v>50</v>
      </c>
      <c r="E15" s="91" t="s">
        <v>63</v>
      </c>
      <c r="F15" s="91" t="s">
        <v>120</v>
      </c>
      <c r="G15" s="91" t="s">
        <v>53</v>
      </c>
      <c r="H15" s="91" t="s">
        <v>54</v>
      </c>
      <c r="I15" s="92">
        <v>0.55079944920055068</v>
      </c>
      <c r="K15" s="91" t="s">
        <v>54</v>
      </c>
      <c r="L15" s="92">
        <v>45.45395454604548</v>
      </c>
    </row>
    <row r="16" spans="1:12">
      <c r="A16" s="91" t="s">
        <v>121</v>
      </c>
      <c r="B16" s="91" t="s">
        <v>122</v>
      </c>
      <c r="C16" s="91" t="s">
        <v>123</v>
      </c>
      <c r="D16" s="91" t="s">
        <v>88</v>
      </c>
      <c r="E16" s="91" t="s">
        <v>112</v>
      </c>
      <c r="F16" s="91" t="s">
        <v>113</v>
      </c>
      <c r="G16" s="91" t="s">
        <v>53</v>
      </c>
      <c r="H16" s="91" t="s">
        <v>54</v>
      </c>
      <c r="I16" s="92">
        <v>0.54999945000054995</v>
      </c>
      <c r="K16" s="91" t="s">
        <v>81</v>
      </c>
      <c r="L16" s="92">
        <v>3.0821969178030817</v>
      </c>
    </row>
    <row r="17" spans="1:12">
      <c r="A17" s="91" t="s">
        <v>124</v>
      </c>
      <c r="B17" s="91" t="s">
        <v>125</v>
      </c>
      <c r="C17" s="91" t="s">
        <v>126</v>
      </c>
      <c r="D17" s="91" t="s">
        <v>88</v>
      </c>
      <c r="E17" s="91" t="s">
        <v>127</v>
      </c>
      <c r="F17" s="91" t="s">
        <v>128</v>
      </c>
      <c r="G17" s="91" t="s">
        <v>53</v>
      </c>
      <c r="H17" s="91" t="s">
        <v>54</v>
      </c>
      <c r="I17" s="92">
        <v>0.53619946380053618</v>
      </c>
      <c r="K17" s="91" t="s">
        <v>115</v>
      </c>
      <c r="L17" s="92">
        <v>8.3612916387083569</v>
      </c>
    </row>
    <row r="18" spans="1:12">
      <c r="A18" s="91" t="s">
        <v>129</v>
      </c>
      <c r="B18" s="91" t="s">
        <v>130</v>
      </c>
      <c r="C18" s="91" t="s">
        <v>131</v>
      </c>
      <c r="D18" s="91" t="s">
        <v>58</v>
      </c>
      <c r="E18" s="91" t="s">
        <v>58</v>
      </c>
      <c r="F18" s="91" t="s">
        <v>59</v>
      </c>
      <c r="G18" s="91" t="s">
        <v>114</v>
      </c>
      <c r="H18" s="91" t="s">
        <v>115</v>
      </c>
      <c r="I18" s="92">
        <v>0.52219947780052212</v>
      </c>
      <c r="K18" s="91" t="s">
        <v>132</v>
      </c>
      <c r="L18" s="92">
        <v>3.1774968225031772</v>
      </c>
    </row>
    <row r="19" spans="1:12">
      <c r="A19" s="91" t="s">
        <v>133</v>
      </c>
      <c r="B19" s="91" t="s">
        <v>134</v>
      </c>
      <c r="C19" s="91" t="s">
        <v>135</v>
      </c>
      <c r="D19" s="91" t="s">
        <v>65</v>
      </c>
      <c r="E19" s="91" t="s">
        <v>78</v>
      </c>
      <c r="F19" s="91" t="s">
        <v>136</v>
      </c>
      <c r="G19" s="91" t="s">
        <v>53</v>
      </c>
      <c r="H19" s="91" t="s">
        <v>54</v>
      </c>
      <c r="I19" s="92">
        <v>0.51409948590051402</v>
      </c>
      <c r="K19" s="91" t="s">
        <v>137</v>
      </c>
      <c r="L19" s="92">
        <v>10.393389606610391</v>
      </c>
    </row>
    <row r="20" spans="1:12">
      <c r="A20" s="91" t="s">
        <v>138</v>
      </c>
      <c r="B20" s="91" t="s">
        <v>139</v>
      </c>
      <c r="C20" s="91" t="s">
        <v>140</v>
      </c>
      <c r="D20" s="91" t="s">
        <v>65</v>
      </c>
      <c r="E20" s="91" t="s">
        <v>78</v>
      </c>
      <c r="F20" s="91" t="s">
        <v>141</v>
      </c>
      <c r="G20" s="91" t="s">
        <v>53</v>
      </c>
      <c r="H20" s="91" t="s">
        <v>54</v>
      </c>
      <c r="I20" s="92">
        <v>0.50589949410050583</v>
      </c>
      <c r="K20" s="91" t="s">
        <v>142</v>
      </c>
      <c r="L20" s="92">
        <v>1.9608980391019599</v>
      </c>
    </row>
    <row r="21" spans="1:12">
      <c r="A21" s="91" t="s">
        <v>143</v>
      </c>
      <c r="B21" s="91" t="s">
        <v>144</v>
      </c>
      <c r="C21" s="91" t="s">
        <v>145</v>
      </c>
      <c r="D21" s="91" t="s">
        <v>50</v>
      </c>
      <c r="E21" s="91" t="s">
        <v>146</v>
      </c>
      <c r="F21" s="91" t="s">
        <v>146</v>
      </c>
      <c r="G21" s="91" t="s">
        <v>53</v>
      </c>
      <c r="H21" s="91" t="s">
        <v>54</v>
      </c>
      <c r="I21" s="92">
        <v>0.49459950540049452</v>
      </c>
      <c r="K21" s="91" t="s">
        <v>147</v>
      </c>
      <c r="L21" s="92">
        <v>7.8851921148078858</v>
      </c>
    </row>
    <row r="22" spans="1:12">
      <c r="A22" s="91" t="s">
        <v>148</v>
      </c>
      <c r="B22" s="91" t="s">
        <v>149</v>
      </c>
      <c r="C22" s="91" t="s">
        <v>150</v>
      </c>
      <c r="D22" s="91" t="s">
        <v>74</v>
      </c>
      <c r="E22" s="91" t="s">
        <v>74</v>
      </c>
      <c r="F22" s="91" t="s">
        <v>151</v>
      </c>
      <c r="G22" s="91" t="s">
        <v>114</v>
      </c>
      <c r="H22" s="91" t="s">
        <v>115</v>
      </c>
      <c r="I22" s="92">
        <v>0.48189951810048182</v>
      </c>
      <c r="K22" s="91" t="s">
        <v>152</v>
      </c>
      <c r="L22" s="92">
        <v>4.4735955264044742</v>
      </c>
    </row>
    <row r="23" spans="1:12">
      <c r="A23" s="91" t="s">
        <v>153</v>
      </c>
      <c r="B23" s="91" t="s">
        <v>154</v>
      </c>
      <c r="C23" s="91" t="s">
        <v>155</v>
      </c>
      <c r="D23" s="91" t="s">
        <v>58</v>
      </c>
      <c r="E23" s="91" t="s">
        <v>58</v>
      </c>
      <c r="F23" s="91" t="s">
        <v>59</v>
      </c>
      <c r="G23" s="91" t="s">
        <v>114</v>
      </c>
      <c r="H23" s="91" t="s">
        <v>115</v>
      </c>
      <c r="I23" s="92">
        <v>0.46319953680046316</v>
      </c>
      <c r="K23" s="91" t="s">
        <v>156</v>
      </c>
      <c r="L23" s="92">
        <v>0.77529922470077528</v>
      </c>
    </row>
    <row r="24" spans="1:12">
      <c r="A24" s="91" t="s">
        <v>157</v>
      </c>
      <c r="B24" s="91" t="s">
        <v>158</v>
      </c>
      <c r="C24" s="91" t="s">
        <v>159</v>
      </c>
      <c r="D24" s="91" t="s">
        <v>82</v>
      </c>
      <c r="E24" s="91" t="s">
        <v>103</v>
      </c>
      <c r="F24" s="91" t="s">
        <v>104</v>
      </c>
      <c r="G24" s="91" t="s">
        <v>80</v>
      </c>
      <c r="H24" s="91" t="s">
        <v>81</v>
      </c>
      <c r="I24" s="92">
        <v>0.44749955250044743</v>
      </c>
      <c r="K24" s="91" t="s">
        <v>160</v>
      </c>
      <c r="L24" s="92">
        <v>1.4559985440014571</v>
      </c>
    </row>
    <row r="25" spans="1:12">
      <c r="A25" s="91" t="s">
        <v>161</v>
      </c>
      <c r="B25" s="91" t="s">
        <v>162</v>
      </c>
      <c r="C25" s="91" t="s">
        <v>163</v>
      </c>
      <c r="D25" s="91" t="s">
        <v>94</v>
      </c>
      <c r="E25" s="91" t="s">
        <v>94</v>
      </c>
      <c r="F25" s="91" t="s">
        <v>164</v>
      </c>
      <c r="G25" s="91" t="s">
        <v>165</v>
      </c>
      <c r="H25" s="91" t="s">
        <v>132</v>
      </c>
      <c r="I25" s="92">
        <v>0.43899956100043896</v>
      </c>
      <c r="K25" s="91" t="s">
        <v>166</v>
      </c>
      <c r="L25" s="92">
        <v>3.4788965211034819</v>
      </c>
    </row>
    <row r="26" spans="1:12">
      <c r="A26" s="91" t="s">
        <v>167</v>
      </c>
      <c r="B26" s="91" t="s">
        <v>168</v>
      </c>
      <c r="C26" s="91" t="s">
        <v>169</v>
      </c>
      <c r="D26" s="91" t="s">
        <v>82</v>
      </c>
      <c r="E26" s="91" t="s">
        <v>103</v>
      </c>
      <c r="F26" s="91" t="s">
        <v>104</v>
      </c>
      <c r="G26" s="91" t="s">
        <v>80</v>
      </c>
      <c r="H26" s="91" t="s">
        <v>81</v>
      </c>
      <c r="I26" s="92">
        <v>0.43049956950043045</v>
      </c>
      <c r="K26" s="91" t="s">
        <v>170</v>
      </c>
      <c r="L26" s="92">
        <v>0.41699958300041695</v>
      </c>
    </row>
    <row r="27" spans="1:12">
      <c r="A27" s="91" t="s">
        <v>171</v>
      </c>
      <c r="B27" s="91" t="s">
        <v>172</v>
      </c>
      <c r="C27" s="91" t="s">
        <v>173</v>
      </c>
      <c r="D27" s="91" t="s">
        <v>58</v>
      </c>
      <c r="E27" s="91" t="s">
        <v>58</v>
      </c>
      <c r="F27" s="91" t="s">
        <v>59</v>
      </c>
      <c r="G27" s="91" t="s">
        <v>174</v>
      </c>
      <c r="H27" s="91" t="s">
        <v>137</v>
      </c>
      <c r="I27" s="92">
        <v>0.41779958220041774</v>
      </c>
      <c r="K27" s="91" t="s">
        <v>175</v>
      </c>
      <c r="L27" s="92">
        <v>2.0534979465020529</v>
      </c>
    </row>
    <row r="28" spans="1:12">
      <c r="A28" s="91" t="s">
        <v>176</v>
      </c>
      <c r="B28" s="91" t="s">
        <v>177</v>
      </c>
      <c r="C28" s="91" t="s">
        <v>178</v>
      </c>
      <c r="D28" s="91" t="s">
        <v>50</v>
      </c>
      <c r="E28" s="91" t="s">
        <v>146</v>
      </c>
      <c r="F28" s="91" t="s">
        <v>146</v>
      </c>
      <c r="G28" s="91" t="s">
        <v>179</v>
      </c>
      <c r="H28" s="91" t="s">
        <v>142</v>
      </c>
      <c r="I28" s="92">
        <v>0.41739958260041732</v>
      </c>
      <c r="K28" s="91" t="s">
        <v>180</v>
      </c>
      <c r="L28" s="92">
        <v>0.58759941240058777</v>
      </c>
    </row>
    <row r="29" spans="1:12">
      <c r="A29" s="91" t="s">
        <v>181</v>
      </c>
      <c r="B29" s="91" t="s">
        <v>182</v>
      </c>
      <c r="C29" s="91" t="s">
        <v>183</v>
      </c>
      <c r="D29" s="91" t="s">
        <v>50</v>
      </c>
      <c r="E29" s="91" t="s">
        <v>63</v>
      </c>
      <c r="F29" s="91" t="s">
        <v>64</v>
      </c>
      <c r="G29" s="91" t="s">
        <v>53</v>
      </c>
      <c r="H29" s="91" t="s">
        <v>54</v>
      </c>
      <c r="I29" s="92">
        <v>0.41509958490041504</v>
      </c>
      <c r="K29" s="91" t="s">
        <v>184</v>
      </c>
      <c r="L29" s="92">
        <v>0.22819977180022818</v>
      </c>
    </row>
    <row r="30" spans="1:12">
      <c r="A30" s="91" t="s">
        <v>185</v>
      </c>
      <c r="B30" s="91" t="s">
        <v>186</v>
      </c>
      <c r="C30" s="91" t="s">
        <v>187</v>
      </c>
      <c r="D30" s="91" t="s">
        <v>82</v>
      </c>
      <c r="E30" s="91" t="s">
        <v>103</v>
      </c>
      <c r="F30" s="91" t="s">
        <v>104</v>
      </c>
      <c r="G30" s="91" t="s">
        <v>53</v>
      </c>
      <c r="H30" s="91" t="s">
        <v>54</v>
      </c>
      <c r="I30" s="92">
        <v>0.41209958790041207</v>
      </c>
      <c r="K30" s="91" t="s">
        <v>188</v>
      </c>
      <c r="L30" s="92">
        <v>1.203298796701203</v>
      </c>
    </row>
    <row r="31" spans="1:12">
      <c r="A31" s="91" t="s">
        <v>189</v>
      </c>
      <c r="B31" s="91" t="s">
        <v>190</v>
      </c>
      <c r="C31" s="91" t="s">
        <v>191</v>
      </c>
      <c r="D31" s="91" t="s">
        <v>99</v>
      </c>
      <c r="E31" s="91" t="s">
        <v>192</v>
      </c>
      <c r="F31" s="91" t="s">
        <v>193</v>
      </c>
      <c r="G31" s="91" t="s">
        <v>194</v>
      </c>
      <c r="H31" s="91" t="s">
        <v>147</v>
      </c>
      <c r="I31" s="92">
        <v>0.40069959930040067</v>
      </c>
      <c r="K31" s="91" t="s">
        <v>195</v>
      </c>
      <c r="L31" s="92">
        <v>0.36889963110036883</v>
      </c>
    </row>
    <row r="32" spans="1:12">
      <c r="A32" s="91" t="s">
        <v>196</v>
      </c>
      <c r="B32" s="91" t="s">
        <v>197</v>
      </c>
      <c r="C32" s="91" t="s">
        <v>198</v>
      </c>
      <c r="D32" s="91" t="s">
        <v>82</v>
      </c>
      <c r="E32" s="91" t="s">
        <v>103</v>
      </c>
      <c r="F32" s="91" t="s">
        <v>104</v>
      </c>
      <c r="G32" s="91" t="s">
        <v>114</v>
      </c>
      <c r="H32" s="91" t="s">
        <v>115</v>
      </c>
      <c r="I32" s="92">
        <v>0.39399960600039396</v>
      </c>
      <c r="K32" s="91" t="s">
        <v>199</v>
      </c>
      <c r="L32" s="92">
        <v>1.0276989723010275</v>
      </c>
    </row>
    <row r="33" spans="1:12">
      <c r="A33" s="91" t="s">
        <v>200</v>
      </c>
      <c r="B33" s="91" t="s">
        <v>201</v>
      </c>
      <c r="C33" s="91" t="s">
        <v>202</v>
      </c>
      <c r="D33" s="91" t="s">
        <v>65</v>
      </c>
      <c r="E33" s="91" t="s">
        <v>203</v>
      </c>
      <c r="F33" s="91" t="s">
        <v>203</v>
      </c>
      <c r="G33" s="91" t="s">
        <v>53</v>
      </c>
      <c r="H33" s="91" t="s">
        <v>54</v>
      </c>
      <c r="I33" s="92">
        <v>0.39249960750039248</v>
      </c>
      <c r="K33" s="91" t="s">
        <v>204</v>
      </c>
      <c r="L33" s="92">
        <v>0.88839911160088858</v>
      </c>
    </row>
    <row r="34" spans="1:12">
      <c r="A34" s="91" t="s">
        <v>205</v>
      </c>
      <c r="B34" s="91" t="s">
        <v>206</v>
      </c>
      <c r="C34" s="91" t="s">
        <v>207</v>
      </c>
      <c r="D34" s="91" t="s">
        <v>50</v>
      </c>
      <c r="E34" s="91" t="s">
        <v>51</v>
      </c>
      <c r="F34" s="91" t="s">
        <v>208</v>
      </c>
      <c r="G34" s="91" t="s">
        <v>53</v>
      </c>
      <c r="H34" s="91" t="s">
        <v>54</v>
      </c>
      <c r="I34" s="92">
        <v>0.38319961680038311</v>
      </c>
      <c r="K34" s="91" t="s">
        <v>209</v>
      </c>
      <c r="L34" s="92">
        <v>0.64699935300064693</v>
      </c>
    </row>
    <row r="35" spans="1:12">
      <c r="A35" s="91" t="s">
        <v>210</v>
      </c>
      <c r="B35" s="91" t="s">
        <v>211</v>
      </c>
      <c r="C35" s="91" t="s">
        <v>212</v>
      </c>
      <c r="D35" s="91" t="s">
        <v>74</v>
      </c>
      <c r="E35" s="91" t="s">
        <v>74</v>
      </c>
      <c r="F35" s="91" t="s">
        <v>98</v>
      </c>
      <c r="G35" s="91" t="s">
        <v>53</v>
      </c>
      <c r="H35" s="91" t="s">
        <v>54</v>
      </c>
      <c r="I35" s="92">
        <v>0.37809962190037805</v>
      </c>
      <c r="K35" s="91" t="s">
        <v>213</v>
      </c>
      <c r="L35" s="92">
        <v>0.34719965280034715</v>
      </c>
    </row>
    <row r="36" spans="1:12">
      <c r="A36" s="91" t="s">
        <v>214</v>
      </c>
      <c r="B36" s="91" t="s">
        <v>215</v>
      </c>
      <c r="C36" s="91" t="s">
        <v>216</v>
      </c>
      <c r="D36" s="91" t="s">
        <v>58</v>
      </c>
      <c r="E36" s="91" t="s">
        <v>58</v>
      </c>
      <c r="F36" s="91" t="s">
        <v>217</v>
      </c>
      <c r="G36" s="91" t="s">
        <v>53</v>
      </c>
      <c r="H36" s="91" t="s">
        <v>54</v>
      </c>
      <c r="I36" s="92">
        <v>0.36699963300036692</v>
      </c>
      <c r="K36" s="91" t="s">
        <v>218</v>
      </c>
      <c r="L36" s="92">
        <v>0.1312998687001313</v>
      </c>
    </row>
    <row r="37" spans="1:12">
      <c r="A37" s="91" t="s">
        <v>219</v>
      </c>
      <c r="B37" s="91" t="s">
        <v>220</v>
      </c>
      <c r="C37" s="91" t="s">
        <v>221</v>
      </c>
      <c r="D37" s="91" t="s">
        <v>50</v>
      </c>
      <c r="E37" s="91" t="s">
        <v>51</v>
      </c>
      <c r="F37" s="91" t="s">
        <v>208</v>
      </c>
      <c r="G37" s="91" t="s">
        <v>53</v>
      </c>
      <c r="H37" s="91" t="s">
        <v>54</v>
      </c>
      <c r="I37" s="92">
        <v>0.36539963460036534</v>
      </c>
      <c r="K37" s="91" t="s">
        <v>222</v>
      </c>
      <c r="L37" s="92">
        <v>0.43759956240043757</v>
      </c>
    </row>
    <row r="38" spans="1:12">
      <c r="A38" s="91" t="s">
        <v>223</v>
      </c>
      <c r="B38" s="91" t="s">
        <v>224</v>
      </c>
      <c r="C38" s="91" t="s">
        <v>225</v>
      </c>
      <c r="D38" s="91" t="s">
        <v>99</v>
      </c>
      <c r="E38" s="91" t="s">
        <v>226</v>
      </c>
      <c r="F38" s="91" t="s">
        <v>227</v>
      </c>
      <c r="G38" s="91" t="s">
        <v>53</v>
      </c>
      <c r="H38" s="91" t="s">
        <v>54</v>
      </c>
      <c r="I38" s="92">
        <v>0.35899964100035892</v>
      </c>
      <c r="K38" s="91" t="s">
        <v>228</v>
      </c>
      <c r="L38" s="92">
        <v>0.26769973230026767</v>
      </c>
    </row>
    <row r="39" spans="1:12">
      <c r="A39" s="91" t="s">
        <v>229</v>
      </c>
      <c r="B39" s="91" t="s">
        <v>230</v>
      </c>
      <c r="C39" s="91" t="s">
        <v>231</v>
      </c>
      <c r="D39" s="91" t="s">
        <v>65</v>
      </c>
      <c r="E39" s="91" t="s">
        <v>78</v>
      </c>
      <c r="F39" s="91" t="s">
        <v>136</v>
      </c>
      <c r="G39" s="91" t="s">
        <v>114</v>
      </c>
      <c r="H39" s="91" t="s">
        <v>115</v>
      </c>
      <c r="I39" s="92">
        <v>0.35159964840035157</v>
      </c>
      <c r="K39" s="91" t="s">
        <v>232</v>
      </c>
      <c r="L39" s="92">
        <v>0.17979982020017982</v>
      </c>
    </row>
    <row r="40" spans="1:12">
      <c r="A40" s="91" t="s">
        <v>233</v>
      </c>
      <c r="B40" s="91" t="s">
        <v>234</v>
      </c>
      <c r="C40" s="91" t="s">
        <v>235</v>
      </c>
      <c r="D40" s="91" t="s">
        <v>58</v>
      </c>
      <c r="E40" s="91" t="s">
        <v>58</v>
      </c>
      <c r="F40" s="91" t="s">
        <v>59</v>
      </c>
      <c r="G40" s="91" t="s">
        <v>114</v>
      </c>
      <c r="H40" s="91" t="s">
        <v>115</v>
      </c>
      <c r="I40" s="92">
        <v>0.35009964990035009</v>
      </c>
      <c r="K40" s="91" t="s">
        <v>236</v>
      </c>
      <c r="L40" s="92">
        <v>0.23629976370023623</v>
      </c>
    </row>
    <row r="41" spans="1:12">
      <c r="A41" s="91" t="s">
        <v>237</v>
      </c>
      <c r="B41" s="91" t="s">
        <v>238</v>
      </c>
      <c r="C41" s="91" t="s">
        <v>239</v>
      </c>
      <c r="D41" s="91" t="s">
        <v>58</v>
      </c>
      <c r="E41" s="91" t="s">
        <v>58</v>
      </c>
      <c r="F41" s="91" t="s">
        <v>59</v>
      </c>
      <c r="G41" s="91" t="s">
        <v>53</v>
      </c>
      <c r="H41" s="91" t="s">
        <v>54</v>
      </c>
      <c r="I41" s="92">
        <v>0.34989965010034985</v>
      </c>
      <c r="K41" s="91" t="s">
        <v>240</v>
      </c>
      <c r="L41" s="92">
        <v>4.3599956400043591E-2</v>
      </c>
    </row>
    <row r="42" spans="1:12">
      <c r="A42" s="91" t="s">
        <v>241</v>
      </c>
      <c r="B42" s="91" t="s">
        <v>242</v>
      </c>
      <c r="C42" s="91" t="s">
        <v>243</v>
      </c>
      <c r="D42" s="91" t="s">
        <v>65</v>
      </c>
      <c r="E42" s="91" t="s">
        <v>78</v>
      </c>
      <c r="F42" s="91" t="s">
        <v>141</v>
      </c>
      <c r="G42" s="91" t="s">
        <v>53</v>
      </c>
      <c r="H42" s="91" t="s">
        <v>54</v>
      </c>
      <c r="I42" s="92">
        <v>0.34909965090034906</v>
      </c>
      <c r="K42" s="91" t="s">
        <v>244</v>
      </c>
      <c r="L42" s="92">
        <v>0.18279981720018276</v>
      </c>
    </row>
    <row r="43" spans="1:12">
      <c r="A43" s="91" t="s">
        <v>245</v>
      </c>
      <c r="B43" s="91" t="s">
        <v>246</v>
      </c>
      <c r="C43" s="91" t="s">
        <v>247</v>
      </c>
      <c r="D43" s="91" t="s">
        <v>88</v>
      </c>
      <c r="E43" s="91" t="s">
        <v>127</v>
      </c>
      <c r="F43" s="91" t="s">
        <v>128</v>
      </c>
      <c r="G43" s="91" t="s">
        <v>53</v>
      </c>
      <c r="H43" s="91" t="s">
        <v>54</v>
      </c>
      <c r="I43" s="92">
        <v>0.34069965930034063</v>
      </c>
      <c r="K43" s="91" t="s">
        <v>248</v>
      </c>
      <c r="L43" s="92">
        <v>4.159995840004159E-2</v>
      </c>
    </row>
    <row r="44" spans="1:12">
      <c r="A44" s="91" t="s">
        <v>249</v>
      </c>
      <c r="B44" s="91" t="s">
        <v>250</v>
      </c>
      <c r="C44" s="91" t="s">
        <v>251</v>
      </c>
      <c r="D44" s="91" t="s">
        <v>82</v>
      </c>
      <c r="E44" s="91" t="s">
        <v>103</v>
      </c>
      <c r="F44" s="91" t="s">
        <v>104</v>
      </c>
      <c r="G44" s="91" t="s">
        <v>53</v>
      </c>
      <c r="H44" s="91" t="s">
        <v>54</v>
      </c>
      <c r="I44" s="92">
        <v>0.30879969120030876</v>
      </c>
      <c r="K44" s="91" t="s">
        <v>252</v>
      </c>
      <c r="L44" s="92">
        <v>4.5699954300045698E-2</v>
      </c>
    </row>
    <row r="45" spans="1:12">
      <c r="A45" s="91" t="s">
        <v>253</v>
      </c>
      <c r="B45" s="91" t="s">
        <v>254</v>
      </c>
      <c r="C45" s="91" t="s">
        <v>255</v>
      </c>
      <c r="D45" s="91" t="s">
        <v>82</v>
      </c>
      <c r="E45" s="91" t="s">
        <v>103</v>
      </c>
      <c r="F45" s="91" t="s">
        <v>104</v>
      </c>
      <c r="G45" s="91" t="s">
        <v>174</v>
      </c>
      <c r="H45" s="91" t="s">
        <v>137</v>
      </c>
      <c r="I45" s="92">
        <v>0.2981997018002982</v>
      </c>
      <c r="K45" s="91" t="s">
        <v>256</v>
      </c>
      <c r="L45" s="92">
        <v>4.3299956700043302E-2</v>
      </c>
    </row>
    <row r="46" spans="1:12">
      <c r="A46" s="91" t="s">
        <v>257</v>
      </c>
      <c r="B46" s="91" t="s">
        <v>258</v>
      </c>
      <c r="C46" s="91" t="s">
        <v>259</v>
      </c>
      <c r="D46" s="91" t="s">
        <v>58</v>
      </c>
      <c r="E46" s="91" t="s">
        <v>58</v>
      </c>
      <c r="F46" s="91" t="s">
        <v>59</v>
      </c>
      <c r="G46" s="91" t="s">
        <v>53</v>
      </c>
      <c r="H46" s="91" t="s">
        <v>54</v>
      </c>
      <c r="I46" s="92">
        <v>0.29729970270029726</v>
      </c>
      <c r="K46" s="91" t="s">
        <v>260</v>
      </c>
      <c r="L46" s="92">
        <v>1.8699981300018698E-2</v>
      </c>
    </row>
    <row r="47" spans="1:12">
      <c r="A47" s="91" t="s">
        <v>261</v>
      </c>
      <c r="B47" s="91" t="s">
        <v>262</v>
      </c>
      <c r="C47" s="91" t="s">
        <v>263</v>
      </c>
      <c r="D47" s="91" t="s">
        <v>88</v>
      </c>
      <c r="E47" s="91" t="s">
        <v>112</v>
      </c>
      <c r="F47" s="91" t="s">
        <v>113</v>
      </c>
      <c r="G47" s="91" t="s">
        <v>165</v>
      </c>
      <c r="H47" s="91" t="s">
        <v>132</v>
      </c>
      <c r="I47" s="92">
        <v>0.29169970830029168</v>
      </c>
      <c r="K47" s="91" t="s">
        <v>264</v>
      </c>
      <c r="L47" s="92">
        <v>9.7199902800097174E-2</v>
      </c>
    </row>
    <row r="48" spans="1:12">
      <c r="A48" s="91" t="s">
        <v>265</v>
      </c>
      <c r="B48" s="91" t="s">
        <v>266</v>
      </c>
      <c r="C48" s="91" t="s">
        <v>267</v>
      </c>
      <c r="D48" s="91" t="s">
        <v>70</v>
      </c>
      <c r="E48" s="91" t="s">
        <v>86</v>
      </c>
      <c r="F48" s="91" t="s">
        <v>87</v>
      </c>
      <c r="G48" s="91" t="s">
        <v>268</v>
      </c>
      <c r="H48" s="91" t="s">
        <v>137</v>
      </c>
      <c r="I48" s="92">
        <v>0.28869971130028865</v>
      </c>
      <c r="K48" s="91" t="s">
        <v>269</v>
      </c>
      <c r="L48" s="92">
        <v>7.399992600007399E-3</v>
      </c>
    </row>
    <row r="49" spans="1:12">
      <c r="A49" s="91" t="s">
        <v>270</v>
      </c>
      <c r="B49" s="91" t="s">
        <v>271</v>
      </c>
      <c r="C49" s="91" t="s">
        <v>272</v>
      </c>
      <c r="D49" s="91" t="s">
        <v>58</v>
      </c>
      <c r="E49" s="91" t="s">
        <v>58</v>
      </c>
      <c r="F49" s="91" t="s">
        <v>59</v>
      </c>
      <c r="G49" s="91" t="s">
        <v>114</v>
      </c>
      <c r="H49" s="91" t="s">
        <v>115</v>
      </c>
      <c r="I49" s="92">
        <v>0.28799971200028796</v>
      </c>
    </row>
    <row r="50" spans="1:12">
      <c r="A50" s="91" t="s">
        <v>273</v>
      </c>
      <c r="B50" s="91" t="s">
        <v>274</v>
      </c>
      <c r="C50" s="91" t="s">
        <v>275</v>
      </c>
      <c r="D50" s="91" t="s">
        <v>88</v>
      </c>
      <c r="E50" s="91" t="s">
        <v>112</v>
      </c>
      <c r="F50" s="91" t="s">
        <v>113</v>
      </c>
      <c r="G50" s="91" t="s">
        <v>276</v>
      </c>
      <c r="H50" s="91" t="s">
        <v>152</v>
      </c>
      <c r="I50" s="92">
        <v>0.28459971540028456</v>
      </c>
      <c r="K50" s="89" t="s">
        <v>277</v>
      </c>
      <c r="L50" s="90">
        <v>100</v>
      </c>
    </row>
    <row r="51" spans="1:12">
      <c r="A51" s="91" t="s">
        <v>278</v>
      </c>
      <c r="B51" s="91" t="s">
        <v>279</v>
      </c>
      <c r="C51" s="91" t="s">
        <v>280</v>
      </c>
      <c r="D51" s="91" t="s">
        <v>94</v>
      </c>
      <c r="E51" s="91" t="s">
        <v>94</v>
      </c>
      <c r="F51" s="91" t="s">
        <v>281</v>
      </c>
      <c r="G51" s="91" t="s">
        <v>268</v>
      </c>
      <c r="H51" s="91" t="s">
        <v>137</v>
      </c>
      <c r="I51" s="92">
        <v>0.28379971620028377</v>
      </c>
      <c r="K51" s="91" t="s">
        <v>53</v>
      </c>
      <c r="L51" s="92">
        <v>45.220354779645255</v>
      </c>
    </row>
    <row r="52" spans="1:12">
      <c r="A52" s="91" t="s">
        <v>282</v>
      </c>
      <c r="B52" s="91" t="s">
        <v>283</v>
      </c>
      <c r="C52" s="91" t="s">
        <v>284</v>
      </c>
      <c r="D52" s="91" t="s">
        <v>88</v>
      </c>
      <c r="E52" s="91" t="s">
        <v>127</v>
      </c>
      <c r="F52" s="91" t="s">
        <v>128</v>
      </c>
      <c r="G52" s="91" t="s">
        <v>53</v>
      </c>
      <c r="H52" s="91" t="s">
        <v>54</v>
      </c>
      <c r="I52" s="92">
        <v>0.28309971690028307</v>
      </c>
      <c r="K52" s="91" t="s">
        <v>80</v>
      </c>
      <c r="L52" s="92">
        <v>3.0821969178030817</v>
      </c>
    </row>
    <row r="53" spans="1:12">
      <c r="A53" s="91" t="s">
        <v>285</v>
      </c>
      <c r="B53" s="91" t="s">
        <v>286</v>
      </c>
      <c r="C53" s="91" t="s">
        <v>287</v>
      </c>
      <c r="D53" s="91" t="s">
        <v>94</v>
      </c>
      <c r="E53" s="91" t="s">
        <v>94</v>
      </c>
      <c r="F53" s="91" t="s">
        <v>164</v>
      </c>
      <c r="G53" s="91" t="s">
        <v>114</v>
      </c>
      <c r="H53" s="91" t="s">
        <v>115</v>
      </c>
      <c r="I53" s="92">
        <v>0.28069971930028065</v>
      </c>
      <c r="K53" s="91" t="s">
        <v>114</v>
      </c>
      <c r="L53" s="92">
        <v>8.3612916387083569</v>
      </c>
    </row>
    <row r="54" spans="1:12">
      <c r="A54" s="91" t="s">
        <v>288</v>
      </c>
      <c r="B54" s="91" t="s">
        <v>289</v>
      </c>
      <c r="C54" s="91" t="s">
        <v>290</v>
      </c>
      <c r="D54" s="91" t="s">
        <v>99</v>
      </c>
      <c r="E54" s="91" t="s">
        <v>291</v>
      </c>
      <c r="F54" s="91" t="s">
        <v>292</v>
      </c>
      <c r="G54" s="91" t="s">
        <v>53</v>
      </c>
      <c r="H54" s="91" t="s">
        <v>54</v>
      </c>
      <c r="I54" s="92">
        <v>0.26079973920026073</v>
      </c>
      <c r="K54" s="91" t="s">
        <v>165</v>
      </c>
      <c r="L54" s="92">
        <v>3.1774968225031772</v>
      </c>
    </row>
    <row r="55" spans="1:12">
      <c r="A55" s="91" t="s">
        <v>293</v>
      </c>
      <c r="B55" s="91" t="s">
        <v>294</v>
      </c>
      <c r="C55" s="91" t="s">
        <v>295</v>
      </c>
      <c r="D55" s="91" t="s">
        <v>99</v>
      </c>
      <c r="E55" s="91" t="s">
        <v>296</v>
      </c>
      <c r="F55" s="91" t="s">
        <v>296</v>
      </c>
      <c r="G55" s="91" t="s">
        <v>53</v>
      </c>
      <c r="H55" s="91" t="s">
        <v>54</v>
      </c>
      <c r="I55" s="92">
        <v>0.25949974050025948</v>
      </c>
      <c r="K55" s="91" t="s">
        <v>174</v>
      </c>
      <c r="L55" s="92">
        <v>3.4086965913034097</v>
      </c>
    </row>
    <row r="56" spans="1:12">
      <c r="A56" s="91" t="s">
        <v>297</v>
      </c>
      <c r="B56" s="91" t="s">
        <v>298</v>
      </c>
      <c r="C56" s="91" t="s">
        <v>299</v>
      </c>
      <c r="D56" s="91" t="s">
        <v>70</v>
      </c>
      <c r="E56" s="91" t="s">
        <v>86</v>
      </c>
      <c r="F56" s="91" t="s">
        <v>300</v>
      </c>
      <c r="G56" s="91" t="s">
        <v>53</v>
      </c>
      <c r="H56" s="91" t="s">
        <v>54</v>
      </c>
      <c r="I56" s="92">
        <v>0.25859974140025854</v>
      </c>
      <c r="K56" s="91" t="s">
        <v>179</v>
      </c>
      <c r="L56" s="92">
        <v>1.9608980391019599</v>
      </c>
    </row>
    <row r="57" spans="1:12">
      <c r="A57" s="91" t="s">
        <v>301</v>
      </c>
      <c r="B57" s="91" t="s">
        <v>302</v>
      </c>
      <c r="C57" s="91" t="s">
        <v>303</v>
      </c>
      <c r="D57" s="91" t="s">
        <v>88</v>
      </c>
      <c r="E57" s="91" t="s">
        <v>112</v>
      </c>
      <c r="F57" s="91" t="s">
        <v>113</v>
      </c>
      <c r="G57" s="91" t="s">
        <v>276</v>
      </c>
      <c r="H57" s="91" t="s">
        <v>152</v>
      </c>
      <c r="I57" s="92">
        <v>0.25559974440025557</v>
      </c>
      <c r="K57" s="91" t="s">
        <v>194</v>
      </c>
      <c r="L57" s="92">
        <v>7.8851921148078858</v>
      </c>
    </row>
    <row r="58" spans="1:12">
      <c r="A58" s="91" t="s">
        <v>304</v>
      </c>
      <c r="B58" s="91" t="s">
        <v>305</v>
      </c>
      <c r="C58" s="91" t="s">
        <v>306</v>
      </c>
      <c r="D58" s="91" t="s">
        <v>70</v>
      </c>
      <c r="E58" s="91" t="s">
        <v>86</v>
      </c>
      <c r="F58" s="91" t="s">
        <v>307</v>
      </c>
      <c r="G58" s="91" t="s">
        <v>53</v>
      </c>
      <c r="H58" s="91" t="s">
        <v>54</v>
      </c>
      <c r="I58" s="92">
        <v>0.25369974630025366</v>
      </c>
      <c r="K58" s="91" t="s">
        <v>268</v>
      </c>
      <c r="L58" s="92">
        <v>3.1192968807031196</v>
      </c>
    </row>
    <row r="59" spans="1:12">
      <c r="A59" s="91" t="s">
        <v>308</v>
      </c>
      <c r="B59" s="91" t="s">
        <v>309</v>
      </c>
      <c r="C59" s="91" t="s">
        <v>310</v>
      </c>
      <c r="D59" s="91" t="s">
        <v>88</v>
      </c>
      <c r="E59" s="91" t="s">
        <v>311</v>
      </c>
      <c r="F59" s="91" t="s">
        <v>311</v>
      </c>
      <c r="G59" s="91" t="s">
        <v>53</v>
      </c>
      <c r="H59" s="91" t="s">
        <v>54</v>
      </c>
      <c r="I59" s="92">
        <v>0.24929975070024926</v>
      </c>
      <c r="K59" s="91" t="s">
        <v>276</v>
      </c>
      <c r="L59" s="92">
        <v>4.4735955264044742</v>
      </c>
    </row>
    <row r="60" spans="1:12">
      <c r="A60" s="91" t="s">
        <v>312</v>
      </c>
      <c r="B60" s="91" t="s">
        <v>313</v>
      </c>
      <c r="C60" s="91" t="s">
        <v>314</v>
      </c>
      <c r="D60" s="91" t="s">
        <v>58</v>
      </c>
      <c r="E60" s="91" t="s">
        <v>58</v>
      </c>
      <c r="F60" s="91" t="s">
        <v>59</v>
      </c>
      <c r="G60" s="91" t="s">
        <v>315</v>
      </c>
      <c r="H60" s="91" t="s">
        <v>156</v>
      </c>
      <c r="I60" s="92">
        <v>0.24799975200024796</v>
      </c>
      <c r="K60" s="91" t="s">
        <v>315</v>
      </c>
      <c r="L60" s="92">
        <v>0.90429909570090428</v>
      </c>
    </row>
    <row r="61" spans="1:12">
      <c r="A61" s="91" t="s">
        <v>316</v>
      </c>
      <c r="B61" s="91" t="s">
        <v>317</v>
      </c>
      <c r="C61" s="91" t="s">
        <v>318</v>
      </c>
      <c r="D61" s="91" t="s">
        <v>88</v>
      </c>
      <c r="E61" s="91" t="s">
        <v>112</v>
      </c>
      <c r="F61" s="91" t="s">
        <v>113</v>
      </c>
      <c r="G61" s="91" t="s">
        <v>319</v>
      </c>
      <c r="H61" s="91" t="s">
        <v>137</v>
      </c>
      <c r="I61" s="92">
        <v>0.24709975290024705</v>
      </c>
      <c r="K61" s="91" t="s">
        <v>319</v>
      </c>
      <c r="L61" s="92">
        <v>1.1164988835011163</v>
      </c>
    </row>
    <row r="62" spans="1:12">
      <c r="A62" s="91" t="s">
        <v>320</v>
      </c>
      <c r="B62" s="91" t="s">
        <v>321</v>
      </c>
      <c r="C62" s="91" t="s">
        <v>322</v>
      </c>
      <c r="D62" s="91" t="s">
        <v>74</v>
      </c>
      <c r="E62" s="91" t="s">
        <v>74</v>
      </c>
      <c r="F62" s="91" t="s">
        <v>98</v>
      </c>
      <c r="G62" s="91" t="s">
        <v>319</v>
      </c>
      <c r="H62" s="91" t="s">
        <v>137</v>
      </c>
      <c r="I62" s="92">
        <v>0.24669975330024665</v>
      </c>
      <c r="K62" s="91" t="s">
        <v>323</v>
      </c>
      <c r="L62" s="92">
        <v>1.4559985440014571</v>
      </c>
    </row>
    <row r="63" spans="1:12">
      <c r="A63" s="91" t="s">
        <v>324</v>
      </c>
      <c r="B63" s="91" t="s">
        <v>325</v>
      </c>
      <c r="C63" s="91" t="s">
        <v>326</v>
      </c>
      <c r="D63" s="91" t="s">
        <v>94</v>
      </c>
      <c r="E63" s="91" t="s">
        <v>94</v>
      </c>
      <c r="F63" s="91" t="s">
        <v>164</v>
      </c>
      <c r="G63" s="91" t="s">
        <v>114</v>
      </c>
      <c r="H63" s="91" t="s">
        <v>115</v>
      </c>
      <c r="I63" s="92">
        <v>0.24089975910024086</v>
      </c>
      <c r="K63" s="91" t="s">
        <v>327</v>
      </c>
      <c r="L63" s="92">
        <v>2.390297609702392</v>
      </c>
    </row>
    <row r="64" spans="1:12">
      <c r="A64" s="91" t="s">
        <v>328</v>
      </c>
      <c r="B64" s="91" t="s">
        <v>329</v>
      </c>
      <c r="C64" s="91" t="s">
        <v>330</v>
      </c>
      <c r="D64" s="91" t="s">
        <v>88</v>
      </c>
      <c r="E64" s="91" t="s">
        <v>112</v>
      </c>
      <c r="F64" s="91" t="s">
        <v>113</v>
      </c>
      <c r="G64" s="91" t="s">
        <v>165</v>
      </c>
      <c r="H64" s="91" t="s">
        <v>132</v>
      </c>
      <c r="I64" s="92">
        <v>0.23979976020023977</v>
      </c>
      <c r="K64" s="91" t="s">
        <v>331</v>
      </c>
      <c r="L64" s="92">
        <v>0.41699958300041695</v>
      </c>
    </row>
    <row r="65" spans="1:13">
      <c r="A65" s="91" t="s">
        <v>332</v>
      </c>
      <c r="B65" s="91" t="s">
        <v>333</v>
      </c>
      <c r="C65" s="91" t="s">
        <v>334</v>
      </c>
      <c r="D65" s="91" t="s">
        <v>50</v>
      </c>
      <c r="E65" s="91" t="s">
        <v>146</v>
      </c>
      <c r="F65" s="91" t="s">
        <v>146</v>
      </c>
      <c r="G65" s="91" t="s">
        <v>323</v>
      </c>
      <c r="H65" s="91" t="s">
        <v>160</v>
      </c>
      <c r="I65" s="92">
        <v>0.23799976200023795</v>
      </c>
      <c r="K65" s="91" t="s">
        <v>335</v>
      </c>
      <c r="L65" s="92">
        <v>2.0534979465020529</v>
      </c>
    </row>
    <row r="66" spans="1:13">
      <c r="A66" s="91" t="s">
        <v>336</v>
      </c>
      <c r="B66" s="91" t="s">
        <v>337</v>
      </c>
      <c r="C66" s="91" t="s">
        <v>338</v>
      </c>
      <c r="D66" s="91" t="s">
        <v>88</v>
      </c>
      <c r="E66" s="91" t="s">
        <v>112</v>
      </c>
      <c r="F66" s="91" t="s">
        <v>113</v>
      </c>
      <c r="G66" s="91" t="s">
        <v>194</v>
      </c>
      <c r="H66" s="91" t="s">
        <v>147</v>
      </c>
      <c r="I66" s="92">
        <v>0.23169976830023165</v>
      </c>
      <c r="K66" s="151" t="s">
        <v>339</v>
      </c>
      <c r="L66" s="150">
        <v>0.87179912820087158</v>
      </c>
      <c r="M66" s="86" t="s">
        <v>7547</v>
      </c>
    </row>
    <row r="67" spans="1:13">
      <c r="A67" s="91" t="s">
        <v>340</v>
      </c>
      <c r="B67" s="91" t="s">
        <v>341</v>
      </c>
      <c r="C67" s="91" t="s">
        <v>342</v>
      </c>
      <c r="D67" s="91" t="s">
        <v>99</v>
      </c>
      <c r="E67" s="91" t="s">
        <v>291</v>
      </c>
      <c r="F67" s="91" t="s">
        <v>343</v>
      </c>
      <c r="G67" s="91" t="s">
        <v>53</v>
      </c>
      <c r="H67" s="91" t="s">
        <v>54</v>
      </c>
      <c r="I67" s="92">
        <v>0.22869977130022864</v>
      </c>
      <c r="K67" s="91" t="s">
        <v>344</v>
      </c>
      <c r="L67" s="92">
        <v>0.89149910850089142</v>
      </c>
    </row>
    <row r="68" spans="1:13">
      <c r="A68" s="91" t="s">
        <v>345</v>
      </c>
      <c r="B68" s="91" t="s">
        <v>346</v>
      </c>
      <c r="C68" s="91" t="s">
        <v>347</v>
      </c>
      <c r="D68" s="91" t="s">
        <v>74</v>
      </c>
      <c r="E68" s="91" t="s">
        <v>74</v>
      </c>
      <c r="F68" s="91" t="s">
        <v>151</v>
      </c>
      <c r="G68" s="91" t="s">
        <v>327</v>
      </c>
      <c r="H68" s="91" t="s">
        <v>166</v>
      </c>
      <c r="I68" s="92">
        <v>0.22539977460022537</v>
      </c>
      <c r="K68" s="91" t="s">
        <v>348</v>
      </c>
      <c r="L68" s="92">
        <v>0.35869964130035864</v>
      </c>
    </row>
    <row r="69" spans="1:13">
      <c r="A69" s="91" t="s">
        <v>349</v>
      </c>
      <c r="B69" s="91" t="s">
        <v>350</v>
      </c>
      <c r="C69" s="91" t="s">
        <v>351</v>
      </c>
      <c r="D69" s="91" t="s">
        <v>65</v>
      </c>
      <c r="E69" s="91" t="s">
        <v>78</v>
      </c>
      <c r="F69" s="91" t="s">
        <v>79</v>
      </c>
      <c r="G69" s="91" t="s">
        <v>53</v>
      </c>
      <c r="H69" s="91" t="s">
        <v>54</v>
      </c>
      <c r="I69" s="92">
        <v>0.22379977620022376</v>
      </c>
      <c r="K69" s="91" t="s">
        <v>352</v>
      </c>
      <c r="L69" s="92">
        <v>0.58759941240058777</v>
      </c>
    </row>
    <row r="70" spans="1:13">
      <c r="A70" s="91" t="s">
        <v>353</v>
      </c>
      <c r="B70" s="91" t="s">
        <v>354</v>
      </c>
      <c r="C70" s="91" t="s">
        <v>355</v>
      </c>
      <c r="D70" s="91" t="s">
        <v>65</v>
      </c>
      <c r="E70" s="91" t="s">
        <v>78</v>
      </c>
      <c r="F70" s="91" t="s">
        <v>136</v>
      </c>
      <c r="G70" s="91" t="s">
        <v>53</v>
      </c>
      <c r="H70" s="91" t="s">
        <v>54</v>
      </c>
      <c r="I70" s="92">
        <v>0.21849978150021848</v>
      </c>
      <c r="K70" s="91" t="s">
        <v>356</v>
      </c>
      <c r="L70" s="92">
        <v>0.22819977180022818</v>
      </c>
    </row>
    <row r="71" spans="1:13">
      <c r="A71" s="91" t="s">
        <v>357</v>
      </c>
      <c r="B71" s="91" t="s">
        <v>358</v>
      </c>
      <c r="C71" s="91" t="s">
        <v>359</v>
      </c>
      <c r="D71" s="91" t="s">
        <v>88</v>
      </c>
      <c r="E71" s="91" t="s">
        <v>112</v>
      </c>
      <c r="F71" s="91" t="s">
        <v>113</v>
      </c>
      <c r="G71" s="91" t="s">
        <v>165</v>
      </c>
      <c r="H71" s="91" t="s">
        <v>132</v>
      </c>
      <c r="I71" s="92">
        <v>0.21849978150021848</v>
      </c>
      <c r="K71" s="91" t="s">
        <v>360</v>
      </c>
      <c r="L71" s="92">
        <v>1.203298796701203</v>
      </c>
    </row>
    <row r="72" spans="1:13">
      <c r="A72" s="91" t="s">
        <v>361</v>
      </c>
      <c r="B72" s="91" t="s">
        <v>362</v>
      </c>
      <c r="C72" s="91" t="s">
        <v>363</v>
      </c>
      <c r="D72" s="91" t="s">
        <v>99</v>
      </c>
      <c r="E72" s="91" t="s">
        <v>192</v>
      </c>
      <c r="F72" s="91" t="s">
        <v>193</v>
      </c>
      <c r="G72" s="91" t="s">
        <v>194</v>
      </c>
      <c r="H72" s="91" t="s">
        <v>147</v>
      </c>
      <c r="I72" s="92">
        <v>0.21849978150021848</v>
      </c>
      <c r="K72" s="91" t="s">
        <v>364</v>
      </c>
      <c r="L72" s="92">
        <v>0.36889963110036883</v>
      </c>
    </row>
    <row r="73" spans="1:13">
      <c r="A73" s="91" t="s">
        <v>365</v>
      </c>
      <c r="B73" s="91" t="s">
        <v>366</v>
      </c>
      <c r="C73" s="91" t="s">
        <v>367</v>
      </c>
      <c r="D73" s="91" t="s">
        <v>50</v>
      </c>
      <c r="E73" s="91" t="s">
        <v>63</v>
      </c>
      <c r="F73" s="91" t="s">
        <v>64</v>
      </c>
      <c r="G73" s="91" t="s">
        <v>268</v>
      </c>
      <c r="H73" s="91" t="s">
        <v>137</v>
      </c>
      <c r="I73" s="92">
        <v>0.21849978150021848</v>
      </c>
      <c r="K73" s="91" t="s">
        <v>368</v>
      </c>
      <c r="L73" s="92">
        <v>1.1003988996011</v>
      </c>
    </row>
    <row r="74" spans="1:13">
      <c r="A74" s="91" t="s">
        <v>369</v>
      </c>
      <c r="B74" s="91" t="s">
        <v>370</v>
      </c>
      <c r="C74" s="91" t="s">
        <v>371</v>
      </c>
      <c r="D74" s="91" t="s">
        <v>88</v>
      </c>
      <c r="E74" s="91" t="s">
        <v>112</v>
      </c>
      <c r="F74" s="91" t="s">
        <v>113</v>
      </c>
      <c r="G74" s="91" t="s">
        <v>114</v>
      </c>
      <c r="H74" s="91" t="s">
        <v>115</v>
      </c>
      <c r="I74" s="92">
        <v>0.21539978460021539</v>
      </c>
      <c r="K74" s="91" t="s">
        <v>372</v>
      </c>
      <c r="L74" s="92">
        <v>1.0276989723010275</v>
      </c>
    </row>
    <row r="75" spans="1:13">
      <c r="A75" s="91" t="s">
        <v>373</v>
      </c>
      <c r="B75" s="91" t="s">
        <v>374</v>
      </c>
      <c r="C75" s="91" t="s">
        <v>375</v>
      </c>
      <c r="D75" s="91" t="s">
        <v>82</v>
      </c>
      <c r="E75" s="91" t="s">
        <v>103</v>
      </c>
      <c r="F75" s="91" t="s">
        <v>104</v>
      </c>
      <c r="G75" s="91" t="s">
        <v>268</v>
      </c>
      <c r="H75" s="91" t="s">
        <v>137</v>
      </c>
      <c r="I75" s="92">
        <v>0.21519978480021518</v>
      </c>
      <c r="K75" s="91" t="s">
        <v>376</v>
      </c>
      <c r="L75" s="92">
        <v>0.88839911160088858</v>
      </c>
    </row>
    <row r="76" spans="1:13">
      <c r="A76" s="91" t="s">
        <v>377</v>
      </c>
      <c r="B76" s="91" t="s">
        <v>378</v>
      </c>
      <c r="C76" s="91" t="s">
        <v>379</v>
      </c>
      <c r="D76" s="91" t="s">
        <v>99</v>
      </c>
      <c r="E76" s="91" t="s">
        <v>296</v>
      </c>
      <c r="F76" s="91" t="s">
        <v>296</v>
      </c>
      <c r="G76" s="91" t="s">
        <v>53</v>
      </c>
      <c r="H76" s="91" t="s">
        <v>54</v>
      </c>
      <c r="I76" s="92">
        <v>0.21519978480021518</v>
      </c>
      <c r="K76" s="91" t="s">
        <v>380</v>
      </c>
      <c r="L76" s="92">
        <v>0.66159933840066154</v>
      </c>
    </row>
    <row r="77" spans="1:13">
      <c r="A77" s="91" t="s">
        <v>381</v>
      </c>
      <c r="B77" s="91" t="s">
        <v>382</v>
      </c>
      <c r="C77" s="91" t="s">
        <v>383</v>
      </c>
      <c r="D77" s="91" t="s">
        <v>65</v>
      </c>
      <c r="E77" s="91" t="s">
        <v>203</v>
      </c>
      <c r="F77" s="91" t="s">
        <v>203</v>
      </c>
      <c r="G77" s="91" t="s">
        <v>53</v>
      </c>
      <c r="H77" s="91" t="s">
        <v>54</v>
      </c>
      <c r="I77" s="92">
        <v>0.21259978740021257</v>
      </c>
      <c r="K77" s="91" t="s">
        <v>384</v>
      </c>
      <c r="L77" s="92">
        <v>0.32319967680032313</v>
      </c>
    </row>
    <row r="78" spans="1:13">
      <c r="A78" s="91" t="s">
        <v>385</v>
      </c>
      <c r="B78" s="91" t="s">
        <v>386</v>
      </c>
      <c r="C78" s="91" t="s">
        <v>387</v>
      </c>
      <c r="D78" s="91" t="s">
        <v>50</v>
      </c>
      <c r="E78" s="91" t="s">
        <v>63</v>
      </c>
      <c r="F78" s="91" t="s">
        <v>69</v>
      </c>
      <c r="G78" s="91" t="s">
        <v>53</v>
      </c>
      <c r="H78" s="91" t="s">
        <v>54</v>
      </c>
      <c r="I78" s="92">
        <v>0.21259978740021257</v>
      </c>
      <c r="K78" s="91" t="s">
        <v>388</v>
      </c>
      <c r="L78" s="92">
        <v>0.34719965280034715</v>
      </c>
    </row>
    <row r="79" spans="1:13">
      <c r="A79" s="91" t="s">
        <v>389</v>
      </c>
      <c r="B79" s="91" t="s">
        <v>390</v>
      </c>
      <c r="C79" s="91" t="s">
        <v>391</v>
      </c>
      <c r="D79" s="91" t="s">
        <v>82</v>
      </c>
      <c r="E79" s="91" t="s">
        <v>103</v>
      </c>
      <c r="F79" s="91" t="s">
        <v>104</v>
      </c>
      <c r="G79" s="91" t="s">
        <v>114</v>
      </c>
      <c r="H79" s="91" t="s">
        <v>115</v>
      </c>
      <c r="I79" s="92">
        <v>0.21119978880021117</v>
      </c>
      <c r="K79" s="91" t="s">
        <v>392</v>
      </c>
      <c r="L79" s="92">
        <v>0.10069989930010068</v>
      </c>
    </row>
    <row r="80" spans="1:13">
      <c r="A80" s="91" t="s">
        <v>393</v>
      </c>
      <c r="B80" s="91" t="s">
        <v>394</v>
      </c>
      <c r="C80" s="91" t="s">
        <v>395</v>
      </c>
      <c r="D80" s="91" t="s">
        <v>65</v>
      </c>
      <c r="E80" s="91" t="s">
        <v>78</v>
      </c>
      <c r="F80" s="91" t="s">
        <v>141</v>
      </c>
      <c r="G80" s="91" t="s">
        <v>114</v>
      </c>
      <c r="H80" s="91" t="s">
        <v>115</v>
      </c>
      <c r="I80" s="92">
        <v>0.21079978920021075</v>
      </c>
      <c r="K80" s="91" t="s">
        <v>396</v>
      </c>
      <c r="L80" s="92">
        <v>0.1312998687001313</v>
      </c>
    </row>
    <row r="81" spans="1:12">
      <c r="A81" s="91" t="s">
        <v>397</v>
      </c>
      <c r="B81" s="91" t="s">
        <v>398</v>
      </c>
      <c r="C81" s="91" t="s">
        <v>399</v>
      </c>
      <c r="D81" s="91" t="s">
        <v>82</v>
      </c>
      <c r="E81" s="91" t="s">
        <v>400</v>
      </c>
      <c r="F81" s="91" t="s">
        <v>401</v>
      </c>
      <c r="G81" s="91" t="s">
        <v>53</v>
      </c>
      <c r="H81" s="91" t="s">
        <v>54</v>
      </c>
      <c r="I81" s="92">
        <v>0.21029978970021027</v>
      </c>
      <c r="K81" s="91" t="s">
        <v>402</v>
      </c>
      <c r="L81" s="92">
        <v>0.43759956240043757</v>
      </c>
    </row>
    <row r="82" spans="1:12">
      <c r="A82" s="91" t="s">
        <v>403</v>
      </c>
      <c r="B82" s="91" t="s">
        <v>404</v>
      </c>
      <c r="C82" s="91" t="s">
        <v>405</v>
      </c>
      <c r="D82" s="91" t="s">
        <v>82</v>
      </c>
      <c r="E82" s="91" t="s">
        <v>103</v>
      </c>
      <c r="F82" s="91" t="s">
        <v>104</v>
      </c>
      <c r="G82" s="91" t="s">
        <v>331</v>
      </c>
      <c r="H82" s="91" t="s">
        <v>170</v>
      </c>
      <c r="I82" s="92">
        <v>0.20979979020020975</v>
      </c>
      <c r="K82" s="91" t="s">
        <v>406</v>
      </c>
      <c r="L82" s="92">
        <v>0.26769973230026767</v>
      </c>
    </row>
    <row r="83" spans="1:12">
      <c r="A83" s="91" t="s">
        <v>407</v>
      </c>
      <c r="B83" s="91" t="s">
        <v>408</v>
      </c>
      <c r="C83" s="91" t="s">
        <v>409</v>
      </c>
      <c r="D83" s="91" t="s">
        <v>58</v>
      </c>
      <c r="E83" s="91" t="s">
        <v>58</v>
      </c>
      <c r="F83" s="91" t="s">
        <v>59</v>
      </c>
      <c r="G83" s="91" t="s">
        <v>335</v>
      </c>
      <c r="H83" s="91" t="s">
        <v>175</v>
      </c>
      <c r="I83" s="92">
        <v>0.20849979150020845</v>
      </c>
      <c r="K83" s="91" t="s">
        <v>410</v>
      </c>
      <c r="L83" s="92">
        <v>8.2699917300082693E-2</v>
      </c>
    </row>
    <row r="84" spans="1:12">
      <c r="A84" s="91" t="s">
        <v>411</v>
      </c>
      <c r="B84" s="91" t="s">
        <v>412</v>
      </c>
      <c r="C84" s="91" t="s">
        <v>413</v>
      </c>
      <c r="D84" s="91" t="s">
        <v>70</v>
      </c>
      <c r="E84" s="91" t="s">
        <v>86</v>
      </c>
      <c r="F84" s="91" t="s">
        <v>87</v>
      </c>
      <c r="G84" s="91" t="s">
        <v>53</v>
      </c>
      <c r="H84" s="91" t="s">
        <v>54</v>
      </c>
      <c r="I84" s="92">
        <v>0.20689979310020687</v>
      </c>
      <c r="K84" s="91" t="s">
        <v>414</v>
      </c>
      <c r="L84" s="92">
        <v>0.17979982020017982</v>
      </c>
    </row>
    <row r="85" spans="1:12">
      <c r="A85" s="91" t="s">
        <v>415</v>
      </c>
      <c r="B85" s="91" t="s">
        <v>416</v>
      </c>
      <c r="C85" s="91" t="s">
        <v>417</v>
      </c>
      <c r="D85" s="91" t="s">
        <v>88</v>
      </c>
      <c r="E85" s="91" t="s">
        <v>112</v>
      </c>
      <c r="F85" s="91" t="s">
        <v>113</v>
      </c>
      <c r="G85" s="91" t="s">
        <v>276</v>
      </c>
      <c r="H85" s="91" t="s">
        <v>152</v>
      </c>
      <c r="I85" s="92">
        <v>0.20609979390020608</v>
      </c>
      <c r="K85" s="91" t="s">
        <v>418</v>
      </c>
      <c r="L85" s="92">
        <v>0.23629976370023623</v>
      </c>
    </row>
    <row r="86" spans="1:12">
      <c r="A86" s="91" t="s">
        <v>419</v>
      </c>
      <c r="B86" s="91" t="s">
        <v>420</v>
      </c>
      <c r="C86" s="91" t="s">
        <v>421</v>
      </c>
      <c r="D86" s="91" t="s">
        <v>50</v>
      </c>
      <c r="E86" s="91" t="s">
        <v>51</v>
      </c>
      <c r="F86" s="91" t="s">
        <v>52</v>
      </c>
      <c r="G86" s="91" t="s">
        <v>53</v>
      </c>
      <c r="H86" s="91" t="s">
        <v>54</v>
      </c>
      <c r="I86" s="92">
        <v>0.20039979960020038</v>
      </c>
      <c r="K86" s="91" t="s">
        <v>422</v>
      </c>
      <c r="L86" s="92">
        <v>4.3599956400043591E-2</v>
      </c>
    </row>
    <row r="87" spans="1:12">
      <c r="A87" s="91" t="s">
        <v>423</v>
      </c>
      <c r="B87" s="91" t="s">
        <v>424</v>
      </c>
      <c r="C87" s="91" t="s">
        <v>425</v>
      </c>
      <c r="D87" s="91" t="s">
        <v>58</v>
      </c>
      <c r="E87" s="91" t="s">
        <v>58</v>
      </c>
      <c r="F87" s="91" t="s">
        <v>59</v>
      </c>
      <c r="G87" s="91" t="s">
        <v>276</v>
      </c>
      <c r="H87" s="91" t="s">
        <v>152</v>
      </c>
      <c r="I87" s="92">
        <v>0.19949980050019947</v>
      </c>
      <c r="K87" s="91" t="s">
        <v>426</v>
      </c>
      <c r="L87" s="92">
        <v>0.18279981720018276</v>
      </c>
    </row>
    <row r="88" spans="1:12">
      <c r="A88" s="91" t="s">
        <v>427</v>
      </c>
      <c r="B88" s="91" t="s">
        <v>428</v>
      </c>
      <c r="C88" s="91" t="s">
        <v>429</v>
      </c>
      <c r="D88" s="91" t="s">
        <v>88</v>
      </c>
      <c r="E88" s="91" t="s">
        <v>127</v>
      </c>
      <c r="F88" s="91" t="s">
        <v>430</v>
      </c>
      <c r="G88" s="91" t="s">
        <v>53</v>
      </c>
      <c r="H88" s="91" t="s">
        <v>54</v>
      </c>
      <c r="I88" s="92">
        <v>0.19909980090019908</v>
      </c>
      <c r="K88" s="91" t="s">
        <v>431</v>
      </c>
      <c r="L88" s="92">
        <v>9.5899904100095898E-2</v>
      </c>
    </row>
    <row r="89" spans="1:12">
      <c r="A89" s="91" t="s">
        <v>432</v>
      </c>
      <c r="B89" s="91" t="s">
        <v>433</v>
      </c>
      <c r="C89" s="91" t="s">
        <v>434</v>
      </c>
      <c r="D89" s="91" t="s">
        <v>70</v>
      </c>
      <c r="E89" s="91" t="s">
        <v>435</v>
      </c>
      <c r="F89" s="91" t="s">
        <v>436</v>
      </c>
      <c r="G89" s="91" t="s">
        <v>53</v>
      </c>
      <c r="H89" s="91" t="s">
        <v>54</v>
      </c>
      <c r="I89" s="92">
        <v>0.19849980150019847</v>
      </c>
      <c r="K89" s="91" t="s">
        <v>437</v>
      </c>
      <c r="L89" s="92">
        <v>7.4799925200074779E-2</v>
      </c>
    </row>
    <row r="90" spans="1:12">
      <c r="A90" s="91" t="s">
        <v>438</v>
      </c>
      <c r="B90" s="91" t="s">
        <v>439</v>
      </c>
      <c r="C90" s="91" t="s">
        <v>440</v>
      </c>
      <c r="D90" s="91" t="s">
        <v>88</v>
      </c>
      <c r="E90" s="91" t="s">
        <v>112</v>
      </c>
      <c r="F90" s="91" t="s">
        <v>113</v>
      </c>
      <c r="G90" s="91" t="s">
        <v>53</v>
      </c>
      <c r="H90" s="91" t="s">
        <v>54</v>
      </c>
      <c r="I90" s="92">
        <v>0.19789980210019786</v>
      </c>
      <c r="K90" s="91" t="s">
        <v>441</v>
      </c>
      <c r="L90" s="92">
        <v>4.159995840004159E-2</v>
      </c>
    </row>
    <row r="91" spans="1:12">
      <c r="A91" s="91" t="s">
        <v>442</v>
      </c>
      <c r="B91" s="91" t="s">
        <v>443</v>
      </c>
      <c r="C91" s="91" t="s">
        <v>444</v>
      </c>
      <c r="D91" s="91" t="s">
        <v>88</v>
      </c>
      <c r="E91" s="91" t="s">
        <v>112</v>
      </c>
      <c r="F91" s="91" t="s">
        <v>113</v>
      </c>
      <c r="G91" s="91" t="s">
        <v>165</v>
      </c>
      <c r="H91" s="91" t="s">
        <v>132</v>
      </c>
      <c r="I91" s="92">
        <v>0.19729980270019729</v>
      </c>
      <c r="K91" s="91" t="s">
        <v>445</v>
      </c>
      <c r="L91" s="92">
        <v>4.8599951400048594E-2</v>
      </c>
    </row>
    <row r="92" spans="1:12">
      <c r="A92" s="91" t="s">
        <v>446</v>
      </c>
      <c r="B92" s="91" t="s">
        <v>447</v>
      </c>
      <c r="C92" s="91" t="s">
        <v>448</v>
      </c>
      <c r="D92" s="91" t="s">
        <v>94</v>
      </c>
      <c r="E92" s="91" t="s">
        <v>94</v>
      </c>
      <c r="F92" s="91" t="s">
        <v>164</v>
      </c>
      <c r="G92" s="91" t="s">
        <v>114</v>
      </c>
      <c r="H92" s="91" t="s">
        <v>115</v>
      </c>
      <c r="I92" s="92">
        <v>0.19629980370019628</v>
      </c>
      <c r="K92" s="91" t="s">
        <v>449</v>
      </c>
      <c r="L92" s="92">
        <v>4.3299956700043302E-2</v>
      </c>
    </row>
    <row r="93" spans="1:12">
      <c r="A93" s="91" t="s">
        <v>450</v>
      </c>
      <c r="B93" s="91" t="s">
        <v>451</v>
      </c>
      <c r="C93" s="91" t="s">
        <v>452</v>
      </c>
      <c r="D93" s="91" t="s">
        <v>58</v>
      </c>
      <c r="E93" s="91" t="s">
        <v>58</v>
      </c>
      <c r="F93" s="91" t="s">
        <v>59</v>
      </c>
      <c r="G93" s="91" t="s">
        <v>339</v>
      </c>
      <c r="H93" s="91" t="s">
        <v>137</v>
      </c>
      <c r="I93" s="92">
        <v>0.19499980500019498</v>
      </c>
      <c r="K93" s="91" t="s">
        <v>453</v>
      </c>
      <c r="L93" s="92">
        <v>3.2299967700032295E-2</v>
      </c>
    </row>
    <row r="94" spans="1:12">
      <c r="A94" s="91" t="s">
        <v>454</v>
      </c>
      <c r="B94" s="91" t="s">
        <v>455</v>
      </c>
      <c r="C94" s="91" t="s">
        <v>456</v>
      </c>
      <c r="D94" s="91" t="s">
        <v>88</v>
      </c>
      <c r="E94" s="91" t="s">
        <v>311</v>
      </c>
      <c r="F94" s="91" t="s">
        <v>311</v>
      </c>
      <c r="G94" s="91" t="s">
        <v>268</v>
      </c>
      <c r="H94" s="91" t="s">
        <v>137</v>
      </c>
      <c r="I94" s="92">
        <v>0.19399980600019398</v>
      </c>
      <c r="K94" s="91" t="s">
        <v>457</v>
      </c>
      <c r="L94" s="92">
        <v>1.8699981300018698E-2</v>
      </c>
    </row>
    <row r="95" spans="1:12">
      <c r="A95" s="91" t="s">
        <v>458</v>
      </c>
      <c r="B95" s="91" t="s">
        <v>459</v>
      </c>
      <c r="C95" s="91" t="s">
        <v>460</v>
      </c>
      <c r="D95" s="91" t="s">
        <v>88</v>
      </c>
      <c r="E95" s="91" t="s">
        <v>127</v>
      </c>
      <c r="F95" s="91" t="s">
        <v>461</v>
      </c>
      <c r="G95" s="91" t="s">
        <v>53</v>
      </c>
      <c r="H95" s="91" t="s">
        <v>54</v>
      </c>
      <c r="I95" s="92">
        <v>0.19389980610019386</v>
      </c>
      <c r="K95" s="91" t="s">
        <v>462</v>
      </c>
      <c r="L95" s="92">
        <v>9.7199902800097174E-2</v>
      </c>
    </row>
    <row r="96" spans="1:12">
      <c r="A96" s="91" t="s">
        <v>463</v>
      </c>
      <c r="B96" s="91" t="s">
        <v>464</v>
      </c>
      <c r="C96" s="91" t="s">
        <v>465</v>
      </c>
      <c r="D96" s="91" t="s">
        <v>99</v>
      </c>
      <c r="E96" s="91" t="s">
        <v>192</v>
      </c>
      <c r="F96" s="91" t="s">
        <v>193</v>
      </c>
      <c r="G96" s="91" t="s">
        <v>268</v>
      </c>
      <c r="H96" s="91" t="s">
        <v>137</v>
      </c>
      <c r="I96" s="92">
        <v>0.19279980720019277</v>
      </c>
    </row>
    <row r="97" spans="1:9">
      <c r="A97" s="91" t="s">
        <v>466</v>
      </c>
      <c r="B97" s="91" t="s">
        <v>467</v>
      </c>
      <c r="C97" s="91" t="s">
        <v>468</v>
      </c>
      <c r="D97" s="91" t="s">
        <v>82</v>
      </c>
      <c r="E97" s="91" t="s">
        <v>103</v>
      </c>
      <c r="F97" s="91" t="s">
        <v>104</v>
      </c>
      <c r="G97" s="91" t="s">
        <v>53</v>
      </c>
      <c r="H97" s="91" t="s">
        <v>54</v>
      </c>
      <c r="I97" s="92">
        <v>0.19229980770019228</v>
      </c>
    </row>
    <row r="98" spans="1:9">
      <c r="A98" s="91" t="s">
        <v>469</v>
      </c>
      <c r="B98" s="91" t="s">
        <v>470</v>
      </c>
      <c r="C98" s="91" t="s">
        <v>471</v>
      </c>
      <c r="D98" s="91" t="s">
        <v>65</v>
      </c>
      <c r="E98" s="91" t="s">
        <v>78</v>
      </c>
      <c r="F98" s="91" t="s">
        <v>79</v>
      </c>
      <c r="G98" s="91" t="s">
        <v>344</v>
      </c>
      <c r="H98" s="91" t="s">
        <v>137</v>
      </c>
      <c r="I98" s="92">
        <v>0.1903998096001904</v>
      </c>
    </row>
    <row r="99" spans="1:9">
      <c r="A99" s="91" t="s">
        <v>472</v>
      </c>
      <c r="B99" s="91" t="s">
        <v>473</v>
      </c>
      <c r="C99" s="91" t="s">
        <v>474</v>
      </c>
      <c r="D99" s="91" t="s">
        <v>65</v>
      </c>
      <c r="E99" s="91" t="s">
        <v>78</v>
      </c>
      <c r="F99" s="91" t="s">
        <v>141</v>
      </c>
      <c r="G99" s="91" t="s">
        <v>348</v>
      </c>
      <c r="H99" s="91" t="s">
        <v>137</v>
      </c>
      <c r="I99" s="92">
        <v>0.18979981020018977</v>
      </c>
    </row>
    <row r="100" spans="1:9">
      <c r="A100" s="91" t="s">
        <v>475</v>
      </c>
      <c r="B100" s="91" t="s">
        <v>476</v>
      </c>
      <c r="C100" s="91" t="s">
        <v>477</v>
      </c>
      <c r="D100" s="91" t="s">
        <v>82</v>
      </c>
      <c r="E100" s="91" t="s">
        <v>103</v>
      </c>
      <c r="F100" s="91" t="s">
        <v>478</v>
      </c>
      <c r="G100" s="91" t="s">
        <v>53</v>
      </c>
      <c r="H100" s="91" t="s">
        <v>54</v>
      </c>
      <c r="I100" s="92">
        <v>0.18899981100018898</v>
      </c>
    </row>
    <row r="101" spans="1:9">
      <c r="A101" s="91" t="s">
        <v>479</v>
      </c>
      <c r="B101" s="91" t="s">
        <v>480</v>
      </c>
      <c r="C101" s="91" t="s">
        <v>481</v>
      </c>
      <c r="D101" s="91" t="s">
        <v>70</v>
      </c>
      <c r="E101" s="91" t="s">
        <v>435</v>
      </c>
      <c r="F101" s="91" t="s">
        <v>482</v>
      </c>
      <c r="G101" s="91" t="s">
        <v>53</v>
      </c>
      <c r="H101" s="91" t="s">
        <v>54</v>
      </c>
      <c r="I101" s="92">
        <v>0.18859981140018856</v>
      </c>
    </row>
    <row r="102" spans="1:9">
      <c r="A102" s="91" t="s">
        <v>483</v>
      </c>
      <c r="B102" s="91" t="s">
        <v>484</v>
      </c>
      <c r="C102" s="91" t="s">
        <v>485</v>
      </c>
      <c r="D102" s="91" t="s">
        <v>70</v>
      </c>
      <c r="E102" s="91" t="s">
        <v>86</v>
      </c>
      <c r="F102" s="91" t="s">
        <v>307</v>
      </c>
      <c r="G102" s="91" t="s">
        <v>53</v>
      </c>
      <c r="H102" s="91" t="s">
        <v>54</v>
      </c>
      <c r="I102" s="92">
        <v>0.18489981510018488</v>
      </c>
    </row>
    <row r="103" spans="1:9">
      <c r="A103" s="91" t="s">
        <v>486</v>
      </c>
      <c r="B103" s="91" t="s">
        <v>487</v>
      </c>
      <c r="C103" s="91" t="s">
        <v>488</v>
      </c>
      <c r="D103" s="91" t="s">
        <v>50</v>
      </c>
      <c r="E103" s="91" t="s">
        <v>51</v>
      </c>
      <c r="F103" s="91" t="s">
        <v>52</v>
      </c>
      <c r="G103" s="91" t="s">
        <v>53</v>
      </c>
      <c r="H103" s="91" t="s">
        <v>54</v>
      </c>
      <c r="I103" s="92">
        <v>0.18399981600018397</v>
      </c>
    </row>
    <row r="104" spans="1:9">
      <c r="A104" s="91" t="s">
        <v>489</v>
      </c>
      <c r="B104" s="91" t="s">
        <v>490</v>
      </c>
      <c r="C104" s="91" t="s">
        <v>491</v>
      </c>
      <c r="D104" s="91" t="s">
        <v>50</v>
      </c>
      <c r="E104" s="91" t="s">
        <v>51</v>
      </c>
      <c r="F104" s="91" t="s">
        <v>492</v>
      </c>
      <c r="G104" s="91" t="s">
        <v>194</v>
      </c>
      <c r="H104" s="91" t="s">
        <v>147</v>
      </c>
      <c r="I104" s="92">
        <v>0.18059981940018058</v>
      </c>
    </row>
    <row r="105" spans="1:9">
      <c r="A105" s="91" t="s">
        <v>493</v>
      </c>
      <c r="B105" s="91" t="s">
        <v>494</v>
      </c>
      <c r="C105" s="91" t="s">
        <v>495</v>
      </c>
      <c r="D105" s="91" t="s">
        <v>88</v>
      </c>
      <c r="E105" s="91" t="s">
        <v>127</v>
      </c>
      <c r="F105" s="91" t="s">
        <v>461</v>
      </c>
      <c r="G105" s="91" t="s">
        <v>80</v>
      </c>
      <c r="H105" s="91" t="s">
        <v>81</v>
      </c>
      <c r="I105" s="92">
        <v>0.17909982090017909</v>
      </c>
    </row>
    <row r="106" spans="1:9">
      <c r="A106" s="91" t="s">
        <v>496</v>
      </c>
      <c r="B106" s="91" t="s">
        <v>497</v>
      </c>
      <c r="C106" s="91" t="s">
        <v>498</v>
      </c>
      <c r="D106" s="91" t="s">
        <v>88</v>
      </c>
      <c r="E106" s="91" t="s">
        <v>112</v>
      </c>
      <c r="F106" s="91" t="s">
        <v>113</v>
      </c>
      <c r="G106" s="91" t="s">
        <v>327</v>
      </c>
      <c r="H106" s="91" t="s">
        <v>166</v>
      </c>
      <c r="I106" s="92">
        <v>0.17709982290017709</v>
      </c>
    </row>
    <row r="107" spans="1:9">
      <c r="A107" s="91" t="s">
        <v>499</v>
      </c>
      <c r="B107" s="91" t="s">
        <v>500</v>
      </c>
      <c r="C107" s="91" t="s">
        <v>501</v>
      </c>
      <c r="D107" s="91" t="s">
        <v>94</v>
      </c>
      <c r="E107" s="91" t="s">
        <v>94</v>
      </c>
      <c r="F107" s="91" t="s">
        <v>164</v>
      </c>
      <c r="G107" s="91" t="s">
        <v>335</v>
      </c>
      <c r="H107" s="91" t="s">
        <v>175</v>
      </c>
      <c r="I107" s="92">
        <v>0.17379982620017378</v>
      </c>
    </row>
    <row r="108" spans="1:9">
      <c r="A108" s="91" t="s">
        <v>502</v>
      </c>
      <c r="B108" s="91" t="s">
        <v>503</v>
      </c>
      <c r="C108" s="91" t="s">
        <v>504</v>
      </c>
      <c r="D108" s="91" t="s">
        <v>88</v>
      </c>
      <c r="E108" s="91" t="s">
        <v>112</v>
      </c>
      <c r="F108" s="91" t="s">
        <v>113</v>
      </c>
      <c r="G108" s="91" t="s">
        <v>335</v>
      </c>
      <c r="H108" s="91" t="s">
        <v>175</v>
      </c>
      <c r="I108" s="92">
        <v>0.17139982860017136</v>
      </c>
    </row>
    <row r="109" spans="1:9">
      <c r="A109" s="91" t="s">
        <v>505</v>
      </c>
      <c r="B109" s="91" t="s">
        <v>506</v>
      </c>
      <c r="C109" s="91" t="s">
        <v>507</v>
      </c>
      <c r="D109" s="91" t="s">
        <v>74</v>
      </c>
      <c r="E109" s="91" t="s">
        <v>74</v>
      </c>
      <c r="F109" s="91" t="s">
        <v>151</v>
      </c>
      <c r="G109" s="91" t="s">
        <v>352</v>
      </c>
      <c r="H109" s="91" t="s">
        <v>180</v>
      </c>
      <c r="I109" s="92">
        <v>0.16989983010016987</v>
      </c>
    </row>
    <row r="110" spans="1:9">
      <c r="A110" s="91" t="s">
        <v>508</v>
      </c>
      <c r="B110" s="91" t="s">
        <v>509</v>
      </c>
      <c r="C110" s="91" t="s">
        <v>510</v>
      </c>
      <c r="D110" s="91" t="s">
        <v>94</v>
      </c>
      <c r="E110" s="91" t="s">
        <v>94</v>
      </c>
      <c r="F110" s="91" t="s">
        <v>164</v>
      </c>
      <c r="G110" s="91" t="s">
        <v>276</v>
      </c>
      <c r="H110" s="91" t="s">
        <v>152</v>
      </c>
      <c r="I110" s="92">
        <v>0.1682998317001683</v>
      </c>
    </row>
    <row r="111" spans="1:9">
      <c r="A111" s="91" t="s">
        <v>511</v>
      </c>
      <c r="B111" s="91" t="s">
        <v>512</v>
      </c>
      <c r="C111" s="91" t="s">
        <v>513</v>
      </c>
      <c r="D111" s="91" t="s">
        <v>94</v>
      </c>
      <c r="E111" s="91" t="s">
        <v>94</v>
      </c>
      <c r="F111" s="91" t="s">
        <v>281</v>
      </c>
      <c r="G111" s="91" t="s">
        <v>53</v>
      </c>
      <c r="H111" s="91" t="s">
        <v>54</v>
      </c>
      <c r="I111" s="92">
        <v>0.16619983380016617</v>
      </c>
    </row>
    <row r="112" spans="1:9">
      <c r="A112" s="91" t="s">
        <v>514</v>
      </c>
      <c r="B112" s="91" t="s">
        <v>515</v>
      </c>
      <c r="C112" s="91" t="s">
        <v>516</v>
      </c>
      <c r="D112" s="91" t="s">
        <v>88</v>
      </c>
      <c r="E112" s="91" t="s">
        <v>112</v>
      </c>
      <c r="F112" s="91" t="s">
        <v>113</v>
      </c>
      <c r="G112" s="91" t="s">
        <v>174</v>
      </c>
      <c r="H112" s="91" t="s">
        <v>137</v>
      </c>
      <c r="I112" s="92">
        <v>0.16589983410016587</v>
      </c>
    </row>
    <row r="113" spans="1:9">
      <c r="A113" s="91" t="s">
        <v>517</v>
      </c>
      <c r="B113" s="91" t="s">
        <v>518</v>
      </c>
      <c r="C113" s="91" t="s">
        <v>519</v>
      </c>
      <c r="D113" s="91" t="s">
        <v>88</v>
      </c>
      <c r="E113" s="91" t="s">
        <v>112</v>
      </c>
      <c r="F113" s="91" t="s">
        <v>113</v>
      </c>
      <c r="G113" s="91" t="s">
        <v>194</v>
      </c>
      <c r="H113" s="91" t="s">
        <v>147</v>
      </c>
      <c r="I113" s="92">
        <v>0.16039983960016035</v>
      </c>
    </row>
    <row r="114" spans="1:9">
      <c r="A114" s="91" t="s">
        <v>520</v>
      </c>
      <c r="B114" s="91" t="s">
        <v>521</v>
      </c>
      <c r="C114" s="91" t="s">
        <v>522</v>
      </c>
      <c r="D114" s="91" t="s">
        <v>50</v>
      </c>
      <c r="E114" s="91" t="s">
        <v>63</v>
      </c>
      <c r="F114" s="91" t="s">
        <v>69</v>
      </c>
      <c r="G114" s="91" t="s">
        <v>53</v>
      </c>
      <c r="H114" s="91" t="s">
        <v>54</v>
      </c>
      <c r="I114" s="92">
        <v>0.15989984010015987</v>
      </c>
    </row>
    <row r="115" spans="1:9">
      <c r="A115" s="91" t="s">
        <v>523</v>
      </c>
      <c r="B115" s="91" t="s">
        <v>524</v>
      </c>
      <c r="C115" s="91" t="s">
        <v>525</v>
      </c>
      <c r="D115" s="91" t="s">
        <v>88</v>
      </c>
      <c r="E115" s="91" t="s">
        <v>112</v>
      </c>
      <c r="F115" s="91" t="s">
        <v>113</v>
      </c>
      <c r="G115" s="91" t="s">
        <v>114</v>
      </c>
      <c r="H115" s="91" t="s">
        <v>115</v>
      </c>
      <c r="I115" s="92">
        <v>0.1588998411001589</v>
      </c>
    </row>
    <row r="116" spans="1:9">
      <c r="A116" s="91" t="s">
        <v>526</v>
      </c>
      <c r="B116" s="91" t="s">
        <v>527</v>
      </c>
      <c r="C116" s="91" t="s">
        <v>528</v>
      </c>
      <c r="D116" s="91" t="s">
        <v>65</v>
      </c>
      <c r="E116" s="91" t="s">
        <v>92</v>
      </c>
      <c r="F116" s="91" t="s">
        <v>93</v>
      </c>
      <c r="G116" s="91" t="s">
        <v>53</v>
      </c>
      <c r="H116" s="91" t="s">
        <v>54</v>
      </c>
      <c r="I116" s="92">
        <v>0.1588998411001589</v>
      </c>
    </row>
    <row r="117" spans="1:9">
      <c r="A117" s="91" t="s">
        <v>529</v>
      </c>
      <c r="B117" s="91" t="s">
        <v>530</v>
      </c>
      <c r="C117" s="91" t="s">
        <v>531</v>
      </c>
      <c r="D117" s="91" t="s">
        <v>70</v>
      </c>
      <c r="E117" s="91" t="s">
        <v>86</v>
      </c>
      <c r="F117" s="91" t="s">
        <v>532</v>
      </c>
      <c r="G117" s="91" t="s">
        <v>80</v>
      </c>
      <c r="H117" s="91" t="s">
        <v>81</v>
      </c>
      <c r="I117" s="92">
        <v>0.15789984210015789</v>
      </c>
    </row>
    <row r="118" spans="1:9">
      <c r="A118" s="91" t="s">
        <v>533</v>
      </c>
      <c r="B118" s="91" t="s">
        <v>534</v>
      </c>
      <c r="C118" s="91" t="s">
        <v>535</v>
      </c>
      <c r="D118" s="91" t="s">
        <v>88</v>
      </c>
      <c r="E118" s="91" t="s">
        <v>112</v>
      </c>
      <c r="F118" s="91" t="s">
        <v>113</v>
      </c>
      <c r="G118" s="91" t="s">
        <v>327</v>
      </c>
      <c r="H118" s="91" t="s">
        <v>166</v>
      </c>
      <c r="I118" s="92">
        <v>0.1561998438001562</v>
      </c>
    </row>
    <row r="119" spans="1:9">
      <c r="A119" s="91" t="s">
        <v>536</v>
      </c>
      <c r="B119" s="91" t="s">
        <v>537</v>
      </c>
      <c r="C119" s="91" t="s">
        <v>538</v>
      </c>
      <c r="D119" s="91" t="s">
        <v>58</v>
      </c>
      <c r="E119" s="91" t="s">
        <v>58</v>
      </c>
      <c r="F119" s="91" t="s">
        <v>59</v>
      </c>
      <c r="G119" s="91" t="s">
        <v>335</v>
      </c>
      <c r="H119" s="91" t="s">
        <v>175</v>
      </c>
      <c r="I119" s="92">
        <v>0.1561998438001562</v>
      </c>
    </row>
    <row r="120" spans="1:9">
      <c r="A120" s="91" t="s">
        <v>539</v>
      </c>
      <c r="B120" s="91" t="s">
        <v>540</v>
      </c>
      <c r="C120" s="91" t="s">
        <v>541</v>
      </c>
      <c r="D120" s="91" t="s">
        <v>70</v>
      </c>
      <c r="E120" s="91" t="s">
        <v>86</v>
      </c>
      <c r="F120" s="91" t="s">
        <v>307</v>
      </c>
      <c r="G120" s="91" t="s">
        <v>53</v>
      </c>
      <c r="H120" s="91" t="s">
        <v>54</v>
      </c>
      <c r="I120" s="92">
        <v>0.1551998448001552</v>
      </c>
    </row>
    <row r="121" spans="1:9">
      <c r="A121" s="91" t="s">
        <v>542</v>
      </c>
      <c r="B121" s="91" t="s">
        <v>543</v>
      </c>
      <c r="C121" s="91" t="s">
        <v>544</v>
      </c>
      <c r="D121" s="91" t="s">
        <v>99</v>
      </c>
      <c r="E121" s="91" t="s">
        <v>192</v>
      </c>
      <c r="F121" s="91" t="s">
        <v>193</v>
      </c>
      <c r="G121" s="91" t="s">
        <v>53</v>
      </c>
      <c r="H121" s="91" t="s">
        <v>54</v>
      </c>
      <c r="I121" s="92">
        <v>0.15369984630015368</v>
      </c>
    </row>
    <row r="122" spans="1:9">
      <c r="A122" s="91" t="s">
        <v>545</v>
      </c>
      <c r="B122" s="91" t="s">
        <v>546</v>
      </c>
      <c r="C122" s="91" t="s">
        <v>547</v>
      </c>
      <c r="D122" s="91" t="s">
        <v>88</v>
      </c>
      <c r="E122" s="91" t="s">
        <v>127</v>
      </c>
      <c r="F122" s="91" t="s">
        <v>461</v>
      </c>
      <c r="G122" s="91" t="s">
        <v>268</v>
      </c>
      <c r="H122" s="91" t="s">
        <v>137</v>
      </c>
      <c r="I122" s="92">
        <v>0.15279984720015277</v>
      </c>
    </row>
    <row r="123" spans="1:9">
      <c r="A123" s="91" t="s">
        <v>548</v>
      </c>
      <c r="B123" s="91" t="s">
        <v>549</v>
      </c>
      <c r="C123" s="91" t="s">
        <v>550</v>
      </c>
      <c r="D123" s="91" t="s">
        <v>99</v>
      </c>
      <c r="E123" s="91" t="s">
        <v>551</v>
      </c>
      <c r="F123" s="91" t="s">
        <v>552</v>
      </c>
      <c r="G123" s="91" t="s">
        <v>174</v>
      </c>
      <c r="H123" s="91" t="s">
        <v>137</v>
      </c>
      <c r="I123" s="92">
        <v>0.15049984950015047</v>
      </c>
    </row>
    <row r="124" spans="1:9">
      <c r="A124" s="91" t="s">
        <v>553</v>
      </c>
      <c r="B124" s="91" t="s">
        <v>554</v>
      </c>
      <c r="C124" s="91" t="s">
        <v>555</v>
      </c>
      <c r="D124" s="91" t="s">
        <v>82</v>
      </c>
      <c r="E124" s="91" t="s">
        <v>103</v>
      </c>
      <c r="F124" s="91" t="s">
        <v>104</v>
      </c>
      <c r="G124" s="91" t="s">
        <v>356</v>
      </c>
      <c r="H124" s="91" t="s">
        <v>184</v>
      </c>
      <c r="I124" s="92">
        <v>0.14779985220014777</v>
      </c>
    </row>
    <row r="125" spans="1:9">
      <c r="A125" s="91" t="s">
        <v>556</v>
      </c>
      <c r="B125" s="91" t="s">
        <v>557</v>
      </c>
      <c r="C125" s="91" t="s">
        <v>558</v>
      </c>
      <c r="D125" s="91" t="s">
        <v>58</v>
      </c>
      <c r="E125" s="91" t="s">
        <v>58</v>
      </c>
      <c r="F125" s="91" t="s">
        <v>59</v>
      </c>
      <c r="G125" s="91" t="s">
        <v>53</v>
      </c>
      <c r="H125" s="91" t="s">
        <v>54</v>
      </c>
      <c r="I125" s="92">
        <v>0.1467998532001468</v>
      </c>
    </row>
    <row r="126" spans="1:9">
      <c r="A126" s="91" t="s">
        <v>559</v>
      </c>
      <c r="B126" s="91" t="s">
        <v>560</v>
      </c>
      <c r="C126" s="91" t="s">
        <v>561</v>
      </c>
      <c r="D126" s="91" t="s">
        <v>65</v>
      </c>
      <c r="E126" s="91" t="s">
        <v>78</v>
      </c>
      <c r="F126" s="91" t="s">
        <v>79</v>
      </c>
      <c r="G126" s="91" t="s">
        <v>114</v>
      </c>
      <c r="H126" s="91" t="s">
        <v>115</v>
      </c>
      <c r="I126" s="92">
        <v>0.14589985410014589</v>
      </c>
    </row>
    <row r="127" spans="1:9">
      <c r="A127" s="91" t="s">
        <v>562</v>
      </c>
      <c r="B127" s="91" t="s">
        <v>563</v>
      </c>
      <c r="C127" s="91" t="s">
        <v>564</v>
      </c>
      <c r="D127" s="91" t="s">
        <v>105</v>
      </c>
      <c r="E127" s="91" t="s">
        <v>105</v>
      </c>
      <c r="F127" s="91" t="s">
        <v>565</v>
      </c>
      <c r="G127" s="91" t="s">
        <v>268</v>
      </c>
      <c r="H127" s="91" t="s">
        <v>137</v>
      </c>
      <c r="I127" s="92">
        <v>0.1457998542001458</v>
      </c>
    </row>
    <row r="128" spans="1:9">
      <c r="A128" s="91" t="s">
        <v>566</v>
      </c>
      <c r="B128" s="91" t="s">
        <v>567</v>
      </c>
      <c r="C128" s="91" t="s">
        <v>568</v>
      </c>
      <c r="D128" s="91" t="s">
        <v>50</v>
      </c>
      <c r="E128" s="91" t="s">
        <v>63</v>
      </c>
      <c r="F128" s="91" t="s">
        <v>120</v>
      </c>
      <c r="G128" s="91" t="s">
        <v>53</v>
      </c>
      <c r="H128" s="91" t="s">
        <v>54</v>
      </c>
      <c r="I128" s="92">
        <v>0.14529985470014528</v>
      </c>
    </row>
    <row r="129" spans="1:9">
      <c r="A129" s="91" t="s">
        <v>569</v>
      </c>
      <c r="B129" s="91" t="s">
        <v>570</v>
      </c>
      <c r="C129" s="91" t="s">
        <v>571</v>
      </c>
      <c r="D129" s="91" t="s">
        <v>58</v>
      </c>
      <c r="E129" s="91" t="s">
        <v>58</v>
      </c>
      <c r="F129" s="91" t="s">
        <v>59</v>
      </c>
      <c r="G129" s="91" t="s">
        <v>53</v>
      </c>
      <c r="H129" s="91" t="s">
        <v>54</v>
      </c>
      <c r="I129" s="92">
        <v>0.14519985480014516</v>
      </c>
    </row>
    <row r="130" spans="1:9">
      <c r="A130" s="91" t="s">
        <v>572</v>
      </c>
      <c r="B130" s="91" t="s">
        <v>573</v>
      </c>
      <c r="C130" s="91" t="s">
        <v>574</v>
      </c>
      <c r="D130" s="91" t="s">
        <v>94</v>
      </c>
      <c r="E130" s="91" t="s">
        <v>94</v>
      </c>
      <c r="F130" s="91" t="s">
        <v>281</v>
      </c>
      <c r="G130" s="91" t="s">
        <v>53</v>
      </c>
      <c r="H130" s="91" t="s">
        <v>54</v>
      </c>
      <c r="I130" s="92">
        <v>0.14499985500014498</v>
      </c>
    </row>
    <row r="131" spans="1:9">
      <c r="A131" s="91" t="s">
        <v>575</v>
      </c>
      <c r="B131" s="91" t="s">
        <v>576</v>
      </c>
      <c r="C131" s="91" t="s">
        <v>577</v>
      </c>
      <c r="D131" s="91" t="s">
        <v>88</v>
      </c>
      <c r="E131" s="91" t="s">
        <v>112</v>
      </c>
      <c r="F131" s="91" t="s">
        <v>113</v>
      </c>
      <c r="G131" s="91" t="s">
        <v>319</v>
      </c>
      <c r="H131" s="91" t="s">
        <v>137</v>
      </c>
      <c r="I131" s="92">
        <v>0.14459985540014458</v>
      </c>
    </row>
    <row r="132" spans="1:9">
      <c r="A132" s="91" t="s">
        <v>578</v>
      </c>
      <c r="B132" s="91" t="s">
        <v>579</v>
      </c>
      <c r="C132" s="91" t="s">
        <v>580</v>
      </c>
      <c r="D132" s="91" t="s">
        <v>58</v>
      </c>
      <c r="E132" s="91" t="s">
        <v>58</v>
      </c>
      <c r="F132" s="91" t="s">
        <v>59</v>
      </c>
      <c r="G132" s="91" t="s">
        <v>327</v>
      </c>
      <c r="H132" s="91" t="s">
        <v>166</v>
      </c>
      <c r="I132" s="92">
        <v>0.14369985630014367</v>
      </c>
    </row>
    <row r="133" spans="1:9">
      <c r="A133" s="91" t="s">
        <v>581</v>
      </c>
      <c r="B133" s="91" t="s">
        <v>582</v>
      </c>
      <c r="C133" s="91" t="s">
        <v>583</v>
      </c>
      <c r="D133" s="91" t="s">
        <v>58</v>
      </c>
      <c r="E133" s="91" t="s">
        <v>58</v>
      </c>
      <c r="F133" s="91" t="s">
        <v>59</v>
      </c>
      <c r="G133" s="91" t="s">
        <v>276</v>
      </c>
      <c r="H133" s="91" t="s">
        <v>152</v>
      </c>
      <c r="I133" s="92">
        <v>0.14339985660014337</v>
      </c>
    </row>
    <row r="134" spans="1:9">
      <c r="A134" s="91" t="s">
        <v>584</v>
      </c>
      <c r="B134" s="91" t="s">
        <v>585</v>
      </c>
      <c r="C134" s="91" t="s">
        <v>586</v>
      </c>
      <c r="D134" s="91" t="s">
        <v>82</v>
      </c>
      <c r="E134" s="91" t="s">
        <v>103</v>
      </c>
      <c r="F134" s="91" t="s">
        <v>104</v>
      </c>
      <c r="G134" s="91" t="s">
        <v>53</v>
      </c>
      <c r="H134" s="91" t="s">
        <v>54</v>
      </c>
      <c r="I134" s="92">
        <v>0.14329985670014328</v>
      </c>
    </row>
    <row r="135" spans="1:9">
      <c r="A135" s="91" t="s">
        <v>587</v>
      </c>
      <c r="B135" s="91" t="s">
        <v>588</v>
      </c>
      <c r="C135" s="91" t="s">
        <v>589</v>
      </c>
      <c r="D135" s="91" t="s">
        <v>88</v>
      </c>
      <c r="E135" s="91" t="s">
        <v>311</v>
      </c>
      <c r="F135" s="91" t="s">
        <v>311</v>
      </c>
      <c r="G135" s="91" t="s">
        <v>53</v>
      </c>
      <c r="H135" s="91" t="s">
        <v>54</v>
      </c>
      <c r="I135" s="92">
        <v>0.14289985710014289</v>
      </c>
    </row>
    <row r="136" spans="1:9">
      <c r="A136" s="91" t="s">
        <v>590</v>
      </c>
      <c r="B136" s="91" t="s">
        <v>591</v>
      </c>
      <c r="C136" s="91" t="s">
        <v>592</v>
      </c>
      <c r="D136" s="91" t="s">
        <v>65</v>
      </c>
      <c r="E136" s="91" t="s">
        <v>203</v>
      </c>
      <c r="F136" s="91" t="s">
        <v>203</v>
      </c>
      <c r="G136" s="91" t="s">
        <v>114</v>
      </c>
      <c r="H136" s="91" t="s">
        <v>115</v>
      </c>
      <c r="I136" s="92">
        <v>0.14189985810014188</v>
      </c>
    </row>
    <row r="137" spans="1:9">
      <c r="A137" s="91" t="s">
        <v>593</v>
      </c>
      <c r="B137" s="91" t="s">
        <v>594</v>
      </c>
      <c r="C137" s="91" t="s">
        <v>595</v>
      </c>
      <c r="D137" s="91" t="s">
        <v>82</v>
      </c>
      <c r="E137" s="91" t="s">
        <v>400</v>
      </c>
      <c r="F137" s="91" t="s">
        <v>596</v>
      </c>
      <c r="G137" s="91" t="s">
        <v>53</v>
      </c>
      <c r="H137" s="91" t="s">
        <v>54</v>
      </c>
      <c r="I137" s="92">
        <v>0.14169985830014167</v>
      </c>
    </row>
    <row r="138" spans="1:9">
      <c r="A138" s="91" t="s">
        <v>597</v>
      </c>
      <c r="B138" s="91" t="s">
        <v>598</v>
      </c>
      <c r="C138" s="91" t="s">
        <v>599</v>
      </c>
      <c r="D138" s="91" t="s">
        <v>94</v>
      </c>
      <c r="E138" s="91" t="s">
        <v>94</v>
      </c>
      <c r="F138" s="91" t="s">
        <v>164</v>
      </c>
      <c r="G138" s="91" t="s">
        <v>53</v>
      </c>
      <c r="H138" s="91" t="s">
        <v>54</v>
      </c>
      <c r="I138" s="92">
        <v>0.14139985860014137</v>
      </c>
    </row>
    <row r="139" spans="1:9">
      <c r="A139" s="91" t="s">
        <v>600</v>
      </c>
      <c r="B139" s="91" t="s">
        <v>601</v>
      </c>
      <c r="C139" s="91" t="s">
        <v>602</v>
      </c>
      <c r="D139" s="91" t="s">
        <v>65</v>
      </c>
      <c r="E139" s="91" t="s">
        <v>78</v>
      </c>
      <c r="F139" s="91" t="s">
        <v>136</v>
      </c>
      <c r="G139" s="91" t="s">
        <v>114</v>
      </c>
      <c r="H139" s="91" t="s">
        <v>115</v>
      </c>
      <c r="I139" s="92">
        <v>0.14129985870014128</v>
      </c>
    </row>
    <row r="140" spans="1:9">
      <c r="A140" s="91" t="s">
        <v>603</v>
      </c>
      <c r="B140" s="91" t="s">
        <v>604</v>
      </c>
      <c r="C140" s="91" t="s">
        <v>605</v>
      </c>
      <c r="D140" s="91" t="s">
        <v>94</v>
      </c>
      <c r="E140" s="91" t="s">
        <v>94</v>
      </c>
      <c r="F140" s="91" t="s">
        <v>281</v>
      </c>
      <c r="G140" s="91" t="s">
        <v>276</v>
      </c>
      <c r="H140" s="91" t="s">
        <v>152</v>
      </c>
      <c r="I140" s="92">
        <v>0.14019985980014016</v>
      </c>
    </row>
    <row r="141" spans="1:9">
      <c r="A141" s="91" t="s">
        <v>606</v>
      </c>
      <c r="B141" s="91" t="s">
        <v>607</v>
      </c>
      <c r="C141" s="91" t="s">
        <v>608</v>
      </c>
      <c r="D141" s="91" t="s">
        <v>88</v>
      </c>
      <c r="E141" s="91" t="s">
        <v>609</v>
      </c>
      <c r="F141" s="91" t="s">
        <v>610</v>
      </c>
      <c r="G141" s="91" t="s">
        <v>53</v>
      </c>
      <c r="H141" s="91" t="s">
        <v>54</v>
      </c>
      <c r="I141" s="92">
        <v>0.13939986060013937</v>
      </c>
    </row>
    <row r="142" spans="1:9">
      <c r="A142" s="91" t="s">
        <v>611</v>
      </c>
      <c r="B142" s="91" t="s">
        <v>612</v>
      </c>
      <c r="C142" s="91" t="s">
        <v>613</v>
      </c>
      <c r="D142" s="91" t="s">
        <v>94</v>
      </c>
      <c r="E142" s="91" t="s">
        <v>94</v>
      </c>
      <c r="F142" s="91" t="s">
        <v>164</v>
      </c>
      <c r="G142" s="91" t="s">
        <v>114</v>
      </c>
      <c r="H142" s="91" t="s">
        <v>115</v>
      </c>
      <c r="I142" s="92">
        <v>0.13939986060013937</v>
      </c>
    </row>
    <row r="143" spans="1:9">
      <c r="A143" s="91" t="s">
        <v>614</v>
      </c>
      <c r="B143" s="91" t="s">
        <v>615</v>
      </c>
      <c r="C143" s="91" t="s">
        <v>616</v>
      </c>
      <c r="D143" s="91" t="s">
        <v>65</v>
      </c>
      <c r="E143" s="91" t="s">
        <v>78</v>
      </c>
      <c r="F143" s="91" t="s">
        <v>79</v>
      </c>
      <c r="G143" s="91" t="s">
        <v>174</v>
      </c>
      <c r="H143" s="91" t="s">
        <v>137</v>
      </c>
      <c r="I143" s="92">
        <v>0.138999861000139</v>
      </c>
    </row>
    <row r="144" spans="1:9">
      <c r="A144" s="91" t="s">
        <v>617</v>
      </c>
      <c r="B144" s="91" t="s">
        <v>618</v>
      </c>
      <c r="C144" s="91" t="s">
        <v>619</v>
      </c>
      <c r="D144" s="91" t="s">
        <v>94</v>
      </c>
      <c r="E144" s="91" t="s">
        <v>94</v>
      </c>
      <c r="F144" s="91" t="s">
        <v>281</v>
      </c>
      <c r="G144" s="91" t="s">
        <v>53</v>
      </c>
      <c r="H144" s="91" t="s">
        <v>54</v>
      </c>
      <c r="I144" s="92">
        <v>0.13869986130013867</v>
      </c>
    </row>
    <row r="145" spans="1:9">
      <c r="A145" s="91" t="s">
        <v>620</v>
      </c>
      <c r="B145" s="91" t="s">
        <v>621</v>
      </c>
      <c r="C145" s="91" t="s">
        <v>622</v>
      </c>
      <c r="D145" s="91" t="s">
        <v>94</v>
      </c>
      <c r="E145" s="91" t="s">
        <v>94</v>
      </c>
      <c r="F145" s="91" t="s">
        <v>164</v>
      </c>
      <c r="G145" s="91" t="s">
        <v>276</v>
      </c>
      <c r="H145" s="91" t="s">
        <v>152</v>
      </c>
      <c r="I145" s="92">
        <v>0.13789986210013788</v>
      </c>
    </row>
    <row r="146" spans="1:9">
      <c r="A146" s="91" t="s">
        <v>623</v>
      </c>
      <c r="B146" s="91" t="s">
        <v>624</v>
      </c>
      <c r="C146" s="91" t="s">
        <v>625</v>
      </c>
      <c r="D146" s="91" t="s">
        <v>99</v>
      </c>
      <c r="E146" s="91" t="s">
        <v>296</v>
      </c>
      <c r="F146" s="91" t="s">
        <v>296</v>
      </c>
      <c r="G146" s="91" t="s">
        <v>53</v>
      </c>
      <c r="H146" s="91" t="s">
        <v>54</v>
      </c>
      <c r="I146" s="92">
        <v>0.13619986380013616</v>
      </c>
    </row>
    <row r="147" spans="1:9">
      <c r="A147" s="91" t="s">
        <v>626</v>
      </c>
      <c r="B147" s="91" t="s">
        <v>627</v>
      </c>
      <c r="C147" s="91" t="s">
        <v>628</v>
      </c>
      <c r="D147" s="91" t="s">
        <v>65</v>
      </c>
      <c r="E147" s="91" t="s">
        <v>78</v>
      </c>
      <c r="F147" s="91" t="s">
        <v>141</v>
      </c>
      <c r="G147" s="91" t="s">
        <v>114</v>
      </c>
      <c r="H147" s="91" t="s">
        <v>115</v>
      </c>
      <c r="I147" s="92">
        <v>0.13589986410013588</v>
      </c>
    </row>
    <row r="148" spans="1:9">
      <c r="A148" s="91" t="s">
        <v>629</v>
      </c>
      <c r="B148" s="91" t="s">
        <v>630</v>
      </c>
      <c r="C148" s="91" t="s">
        <v>631</v>
      </c>
      <c r="D148" s="91" t="s">
        <v>99</v>
      </c>
      <c r="E148" s="91" t="s">
        <v>551</v>
      </c>
      <c r="F148" s="91" t="s">
        <v>552</v>
      </c>
      <c r="G148" s="91" t="s">
        <v>53</v>
      </c>
      <c r="H148" s="91" t="s">
        <v>54</v>
      </c>
      <c r="I148" s="92">
        <v>0.13539986460013537</v>
      </c>
    </row>
    <row r="149" spans="1:9">
      <c r="A149" s="91" t="s">
        <v>632</v>
      </c>
      <c r="B149" s="91" t="s">
        <v>633</v>
      </c>
      <c r="C149" s="91" t="s">
        <v>634</v>
      </c>
      <c r="D149" s="91" t="s">
        <v>50</v>
      </c>
      <c r="E149" s="91" t="s">
        <v>146</v>
      </c>
      <c r="F149" s="91" t="s">
        <v>146</v>
      </c>
      <c r="G149" s="91" t="s">
        <v>53</v>
      </c>
      <c r="H149" s="91" t="s">
        <v>54</v>
      </c>
      <c r="I149" s="92">
        <v>0.134999865000135</v>
      </c>
    </row>
    <row r="150" spans="1:9">
      <c r="A150" s="91" t="s">
        <v>635</v>
      </c>
      <c r="B150" s="91" t="s">
        <v>636</v>
      </c>
      <c r="C150" s="91" t="s">
        <v>637</v>
      </c>
      <c r="D150" s="91" t="s">
        <v>50</v>
      </c>
      <c r="E150" s="91" t="s">
        <v>63</v>
      </c>
      <c r="F150" s="91" t="s">
        <v>69</v>
      </c>
      <c r="G150" s="91" t="s">
        <v>53</v>
      </c>
      <c r="H150" s="91" t="s">
        <v>54</v>
      </c>
      <c r="I150" s="92">
        <v>0.13449986550013449</v>
      </c>
    </row>
    <row r="151" spans="1:9">
      <c r="A151" s="91" t="s">
        <v>638</v>
      </c>
      <c r="B151" s="91" t="s">
        <v>639</v>
      </c>
      <c r="C151" s="91" t="s">
        <v>640</v>
      </c>
      <c r="D151" s="91" t="s">
        <v>88</v>
      </c>
      <c r="E151" s="91" t="s">
        <v>112</v>
      </c>
      <c r="F151" s="91" t="s">
        <v>113</v>
      </c>
      <c r="G151" s="91" t="s">
        <v>194</v>
      </c>
      <c r="H151" s="91" t="s">
        <v>147</v>
      </c>
      <c r="I151" s="92">
        <v>0.13429986570013427</v>
      </c>
    </row>
    <row r="152" spans="1:9">
      <c r="A152" s="91" t="s">
        <v>641</v>
      </c>
      <c r="B152" s="91" t="s">
        <v>642</v>
      </c>
      <c r="C152" s="91" t="s">
        <v>643</v>
      </c>
      <c r="D152" s="91" t="s">
        <v>105</v>
      </c>
      <c r="E152" s="91" t="s">
        <v>105</v>
      </c>
      <c r="F152" s="91" t="s">
        <v>565</v>
      </c>
      <c r="G152" s="91" t="s">
        <v>53</v>
      </c>
      <c r="H152" s="91" t="s">
        <v>54</v>
      </c>
      <c r="I152" s="92">
        <v>0.13279986720013279</v>
      </c>
    </row>
    <row r="153" spans="1:9">
      <c r="A153" s="91" t="s">
        <v>644</v>
      </c>
      <c r="B153" s="91" t="s">
        <v>645</v>
      </c>
      <c r="C153" s="91" t="s">
        <v>646</v>
      </c>
      <c r="D153" s="91" t="s">
        <v>65</v>
      </c>
      <c r="E153" s="91" t="s">
        <v>203</v>
      </c>
      <c r="F153" s="91" t="s">
        <v>203</v>
      </c>
      <c r="G153" s="91" t="s">
        <v>53</v>
      </c>
      <c r="H153" s="91" t="s">
        <v>54</v>
      </c>
      <c r="I153" s="92">
        <v>0.131999868000132</v>
      </c>
    </row>
    <row r="154" spans="1:9">
      <c r="A154" s="91" t="s">
        <v>647</v>
      </c>
      <c r="B154" s="91" t="s">
        <v>648</v>
      </c>
      <c r="C154" s="91" t="s">
        <v>649</v>
      </c>
      <c r="D154" s="91" t="s">
        <v>88</v>
      </c>
      <c r="E154" s="91" t="s">
        <v>112</v>
      </c>
      <c r="F154" s="91" t="s">
        <v>113</v>
      </c>
      <c r="G154" s="91" t="s">
        <v>276</v>
      </c>
      <c r="H154" s="91" t="s">
        <v>152</v>
      </c>
      <c r="I154" s="92">
        <v>0.13149986850013148</v>
      </c>
    </row>
    <row r="155" spans="1:9">
      <c r="A155" s="91" t="s">
        <v>650</v>
      </c>
      <c r="B155" s="91" t="s">
        <v>651</v>
      </c>
      <c r="C155" s="91" t="s">
        <v>652</v>
      </c>
      <c r="D155" s="91" t="s">
        <v>70</v>
      </c>
      <c r="E155" s="91" t="s">
        <v>86</v>
      </c>
      <c r="F155" s="91" t="s">
        <v>532</v>
      </c>
      <c r="G155" s="91" t="s">
        <v>53</v>
      </c>
      <c r="H155" s="91" t="s">
        <v>54</v>
      </c>
      <c r="I155" s="92">
        <v>0.13129986870013127</v>
      </c>
    </row>
    <row r="156" spans="1:9">
      <c r="A156" s="91" t="s">
        <v>653</v>
      </c>
      <c r="B156" s="91" t="s">
        <v>654</v>
      </c>
      <c r="C156" s="91" t="s">
        <v>655</v>
      </c>
      <c r="D156" s="91" t="s">
        <v>94</v>
      </c>
      <c r="E156" s="91" t="s">
        <v>94</v>
      </c>
      <c r="F156" s="91" t="s">
        <v>281</v>
      </c>
      <c r="G156" s="91" t="s">
        <v>174</v>
      </c>
      <c r="H156" s="91" t="s">
        <v>137</v>
      </c>
      <c r="I156" s="92">
        <v>0.12969987030012969</v>
      </c>
    </row>
    <row r="157" spans="1:9">
      <c r="A157" s="91" t="s">
        <v>656</v>
      </c>
      <c r="B157" s="91" t="s">
        <v>657</v>
      </c>
      <c r="C157" s="91" t="s">
        <v>658</v>
      </c>
      <c r="D157" s="91" t="s">
        <v>99</v>
      </c>
      <c r="E157" s="91" t="s">
        <v>291</v>
      </c>
      <c r="F157" s="91" t="s">
        <v>292</v>
      </c>
      <c r="G157" s="91" t="s">
        <v>360</v>
      </c>
      <c r="H157" s="91" t="s">
        <v>188</v>
      </c>
      <c r="I157" s="92">
        <v>0.12959987040012957</v>
      </c>
    </row>
    <row r="158" spans="1:9">
      <c r="A158" s="91" t="s">
        <v>659</v>
      </c>
      <c r="B158" s="91" t="s">
        <v>660</v>
      </c>
      <c r="C158" s="91" t="s">
        <v>661</v>
      </c>
      <c r="D158" s="91" t="s">
        <v>88</v>
      </c>
      <c r="E158" s="91" t="s">
        <v>311</v>
      </c>
      <c r="F158" s="91" t="s">
        <v>311</v>
      </c>
      <c r="G158" s="91" t="s">
        <v>80</v>
      </c>
      <c r="H158" s="91" t="s">
        <v>81</v>
      </c>
      <c r="I158" s="92">
        <v>0.12909987090012909</v>
      </c>
    </row>
    <row r="159" spans="1:9">
      <c r="A159" s="91" t="s">
        <v>662</v>
      </c>
      <c r="B159" s="91" t="s">
        <v>663</v>
      </c>
      <c r="C159" s="91" t="s">
        <v>664</v>
      </c>
      <c r="D159" s="91" t="s">
        <v>105</v>
      </c>
      <c r="E159" s="91" t="s">
        <v>105</v>
      </c>
      <c r="F159" s="91" t="s">
        <v>665</v>
      </c>
      <c r="G159" s="91" t="s">
        <v>114</v>
      </c>
      <c r="H159" s="91" t="s">
        <v>115</v>
      </c>
      <c r="I159" s="92">
        <v>0.12779987220012778</v>
      </c>
    </row>
    <row r="160" spans="1:9">
      <c r="A160" s="91" t="s">
        <v>666</v>
      </c>
      <c r="B160" s="91" t="s">
        <v>667</v>
      </c>
      <c r="C160" s="91" t="s">
        <v>668</v>
      </c>
      <c r="D160" s="91" t="s">
        <v>99</v>
      </c>
      <c r="E160" s="91" t="s">
        <v>291</v>
      </c>
      <c r="F160" s="91" t="s">
        <v>669</v>
      </c>
      <c r="G160" s="91" t="s">
        <v>53</v>
      </c>
      <c r="H160" s="91" t="s">
        <v>54</v>
      </c>
      <c r="I160" s="92">
        <v>0.12739987260012739</v>
      </c>
    </row>
    <row r="161" spans="1:9">
      <c r="A161" s="91" t="s">
        <v>670</v>
      </c>
      <c r="B161" s="91" t="s">
        <v>671</v>
      </c>
      <c r="C161" s="91" t="s">
        <v>672</v>
      </c>
      <c r="D161" s="91" t="s">
        <v>99</v>
      </c>
      <c r="E161" s="91" t="s">
        <v>296</v>
      </c>
      <c r="F161" s="91" t="s">
        <v>296</v>
      </c>
      <c r="G161" s="91" t="s">
        <v>53</v>
      </c>
      <c r="H161" s="91" t="s">
        <v>54</v>
      </c>
      <c r="I161" s="92">
        <v>0.12729987270012727</v>
      </c>
    </row>
    <row r="162" spans="1:9">
      <c r="A162" s="91" t="s">
        <v>673</v>
      </c>
      <c r="B162" s="91" t="s">
        <v>674</v>
      </c>
      <c r="C162" s="91" t="s">
        <v>675</v>
      </c>
      <c r="D162" s="91" t="s">
        <v>99</v>
      </c>
      <c r="E162" s="91" t="s">
        <v>226</v>
      </c>
      <c r="F162" s="91" t="s">
        <v>227</v>
      </c>
      <c r="G162" s="91" t="s">
        <v>53</v>
      </c>
      <c r="H162" s="91" t="s">
        <v>54</v>
      </c>
      <c r="I162" s="92">
        <v>0.12699987300012699</v>
      </c>
    </row>
    <row r="163" spans="1:9">
      <c r="A163" s="91" t="s">
        <v>676</v>
      </c>
      <c r="B163" s="91" t="s">
        <v>677</v>
      </c>
      <c r="C163" s="91" t="s">
        <v>678</v>
      </c>
      <c r="D163" s="91" t="s">
        <v>82</v>
      </c>
      <c r="E163" s="91" t="s">
        <v>103</v>
      </c>
      <c r="F163" s="91" t="s">
        <v>104</v>
      </c>
      <c r="G163" s="91" t="s">
        <v>194</v>
      </c>
      <c r="H163" s="91" t="s">
        <v>147</v>
      </c>
      <c r="I163" s="92">
        <v>0.12549987450012548</v>
      </c>
    </row>
    <row r="164" spans="1:9">
      <c r="A164" s="91" t="s">
        <v>679</v>
      </c>
      <c r="B164" s="91" t="s">
        <v>680</v>
      </c>
      <c r="C164" s="91" t="s">
        <v>681</v>
      </c>
      <c r="D164" s="91" t="s">
        <v>99</v>
      </c>
      <c r="E164" s="91" t="s">
        <v>291</v>
      </c>
      <c r="F164" s="91" t="s">
        <v>292</v>
      </c>
      <c r="G164" s="91" t="s">
        <v>53</v>
      </c>
      <c r="H164" s="91" t="s">
        <v>54</v>
      </c>
      <c r="I164" s="92">
        <v>0.12539987460012539</v>
      </c>
    </row>
    <row r="165" spans="1:9">
      <c r="A165" s="91" t="s">
        <v>682</v>
      </c>
      <c r="B165" s="91" t="s">
        <v>683</v>
      </c>
      <c r="C165" s="91" t="s">
        <v>684</v>
      </c>
      <c r="D165" s="91" t="s">
        <v>82</v>
      </c>
      <c r="E165" s="91" t="s">
        <v>103</v>
      </c>
      <c r="F165" s="91" t="s">
        <v>478</v>
      </c>
      <c r="G165" s="91" t="s">
        <v>53</v>
      </c>
      <c r="H165" s="91" t="s">
        <v>54</v>
      </c>
      <c r="I165" s="92">
        <v>0.12299987700012298</v>
      </c>
    </row>
    <row r="166" spans="1:9">
      <c r="A166" s="91" t="s">
        <v>685</v>
      </c>
      <c r="B166" s="91" t="s">
        <v>686</v>
      </c>
      <c r="C166" s="91" t="s">
        <v>687</v>
      </c>
      <c r="D166" s="91" t="s">
        <v>58</v>
      </c>
      <c r="E166" s="91" t="s">
        <v>58</v>
      </c>
      <c r="F166" s="91" t="s">
        <v>217</v>
      </c>
      <c r="G166" s="91" t="s">
        <v>53</v>
      </c>
      <c r="H166" s="91" t="s">
        <v>54</v>
      </c>
      <c r="I166" s="92">
        <v>0.12249987750012248</v>
      </c>
    </row>
    <row r="167" spans="1:9">
      <c r="A167" s="91" t="s">
        <v>688</v>
      </c>
      <c r="B167" s="91" t="s">
        <v>689</v>
      </c>
      <c r="C167" s="91" t="s">
        <v>690</v>
      </c>
      <c r="D167" s="91" t="s">
        <v>70</v>
      </c>
      <c r="E167" s="91" t="s">
        <v>435</v>
      </c>
      <c r="F167" s="91" t="s">
        <v>482</v>
      </c>
      <c r="G167" s="91" t="s">
        <v>276</v>
      </c>
      <c r="H167" s="91" t="s">
        <v>152</v>
      </c>
      <c r="I167" s="92">
        <v>0.12219987780012219</v>
      </c>
    </row>
    <row r="168" spans="1:9">
      <c r="A168" s="91" t="s">
        <v>691</v>
      </c>
      <c r="B168" s="91" t="s">
        <v>692</v>
      </c>
      <c r="C168" s="91" t="s">
        <v>693</v>
      </c>
      <c r="D168" s="91" t="s">
        <v>70</v>
      </c>
      <c r="E168" s="91" t="s">
        <v>86</v>
      </c>
      <c r="F168" s="91" t="s">
        <v>300</v>
      </c>
      <c r="G168" s="91" t="s">
        <v>194</v>
      </c>
      <c r="H168" s="91" t="s">
        <v>147</v>
      </c>
      <c r="I168" s="92">
        <v>0.12219987780012219</v>
      </c>
    </row>
    <row r="169" spans="1:9">
      <c r="A169" s="91" t="s">
        <v>694</v>
      </c>
      <c r="B169" s="91" t="s">
        <v>695</v>
      </c>
      <c r="C169" s="91" t="s">
        <v>696</v>
      </c>
      <c r="D169" s="91" t="s">
        <v>88</v>
      </c>
      <c r="E169" s="91" t="s">
        <v>112</v>
      </c>
      <c r="F169" s="91" t="s">
        <v>113</v>
      </c>
      <c r="G169" s="91" t="s">
        <v>335</v>
      </c>
      <c r="H169" s="91" t="s">
        <v>175</v>
      </c>
      <c r="I169" s="92">
        <v>0.12179987820012179</v>
      </c>
    </row>
    <row r="170" spans="1:9">
      <c r="A170" s="91" t="s">
        <v>697</v>
      </c>
      <c r="B170" s="91" t="s">
        <v>698</v>
      </c>
      <c r="C170" s="91" t="s">
        <v>699</v>
      </c>
      <c r="D170" s="91" t="s">
        <v>70</v>
      </c>
      <c r="E170" s="91" t="s">
        <v>86</v>
      </c>
      <c r="F170" s="91" t="s">
        <v>700</v>
      </c>
      <c r="G170" s="91" t="s">
        <v>194</v>
      </c>
      <c r="H170" s="91" t="s">
        <v>147</v>
      </c>
      <c r="I170" s="92">
        <v>0.12119987880012119</v>
      </c>
    </row>
    <row r="171" spans="1:9">
      <c r="A171" s="91" t="s">
        <v>701</v>
      </c>
      <c r="B171" s="91" t="s">
        <v>702</v>
      </c>
      <c r="C171" s="91" t="s">
        <v>703</v>
      </c>
      <c r="D171" s="91" t="s">
        <v>65</v>
      </c>
      <c r="E171" s="91" t="s">
        <v>92</v>
      </c>
      <c r="F171" s="91" t="s">
        <v>93</v>
      </c>
      <c r="G171" s="91" t="s">
        <v>114</v>
      </c>
      <c r="H171" s="91" t="s">
        <v>115</v>
      </c>
      <c r="I171" s="92">
        <v>0.12059987940012058</v>
      </c>
    </row>
    <row r="172" spans="1:9">
      <c r="A172" s="91" t="s">
        <v>704</v>
      </c>
      <c r="B172" s="91" t="s">
        <v>705</v>
      </c>
      <c r="C172" s="91" t="s">
        <v>706</v>
      </c>
      <c r="D172" s="91" t="s">
        <v>70</v>
      </c>
      <c r="E172" s="91" t="s">
        <v>86</v>
      </c>
      <c r="F172" s="91" t="s">
        <v>300</v>
      </c>
      <c r="G172" s="91" t="s">
        <v>53</v>
      </c>
      <c r="H172" s="91" t="s">
        <v>54</v>
      </c>
      <c r="I172" s="92">
        <v>0.12029987970012029</v>
      </c>
    </row>
    <row r="173" spans="1:9">
      <c r="A173" s="91" t="s">
        <v>707</v>
      </c>
      <c r="B173" s="91" t="s">
        <v>708</v>
      </c>
      <c r="C173" s="91" t="s">
        <v>709</v>
      </c>
      <c r="D173" s="91" t="s">
        <v>99</v>
      </c>
      <c r="E173" s="91" t="s">
        <v>296</v>
      </c>
      <c r="F173" s="91" t="s">
        <v>296</v>
      </c>
      <c r="G173" s="91" t="s">
        <v>53</v>
      </c>
      <c r="H173" s="91" t="s">
        <v>54</v>
      </c>
      <c r="I173" s="92">
        <v>0.11979988020011979</v>
      </c>
    </row>
    <row r="174" spans="1:9">
      <c r="A174" s="91" t="s">
        <v>710</v>
      </c>
      <c r="B174" s="91" t="s">
        <v>711</v>
      </c>
      <c r="C174" s="91" t="s">
        <v>712</v>
      </c>
      <c r="D174" s="91" t="s">
        <v>88</v>
      </c>
      <c r="E174" s="91" t="s">
        <v>127</v>
      </c>
      <c r="F174" s="91" t="s">
        <v>128</v>
      </c>
      <c r="G174" s="91" t="s">
        <v>344</v>
      </c>
      <c r="H174" s="91" t="s">
        <v>137</v>
      </c>
      <c r="I174" s="92">
        <v>0.11959988040011958</v>
      </c>
    </row>
    <row r="175" spans="1:9">
      <c r="A175" s="91" t="s">
        <v>713</v>
      </c>
      <c r="B175" s="91" t="s">
        <v>714</v>
      </c>
      <c r="C175" s="91" t="s">
        <v>715</v>
      </c>
      <c r="D175" s="91" t="s">
        <v>82</v>
      </c>
      <c r="E175" s="91" t="s">
        <v>103</v>
      </c>
      <c r="F175" s="91" t="s">
        <v>478</v>
      </c>
      <c r="G175" s="91" t="s">
        <v>53</v>
      </c>
      <c r="H175" s="91" t="s">
        <v>54</v>
      </c>
      <c r="I175" s="92">
        <v>0.11789988210011788</v>
      </c>
    </row>
    <row r="176" spans="1:9">
      <c r="A176" s="91" t="s">
        <v>716</v>
      </c>
      <c r="B176" s="91" t="s">
        <v>717</v>
      </c>
      <c r="C176" s="91" t="s">
        <v>718</v>
      </c>
      <c r="D176" s="91" t="s">
        <v>58</v>
      </c>
      <c r="E176" s="91" t="s">
        <v>58</v>
      </c>
      <c r="F176" s="91" t="s">
        <v>217</v>
      </c>
      <c r="G176" s="91" t="s">
        <v>53</v>
      </c>
      <c r="H176" s="91" t="s">
        <v>54</v>
      </c>
      <c r="I176" s="92">
        <v>0.11789988210011788</v>
      </c>
    </row>
    <row r="177" spans="1:9">
      <c r="A177" s="91" t="s">
        <v>719</v>
      </c>
      <c r="B177" s="91" t="s">
        <v>720</v>
      </c>
      <c r="C177" s="91" t="s">
        <v>721</v>
      </c>
      <c r="D177" s="91" t="s">
        <v>70</v>
      </c>
      <c r="E177" s="91" t="s">
        <v>86</v>
      </c>
      <c r="F177" s="91" t="s">
        <v>532</v>
      </c>
      <c r="G177" s="91" t="s">
        <v>174</v>
      </c>
      <c r="H177" s="91" t="s">
        <v>137</v>
      </c>
      <c r="I177" s="92">
        <v>0.11709988290011708</v>
      </c>
    </row>
    <row r="178" spans="1:9">
      <c r="A178" s="91" t="s">
        <v>722</v>
      </c>
      <c r="B178" s="91" t="s">
        <v>723</v>
      </c>
      <c r="C178" s="91" t="s">
        <v>724</v>
      </c>
      <c r="D178" s="91" t="s">
        <v>65</v>
      </c>
      <c r="E178" s="91" t="s">
        <v>203</v>
      </c>
      <c r="F178" s="91" t="s">
        <v>203</v>
      </c>
      <c r="G178" s="91" t="s">
        <v>165</v>
      </c>
      <c r="H178" s="91" t="s">
        <v>132</v>
      </c>
      <c r="I178" s="92">
        <v>0.11659988340011658</v>
      </c>
    </row>
    <row r="179" spans="1:9">
      <c r="A179" s="91" t="s">
        <v>725</v>
      </c>
      <c r="B179" s="91" t="s">
        <v>726</v>
      </c>
      <c r="C179" s="91" t="s">
        <v>727</v>
      </c>
      <c r="D179" s="91" t="s">
        <v>82</v>
      </c>
      <c r="E179" s="91" t="s">
        <v>400</v>
      </c>
      <c r="F179" s="91" t="s">
        <v>596</v>
      </c>
      <c r="G179" s="91" t="s">
        <v>53</v>
      </c>
      <c r="H179" s="91" t="s">
        <v>54</v>
      </c>
      <c r="I179" s="92">
        <v>0.11579988420011579</v>
      </c>
    </row>
    <row r="180" spans="1:9">
      <c r="A180" s="91" t="s">
        <v>728</v>
      </c>
      <c r="B180" s="91" t="s">
        <v>729</v>
      </c>
      <c r="C180" s="91" t="s">
        <v>730</v>
      </c>
      <c r="D180" s="91" t="s">
        <v>94</v>
      </c>
      <c r="E180" s="91" t="s">
        <v>94</v>
      </c>
      <c r="F180" s="91" t="s">
        <v>164</v>
      </c>
      <c r="G180" s="91" t="s">
        <v>335</v>
      </c>
      <c r="H180" s="91" t="s">
        <v>175</v>
      </c>
      <c r="I180" s="92">
        <v>0.11579988420011579</v>
      </c>
    </row>
    <row r="181" spans="1:9">
      <c r="A181" s="91" t="s">
        <v>731</v>
      </c>
      <c r="B181" s="91" t="s">
        <v>732</v>
      </c>
      <c r="C181" s="91" t="s">
        <v>733</v>
      </c>
      <c r="D181" s="91" t="s">
        <v>74</v>
      </c>
      <c r="E181" s="91" t="s">
        <v>74</v>
      </c>
      <c r="F181" s="91" t="s">
        <v>98</v>
      </c>
      <c r="G181" s="91" t="s">
        <v>268</v>
      </c>
      <c r="H181" s="91" t="s">
        <v>137</v>
      </c>
      <c r="I181" s="92">
        <v>0.11539988460011538</v>
      </c>
    </row>
    <row r="182" spans="1:9">
      <c r="A182" s="91" t="s">
        <v>734</v>
      </c>
      <c r="B182" s="91" t="s">
        <v>735</v>
      </c>
      <c r="C182" s="91" t="s">
        <v>736</v>
      </c>
      <c r="D182" s="91" t="s">
        <v>94</v>
      </c>
      <c r="E182" s="91" t="s">
        <v>94</v>
      </c>
      <c r="F182" s="91" t="s">
        <v>281</v>
      </c>
      <c r="G182" s="91" t="s">
        <v>53</v>
      </c>
      <c r="H182" s="91" t="s">
        <v>54</v>
      </c>
      <c r="I182" s="92">
        <v>0.11539988460011538</v>
      </c>
    </row>
    <row r="183" spans="1:9">
      <c r="A183" s="91" t="s">
        <v>737</v>
      </c>
      <c r="B183" s="91" t="s">
        <v>738</v>
      </c>
      <c r="C183" s="91" t="s">
        <v>739</v>
      </c>
      <c r="D183" s="91" t="s">
        <v>58</v>
      </c>
      <c r="E183" s="91" t="s">
        <v>58</v>
      </c>
      <c r="F183" s="91" t="s">
        <v>59</v>
      </c>
      <c r="G183" s="91" t="s">
        <v>315</v>
      </c>
      <c r="H183" s="91" t="s">
        <v>156</v>
      </c>
      <c r="I183" s="92">
        <v>0.11479988520011478</v>
      </c>
    </row>
    <row r="184" spans="1:9">
      <c r="A184" s="91" t="s">
        <v>740</v>
      </c>
      <c r="B184" s="91" t="s">
        <v>741</v>
      </c>
      <c r="C184" s="91" t="s">
        <v>742</v>
      </c>
      <c r="D184" s="91" t="s">
        <v>105</v>
      </c>
      <c r="E184" s="91" t="s">
        <v>105</v>
      </c>
      <c r="F184" s="91" t="s">
        <v>665</v>
      </c>
      <c r="G184" s="91" t="s">
        <v>174</v>
      </c>
      <c r="H184" s="91" t="s">
        <v>137</v>
      </c>
      <c r="I184" s="92">
        <v>0.11299988700011299</v>
      </c>
    </row>
    <row r="185" spans="1:9">
      <c r="A185" s="91" t="s">
        <v>743</v>
      </c>
      <c r="B185" s="91" t="s">
        <v>744</v>
      </c>
      <c r="C185" s="91" t="s">
        <v>745</v>
      </c>
      <c r="D185" s="91" t="s">
        <v>99</v>
      </c>
      <c r="E185" s="91" t="s">
        <v>551</v>
      </c>
      <c r="F185" s="91" t="s">
        <v>552</v>
      </c>
      <c r="G185" s="91" t="s">
        <v>80</v>
      </c>
      <c r="H185" s="91" t="s">
        <v>81</v>
      </c>
      <c r="I185" s="92">
        <v>0.11279988720011278</v>
      </c>
    </row>
    <row r="186" spans="1:9">
      <c r="A186" s="91" t="s">
        <v>746</v>
      </c>
      <c r="B186" s="91" t="s">
        <v>747</v>
      </c>
      <c r="C186" s="91" t="s">
        <v>748</v>
      </c>
      <c r="D186" s="91" t="s">
        <v>58</v>
      </c>
      <c r="E186" s="91" t="s">
        <v>58</v>
      </c>
      <c r="F186" s="91" t="s">
        <v>59</v>
      </c>
      <c r="G186" s="91" t="s">
        <v>364</v>
      </c>
      <c r="H186" s="91" t="s">
        <v>195</v>
      </c>
      <c r="I186" s="92">
        <v>0.11259988740011259</v>
      </c>
    </row>
    <row r="187" spans="1:9">
      <c r="A187" s="91" t="s">
        <v>749</v>
      </c>
      <c r="B187" s="91" t="s">
        <v>750</v>
      </c>
      <c r="C187" s="91" t="s">
        <v>751</v>
      </c>
      <c r="D187" s="91" t="s">
        <v>88</v>
      </c>
      <c r="E187" s="91" t="s">
        <v>311</v>
      </c>
      <c r="F187" s="91" t="s">
        <v>311</v>
      </c>
      <c r="G187" s="91" t="s">
        <v>368</v>
      </c>
      <c r="H187" s="91" t="s">
        <v>166</v>
      </c>
      <c r="I187" s="92">
        <v>0.11199988800011199</v>
      </c>
    </row>
    <row r="188" spans="1:9">
      <c r="A188" s="91" t="s">
        <v>752</v>
      </c>
      <c r="B188" s="91" t="s">
        <v>753</v>
      </c>
      <c r="C188" s="91" t="s">
        <v>754</v>
      </c>
      <c r="D188" s="91" t="s">
        <v>58</v>
      </c>
      <c r="E188" s="91" t="s">
        <v>58</v>
      </c>
      <c r="F188" s="91" t="s">
        <v>59</v>
      </c>
      <c r="G188" s="91" t="s">
        <v>327</v>
      </c>
      <c r="H188" s="91" t="s">
        <v>166</v>
      </c>
      <c r="I188" s="92">
        <v>0.11189988810011188</v>
      </c>
    </row>
    <row r="189" spans="1:9">
      <c r="A189" s="91" t="s">
        <v>755</v>
      </c>
      <c r="B189" s="91" t="s">
        <v>756</v>
      </c>
      <c r="C189" s="91" t="s">
        <v>757</v>
      </c>
      <c r="D189" s="91" t="s">
        <v>94</v>
      </c>
      <c r="E189" s="91" t="s">
        <v>94</v>
      </c>
      <c r="F189" s="91" t="s">
        <v>164</v>
      </c>
      <c r="G189" s="91" t="s">
        <v>165</v>
      </c>
      <c r="H189" s="91" t="s">
        <v>132</v>
      </c>
      <c r="I189" s="92">
        <v>0.11129988870011127</v>
      </c>
    </row>
    <row r="190" spans="1:9">
      <c r="A190" s="91" t="s">
        <v>758</v>
      </c>
      <c r="B190" s="91" t="s">
        <v>759</v>
      </c>
      <c r="C190" s="91" t="s">
        <v>760</v>
      </c>
      <c r="D190" s="91" t="s">
        <v>50</v>
      </c>
      <c r="E190" s="91" t="s">
        <v>51</v>
      </c>
      <c r="F190" s="91" t="s">
        <v>761</v>
      </c>
      <c r="G190" s="91" t="s">
        <v>323</v>
      </c>
      <c r="H190" s="91" t="s">
        <v>160</v>
      </c>
      <c r="I190" s="92">
        <v>0.11099988900011099</v>
      </c>
    </row>
    <row r="191" spans="1:9">
      <c r="A191" s="91" t="s">
        <v>762</v>
      </c>
      <c r="B191" s="91" t="s">
        <v>763</v>
      </c>
      <c r="C191" s="91" t="s">
        <v>764</v>
      </c>
      <c r="D191" s="91" t="s">
        <v>65</v>
      </c>
      <c r="E191" s="91" t="s">
        <v>203</v>
      </c>
      <c r="F191" s="91" t="s">
        <v>203</v>
      </c>
      <c r="G191" s="91" t="s">
        <v>165</v>
      </c>
      <c r="H191" s="91" t="s">
        <v>132</v>
      </c>
      <c r="I191" s="92">
        <v>0.11079988920011077</v>
      </c>
    </row>
    <row r="192" spans="1:9">
      <c r="A192" s="91" t="s">
        <v>765</v>
      </c>
      <c r="B192" s="91" t="s">
        <v>766</v>
      </c>
      <c r="C192" s="91" t="s">
        <v>767</v>
      </c>
      <c r="D192" s="91" t="s">
        <v>88</v>
      </c>
      <c r="E192" s="91" t="s">
        <v>112</v>
      </c>
      <c r="F192" s="91" t="s">
        <v>113</v>
      </c>
      <c r="G192" s="91" t="s">
        <v>53</v>
      </c>
      <c r="H192" s="91" t="s">
        <v>54</v>
      </c>
      <c r="I192" s="92">
        <v>0.10979989020010977</v>
      </c>
    </row>
    <row r="193" spans="1:9">
      <c r="A193" s="91" t="s">
        <v>768</v>
      </c>
      <c r="B193" s="91" t="s">
        <v>769</v>
      </c>
      <c r="C193" s="91" t="s">
        <v>770</v>
      </c>
      <c r="D193" s="91" t="s">
        <v>99</v>
      </c>
      <c r="E193" s="91" t="s">
        <v>291</v>
      </c>
      <c r="F193" s="91" t="s">
        <v>343</v>
      </c>
      <c r="G193" s="91" t="s">
        <v>53</v>
      </c>
      <c r="H193" s="91" t="s">
        <v>54</v>
      </c>
      <c r="I193" s="92">
        <v>0.10939989060010938</v>
      </c>
    </row>
    <row r="194" spans="1:9">
      <c r="A194" s="91" t="s">
        <v>771</v>
      </c>
      <c r="B194" s="91" t="s">
        <v>772</v>
      </c>
      <c r="C194" s="91" t="s">
        <v>773</v>
      </c>
      <c r="D194" s="91" t="s">
        <v>58</v>
      </c>
      <c r="E194" s="91" t="s">
        <v>58</v>
      </c>
      <c r="F194" s="91" t="s">
        <v>59</v>
      </c>
      <c r="G194" s="91" t="s">
        <v>276</v>
      </c>
      <c r="H194" s="91" t="s">
        <v>152</v>
      </c>
      <c r="I194" s="92">
        <v>0.10889989110010888</v>
      </c>
    </row>
    <row r="195" spans="1:9">
      <c r="A195" s="91" t="s">
        <v>774</v>
      </c>
      <c r="B195" s="91" t="s">
        <v>775</v>
      </c>
      <c r="C195" s="91" t="s">
        <v>776</v>
      </c>
      <c r="D195" s="91" t="s">
        <v>88</v>
      </c>
      <c r="E195" s="91" t="s">
        <v>112</v>
      </c>
      <c r="F195" s="91" t="s">
        <v>113</v>
      </c>
      <c r="G195" s="91" t="s">
        <v>276</v>
      </c>
      <c r="H195" s="91" t="s">
        <v>152</v>
      </c>
      <c r="I195" s="92">
        <v>0.10879989120010877</v>
      </c>
    </row>
    <row r="196" spans="1:9">
      <c r="A196" s="91" t="s">
        <v>777</v>
      </c>
      <c r="B196" s="91" t="s">
        <v>778</v>
      </c>
      <c r="C196" s="91" t="s">
        <v>779</v>
      </c>
      <c r="D196" s="91" t="s">
        <v>94</v>
      </c>
      <c r="E196" s="91" t="s">
        <v>94</v>
      </c>
      <c r="F196" s="91" t="s">
        <v>281</v>
      </c>
      <c r="G196" s="91" t="s">
        <v>80</v>
      </c>
      <c r="H196" s="91" t="s">
        <v>81</v>
      </c>
      <c r="I196" s="92">
        <v>0.10859989140010859</v>
      </c>
    </row>
    <row r="197" spans="1:9">
      <c r="A197" s="91" t="s">
        <v>780</v>
      </c>
      <c r="B197" s="91" t="s">
        <v>781</v>
      </c>
      <c r="C197" s="91" t="s">
        <v>782</v>
      </c>
      <c r="D197" s="91" t="s">
        <v>88</v>
      </c>
      <c r="E197" s="91" t="s">
        <v>127</v>
      </c>
      <c r="F197" s="91" t="s">
        <v>461</v>
      </c>
      <c r="G197" s="91" t="s">
        <v>80</v>
      </c>
      <c r="H197" s="91" t="s">
        <v>81</v>
      </c>
      <c r="I197" s="92">
        <v>0.10789989210010788</v>
      </c>
    </row>
    <row r="198" spans="1:9">
      <c r="A198" s="91" t="s">
        <v>783</v>
      </c>
      <c r="B198" s="91" t="s">
        <v>784</v>
      </c>
      <c r="C198" s="91" t="s">
        <v>785</v>
      </c>
      <c r="D198" s="91" t="s">
        <v>70</v>
      </c>
      <c r="E198" s="91" t="s">
        <v>86</v>
      </c>
      <c r="F198" s="91" t="s">
        <v>87</v>
      </c>
      <c r="G198" s="91" t="s">
        <v>53</v>
      </c>
      <c r="H198" s="91" t="s">
        <v>54</v>
      </c>
      <c r="I198" s="92">
        <v>0.10789989210010788</v>
      </c>
    </row>
    <row r="199" spans="1:9">
      <c r="A199" s="91" t="s">
        <v>786</v>
      </c>
      <c r="B199" s="91" t="s">
        <v>787</v>
      </c>
      <c r="C199" s="91" t="s">
        <v>788</v>
      </c>
      <c r="D199" s="91" t="s">
        <v>74</v>
      </c>
      <c r="E199" s="91" t="s">
        <v>74</v>
      </c>
      <c r="F199" s="91" t="s">
        <v>151</v>
      </c>
      <c r="G199" s="91" t="s">
        <v>372</v>
      </c>
      <c r="H199" s="91" t="s">
        <v>199</v>
      </c>
      <c r="I199" s="92">
        <v>0.10789989210010788</v>
      </c>
    </row>
    <row r="200" spans="1:9">
      <c r="A200" s="91" t="s">
        <v>789</v>
      </c>
      <c r="B200" s="91" t="s">
        <v>790</v>
      </c>
      <c r="C200" s="91" t="s">
        <v>791</v>
      </c>
      <c r="D200" s="91" t="s">
        <v>99</v>
      </c>
      <c r="E200" s="91" t="s">
        <v>192</v>
      </c>
      <c r="F200" s="91" t="s">
        <v>193</v>
      </c>
      <c r="G200" s="91" t="s">
        <v>268</v>
      </c>
      <c r="H200" s="91" t="s">
        <v>137</v>
      </c>
      <c r="I200" s="92">
        <v>0.10779989220010779</v>
      </c>
    </row>
    <row r="201" spans="1:9">
      <c r="A201" s="91" t="s">
        <v>792</v>
      </c>
      <c r="B201" s="91" t="s">
        <v>793</v>
      </c>
      <c r="C201" s="91" t="s">
        <v>794</v>
      </c>
      <c r="D201" s="91" t="s">
        <v>99</v>
      </c>
      <c r="E201" s="91" t="s">
        <v>226</v>
      </c>
      <c r="F201" s="91" t="s">
        <v>227</v>
      </c>
      <c r="G201" s="91" t="s">
        <v>53</v>
      </c>
      <c r="H201" s="91" t="s">
        <v>54</v>
      </c>
      <c r="I201" s="92">
        <v>0.10779989220010779</v>
      </c>
    </row>
    <row r="202" spans="1:9">
      <c r="A202" s="91" t="s">
        <v>795</v>
      </c>
      <c r="B202" s="91" t="s">
        <v>796</v>
      </c>
      <c r="C202" s="91" t="s">
        <v>797</v>
      </c>
      <c r="D202" s="91" t="s">
        <v>58</v>
      </c>
      <c r="E202" s="91" t="s">
        <v>58</v>
      </c>
      <c r="F202" s="91" t="s">
        <v>59</v>
      </c>
      <c r="G202" s="91" t="s">
        <v>53</v>
      </c>
      <c r="H202" s="91" t="s">
        <v>54</v>
      </c>
      <c r="I202" s="92">
        <v>0.10719989280010719</v>
      </c>
    </row>
    <row r="203" spans="1:9">
      <c r="A203" s="91" t="s">
        <v>798</v>
      </c>
      <c r="B203" s="91" t="s">
        <v>799</v>
      </c>
      <c r="C203" s="91" t="s">
        <v>800</v>
      </c>
      <c r="D203" s="91" t="s">
        <v>50</v>
      </c>
      <c r="E203" s="91" t="s">
        <v>51</v>
      </c>
      <c r="F203" s="91" t="s">
        <v>208</v>
      </c>
      <c r="G203" s="91" t="s">
        <v>360</v>
      </c>
      <c r="H203" s="91" t="s">
        <v>188</v>
      </c>
      <c r="I203" s="92">
        <v>0.10669989330010669</v>
      </c>
    </row>
    <row r="204" spans="1:9">
      <c r="A204" s="91" t="s">
        <v>801</v>
      </c>
      <c r="B204" s="91" t="s">
        <v>802</v>
      </c>
      <c r="C204" s="91" t="s">
        <v>803</v>
      </c>
      <c r="D204" s="91" t="s">
        <v>65</v>
      </c>
      <c r="E204" s="91" t="s">
        <v>78</v>
      </c>
      <c r="F204" s="91" t="s">
        <v>141</v>
      </c>
      <c r="G204" s="91" t="s">
        <v>335</v>
      </c>
      <c r="H204" s="91" t="s">
        <v>175</v>
      </c>
      <c r="I204" s="92">
        <v>0.10599989400010598</v>
      </c>
    </row>
    <row r="205" spans="1:9">
      <c r="A205" s="91" t="s">
        <v>804</v>
      </c>
      <c r="B205" s="91" t="s">
        <v>805</v>
      </c>
      <c r="C205" s="91" t="s">
        <v>806</v>
      </c>
      <c r="D205" s="91" t="s">
        <v>70</v>
      </c>
      <c r="E205" s="91" t="s">
        <v>86</v>
      </c>
      <c r="F205" s="91" t="s">
        <v>700</v>
      </c>
      <c r="G205" s="91" t="s">
        <v>194</v>
      </c>
      <c r="H205" s="91" t="s">
        <v>147</v>
      </c>
      <c r="I205" s="92">
        <v>0.10529989470010528</v>
      </c>
    </row>
    <row r="206" spans="1:9">
      <c r="A206" s="91" t="s">
        <v>807</v>
      </c>
      <c r="B206" s="91" t="s">
        <v>808</v>
      </c>
      <c r="C206" s="91" t="s">
        <v>809</v>
      </c>
      <c r="D206" s="91" t="s">
        <v>65</v>
      </c>
      <c r="E206" s="91" t="s">
        <v>203</v>
      </c>
      <c r="F206" s="91" t="s">
        <v>203</v>
      </c>
      <c r="G206" s="91" t="s">
        <v>53</v>
      </c>
      <c r="H206" s="91" t="s">
        <v>54</v>
      </c>
      <c r="I206" s="92">
        <v>0.10519989480010519</v>
      </c>
    </row>
    <row r="207" spans="1:9">
      <c r="A207" s="91" t="s">
        <v>810</v>
      </c>
      <c r="B207" s="91" t="s">
        <v>811</v>
      </c>
      <c r="C207" s="91" t="s">
        <v>812</v>
      </c>
      <c r="D207" s="91" t="s">
        <v>99</v>
      </c>
      <c r="E207" s="91" t="s">
        <v>192</v>
      </c>
      <c r="F207" s="91" t="s">
        <v>193</v>
      </c>
      <c r="G207" s="91" t="s">
        <v>179</v>
      </c>
      <c r="H207" s="91" t="s">
        <v>142</v>
      </c>
      <c r="I207" s="92">
        <v>0.10429989570010428</v>
      </c>
    </row>
    <row r="208" spans="1:9">
      <c r="A208" s="91" t="s">
        <v>813</v>
      </c>
      <c r="B208" s="91" t="s">
        <v>814</v>
      </c>
      <c r="C208" s="91" t="s">
        <v>815</v>
      </c>
      <c r="D208" s="91" t="s">
        <v>88</v>
      </c>
      <c r="E208" s="91" t="s">
        <v>112</v>
      </c>
      <c r="F208" s="91" t="s">
        <v>113</v>
      </c>
      <c r="G208" s="91" t="s">
        <v>315</v>
      </c>
      <c r="H208" s="91" t="s">
        <v>156</v>
      </c>
      <c r="I208" s="92">
        <v>0.10379989620010378</v>
      </c>
    </row>
    <row r="209" spans="1:9">
      <c r="A209" s="91" t="s">
        <v>816</v>
      </c>
      <c r="B209" s="91" t="s">
        <v>817</v>
      </c>
      <c r="C209" s="91" t="s">
        <v>818</v>
      </c>
      <c r="D209" s="91" t="s">
        <v>88</v>
      </c>
      <c r="E209" s="91" t="s">
        <v>311</v>
      </c>
      <c r="F209" s="91" t="s">
        <v>311</v>
      </c>
      <c r="G209" s="91" t="s">
        <v>53</v>
      </c>
      <c r="H209" s="91" t="s">
        <v>54</v>
      </c>
      <c r="I209" s="92">
        <v>0.10369989630010369</v>
      </c>
    </row>
    <row r="210" spans="1:9">
      <c r="A210" s="91" t="s">
        <v>819</v>
      </c>
      <c r="B210" s="91" t="s">
        <v>820</v>
      </c>
      <c r="C210" s="91" t="s">
        <v>821</v>
      </c>
      <c r="D210" s="91" t="s">
        <v>58</v>
      </c>
      <c r="E210" s="91" t="s">
        <v>58</v>
      </c>
      <c r="F210" s="91" t="s">
        <v>59</v>
      </c>
      <c r="G210" s="91" t="s">
        <v>276</v>
      </c>
      <c r="H210" s="91" t="s">
        <v>152</v>
      </c>
      <c r="I210" s="92">
        <v>0.10319989680010319</v>
      </c>
    </row>
    <row r="211" spans="1:9">
      <c r="A211" s="91" t="s">
        <v>822</v>
      </c>
      <c r="B211" s="91" t="s">
        <v>823</v>
      </c>
      <c r="C211" s="91" t="s">
        <v>824</v>
      </c>
      <c r="D211" s="91" t="s">
        <v>94</v>
      </c>
      <c r="E211" s="91" t="s">
        <v>94</v>
      </c>
      <c r="F211" s="91" t="s">
        <v>164</v>
      </c>
      <c r="G211" s="91" t="s">
        <v>53</v>
      </c>
      <c r="H211" s="91" t="s">
        <v>54</v>
      </c>
      <c r="I211" s="92">
        <v>0.10289989710010289</v>
      </c>
    </row>
    <row r="212" spans="1:9">
      <c r="A212" s="91" t="s">
        <v>825</v>
      </c>
      <c r="B212" s="91" t="s">
        <v>826</v>
      </c>
      <c r="C212" s="91" t="s">
        <v>827</v>
      </c>
      <c r="D212" s="91" t="s">
        <v>58</v>
      </c>
      <c r="E212" s="91" t="s">
        <v>58</v>
      </c>
      <c r="F212" s="91" t="s">
        <v>59</v>
      </c>
      <c r="G212" s="91" t="s">
        <v>372</v>
      </c>
      <c r="H212" s="91" t="s">
        <v>199</v>
      </c>
      <c r="I212" s="92">
        <v>0.10279989720010278</v>
      </c>
    </row>
    <row r="213" spans="1:9">
      <c r="A213" s="91" t="s">
        <v>828</v>
      </c>
      <c r="B213" s="91" t="s">
        <v>829</v>
      </c>
      <c r="C213" s="91" t="s">
        <v>830</v>
      </c>
      <c r="D213" s="91" t="s">
        <v>88</v>
      </c>
      <c r="E213" s="91" t="s">
        <v>112</v>
      </c>
      <c r="F213" s="91" t="s">
        <v>113</v>
      </c>
      <c r="G213" s="91" t="s">
        <v>327</v>
      </c>
      <c r="H213" s="91" t="s">
        <v>166</v>
      </c>
      <c r="I213" s="92">
        <v>0.10219989780010219</v>
      </c>
    </row>
    <row r="214" spans="1:9">
      <c r="A214" s="91" t="s">
        <v>831</v>
      </c>
      <c r="B214" s="91" t="s">
        <v>832</v>
      </c>
      <c r="C214" s="91" t="s">
        <v>833</v>
      </c>
      <c r="D214" s="91" t="s">
        <v>58</v>
      </c>
      <c r="E214" s="91" t="s">
        <v>58</v>
      </c>
      <c r="F214" s="91" t="s">
        <v>59</v>
      </c>
      <c r="G214" s="91" t="s">
        <v>53</v>
      </c>
      <c r="H214" s="91" t="s">
        <v>54</v>
      </c>
      <c r="I214" s="92">
        <v>0.10169989830010169</v>
      </c>
    </row>
    <row r="215" spans="1:9">
      <c r="A215" s="91" t="s">
        <v>834</v>
      </c>
      <c r="B215" s="91" t="s">
        <v>835</v>
      </c>
      <c r="C215" s="91" t="s">
        <v>836</v>
      </c>
      <c r="D215" s="91" t="s">
        <v>88</v>
      </c>
      <c r="E215" s="91" t="s">
        <v>311</v>
      </c>
      <c r="F215" s="91" t="s">
        <v>311</v>
      </c>
      <c r="G215" s="91" t="s">
        <v>114</v>
      </c>
      <c r="H215" s="91" t="s">
        <v>115</v>
      </c>
      <c r="I215" s="92">
        <v>0.10159989840010158</v>
      </c>
    </row>
    <row r="216" spans="1:9">
      <c r="A216" s="91" t="s">
        <v>837</v>
      </c>
      <c r="B216" s="91" t="s">
        <v>838</v>
      </c>
      <c r="C216" s="91" t="s">
        <v>839</v>
      </c>
      <c r="D216" s="91" t="s">
        <v>105</v>
      </c>
      <c r="E216" s="91" t="s">
        <v>105</v>
      </c>
      <c r="F216" s="91" t="s">
        <v>665</v>
      </c>
      <c r="G216" s="91" t="s">
        <v>53</v>
      </c>
      <c r="H216" s="91" t="s">
        <v>54</v>
      </c>
      <c r="I216" s="92">
        <v>0.10069989930010069</v>
      </c>
    </row>
    <row r="217" spans="1:9">
      <c r="A217" s="91" t="s">
        <v>840</v>
      </c>
      <c r="B217" s="91" t="s">
        <v>841</v>
      </c>
      <c r="C217" s="91" t="s">
        <v>842</v>
      </c>
      <c r="D217" s="91" t="s">
        <v>65</v>
      </c>
      <c r="E217" s="91" t="s">
        <v>92</v>
      </c>
      <c r="F217" s="91" t="s">
        <v>93</v>
      </c>
      <c r="G217" s="91" t="s">
        <v>53</v>
      </c>
      <c r="H217" s="91" t="s">
        <v>54</v>
      </c>
      <c r="I217" s="92">
        <v>0.10009989990010008</v>
      </c>
    </row>
    <row r="218" spans="1:9">
      <c r="A218" s="91" t="s">
        <v>843</v>
      </c>
      <c r="B218" s="91" t="s">
        <v>844</v>
      </c>
      <c r="C218" s="91" t="s">
        <v>845</v>
      </c>
      <c r="D218" s="91" t="s">
        <v>58</v>
      </c>
      <c r="E218" s="91" t="s">
        <v>58</v>
      </c>
      <c r="F218" s="91" t="s">
        <v>59</v>
      </c>
      <c r="G218" s="91" t="s">
        <v>276</v>
      </c>
      <c r="H218" s="91" t="s">
        <v>152</v>
      </c>
      <c r="I218" s="92">
        <v>9.9899900100099887E-2</v>
      </c>
    </row>
    <row r="219" spans="1:9">
      <c r="A219" s="91" t="s">
        <v>846</v>
      </c>
      <c r="B219" s="91" t="s">
        <v>847</v>
      </c>
      <c r="C219" s="91" t="s">
        <v>848</v>
      </c>
      <c r="D219" s="91" t="s">
        <v>94</v>
      </c>
      <c r="E219" s="91" t="s">
        <v>94</v>
      </c>
      <c r="F219" s="91" t="s">
        <v>281</v>
      </c>
      <c r="G219" s="91" t="s">
        <v>268</v>
      </c>
      <c r="H219" s="91" t="s">
        <v>137</v>
      </c>
      <c r="I219" s="92">
        <v>9.9899900100099887E-2</v>
      </c>
    </row>
    <row r="220" spans="1:9">
      <c r="A220" s="91" t="s">
        <v>849</v>
      </c>
      <c r="B220" s="91" t="s">
        <v>850</v>
      </c>
      <c r="C220" s="91" t="s">
        <v>851</v>
      </c>
      <c r="D220" s="91" t="s">
        <v>74</v>
      </c>
      <c r="E220" s="91" t="s">
        <v>74</v>
      </c>
      <c r="F220" s="91" t="s">
        <v>98</v>
      </c>
      <c r="G220" s="91" t="s">
        <v>174</v>
      </c>
      <c r="H220" s="91" t="s">
        <v>137</v>
      </c>
      <c r="I220" s="92">
        <v>9.9599900400099584E-2</v>
      </c>
    </row>
    <row r="221" spans="1:9">
      <c r="A221" s="91" t="s">
        <v>852</v>
      </c>
      <c r="B221" s="91" t="s">
        <v>853</v>
      </c>
      <c r="C221" s="91" t="s">
        <v>854</v>
      </c>
      <c r="D221" s="91" t="s">
        <v>50</v>
      </c>
      <c r="E221" s="91" t="s">
        <v>51</v>
      </c>
      <c r="F221" s="91" t="s">
        <v>52</v>
      </c>
      <c r="G221" s="91" t="s">
        <v>53</v>
      </c>
      <c r="H221" s="91" t="s">
        <v>54</v>
      </c>
      <c r="I221" s="92">
        <v>9.9499900500099492E-2</v>
      </c>
    </row>
    <row r="222" spans="1:9">
      <c r="A222" s="91" t="s">
        <v>855</v>
      </c>
      <c r="B222" s="91" t="s">
        <v>856</v>
      </c>
      <c r="C222" s="91" t="s">
        <v>857</v>
      </c>
      <c r="D222" s="91" t="s">
        <v>70</v>
      </c>
      <c r="E222" s="91" t="s">
        <v>86</v>
      </c>
      <c r="F222" s="91" t="s">
        <v>300</v>
      </c>
      <c r="G222" s="91" t="s">
        <v>194</v>
      </c>
      <c r="H222" s="91" t="s">
        <v>147</v>
      </c>
      <c r="I222" s="92">
        <v>9.9499900500099492E-2</v>
      </c>
    </row>
    <row r="223" spans="1:9">
      <c r="A223" s="91" t="s">
        <v>858</v>
      </c>
      <c r="B223" s="91" t="s">
        <v>859</v>
      </c>
      <c r="C223" s="91" t="s">
        <v>860</v>
      </c>
      <c r="D223" s="91" t="s">
        <v>88</v>
      </c>
      <c r="E223" s="91" t="s">
        <v>311</v>
      </c>
      <c r="F223" s="91" t="s">
        <v>311</v>
      </c>
      <c r="G223" s="91" t="s">
        <v>174</v>
      </c>
      <c r="H223" s="91" t="s">
        <v>137</v>
      </c>
      <c r="I223" s="92">
        <v>9.879990120009878E-2</v>
      </c>
    </row>
    <row r="224" spans="1:9">
      <c r="A224" s="91" t="s">
        <v>861</v>
      </c>
      <c r="B224" s="91" t="s">
        <v>862</v>
      </c>
      <c r="C224" s="91" t="s">
        <v>863</v>
      </c>
      <c r="D224" s="91" t="s">
        <v>99</v>
      </c>
      <c r="E224" s="91" t="s">
        <v>291</v>
      </c>
      <c r="F224" s="91" t="s">
        <v>292</v>
      </c>
      <c r="G224" s="91" t="s">
        <v>53</v>
      </c>
      <c r="H224" s="91" t="s">
        <v>54</v>
      </c>
      <c r="I224" s="92">
        <v>9.779990220009778E-2</v>
      </c>
    </row>
    <row r="225" spans="1:9">
      <c r="A225" s="91" t="s">
        <v>864</v>
      </c>
      <c r="B225" s="91" t="s">
        <v>865</v>
      </c>
      <c r="C225" s="91" t="s">
        <v>866</v>
      </c>
      <c r="D225" s="91" t="s">
        <v>105</v>
      </c>
      <c r="E225" s="91" t="s">
        <v>105</v>
      </c>
      <c r="F225" s="91" t="s">
        <v>565</v>
      </c>
      <c r="G225" s="91" t="s">
        <v>53</v>
      </c>
      <c r="H225" s="91" t="s">
        <v>54</v>
      </c>
      <c r="I225" s="92">
        <v>9.7599902400097596E-2</v>
      </c>
    </row>
    <row r="226" spans="1:9">
      <c r="A226" s="91" t="s">
        <v>867</v>
      </c>
      <c r="B226" s="91" t="s">
        <v>868</v>
      </c>
      <c r="C226" s="91" t="s">
        <v>869</v>
      </c>
      <c r="D226" s="91" t="s">
        <v>94</v>
      </c>
      <c r="E226" s="91" t="s">
        <v>94</v>
      </c>
      <c r="F226" s="91" t="s">
        <v>164</v>
      </c>
      <c r="G226" s="91" t="s">
        <v>165</v>
      </c>
      <c r="H226" s="91" t="s">
        <v>132</v>
      </c>
      <c r="I226" s="92">
        <v>9.699990300009699E-2</v>
      </c>
    </row>
    <row r="227" spans="1:9">
      <c r="A227" s="91" t="s">
        <v>870</v>
      </c>
      <c r="B227" s="91" t="s">
        <v>871</v>
      </c>
      <c r="C227" s="91" t="s">
        <v>872</v>
      </c>
      <c r="D227" s="91" t="s">
        <v>82</v>
      </c>
      <c r="E227" s="91" t="s">
        <v>103</v>
      </c>
      <c r="F227" s="91" t="s">
        <v>104</v>
      </c>
      <c r="G227" s="91" t="s">
        <v>53</v>
      </c>
      <c r="H227" s="91" t="s">
        <v>54</v>
      </c>
      <c r="I227" s="92">
        <v>9.649990350009649E-2</v>
      </c>
    </row>
    <row r="228" spans="1:9">
      <c r="A228" s="91" t="s">
        <v>873</v>
      </c>
      <c r="B228" s="91" t="s">
        <v>874</v>
      </c>
      <c r="C228" s="91" t="s">
        <v>875</v>
      </c>
      <c r="D228" s="91" t="s">
        <v>65</v>
      </c>
      <c r="E228" s="91" t="s">
        <v>92</v>
      </c>
      <c r="F228" s="91" t="s">
        <v>876</v>
      </c>
      <c r="G228" s="91" t="s">
        <v>174</v>
      </c>
      <c r="H228" s="91" t="s">
        <v>137</v>
      </c>
      <c r="I228" s="92">
        <v>9.649990350009649E-2</v>
      </c>
    </row>
    <row r="229" spans="1:9">
      <c r="A229" s="91" t="s">
        <v>877</v>
      </c>
      <c r="B229" s="91" t="s">
        <v>878</v>
      </c>
      <c r="C229" s="91" t="s">
        <v>879</v>
      </c>
      <c r="D229" s="91" t="s">
        <v>88</v>
      </c>
      <c r="E229" s="91" t="s">
        <v>127</v>
      </c>
      <c r="F229" s="91" t="s">
        <v>461</v>
      </c>
      <c r="G229" s="91" t="s">
        <v>53</v>
      </c>
      <c r="H229" s="91" t="s">
        <v>54</v>
      </c>
      <c r="I229" s="92">
        <v>9.5499904500095489E-2</v>
      </c>
    </row>
    <row r="230" spans="1:9">
      <c r="A230" s="91" t="s">
        <v>880</v>
      </c>
      <c r="B230" s="91" t="s">
        <v>881</v>
      </c>
      <c r="C230" s="91" t="s">
        <v>882</v>
      </c>
      <c r="D230" s="91" t="s">
        <v>99</v>
      </c>
      <c r="E230" s="91" t="s">
        <v>192</v>
      </c>
      <c r="F230" s="91" t="s">
        <v>193</v>
      </c>
      <c r="G230" s="91" t="s">
        <v>268</v>
      </c>
      <c r="H230" s="91" t="s">
        <v>137</v>
      </c>
      <c r="I230" s="92">
        <v>9.51999048000952E-2</v>
      </c>
    </row>
    <row r="231" spans="1:9">
      <c r="A231" s="91" t="s">
        <v>883</v>
      </c>
      <c r="B231" s="91" t="s">
        <v>884</v>
      </c>
      <c r="C231" s="91" t="s">
        <v>885</v>
      </c>
      <c r="D231" s="91" t="s">
        <v>70</v>
      </c>
      <c r="E231" s="91" t="s">
        <v>435</v>
      </c>
      <c r="F231" s="91" t="s">
        <v>436</v>
      </c>
      <c r="G231" s="91" t="s">
        <v>53</v>
      </c>
      <c r="H231" s="91" t="s">
        <v>54</v>
      </c>
      <c r="I231" s="92">
        <v>9.4999905000094989E-2</v>
      </c>
    </row>
    <row r="232" spans="1:9">
      <c r="A232" s="91" t="s">
        <v>886</v>
      </c>
      <c r="B232" s="91" t="s">
        <v>887</v>
      </c>
      <c r="C232" s="91" t="s">
        <v>888</v>
      </c>
      <c r="D232" s="91" t="s">
        <v>74</v>
      </c>
      <c r="E232" s="91" t="s">
        <v>74</v>
      </c>
      <c r="F232" s="91" t="s">
        <v>98</v>
      </c>
      <c r="G232" s="91" t="s">
        <v>174</v>
      </c>
      <c r="H232" s="91" t="s">
        <v>137</v>
      </c>
      <c r="I232" s="92">
        <v>9.4199905800094186E-2</v>
      </c>
    </row>
    <row r="233" spans="1:9">
      <c r="A233" s="91" t="s">
        <v>889</v>
      </c>
      <c r="B233" s="91" t="s">
        <v>890</v>
      </c>
      <c r="C233" s="91" t="s">
        <v>891</v>
      </c>
      <c r="D233" s="91" t="s">
        <v>82</v>
      </c>
      <c r="E233" s="91" t="s">
        <v>103</v>
      </c>
      <c r="F233" s="91" t="s">
        <v>478</v>
      </c>
      <c r="G233" s="91" t="s">
        <v>53</v>
      </c>
      <c r="H233" s="91" t="s">
        <v>54</v>
      </c>
      <c r="I233" s="92">
        <v>9.3999906000093988E-2</v>
      </c>
    </row>
    <row r="234" spans="1:9">
      <c r="A234" s="91" t="s">
        <v>892</v>
      </c>
      <c r="B234" s="91" t="s">
        <v>893</v>
      </c>
      <c r="C234" s="91" t="s">
        <v>894</v>
      </c>
      <c r="D234" s="91" t="s">
        <v>88</v>
      </c>
      <c r="E234" s="91" t="s">
        <v>127</v>
      </c>
      <c r="F234" s="91" t="s">
        <v>461</v>
      </c>
      <c r="G234" s="91" t="s">
        <v>53</v>
      </c>
      <c r="H234" s="91" t="s">
        <v>54</v>
      </c>
      <c r="I234" s="92">
        <v>9.3899906100093883E-2</v>
      </c>
    </row>
    <row r="235" spans="1:9">
      <c r="A235" s="91" t="s">
        <v>895</v>
      </c>
      <c r="B235" s="91" t="s">
        <v>896</v>
      </c>
      <c r="C235" s="91" t="s">
        <v>897</v>
      </c>
      <c r="D235" s="91" t="s">
        <v>74</v>
      </c>
      <c r="E235" s="91" t="s">
        <v>74</v>
      </c>
      <c r="F235" s="91" t="s">
        <v>98</v>
      </c>
      <c r="G235" s="91" t="s">
        <v>114</v>
      </c>
      <c r="H235" s="91" t="s">
        <v>115</v>
      </c>
      <c r="I235" s="92">
        <v>9.3599906400093594E-2</v>
      </c>
    </row>
    <row r="236" spans="1:9">
      <c r="A236" s="91" t="s">
        <v>898</v>
      </c>
      <c r="B236" s="91" t="s">
        <v>899</v>
      </c>
      <c r="C236" s="91" t="s">
        <v>900</v>
      </c>
      <c r="D236" s="91" t="s">
        <v>50</v>
      </c>
      <c r="E236" s="91" t="s">
        <v>63</v>
      </c>
      <c r="F236" s="91" t="s">
        <v>69</v>
      </c>
      <c r="G236" s="91" t="s">
        <v>53</v>
      </c>
      <c r="H236" s="91" t="s">
        <v>54</v>
      </c>
      <c r="I236" s="92">
        <v>9.3199906800093185E-2</v>
      </c>
    </row>
    <row r="237" spans="1:9">
      <c r="A237" s="91" t="s">
        <v>901</v>
      </c>
      <c r="B237" s="91" t="s">
        <v>902</v>
      </c>
      <c r="C237" s="91" t="s">
        <v>903</v>
      </c>
      <c r="D237" s="91" t="s">
        <v>105</v>
      </c>
      <c r="E237" s="91" t="s">
        <v>105</v>
      </c>
      <c r="F237" s="91" t="s">
        <v>565</v>
      </c>
      <c r="G237" s="91" t="s">
        <v>339</v>
      </c>
      <c r="H237" s="91" t="s">
        <v>137</v>
      </c>
      <c r="I237" s="92">
        <v>9.2899907100092882E-2</v>
      </c>
    </row>
    <row r="238" spans="1:9">
      <c r="A238" s="91" t="s">
        <v>904</v>
      </c>
      <c r="B238" s="91" t="s">
        <v>905</v>
      </c>
      <c r="C238" s="91" t="s">
        <v>906</v>
      </c>
      <c r="D238" s="91" t="s">
        <v>74</v>
      </c>
      <c r="E238" s="91" t="s">
        <v>74</v>
      </c>
      <c r="F238" s="91" t="s">
        <v>151</v>
      </c>
      <c r="G238" s="91" t="s">
        <v>194</v>
      </c>
      <c r="H238" s="91" t="s">
        <v>147</v>
      </c>
      <c r="I238" s="92">
        <v>9.2899907100092882E-2</v>
      </c>
    </row>
    <row r="239" spans="1:9">
      <c r="A239" s="91" t="s">
        <v>907</v>
      </c>
      <c r="B239" s="91" t="s">
        <v>908</v>
      </c>
      <c r="C239" s="91" t="s">
        <v>909</v>
      </c>
      <c r="D239" s="91" t="s">
        <v>50</v>
      </c>
      <c r="E239" s="91" t="s">
        <v>51</v>
      </c>
      <c r="F239" s="91" t="s">
        <v>761</v>
      </c>
      <c r="G239" s="91" t="s">
        <v>194</v>
      </c>
      <c r="H239" s="91" t="s">
        <v>147</v>
      </c>
      <c r="I239" s="92">
        <v>9.2599907400092593E-2</v>
      </c>
    </row>
    <row r="240" spans="1:9">
      <c r="A240" s="91" t="s">
        <v>910</v>
      </c>
      <c r="B240" s="91" t="s">
        <v>911</v>
      </c>
      <c r="C240" s="91" t="s">
        <v>912</v>
      </c>
      <c r="D240" s="91" t="s">
        <v>50</v>
      </c>
      <c r="E240" s="91" t="s">
        <v>63</v>
      </c>
      <c r="F240" s="91" t="s">
        <v>120</v>
      </c>
      <c r="G240" s="91" t="s">
        <v>327</v>
      </c>
      <c r="H240" s="91" t="s">
        <v>166</v>
      </c>
      <c r="I240" s="92">
        <v>9.2199907800092185E-2</v>
      </c>
    </row>
    <row r="241" spans="1:9">
      <c r="A241" s="91" t="s">
        <v>913</v>
      </c>
      <c r="B241" s="91" t="s">
        <v>914</v>
      </c>
      <c r="C241" s="91" t="s">
        <v>915</v>
      </c>
      <c r="D241" s="91" t="s">
        <v>88</v>
      </c>
      <c r="E241" s="91" t="s">
        <v>311</v>
      </c>
      <c r="F241" s="91" t="s">
        <v>311</v>
      </c>
      <c r="G241" s="91" t="s">
        <v>268</v>
      </c>
      <c r="H241" s="91" t="s">
        <v>137</v>
      </c>
      <c r="I241" s="92">
        <v>9.1999908000091987E-2</v>
      </c>
    </row>
    <row r="242" spans="1:9">
      <c r="A242" s="91" t="s">
        <v>916</v>
      </c>
      <c r="B242" s="91" t="s">
        <v>917</v>
      </c>
      <c r="C242" s="91" t="s">
        <v>918</v>
      </c>
      <c r="D242" s="91" t="s">
        <v>74</v>
      </c>
      <c r="E242" s="91" t="s">
        <v>74</v>
      </c>
      <c r="F242" s="91" t="s">
        <v>151</v>
      </c>
      <c r="G242" s="91" t="s">
        <v>194</v>
      </c>
      <c r="H242" s="91" t="s">
        <v>147</v>
      </c>
      <c r="I242" s="92">
        <v>9.179990820009179E-2</v>
      </c>
    </row>
    <row r="243" spans="1:9">
      <c r="A243" s="91" t="s">
        <v>919</v>
      </c>
      <c r="B243" s="91" t="s">
        <v>920</v>
      </c>
      <c r="C243" s="91" t="s">
        <v>921</v>
      </c>
      <c r="D243" s="91" t="s">
        <v>82</v>
      </c>
      <c r="E243" s="91" t="s">
        <v>400</v>
      </c>
      <c r="F243" s="91" t="s">
        <v>401</v>
      </c>
      <c r="G243" s="91" t="s">
        <v>53</v>
      </c>
      <c r="H243" s="91" t="s">
        <v>54</v>
      </c>
      <c r="I243" s="92">
        <v>9.129990870009129E-2</v>
      </c>
    </row>
    <row r="244" spans="1:9">
      <c r="A244" s="91" t="s">
        <v>922</v>
      </c>
      <c r="B244" s="91" t="s">
        <v>923</v>
      </c>
      <c r="C244" s="91" t="s">
        <v>924</v>
      </c>
      <c r="D244" s="91" t="s">
        <v>105</v>
      </c>
      <c r="E244" s="91" t="s">
        <v>105</v>
      </c>
      <c r="F244" s="91" t="s">
        <v>565</v>
      </c>
      <c r="G244" s="91" t="s">
        <v>53</v>
      </c>
      <c r="H244" s="91" t="s">
        <v>54</v>
      </c>
      <c r="I244" s="92">
        <v>9.0699909300090684E-2</v>
      </c>
    </row>
    <row r="245" spans="1:9">
      <c r="A245" s="91" t="s">
        <v>925</v>
      </c>
      <c r="B245" s="91" t="s">
        <v>926</v>
      </c>
      <c r="C245" s="91" t="s">
        <v>927</v>
      </c>
      <c r="D245" s="91" t="s">
        <v>82</v>
      </c>
      <c r="E245" s="91" t="s">
        <v>400</v>
      </c>
      <c r="F245" s="91" t="s">
        <v>596</v>
      </c>
      <c r="G245" s="91" t="s">
        <v>53</v>
      </c>
      <c r="H245" s="91" t="s">
        <v>54</v>
      </c>
      <c r="I245" s="92">
        <v>9.0399909600090381E-2</v>
      </c>
    </row>
    <row r="246" spans="1:9">
      <c r="A246" s="91" t="s">
        <v>928</v>
      </c>
      <c r="B246" s="91" t="s">
        <v>929</v>
      </c>
      <c r="C246" s="91" t="s">
        <v>930</v>
      </c>
      <c r="D246" s="91" t="s">
        <v>99</v>
      </c>
      <c r="E246" s="91" t="s">
        <v>296</v>
      </c>
      <c r="F246" s="91" t="s">
        <v>296</v>
      </c>
      <c r="G246" s="91" t="s">
        <v>53</v>
      </c>
      <c r="H246" s="91" t="s">
        <v>54</v>
      </c>
      <c r="I246" s="92">
        <v>9.0399909600090381E-2</v>
      </c>
    </row>
    <row r="247" spans="1:9">
      <c r="A247" s="91" t="s">
        <v>931</v>
      </c>
      <c r="B247" s="91" t="s">
        <v>932</v>
      </c>
      <c r="C247" s="91" t="s">
        <v>933</v>
      </c>
      <c r="D247" s="91" t="s">
        <v>99</v>
      </c>
      <c r="E247" s="91" t="s">
        <v>192</v>
      </c>
      <c r="F247" s="91" t="s">
        <v>193</v>
      </c>
      <c r="G247" s="91" t="s">
        <v>194</v>
      </c>
      <c r="H247" s="91" t="s">
        <v>147</v>
      </c>
      <c r="I247" s="92">
        <v>8.9599910400089591E-2</v>
      </c>
    </row>
    <row r="248" spans="1:9">
      <c r="A248" s="91" t="s">
        <v>934</v>
      </c>
      <c r="B248" s="91" t="s">
        <v>935</v>
      </c>
      <c r="C248" s="91" t="s">
        <v>936</v>
      </c>
      <c r="D248" s="91" t="s">
        <v>58</v>
      </c>
      <c r="E248" s="91" t="s">
        <v>58</v>
      </c>
      <c r="F248" s="91" t="s">
        <v>59</v>
      </c>
      <c r="G248" s="91" t="s">
        <v>165</v>
      </c>
      <c r="H248" s="91" t="s">
        <v>132</v>
      </c>
      <c r="I248" s="92">
        <v>8.9499910500089486E-2</v>
      </c>
    </row>
    <row r="249" spans="1:9">
      <c r="A249" s="91" t="s">
        <v>937</v>
      </c>
      <c r="B249" s="91" t="s">
        <v>938</v>
      </c>
      <c r="C249" s="91" t="s">
        <v>939</v>
      </c>
      <c r="D249" s="91" t="s">
        <v>88</v>
      </c>
      <c r="E249" s="91" t="s">
        <v>112</v>
      </c>
      <c r="F249" s="91" t="s">
        <v>113</v>
      </c>
      <c r="G249" s="91" t="s">
        <v>360</v>
      </c>
      <c r="H249" s="91" t="s">
        <v>188</v>
      </c>
      <c r="I249" s="92">
        <v>8.939991060008938E-2</v>
      </c>
    </row>
    <row r="250" spans="1:9">
      <c r="A250" s="91" t="s">
        <v>940</v>
      </c>
      <c r="B250" s="91" t="s">
        <v>941</v>
      </c>
      <c r="C250" s="91" t="s">
        <v>942</v>
      </c>
      <c r="D250" s="91" t="s">
        <v>50</v>
      </c>
      <c r="E250" s="91" t="s">
        <v>63</v>
      </c>
      <c r="F250" s="91" t="s">
        <v>69</v>
      </c>
      <c r="G250" s="91" t="s">
        <v>376</v>
      </c>
      <c r="H250" s="91" t="s">
        <v>204</v>
      </c>
      <c r="I250" s="92">
        <v>8.8799911200088788E-2</v>
      </c>
    </row>
    <row r="251" spans="1:9">
      <c r="A251" s="91" t="s">
        <v>943</v>
      </c>
      <c r="B251" s="91" t="s">
        <v>944</v>
      </c>
      <c r="C251" s="91" t="s">
        <v>945</v>
      </c>
      <c r="D251" s="91" t="s">
        <v>70</v>
      </c>
      <c r="E251" s="91" t="s">
        <v>86</v>
      </c>
      <c r="F251" s="91" t="s">
        <v>307</v>
      </c>
      <c r="G251" s="91" t="s">
        <v>53</v>
      </c>
      <c r="H251" s="91" t="s">
        <v>54</v>
      </c>
      <c r="I251" s="92">
        <v>8.8399911600088393E-2</v>
      </c>
    </row>
    <row r="252" spans="1:9">
      <c r="A252" s="91" t="s">
        <v>946</v>
      </c>
      <c r="B252" s="91" t="s">
        <v>947</v>
      </c>
      <c r="C252" s="91" t="s">
        <v>948</v>
      </c>
      <c r="D252" s="91" t="s">
        <v>105</v>
      </c>
      <c r="E252" s="91" t="s">
        <v>105</v>
      </c>
      <c r="F252" s="91" t="s">
        <v>665</v>
      </c>
      <c r="G252" s="91" t="s">
        <v>114</v>
      </c>
      <c r="H252" s="91" t="s">
        <v>115</v>
      </c>
      <c r="I252" s="92">
        <v>8.7999912000087985E-2</v>
      </c>
    </row>
    <row r="253" spans="1:9">
      <c r="A253" s="91" t="s">
        <v>949</v>
      </c>
      <c r="B253" s="91" t="s">
        <v>950</v>
      </c>
      <c r="C253" s="91" t="s">
        <v>951</v>
      </c>
      <c r="D253" s="91" t="s">
        <v>99</v>
      </c>
      <c r="E253" s="91" t="s">
        <v>296</v>
      </c>
      <c r="F253" s="91" t="s">
        <v>296</v>
      </c>
      <c r="G253" s="91" t="s">
        <v>53</v>
      </c>
      <c r="H253" s="91" t="s">
        <v>54</v>
      </c>
      <c r="I253" s="92">
        <v>8.7299912700087287E-2</v>
      </c>
    </row>
    <row r="254" spans="1:9">
      <c r="A254" s="91" t="s">
        <v>952</v>
      </c>
      <c r="B254" s="91" t="s">
        <v>953</v>
      </c>
      <c r="C254" s="91" t="s">
        <v>954</v>
      </c>
      <c r="D254" s="91" t="s">
        <v>74</v>
      </c>
      <c r="E254" s="91" t="s">
        <v>74</v>
      </c>
      <c r="F254" s="91" t="s">
        <v>98</v>
      </c>
      <c r="G254" s="91" t="s">
        <v>53</v>
      </c>
      <c r="H254" s="91" t="s">
        <v>54</v>
      </c>
      <c r="I254" s="92">
        <v>8.6999913000086984E-2</v>
      </c>
    </row>
    <row r="255" spans="1:9">
      <c r="A255" s="91" t="s">
        <v>955</v>
      </c>
      <c r="B255" s="91" t="s">
        <v>956</v>
      </c>
      <c r="C255" s="91" t="s">
        <v>957</v>
      </c>
      <c r="D255" s="91" t="s">
        <v>88</v>
      </c>
      <c r="E255" s="91" t="s">
        <v>609</v>
      </c>
      <c r="F255" s="91" t="s">
        <v>610</v>
      </c>
      <c r="G255" s="91" t="s">
        <v>53</v>
      </c>
      <c r="H255" s="91" t="s">
        <v>54</v>
      </c>
      <c r="I255" s="92">
        <v>8.6799913200086787E-2</v>
      </c>
    </row>
    <row r="256" spans="1:9">
      <c r="A256" s="91" t="s">
        <v>958</v>
      </c>
      <c r="B256" s="91" t="s">
        <v>959</v>
      </c>
      <c r="C256" s="91" t="s">
        <v>960</v>
      </c>
      <c r="D256" s="91" t="s">
        <v>65</v>
      </c>
      <c r="E256" s="91" t="s">
        <v>78</v>
      </c>
      <c r="F256" s="91" t="s">
        <v>79</v>
      </c>
      <c r="G256" s="91" t="s">
        <v>53</v>
      </c>
      <c r="H256" s="91" t="s">
        <v>54</v>
      </c>
      <c r="I256" s="92">
        <v>8.6799913200086787E-2</v>
      </c>
    </row>
    <row r="257" spans="1:9">
      <c r="A257" s="91" t="s">
        <v>961</v>
      </c>
      <c r="B257" s="91" t="s">
        <v>962</v>
      </c>
      <c r="C257" s="91" t="s">
        <v>963</v>
      </c>
      <c r="D257" s="91" t="s">
        <v>82</v>
      </c>
      <c r="E257" s="91" t="s">
        <v>400</v>
      </c>
      <c r="F257" s="91" t="s">
        <v>401</v>
      </c>
      <c r="G257" s="91" t="s">
        <v>53</v>
      </c>
      <c r="H257" s="91" t="s">
        <v>54</v>
      </c>
      <c r="I257" s="92">
        <v>8.6699913300086681E-2</v>
      </c>
    </row>
    <row r="258" spans="1:9">
      <c r="A258" s="91" t="s">
        <v>964</v>
      </c>
      <c r="B258" s="91" t="s">
        <v>965</v>
      </c>
      <c r="C258" s="91" t="s">
        <v>966</v>
      </c>
      <c r="D258" s="91" t="s">
        <v>70</v>
      </c>
      <c r="E258" s="91" t="s">
        <v>86</v>
      </c>
      <c r="F258" s="91" t="s">
        <v>300</v>
      </c>
      <c r="G258" s="91" t="s">
        <v>53</v>
      </c>
      <c r="H258" s="91" t="s">
        <v>54</v>
      </c>
      <c r="I258" s="92">
        <v>8.6299913700086286E-2</v>
      </c>
    </row>
    <row r="259" spans="1:9">
      <c r="A259" s="91" t="s">
        <v>967</v>
      </c>
      <c r="B259" s="91" t="s">
        <v>968</v>
      </c>
      <c r="C259" s="91" t="s">
        <v>969</v>
      </c>
      <c r="D259" s="91" t="s">
        <v>70</v>
      </c>
      <c r="E259" s="91" t="s">
        <v>86</v>
      </c>
      <c r="F259" s="91" t="s">
        <v>307</v>
      </c>
      <c r="G259" s="91" t="s">
        <v>114</v>
      </c>
      <c r="H259" s="91" t="s">
        <v>115</v>
      </c>
      <c r="I259" s="92">
        <v>8.5299914700085286E-2</v>
      </c>
    </row>
    <row r="260" spans="1:9">
      <c r="A260" s="91" t="s">
        <v>970</v>
      </c>
      <c r="B260" s="91" t="s">
        <v>971</v>
      </c>
      <c r="C260" s="91" t="s">
        <v>972</v>
      </c>
      <c r="D260" s="91" t="s">
        <v>94</v>
      </c>
      <c r="E260" s="91" t="s">
        <v>94</v>
      </c>
      <c r="F260" s="91" t="s">
        <v>164</v>
      </c>
      <c r="G260" s="91" t="s">
        <v>179</v>
      </c>
      <c r="H260" s="91" t="s">
        <v>142</v>
      </c>
      <c r="I260" s="92">
        <v>8.519991480008518E-2</v>
      </c>
    </row>
    <row r="261" spans="1:9">
      <c r="A261" s="91" t="s">
        <v>973</v>
      </c>
      <c r="B261" s="91" t="s">
        <v>974</v>
      </c>
      <c r="C261" s="91" t="s">
        <v>975</v>
      </c>
      <c r="D261" s="91" t="s">
        <v>88</v>
      </c>
      <c r="E261" s="91" t="s">
        <v>311</v>
      </c>
      <c r="F261" s="91" t="s">
        <v>311</v>
      </c>
      <c r="G261" s="91" t="s">
        <v>53</v>
      </c>
      <c r="H261" s="91" t="s">
        <v>54</v>
      </c>
      <c r="I261" s="92">
        <v>8.5099914900085089E-2</v>
      </c>
    </row>
    <row r="262" spans="1:9">
      <c r="A262" s="91" t="s">
        <v>976</v>
      </c>
      <c r="B262" s="91" t="s">
        <v>977</v>
      </c>
      <c r="C262" s="91" t="s">
        <v>978</v>
      </c>
      <c r="D262" s="91" t="s">
        <v>88</v>
      </c>
      <c r="E262" s="91" t="s">
        <v>311</v>
      </c>
      <c r="F262" s="91" t="s">
        <v>311</v>
      </c>
      <c r="G262" s="91" t="s">
        <v>53</v>
      </c>
      <c r="H262" s="91" t="s">
        <v>54</v>
      </c>
      <c r="I262" s="92">
        <v>8.4899915100084891E-2</v>
      </c>
    </row>
    <row r="263" spans="1:9">
      <c r="A263" s="91" t="s">
        <v>979</v>
      </c>
      <c r="B263" s="91" t="s">
        <v>980</v>
      </c>
      <c r="C263" s="91" t="s">
        <v>981</v>
      </c>
      <c r="D263" s="91" t="s">
        <v>58</v>
      </c>
      <c r="E263" s="91" t="s">
        <v>58</v>
      </c>
      <c r="F263" s="91" t="s">
        <v>59</v>
      </c>
      <c r="G263" s="91" t="s">
        <v>53</v>
      </c>
      <c r="H263" s="91" t="s">
        <v>54</v>
      </c>
      <c r="I263" s="92">
        <v>8.4799915200084786E-2</v>
      </c>
    </row>
    <row r="264" spans="1:9">
      <c r="A264" s="91" t="s">
        <v>982</v>
      </c>
      <c r="B264" s="91" t="s">
        <v>983</v>
      </c>
      <c r="C264" s="91" t="s">
        <v>984</v>
      </c>
      <c r="D264" s="91" t="s">
        <v>70</v>
      </c>
      <c r="E264" s="91" t="s">
        <v>86</v>
      </c>
      <c r="F264" s="91" t="s">
        <v>307</v>
      </c>
      <c r="G264" s="91" t="s">
        <v>53</v>
      </c>
      <c r="H264" s="91" t="s">
        <v>54</v>
      </c>
      <c r="I264" s="92">
        <v>8.4499915500084496E-2</v>
      </c>
    </row>
    <row r="265" spans="1:9">
      <c r="A265" s="91" t="s">
        <v>985</v>
      </c>
      <c r="B265" s="91" t="s">
        <v>986</v>
      </c>
      <c r="C265" s="91" t="s">
        <v>987</v>
      </c>
      <c r="D265" s="91" t="s">
        <v>70</v>
      </c>
      <c r="E265" s="91" t="s">
        <v>86</v>
      </c>
      <c r="F265" s="91" t="s">
        <v>87</v>
      </c>
      <c r="G265" s="91" t="s">
        <v>53</v>
      </c>
      <c r="H265" s="91" t="s">
        <v>54</v>
      </c>
      <c r="I265" s="92">
        <v>8.4299915700084285E-2</v>
      </c>
    </row>
    <row r="266" spans="1:9">
      <c r="A266" s="91" t="s">
        <v>988</v>
      </c>
      <c r="B266" s="91" t="s">
        <v>989</v>
      </c>
      <c r="C266" s="91" t="s">
        <v>990</v>
      </c>
      <c r="D266" s="91" t="s">
        <v>65</v>
      </c>
      <c r="E266" s="91" t="s">
        <v>78</v>
      </c>
      <c r="F266" s="91" t="s">
        <v>136</v>
      </c>
      <c r="G266" s="91" t="s">
        <v>194</v>
      </c>
      <c r="H266" s="91" t="s">
        <v>147</v>
      </c>
      <c r="I266" s="92">
        <v>8.419991580008418E-2</v>
      </c>
    </row>
    <row r="267" spans="1:9">
      <c r="A267" s="91" t="s">
        <v>991</v>
      </c>
      <c r="B267" s="91" t="s">
        <v>992</v>
      </c>
      <c r="C267" s="91" t="s">
        <v>993</v>
      </c>
      <c r="D267" s="91" t="s">
        <v>70</v>
      </c>
      <c r="E267" s="91" t="s">
        <v>435</v>
      </c>
      <c r="F267" s="91" t="s">
        <v>482</v>
      </c>
      <c r="G267" s="91" t="s">
        <v>53</v>
      </c>
      <c r="H267" s="91" t="s">
        <v>54</v>
      </c>
      <c r="I267" s="92">
        <v>8.3999916000083996E-2</v>
      </c>
    </row>
    <row r="268" spans="1:9">
      <c r="A268" s="91" t="s">
        <v>994</v>
      </c>
      <c r="B268" s="91" t="s">
        <v>995</v>
      </c>
      <c r="C268" s="91" t="s">
        <v>996</v>
      </c>
      <c r="D268" s="91" t="s">
        <v>105</v>
      </c>
      <c r="E268" s="91" t="s">
        <v>105</v>
      </c>
      <c r="F268" s="91" t="s">
        <v>565</v>
      </c>
      <c r="G268" s="91" t="s">
        <v>53</v>
      </c>
      <c r="H268" s="91" t="s">
        <v>54</v>
      </c>
      <c r="I268" s="92">
        <v>8.3699916300083679E-2</v>
      </c>
    </row>
    <row r="269" spans="1:9">
      <c r="A269" s="91" t="s">
        <v>997</v>
      </c>
      <c r="B269" s="91" t="s">
        <v>998</v>
      </c>
      <c r="C269" s="91" t="s">
        <v>999</v>
      </c>
      <c r="D269" s="91" t="s">
        <v>82</v>
      </c>
      <c r="E269" s="91" t="s">
        <v>400</v>
      </c>
      <c r="F269" s="91" t="s">
        <v>401</v>
      </c>
      <c r="G269" s="91" t="s">
        <v>53</v>
      </c>
      <c r="H269" s="91" t="s">
        <v>54</v>
      </c>
      <c r="I269" s="92">
        <v>8.2999917000082996E-2</v>
      </c>
    </row>
    <row r="270" spans="1:9">
      <c r="A270" s="91" t="s">
        <v>1000</v>
      </c>
      <c r="B270" s="91" t="s">
        <v>1001</v>
      </c>
      <c r="C270" s="91" t="s">
        <v>1002</v>
      </c>
      <c r="D270" s="91" t="s">
        <v>70</v>
      </c>
      <c r="E270" s="91" t="s">
        <v>86</v>
      </c>
      <c r="F270" s="91" t="s">
        <v>1003</v>
      </c>
      <c r="G270" s="91" t="s">
        <v>174</v>
      </c>
      <c r="H270" s="91" t="s">
        <v>137</v>
      </c>
      <c r="I270" s="92">
        <v>8.2699917300082679E-2</v>
      </c>
    </row>
    <row r="271" spans="1:9">
      <c r="A271" s="91" t="s">
        <v>1004</v>
      </c>
      <c r="B271" s="91" t="s">
        <v>1005</v>
      </c>
      <c r="C271" s="91" t="s">
        <v>1006</v>
      </c>
      <c r="D271" s="91" t="s">
        <v>94</v>
      </c>
      <c r="E271" s="91" t="s">
        <v>94</v>
      </c>
      <c r="F271" s="91" t="s">
        <v>164</v>
      </c>
      <c r="G271" s="91" t="s">
        <v>276</v>
      </c>
      <c r="H271" s="91" t="s">
        <v>152</v>
      </c>
      <c r="I271" s="92">
        <v>8.1999918000081995E-2</v>
      </c>
    </row>
    <row r="272" spans="1:9">
      <c r="A272" s="91" t="s">
        <v>1007</v>
      </c>
      <c r="B272" s="91" t="s">
        <v>1008</v>
      </c>
      <c r="C272" s="91" t="s">
        <v>1009</v>
      </c>
      <c r="D272" s="91" t="s">
        <v>88</v>
      </c>
      <c r="E272" s="91" t="s">
        <v>127</v>
      </c>
      <c r="F272" s="91" t="s">
        <v>430</v>
      </c>
      <c r="G272" s="91" t="s">
        <v>53</v>
      </c>
      <c r="H272" s="91" t="s">
        <v>54</v>
      </c>
      <c r="I272" s="92">
        <v>8.1499918500081495E-2</v>
      </c>
    </row>
    <row r="273" spans="1:9">
      <c r="A273" s="91" t="s">
        <v>1010</v>
      </c>
      <c r="B273" s="91" t="s">
        <v>1011</v>
      </c>
      <c r="C273" s="91" t="s">
        <v>1012</v>
      </c>
      <c r="D273" s="91" t="s">
        <v>88</v>
      </c>
      <c r="E273" s="91" t="s">
        <v>311</v>
      </c>
      <c r="F273" s="91" t="s">
        <v>311</v>
      </c>
      <c r="G273" s="91" t="s">
        <v>327</v>
      </c>
      <c r="H273" s="91" t="s">
        <v>166</v>
      </c>
      <c r="I273" s="92">
        <v>8.1399918600081389E-2</v>
      </c>
    </row>
    <row r="274" spans="1:9">
      <c r="A274" s="91" t="s">
        <v>1013</v>
      </c>
      <c r="B274" s="91" t="s">
        <v>1014</v>
      </c>
      <c r="C274" s="91" t="s">
        <v>1015</v>
      </c>
      <c r="D274" s="91" t="s">
        <v>70</v>
      </c>
      <c r="E274" s="91" t="s">
        <v>435</v>
      </c>
      <c r="F274" s="91" t="s">
        <v>482</v>
      </c>
      <c r="G274" s="91" t="s">
        <v>53</v>
      </c>
      <c r="H274" s="91" t="s">
        <v>54</v>
      </c>
      <c r="I274" s="92">
        <v>8.05999194000806E-2</v>
      </c>
    </row>
    <row r="275" spans="1:9">
      <c r="A275" s="91" t="s">
        <v>1016</v>
      </c>
      <c r="B275" s="91" t="s">
        <v>1017</v>
      </c>
      <c r="C275" s="91" t="s">
        <v>1018</v>
      </c>
      <c r="D275" s="91" t="s">
        <v>88</v>
      </c>
      <c r="E275" s="91" t="s">
        <v>112</v>
      </c>
      <c r="F275" s="91" t="s">
        <v>113</v>
      </c>
      <c r="G275" s="91" t="s">
        <v>114</v>
      </c>
      <c r="H275" s="91" t="s">
        <v>115</v>
      </c>
      <c r="I275" s="92">
        <v>8.05999194000806E-2</v>
      </c>
    </row>
    <row r="276" spans="1:9">
      <c r="A276" s="91" t="s">
        <v>1019</v>
      </c>
      <c r="B276" s="91" t="s">
        <v>1020</v>
      </c>
      <c r="C276" s="91" t="s">
        <v>1021</v>
      </c>
      <c r="D276" s="91" t="s">
        <v>105</v>
      </c>
      <c r="E276" s="91" t="s">
        <v>105</v>
      </c>
      <c r="F276" s="91" t="s">
        <v>565</v>
      </c>
      <c r="G276" s="91" t="s">
        <v>319</v>
      </c>
      <c r="H276" s="91" t="s">
        <v>137</v>
      </c>
      <c r="I276" s="92">
        <v>7.9599920400079599E-2</v>
      </c>
    </row>
    <row r="277" spans="1:9">
      <c r="A277" s="91" t="s">
        <v>1022</v>
      </c>
      <c r="B277" s="91" t="s">
        <v>1023</v>
      </c>
      <c r="C277" s="91" t="s">
        <v>1024</v>
      </c>
      <c r="D277" s="91" t="s">
        <v>88</v>
      </c>
      <c r="E277" s="91" t="s">
        <v>609</v>
      </c>
      <c r="F277" s="91" t="s">
        <v>1025</v>
      </c>
      <c r="G277" s="91" t="s">
        <v>194</v>
      </c>
      <c r="H277" s="91" t="s">
        <v>147</v>
      </c>
      <c r="I277" s="92">
        <v>7.9599920400079599E-2</v>
      </c>
    </row>
    <row r="278" spans="1:9">
      <c r="A278" s="91" t="s">
        <v>1026</v>
      </c>
      <c r="B278" s="91" t="s">
        <v>1027</v>
      </c>
      <c r="C278" s="91" t="s">
        <v>1028</v>
      </c>
      <c r="D278" s="91" t="s">
        <v>74</v>
      </c>
      <c r="E278" s="91" t="s">
        <v>74</v>
      </c>
      <c r="F278" s="91" t="s">
        <v>98</v>
      </c>
      <c r="G278" s="91" t="s">
        <v>194</v>
      </c>
      <c r="H278" s="91" t="s">
        <v>147</v>
      </c>
      <c r="I278" s="92">
        <v>7.9399920600079388E-2</v>
      </c>
    </row>
    <row r="279" spans="1:9">
      <c r="A279" s="91" t="s">
        <v>1029</v>
      </c>
      <c r="B279" s="91" t="s">
        <v>1030</v>
      </c>
      <c r="C279" s="91" t="s">
        <v>1031</v>
      </c>
      <c r="D279" s="91" t="s">
        <v>70</v>
      </c>
      <c r="E279" s="91" t="s">
        <v>86</v>
      </c>
      <c r="F279" s="91" t="s">
        <v>307</v>
      </c>
      <c r="G279" s="91" t="s">
        <v>53</v>
      </c>
      <c r="H279" s="91" t="s">
        <v>54</v>
      </c>
      <c r="I279" s="92">
        <v>7.8899921100078887E-2</v>
      </c>
    </row>
    <row r="280" spans="1:9">
      <c r="A280" s="91" t="s">
        <v>1032</v>
      </c>
      <c r="B280" s="91" t="s">
        <v>1033</v>
      </c>
      <c r="C280" s="91" t="s">
        <v>1034</v>
      </c>
      <c r="D280" s="91" t="s">
        <v>88</v>
      </c>
      <c r="E280" s="91" t="s">
        <v>311</v>
      </c>
      <c r="F280" s="91" t="s">
        <v>311</v>
      </c>
      <c r="G280" s="91" t="s">
        <v>276</v>
      </c>
      <c r="H280" s="91" t="s">
        <v>152</v>
      </c>
      <c r="I280" s="92">
        <v>7.8799921200078782E-2</v>
      </c>
    </row>
    <row r="281" spans="1:9">
      <c r="A281" s="91" t="s">
        <v>1035</v>
      </c>
      <c r="B281" s="91" t="s">
        <v>1036</v>
      </c>
      <c r="C281" s="91" t="s">
        <v>1037</v>
      </c>
      <c r="D281" s="91" t="s">
        <v>105</v>
      </c>
      <c r="E281" s="91" t="s">
        <v>105</v>
      </c>
      <c r="F281" s="91" t="s">
        <v>665</v>
      </c>
      <c r="G281" s="91" t="s">
        <v>268</v>
      </c>
      <c r="H281" s="91" t="s">
        <v>137</v>
      </c>
      <c r="I281" s="92">
        <v>7.8499921500078493E-2</v>
      </c>
    </row>
    <row r="282" spans="1:9">
      <c r="A282" s="91" t="s">
        <v>1038</v>
      </c>
      <c r="B282" s="91" t="s">
        <v>1039</v>
      </c>
      <c r="C282" s="91" t="s">
        <v>1040</v>
      </c>
      <c r="D282" s="91" t="s">
        <v>70</v>
      </c>
      <c r="E282" s="91" t="s">
        <v>86</v>
      </c>
      <c r="F282" s="91" t="s">
        <v>300</v>
      </c>
      <c r="G282" s="91" t="s">
        <v>53</v>
      </c>
      <c r="H282" s="91" t="s">
        <v>54</v>
      </c>
      <c r="I282" s="92">
        <v>7.819992180007819E-2</v>
      </c>
    </row>
    <row r="283" spans="1:9">
      <c r="A283" s="91" t="s">
        <v>1041</v>
      </c>
      <c r="B283" s="91" t="s">
        <v>1042</v>
      </c>
      <c r="C283" s="91" t="s">
        <v>1043</v>
      </c>
      <c r="D283" s="91" t="s">
        <v>99</v>
      </c>
      <c r="E283" s="91" t="s">
        <v>192</v>
      </c>
      <c r="F283" s="91" t="s">
        <v>1044</v>
      </c>
      <c r="G283" s="91" t="s">
        <v>53</v>
      </c>
      <c r="H283" s="91" t="s">
        <v>54</v>
      </c>
      <c r="I283" s="92">
        <v>7.769992230007769E-2</v>
      </c>
    </row>
    <row r="284" spans="1:9">
      <c r="A284" s="91" t="s">
        <v>1045</v>
      </c>
      <c r="B284" s="91" t="s">
        <v>1046</v>
      </c>
      <c r="C284" s="91" t="s">
        <v>1047</v>
      </c>
      <c r="D284" s="91" t="s">
        <v>88</v>
      </c>
      <c r="E284" s="91" t="s">
        <v>311</v>
      </c>
      <c r="F284" s="91" t="s">
        <v>311</v>
      </c>
      <c r="G284" s="91" t="s">
        <v>53</v>
      </c>
      <c r="H284" s="91" t="s">
        <v>54</v>
      </c>
      <c r="I284" s="92">
        <v>7.7399922600077387E-2</v>
      </c>
    </row>
    <row r="285" spans="1:9">
      <c r="A285" s="91" t="s">
        <v>1048</v>
      </c>
      <c r="B285" s="91" t="s">
        <v>1049</v>
      </c>
      <c r="C285" s="91" t="s">
        <v>1050</v>
      </c>
      <c r="D285" s="91" t="s">
        <v>94</v>
      </c>
      <c r="E285" s="91" t="s">
        <v>94</v>
      </c>
      <c r="F285" s="91" t="s">
        <v>281</v>
      </c>
      <c r="G285" s="91" t="s">
        <v>194</v>
      </c>
      <c r="H285" s="91" t="s">
        <v>147</v>
      </c>
      <c r="I285" s="92">
        <v>7.7399922600077387E-2</v>
      </c>
    </row>
    <row r="286" spans="1:9">
      <c r="A286" s="91" t="s">
        <v>1051</v>
      </c>
      <c r="B286" s="91" t="s">
        <v>1052</v>
      </c>
      <c r="C286" s="91" t="s">
        <v>1053</v>
      </c>
      <c r="D286" s="91" t="s">
        <v>58</v>
      </c>
      <c r="E286" s="91" t="s">
        <v>58</v>
      </c>
      <c r="F286" s="91" t="s">
        <v>217</v>
      </c>
      <c r="G286" s="91" t="s">
        <v>53</v>
      </c>
      <c r="H286" s="91" t="s">
        <v>54</v>
      </c>
      <c r="I286" s="92">
        <v>7.6899923100076886E-2</v>
      </c>
    </row>
    <row r="287" spans="1:9">
      <c r="A287" s="91" t="s">
        <v>1054</v>
      </c>
      <c r="B287" s="91" t="s">
        <v>1055</v>
      </c>
      <c r="C287" s="91" t="s">
        <v>1056</v>
      </c>
      <c r="D287" s="91" t="s">
        <v>58</v>
      </c>
      <c r="E287" s="91" t="s">
        <v>58</v>
      </c>
      <c r="F287" s="91" t="s">
        <v>59</v>
      </c>
      <c r="G287" s="91" t="s">
        <v>376</v>
      </c>
      <c r="H287" s="91" t="s">
        <v>204</v>
      </c>
      <c r="I287" s="92">
        <v>7.6899923100076886E-2</v>
      </c>
    </row>
    <row r="288" spans="1:9">
      <c r="A288" s="91" t="s">
        <v>1057</v>
      </c>
      <c r="B288" s="91" t="s">
        <v>1058</v>
      </c>
      <c r="C288" s="91" t="s">
        <v>1059</v>
      </c>
      <c r="D288" s="91" t="s">
        <v>70</v>
      </c>
      <c r="E288" s="91" t="s">
        <v>435</v>
      </c>
      <c r="F288" s="91" t="s">
        <v>482</v>
      </c>
      <c r="G288" s="91" t="s">
        <v>194</v>
      </c>
      <c r="H288" s="91" t="s">
        <v>147</v>
      </c>
      <c r="I288" s="92">
        <v>7.6699923300076689E-2</v>
      </c>
    </row>
    <row r="289" spans="1:9">
      <c r="A289" s="91" t="s">
        <v>1060</v>
      </c>
      <c r="B289" s="91" t="s">
        <v>1061</v>
      </c>
      <c r="C289" s="91" t="s">
        <v>1062</v>
      </c>
      <c r="D289" s="91" t="s">
        <v>88</v>
      </c>
      <c r="E289" s="91" t="s">
        <v>609</v>
      </c>
      <c r="F289" s="91" t="s">
        <v>1025</v>
      </c>
      <c r="G289" s="91" t="s">
        <v>368</v>
      </c>
      <c r="H289" s="91" t="s">
        <v>166</v>
      </c>
      <c r="I289" s="92">
        <v>7.6299923700076294E-2</v>
      </c>
    </row>
    <row r="290" spans="1:9">
      <c r="A290" s="91" t="s">
        <v>1063</v>
      </c>
      <c r="B290" s="91" t="s">
        <v>1064</v>
      </c>
      <c r="C290" s="91" t="s">
        <v>1065</v>
      </c>
      <c r="D290" s="91" t="s">
        <v>99</v>
      </c>
      <c r="E290" s="91" t="s">
        <v>551</v>
      </c>
      <c r="F290" s="91" t="s">
        <v>552</v>
      </c>
      <c r="G290" s="91" t="s">
        <v>53</v>
      </c>
      <c r="H290" s="91" t="s">
        <v>54</v>
      </c>
      <c r="I290" s="92">
        <v>7.5799924200075794E-2</v>
      </c>
    </row>
    <row r="291" spans="1:9">
      <c r="A291" s="91" t="s">
        <v>1066</v>
      </c>
      <c r="B291" s="91" t="s">
        <v>1067</v>
      </c>
      <c r="C291" s="91" t="s">
        <v>1068</v>
      </c>
      <c r="D291" s="91" t="s">
        <v>82</v>
      </c>
      <c r="E291" s="91" t="s">
        <v>103</v>
      </c>
      <c r="F291" s="91" t="s">
        <v>1069</v>
      </c>
      <c r="G291" s="91" t="s">
        <v>53</v>
      </c>
      <c r="H291" s="91" t="s">
        <v>54</v>
      </c>
      <c r="I291" s="92">
        <v>7.5799924200075794E-2</v>
      </c>
    </row>
    <row r="292" spans="1:9">
      <c r="A292" s="91" t="s">
        <v>1070</v>
      </c>
      <c r="B292" s="91" t="s">
        <v>1071</v>
      </c>
      <c r="C292" s="91" t="s">
        <v>1072</v>
      </c>
      <c r="D292" s="91" t="s">
        <v>99</v>
      </c>
      <c r="E292" s="91" t="s">
        <v>296</v>
      </c>
      <c r="F292" s="91" t="s">
        <v>296</v>
      </c>
      <c r="G292" s="91" t="s">
        <v>372</v>
      </c>
      <c r="H292" s="91" t="s">
        <v>199</v>
      </c>
      <c r="I292" s="92">
        <v>7.5699924300075688E-2</v>
      </c>
    </row>
    <row r="293" spans="1:9">
      <c r="A293" s="91" t="s">
        <v>1073</v>
      </c>
      <c r="B293" s="91" t="s">
        <v>1074</v>
      </c>
      <c r="C293" s="91" t="s">
        <v>1075</v>
      </c>
      <c r="D293" s="91" t="s">
        <v>99</v>
      </c>
      <c r="E293" s="91" t="s">
        <v>551</v>
      </c>
      <c r="F293" s="91" t="s">
        <v>1076</v>
      </c>
      <c r="G293" s="91" t="s">
        <v>194</v>
      </c>
      <c r="H293" s="91" t="s">
        <v>147</v>
      </c>
      <c r="I293" s="92">
        <v>7.5599924400075597E-2</v>
      </c>
    </row>
    <row r="294" spans="1:9">
      <c r="A294" s="91" t="s">
        <v>1077</v>
      </c>
      <c r="B294" s="91" t="s">
        <v>1078</v>
      </c>
      <c r="C294" s="91" t="s">
        <v>1079</v>
      </c>
      <c r="D294" s="91" t="s">
        <v>50</v>
      </c>
      <c r="E294" s="91" t="s">
        <v>63</v>
      </c>
      <c r="F294" s="91" t="s">
        <v>69</v>
      </c>
      <c r="G294" s="91" t="s">
        <v>53</v>
      </c>
      <c r="H294" s="91" t="s">
        <v>54</v>
      </c>
      <c r="I294" s="92">
        <v>7.5499924500075491E-2</v>
      </c>
    </row>
    <row r="295" spans="1:9">
      <c r="A295" s="91" t="s">
        <v>1080</v>
      </c>
      <c r="B295" s="91" t="s">
        <v>1081</v>
      </c>
      <c r="C295" s="91" t="s">
        <v>1082</v>
      </c>
      <c r="D295" s="91" t="s">
        <v>58</v>
      </c>
      <c r="E295" s="91" t="s">
        <v>58</v>
      </c>
      <c r="F295" s="91" t="s">
        <v>59</v>
      </c>
      <c r="G295" s="91" t="s">
        <v>53</v>
      </c>
      <c r="H295" s="91" t="s">
        <v>54</v>
      </c>
      <c r="I295" s="92">
        <v>7.5099924900075096E-2</v>
      </c>
    </row>
    <row r="296" spans="1:9">
      <c r="A296" s="91" t="s">
        <v>1083</v>
      </c>
      <c r="B296" s="91" t="s">
        <v>1084</v>
      </c>
      <c r="C296" s="91" t="s">
        <v>1085</v>
      </c>
      <c r="D296" s="91" t="s">
        <v>88</v>
      </c>
      <c r="E296" s="91" t="s">
        <v>112</v>
      </c>
      <c r="F296" s="91" t="s">
        <v>113</v>
      </c>
      <c r="G296" s="91" t="s">
        <v>174</v>
      </c>
      <c r="H296" s="91" t="s">
        <v>137</v>
      </c>
      <c r="I296" s="92">
        <v>7.4999925000074991E-2</v>
      </c>
    </row>
    <row r="297" spans="1:9">
      <c r="A297" s="91" t="s">
        <v>1086</v>
      </c>
      <c r="B297" s="91" t="s">
        <v>1087</v>
      </c>
      <c r="C297" s="91" t="s">
        <v>1088</v>
      </c>
      <c r="D297" s="91" t="s">
        <v>88</v>
      </c>
      <c r="E297" s="91" t="s">
        <v>127</v>
      </c>
      <c r="F297" s="91" t="s">
        <v>461</v>
      </c>
      <c r="G297" s="91" t="s">
        <v>53</v>
      </c>
      <c r="H297" s="91" t="s">
        <v>54</v>
      </c>
      <c r="I297" s="92">
        <v>7.4599925400074596E-2</v>
      </c>
    </row>
    <row r="298" spans="1:9">
      <c r="A298" s="91" t="s">
        <v>1089</v>
      </c>
      <c r="B298" s="91" t="s">
        <v>1090</v>
      </c>
      <c r="C298" s="91" t="s">
        <v>1091</v>
      </c>
      <c r="D298" s="91" t="s">
        <v>58</v>
      </c>
      <c r="E298" s="91" t="s">
        <v>58</v>
      </c>
      <c r="F298" s="91" t="s">
        <v>59</v>
      </c>
      <c r="G298" s="91" t="s">
        <v>114</v>
      </c>
      <c r="H298" s="91" t="s">
        <v>115</v>
      </c>
      <c r="I298" s="92">
        <v>7.4599925400074596E-2</v>
      </c>
    </row>
    <row r="299" spans="1:9">
      <c r="A299" s="91" t="s">
        <v>1092</v>
      </c>
      <c r="B299" s="91" t="s">
        <v>1093</v>
      </c>
      <c r="C299" s="91" t="s">
        <v>1094</v>
      </c>
      <c r="D299" s="91" t="s">
        <v>70</v>
      </c>
      <c r="E299" s="91" t="s">
        <v>86</v>
      </c>
      <c r="F299" s="91" t="s">
        <v>87</v>
      </c>
      <c r="G299" s="91" t="s">
        <v>344</v>
      </c>
      <c r="H299" s="91" t="s">
        <v>137</v>
      </c>
      <c r="I299" s="92">
        <v>7.449992550007449E-2</v>
      </c>
    </row>
    <row r="300" spans="1:9">
      <c r="A300" s="91" t="s">
        <v>1095</v>
      </c>
      <c r="B300" s="91" t="s">
        <v>1096</v>
      </c>
      <c r="C300" s="91" t="s">
        <v>1097</v>
      </c>
      <c r="D300" s="91" t="s">
        <v>70</v>
      </c>
      <c r="E300" s="91" t="s">
        <v>86</v>
      </c>
      <c r="F300" s="91" t="s">
        <v>87</v>
      </c>
      <c r="G300" s="91" t="s">
        <v>368</v>
      </c>
      <c r="H300" s="91" t="s">
        <v>166</v>
      </c>
      <c r="I300" s="92">
        <v>7.4299925700074293E-2</v>
      </c>
    </row>
    <row r="301" spans="1:9">
      <c r="A301" s="91" t="s">
        <v>1098</v>
      </c>
      <c r="B301" s="91" t="s">
        <v>1099</v>
      </c>
      <c r="C301" s="91" t="s">
        <v>1100</v>
      </c>
      <c r="D301" s="91" t="s">
        <v>88</v>
      </c>
      <c r="E301" s="91" t="s">
        <v>112</v>
      </c>
      <c r="F301" s="91" t="s">
        <v>113</v>
      </c>
      <c r="G301" s="91" t="s">
        <v>339</v>
      </c>
      <c r="H301" s="91" t="s">
        <v>137</v>
      </c>
      <c r="I301" s="92">
        <v>7.4099925900074096E-2</v>
      </c>
    </row>
    <row r="302" spans="1:9">
      <c r="A302" s="91" t="s">
        <v>1101</v>
      </c>
      <c r="B302" s="91" t="s">
        <v>1102</v>
      </c>
      <c r="C302" s="91" t="s">
        <v>1103</v>
      </c>
      <c r="D302" s="91" t="s">
        <v>65</v>
      </c>
      <c r="E302" s="91" t="s">
        <v>78</v>
      </c>
      <c r="F302" s="91" t="s">
        <v>79</v>
      </c>
      <c r="G302" s="91" t="s">
        <v>53</v>
      </c>
      <c r="H302" s="91" t="s">
        <v>54</v>
      </c>
      <c r="I302" s="92">
        <v>7.3899926100073884E-2</v>
      </c>
    </row>
    <row r="303" spans="1:9">
      <c r="A303" s="91" t="s">
        <v>1104</v>
      </c>
      <c r="B303" s="91" t="s">
        <v>1105</v>
      </c>
      <c r="C303" s="91" t="s">
        <v>1106</v>
      </c>
      <c r="D303" s="91" t="s">
        <v>65</v>
      </c>
      <c r="E303" s="91" t="s">
        <v>203</v>
      </c>
      <c r="F303" s="91" t="s">
        <v>203</v>
      </c>
      <c r="G303" s="91" t="s">
        <v>194</v>
      </c>
      <c r="H303" s="91" t="s">
        <v>147</v>
      </c>
      <c r="I303" s="92">
        <v>7.3299926700073292E-2</v>
      </c>
    </row>
    <row r="304" spans="1:9">
      <c r="A304" s="91" t="s">
        <v>1107</v>
      </c>
      <c r="B304" s="91" t="s">
        <v>1108</v>
      </c>
      <c r="C304" s="91" t="s">
        <v>1109</v>
      </c>
      <c r="D304" s="91" t="s">
        <v>88</v>
      </c>
      <c r="E304" s="91" t="s">
        <v>609</v>
      </c>
      <c r="F304" s="91" t="s">
        <v>610</v>
      </c>
      <c r="G304" s="91" t="s">
        <v>165</v>
      </c>
      <c r="H304" s="91" t="s">
        <v>132</v>
      </c>
      <c r="I304" s="92">
        <v>7.2999927000072989E-2</v>
      </c>
    </row>
    <row r="305" spans="1:9">
      <c r="A305" s="91" t="s">
        <v>1110</v>
      </c>
      <c r="B305" s="91" t="s">
        <v>1111</v>
      </c>
      <c r="C305" s="91" t="s">
        <v>1112</v>
      </c>
      <c r="D305" s="91" t="s">
        <v>58</v>
      </c>
      <c r="E305" s="91" t="s">
        <v>58</v>
      </c>
      <c r="F305" s="91" t="s">
        <v>59</v>
      </c>
      <c r="G305" s="91" t="s">
        <v>319</v>
      </c>
      <c r="H305" s="91" t="s">
        <v>137</v>
      </c>
      <c r="I305" s="92">
        <v>7.2799927200072792E-2</v>
      </c>
    </row>
    <row r="306" spans="1:9">
      <c r="A306" s="91" t="s">
        <v>1113</v>
      </c>
      <c r="B306" s="91" t="s">
        <v>1114</v>
      </c>
      <c r="C306" s="91" t="s">
        <v>1115</v>
      </c>
      <c r="D306" s="91" t="s">
        <v>99</v>
      </c>
      <c r="E306" s="91" t="s">
        <v>551</v>
      </c>
      <c r="F306" s="91" t="s">
        <v>1076</v>
      </c>
      <c r="G306" s="91" t="s">
        <v>194</v>
      </c>
      <c r="H306" s="91" t="s">
        <v>147</v>
      </c>
      <c r="I306" s="92">
        <v>7.2599927400072581E-2</v>
      </c>
    </row>
    <row r="307" spans="1:9">
      <c r="A307" s="91" t="s">
        <v>1116</v>
      </c>
      <c r="B307" s="91" t="s">
        <v>1117</v>
      </c>
      <c r="C307" s="91" t="s">
        <v>1118</v>
      </c>
      <c r="D307" s="91" t="s">
        <v>65</v>
      </c>
      <c r="E307" s="91" t="s">
        <v>78</v>
      </c>
      <c r="F307" s="91" t="s">
        <v>141</v>
      </c>
      <c r="G307" s="91" t="s">
        <v>174</v>
      </c>
      <c r="H307" s="91" t="s">
        <v>137</v>
      </c>
      <c r="I307" s="92">
        <v>7.2299927700072292E-2</v>
      </c>
    </row>
    <row r="308" spans="1:9">
      <c r="A308" s="91" t="s">
        <v>1119</v>
      </c>
      <c r="B308" s="91" t="s">
        <v>1120</v>
      </c>
      <c r="C308" s="91" t="s">
        <v>1121</v>
      </c>
      <c r="D308" s="91" t="s">
        <v>82</v>
      </c>
      <c r="E308" s="91" t="s">
        <v>400</v>
      </c>
      <c r="F308" s="91" t="s">
        <v>401</v>
      </c>
      <c r="G308" s="91" t="s">
        <v>53</v>
      </c>
      <c r="H308" s="91" t="s">
        <v>54</v>
      </c>
      <c r="I308" s="92">
        <v>7.2099927900072081E-2</v>
      </c>
    </row>
    <row r="309" spans="1:9">
      <c r="A309" s="91" t="s">
        <v>1122</v>
      </c>
      <c r="B309" s="91" t="s">
        <v>1123</v>
      </c>
      <c r="C309" s="91" t="s">
        <v>1124</v>
      </c>
      <c r="D309" s="91" t="s">
        <v>88</v>
      </c>
      <c r="E309" s="91" t="s">
        <v>311</v>
      </c>
      <c r="F309" s="91" t="s">
        <v>311</v>
      </c>
      <c r="G309" s="91" t="s">
        <v>80</v>
      </c>
      <c r="H309" s="91" t="s">
        <v>81</v>
      </c>
      <c r="I309" s="92">
        <v>7.2099927900072081E-2</v>
      </c>
    </row>
    <row r="310" spans="1:9">
      <c r="A310" s="91" t="s">
        <v>1125</v>
      </c>
      <c r="B310" s="91" t="s">
        <v>1126</v>
      </c>
      <c r="C310" s="91" t="s">
        <v>1127</v>
      </c>
      <c r="D310" s="91" t="s">
        <v>50</v>
      </c>
      <c r="E310" s="91" t="s">
        <v>51</v>
      </c>
      <c r="F310" s="91" t="s">
        <v>761</v>
      </c>
      <c r="G310" s="91" t="s">
        <v>53</v>
      </c>
      <c r="H310" s="91" t="s">
        <v>54</v>
      </c>
      <c r="I310" s="92">
        <v>7.1799928200071791E-2</v>
      </c>
    </row>
    <row r="311" spans="1:9">
      <c r="A311" s="91" t="s">
        <v>1128</v>
      </c>
      <c r="B311" s="91" t="s">
        <v>1129</v>
      </c>
      <c r="C311" s="91" t="s">
        <v>1130</v>
      </c>
      <c r="D311" s="91" t="s">
        <v>88</v>
      </c>
      <c r="E311" s="91" t="s">
        <v>112</v>
      </c>
      <c r="F311" s="91" t="s">
        <v>113</v>
      </c>
      <c r="G311" s="91" t="s">
        <v>53</v>
      </c>
      <c r="H311" s="91" t="s">
        <v>54</v>
      </c>
      <c r="I311" s="92">
        <v>7.1499928500071488E-2</v>
      </c>
    </row>
    <row r="312" spans="1:9">
      <c r="A312" s="91" t="s">
        <v>1131</v>
      </c>
      <c r="B312" s="91" t="s">
        <v>1132</v>
      </c>
      <c r="C312" s="91" t="s">
        <v>1133</v>
      </c>
      <c r="D312" s="91" t="s">
        <v>58</v>
      </c>
      <c r="E312" s="91" t="s">
        <v>58</v>
      </c>
      <c r="F312" s="91" t="s">
        <v>59</v>
      </c>
      <c r="G312" s="91" t="s">
        <v>53</v>
      </c>
      <c r="H312" s="91" t="s">
        <v>54</v>
      </c>
      <c r="I312" s="92">
        <v>7.1499928500071488E-2</v>
      </c>
    </row>
    <row r="313" spans="1:9">
      <c r="A313" s="91" t="s">
        <v>1134</v>
      </c>
      <c r="B313" s="91" t="s">
        <v>1135</v>
      </c>
      <c r="C313" s="91" t="s">
        <v>1136</v>
      </c>
      <c r="D313" s="91" t="s">
        <v>70</v>
      </c>
      <c r="E313" s="91" t="s">
        <v>86</v>
      </c>
      <c r="F313" s="91" t="s">
        <v>300</v>
      </c>
      <c r="G313" s="91" t="s">
        <v>360</v>
      </c>
      <c r="H313" s="91" t="s">
        <v>188</v>
      </c>
      <c r="I313" s="92">
        <v>7.1499928500071488E-2</v>
      </c>
    </row>
    <row r="314" spans="1:9">
      <c r="A314" s="91" t="s">
        <v>1137</v>
      </c>
      <c r="B314" s="91" t="s">
        <v>1138</v>
      </c>
      <c r="C314" s="91" t="s">
        <v>1139</v>
      </c>
      <c r="D314" s="91" t="s">
        <v>88</v>
      </c>
      <c r="E314" s="91" t="s">
        <v>609</v>
      </c>
      <c r="F314" s="91" t="s">
        <v>1025</v>
      </c>
      <c r="G314" s="91" t="s">
        <v>368</v>
      </c>
      <c r="H314" s="91" t="s">
        <v>166</v>
      </c>
      <c r="I314" s="92">
        <v>7.1199928800071186E-2</v>
      </c>
    </row>
    <row r="315" spans="1:9">
      <c r="A315" s="91" t="s">
        <v>1140</v>
      </c>
      <c r="B315" s="91" t="s">
        <v>1141</v>
      </c>
      <c r="C315" s="91" t="s">
        <v>1142</v>
      </c>
      <c r="D315" s="91" t="s">
        <v>99</v>
      </c>
      <c r="E315" s="91" t="s">
        <v>192</v>
      </c>
      <c r="F315" s="91" t="s">
        <v>193</v>
      </c>
      <c r="G315" s="91" t="s">
        <v>53</v>
      </c>
      <c r="H315" s="91" t="s">
        <v>54</v>
      </c>
      <c r="I315" s="92">
        <v>7.1199928800071186E-2</v>
      </c>
    </row>
    <row r="316" spans="1:9">
      <c r="A316" s="91" t="s">
        <v>1143</v>
      </c>
      <c r="B316" s="91" t="s">
        <v>1144</v>
      </c>
      <c r="C316" s="91" t="s">
        <v>1145</v>
      </c>
      <c r="D316" s="91" t="s">
        <v>99</v>
      </c>
      <c r="E316" s="91" t="s">
        <v>226</v>
      </c>
      <c r="F316" s="91" t="s">
        <v>227</v>
      </c>
      <c r="G316" s="91" t="s">
        <v>53</v>
      </c>
      <c r="H316" s="91" t="s">
        <v>54</v>
      </c>
      <c r="I316" s="92">
        <v>7.1199928800071186E-2</v>
      </c>
    </row>
    <row r="317" spans="1:9">
      <c r="A317" s="91" t="s">
        <v>1146</v>
      </c>
      <c r="B317" s="91" t="s">
        <v>1147</v>
      </c>
      <c r="C317" s="91" t="s">
        <v>1148</v>
      </c>
      <c r="D317" s="91" t="s">
        <v>74</v>
      </c>
      <c r="E317" s="91" t="s">
        <v>74</v>
      </c>
      <c r="F317" s="91" t="s">
        <v>98</v>
      </c>
      <c r="G317" s="91" t="s">
        <v>380</v>
      </c>
      <c r="H317" s="91" t="s">
        <v>209</v>
      </c>
      <c r="I317" s="92">
        <v>7.0999929000070988E-2</v>
      </c>
    </row>
    <row r="318" spans="1:9">
      <c r="A318" s="91" t="s">
        <v>1149</v>
      </c>
      <c r="B318" s="91" t="s">
        <v>1150</v>
      </c>
      <c r="C318" s="91" t="s">
        <v>1151</v>
      </c>
      <c r="D318" s="91" t="s">
        <v>99</v>
      </c>
      <c r="E318" s="91" t="s">
        <v>291</v>
      </c>
      <c r="F318" s="91" t="s">
        <v>292</v>
      </c>
      <c r="G318" s="91" t="s">
        <v>319</v>
      </c>
      <c r="H318" s="91" t="s">
        <v>137</v>
      </c>
      <c r="I318" s="92">
        <v>7.0899929100070896E-2</v>
      </c>
    </row>
    <row r="319" spans="1:9">
      <c r="A319" s="91" t="s">
        <v>1152</v>
      </c>
      <c r="B319" s="91" t="s">
        <v>1153</v>
      </c>
      <c r="C319" s="91" t="s">
        <v>1154</v>
      </c>
      <c r="D319" s="91" t="s">
        <v>88</v>
      </c>
      <c r="E319" s="91" t="s">
        <v>311</v>
      </c>
      <c r="F319" s="91" t="s">
        <v>311</v>
      </c>
      <c r="G319" s="91" t="s">
        <v>194</v>
      </c>
      <c r="H319" s="91" t="s">
        <v>147</v>
      </c>
      <c r="I319" s="92">
        <v>7.0399929600070396E-2</v>
      </c>
    </row>
    <row r="320" spans="1:9">
      <c r="A320" s="91" t="s">
        <v>1155</v>
      </c>
      <c r="B320" s="91" t="s">
        <v>1156</v>
      </c>
      <c r="C320" s="91" t="s">
        <v>1157</v>
      </c>
      <c r="D320" s="91" t="s">
        <v>88</v>
      </c>
      <c r="E320" s="91" t="s">
        <v>112</v>
      </c>
      <c r="F320" s="91" t="s">
        <v>113</v>
      </c>
      <c r="G320" s="91" t="s">
        <v>380</v>
      </c>
      <c r="H320" s="91" t="s">
        <v>209</v>
      </c>
      <c r="I320" s="92">
        <v>7.0199929800070185E-2</v>
      </c>
    </row>
    <row r="321" spans="1:9">
      <c r="A321" s="91" t="s">
        <v>1158</v>
      </c>
      <c r="B321" s="91" t="s">
        <v>1159</v>
      </c>
      <c r="C321" s="91" t="s">
        <v>1160</v>
      </c>
      <c r="D321" s="91" t="s">
        <v>82</v>
      </c>
      <c r="E321" s="91" t="s">
        <v>400</v>
      </c>
      <c r="F321" s="91" t="s">
        <v>596</v>
      </c>
      <c r="G321" s="91" t="s">
        <v>53</v>
      </c>
      <c r="H321" s="91" t="s">
        <v>54</v>
      </c>
      <c r="I321" s="92">
        <v>7.0099929900070079E-2</v>
      </c>
    </row>
    <row r="322" spans="1:9">
      <c r="A322" s="91" t="s">
        <v>1161</v>
      </c>
      <c r="B322" s="91" t="s">
        <v>1162</v>
      </c>
      <c r="C322" s="91" t="s">
        <v>1163</v>
      </c>
      <c r="D322" s="91" t="s">
        <v>50</v>
      </c>
      <c r="E322" s="91" t="s">
        <v>146</v>
      </c>
      <c r="F322" s="91" t="s">
        <v>146</v>
      </c>
      <c r="G322" s="91" t="s">
        <v>344</v>
      </c>
      <c r="H322" s="91" t="s">
        <v>137</v>
      </c>
      <c r="I322" s="92">
        <v>6.979993020006979E-2</v>
      </c>
    </row>
    <row r="323" spans="1:9">
      <c r="A323" s="91" t="s">
        <v>1164</v>
      </c>
      <c r="B323" s="91" t="s">
        <v>1165</v>
      </c>
      <c r="C323" s="91" t="s">
        <v>1166</v>
      </c>
      <c r="D323" s="91" t="s">
        <v>58</v>
      </c>
      <c r="E323" s="91" t="s">
        <v>58</v>
      </c>
      <c r="F323" s="91" t="s">
        <v>59</v>
      </c>
      <c r="G323" s="91" t="s">
        <v>53</v>
      </c>
      <c r="H323" s="91" t="s">
        <v>54</v>
      </c>
      <c r="I323" s="92">
        <v>6.9599930400069579E-2</v>
      </c>
    </row>
    <row r="324" spans="1:9">
      <c r="A324" s="91" t="s">
        <v>1167</v>
      </c>
      <c r="B324" s="91" t="s">
        <v>1168</v>
      </c>
      <c r="C324" s="91" t="s">
        <v>1169</v>
      </c>
      <c r="D324" s="91" t="s">
        <v>50</v>
      </c>
      <c r="E324" s="91" t="s">
        <v>51</v>
      </c>
      <c r="F324" s="91" t="s">
        <v>208</v>
      </c>
      <c r="G324" s="91" t="s">
        <v>384</v>
      </c>
      <c r="H324" s="91" t="s">
        <v>137</v>
      </c>
      <c r="I324" s="92">
        <v>6.9199930800069184E-2</v>
      </c>
    </row>
    <row r="325" spans="1:9">
      <c r="A325" s="91" t="s">
        <v>1170</v>
      </c>
      <c r="B325" s="91" t="s">
        <v>1171</v>
      </c>
      <c r="C325" s="91" t="s">
        <v>1172</v>
      </c>
      <c r="D325" s="91" t="s">
        <v>82</v>
      </c>
      <c r="E325" s="91" t="s">
        <v>103</v>
      </c>
      <c r="F325" s="91" t="s">
        <v>104</v>
      </c>
      <c r="G325" s="91" t="s">
        <v>114</v>
      </c>
      <c r="H325" s="91" t="s">
        <v>115</v>
      </c>
      <c r="I325" s="92">
        <v>6.9199930800069184E-2</v>
      </c>
    </row>
    <row r="326" spans="1:9">
      <c r="A326" s="91" t="s">
        <v>1173</v>
      </c>
      <c r="B326" s="91" t="s">
        <v>1174</v>
      </c>
      <c r="C326" s="91" t="s">
        <v>1175</v>
      </c>
      <c r="D326" s="91" t="s">
        <v>88</v>
      </c>
      <c r="E326" s="91" t="s">
        <v>112</v>
      </c>
      <c r="F326" s="91" t="s">
        <v>113</v>
      </c>
      <c r="G326" s="91" t="s">
        <v>339</v>
      </c>
      <c r="H326" s="91" t="s">
        <v>137</v>
      </c>
      <c r="I326" s="92">
        <v>6.8999931000069001E-2</v>
      </c>
    </row>
    <row r="327" spans="1:9">
      <c r="A327" s="91" t="s">
        <v>1176</v>
      </c>
      <c r="B327" s="91" t="s">
        <v>1177</v>
      </c>
      <c r="C327" s="91" t="s">
        <v>1178</v>
      </c>
      <c r="D327" s="91" t="s">
        <v>65</v>
      </c>
      <c r="E327" s="91" t="s">
        <v>203</v>
      </c>
      <c r="F327" s="91" t="s">
        <v>203</v>
      </c>
      <c r="G327" s="91" t="s">
        <v>352</v>
      </c>
      <c r="H327" s="91" t="s">
        <v>180</v>
      </c>
      <c r="I327" s="92">
        <v>6.8299931700068289E-2</v>
      </c>
    </row>
    <row r="328" spans="1:9">
      <c r="A328" s="91" t="s">
        <v>1179</v>
      </c>
      <c r="B328" s="91" t="s">
        <v>1180</v>
      </c>
      <c r="C328" s="91" t="s">
        <v>1181</v>
      </c>
      <c r="D328" s="91" t="s">
        <v>88</v>
      </c>
      <c r="E328" s="91" t="s">
        <v>609</v>
      </c>
      <c r="F328" s="91" t="s">
        <v>610</v>
      </c>
      <c r="G328" s="91" t="s">
        <v>53</v>
      </c>
      <c r="H328" s="91" t="s">
        <v>54</v>
      </c>
      <c r="I328" s="92">
        <v>6.8199931800068184E-2</v>
      </c>
    </row>
    <row r="329" spans="1:9">
      <c r="A329" s="91" t="s">
        <v>1182</v>
      </c>
      <c r="B329" s="91" t="s">
        <v>1183</v>
      </c>
      <c r="C329" s="91" t="s">
        <v>1184</v>
      </c>
      <c r="D329" s="91" t="s">
        <v>88</v>
      </c>
      <c r="E329" s="91" t="s">
        <v>311</v>
      </c>
      <c r="F329" s="91" t="s">
        <v>311</v>
      </c>
      <c r="G329" s="91" t="s">
        <v>53</v>
      </c>
      <c r="H329" s="91" t="s">
        <v>54</v>
      </c>
      <c r="I329" s="92">
        <v>6.8099931900068078E-2</v>
      </c>
    </row>
    <row r="330" spans="1:9">
      <c r="A330" s="91" t="s">
        <v>1185</v>
      </c>
      <c r="B330" s="91" t="s">
        <v>1186</v>
      </c>
      <c r="C330" s="91" t="s">
        <v>1187</v>
      </c>
      <c r="D330" s="91" t="s">
        <v>105</v>
      </c>
      <c r="E330" s="91" t="s">
        <v>105</v>
      </c>
      <c r="F330" s="91" t="s">
        <v>565</v>
      </c>
      <c r="G330" s="91" t="s">
        <v>114</v>
      </c>
      <c r="H330" s="91" t="s">
        <v>115</v>
      </c>
      <c r="I330" s="92">
        <v>6.7699932300067683E-2</v>
      </c>
    </row>
    <row r="331" spans="1:9">
      <c r="A331" s="91" t="s">
        <v>1188</v>
      </c>
      <c r="B331" s="91" t="s">
        <v>1189</v>
      </c>
      <c r="C331" s="91" t="s">
        <v>1190</v>
      </c>
      <c r="D331" s="91" t="s">
        <v>94</v>
      </c>
      <c r="E331" s="91" t="s">
        <v>94</v>
      </c>
      <c r="F331" s="91" t="s">
        <v>281</v>
      </c>
      <c r="G331" s="91" t="s">
        <v>53</v>
      </c>
      <c r="H331" s="91" t="s">
        <v>54</v>
      </c>
      <c r="I331" s="92">
        <v>6.7399932600067394E-2</v>
      </c>
    </row>
    <row r="332" spans="1:9">
      <c r="A332" s="91" t="s">
        <v>1191</v>
      </c>
      <c r="B332" s="91" t="s">
        <v>1192</v>
      </c>
      <c r="C332" s="91" t="s">
        <v>1193</v>
      </c>
      <c r="D332" s="91" t="s">
        <v>58</v>
      </c>
      <c r="E332" s="91" t="s">
        <v>58</v>
      </c>
      <c r="F332" s="91" t="s">
        <v>59</v>
      </c>
      <c r="G332" s="91" t="s">
        <v>327</v>
      </c>
      <c r="H332" s="91" t="s">
        <v>166</v>
      </c>
      <c r="I332" s="92">
        <v>6.7399932600067394E-2</v>
      </c>
    </row>
    <row r="333" spans="1:9">
      <c r="A333" s="91" t="s">
        <v>1194</v>
      </c>
      <c r="B333" s="91" t="s">
        <v>1195</v>
      </c>
      <c r="C333" s="91" t="s">
        <v>1196</v>
      </c>
      <c r="D333" s="91" t="s">
        <v>70</v>
      </c>
      <c r="E333" s="91" t="s">
        <v>86</v>
      </c>
      <c r="F333" s="91" t="s">
        <v>1197</v>
      </c>
      <c r="G333" s="91" t="s">
        <v>174</v>
      </c>
      <c r="H333" s="91" t="s">
        <v>137</v>
      </c>
      <c r="I333" s="92">
        <v>6.7099932900067091E-2</v>
      </c>
    </row>
    <row r="334" spans="1:9">
      <c r="A334" s="91" t="s">
        <v>1198</v>
      </c>
      <c r="B334" s="91" t="s">
        <v>1199</v>
      </c>
      <c r="C334" s="91" t="s">
        <v>1200</v>
      </c>
      <c r="D334" s="91" t="s">
        <v>88</v>
      </c>
      <c r="E334" s="91" t="s">
        <v>127</v>
      </c>
      <c r="F334" s="91" t="s">
        <v>128</v>
      </c>
      <c r="G334" s="91" t="s">
        <v>368</v>
      </c>
      <c r="H334" s="91" t="s">
        <v>166</v>
      </c>
      <c r="I334" s="92">
        <v>6.6999933000067E-2</v>
      </c>
    </row>
    <row r="335" spans="1:9">
      <c r="A335" s="91" t="s">
        <v>1201</v>
      </c>
      <c r="B335" s="91" t="s">
        <v>1202</v>
      </c>
      <c r="C335" s="91" t="s">
        <v>1203</v>
      </c>
      <c r="D335" s="91" t="s">
        <v>99</v>
      </c>
      <c r="E335" s="91" t="s">
        <v>226</v>
      </c>
      <c r="F335" s="91" t="s">
        <v>227</v>
      </c>
      <c r="G335" s="91" t="s">
        <v>114</v>
      </c>
      <c r="H335" s="91" t="s">
        <v>115</v>
      </c>
      <c r="I335" s="92">
        <v>6.6899933100066894E-2</v>
      </c>
    </row>
    <row r="336" spans="1:9">
      <c r="A336" s="91" t="s">
        <v>1204</v>
      </c>
      <c r="B336" s="91" t="s">
        <v>1205</v>
      </c>
      <c r="C336" s="91" t="s">
        <v>1206</v>
      </c>
      <c r="D336" s="91" t="s">
        <v>88</v>
      </c>
      <c r="E336" s="91" t="s">
        <v>311</v>
      </c>
      <c r="F336" s="91" t="s">
        <v>311</v>
      </c>
      <c r="G336" s="91" t="s">
        <v>339</v>
      </c>
      <c r="H336" s="91" t="s">
        <v>137</v>
      </c>
      <c r="I336" s="92">
        <v>6.6199933800066182E-2</v>
      </c>
    </row>
    <row r="337" spans="1:9">
      <c r="A337" s="91" t="s">
        <v>1207</v>
      </c>
      <c r="B337" s="91" t="s">
        <v>1208</v>
      </c>
      <c r="C337" s="91" t="s">
        <v>1209</v>
      </c>
      <c r="D337" s="91" t="s">
        <v>88</v>
      </c>
      <c r="E337" s="91" t="s">
        <v>127</v>
      </c>
      <c r="F337" s="91" t="s">
        <v>461</v>
      </c>
      <c r="G337" s="91" t="s">
        <v>53</v>
      </c>
      <c r="H337" s="91" t="s">
        <v>54</v>
      </c>
      <c r="I337" s="92">
        <v>6.5899934100065893E-2</v>
      </c>
    </row>
    <row r="338" spans="1:9">
      <c r="A338" s="91" t="s">
        <v>1210</v>
      </c>
      <c r="B338" s="91" t="s">
        <v>1211</v>
      </c>
      <c r="C338" s="91" t="s">
        <v>1212</v>
      </c>
      <c r="D338" s="91" t="s">
        <v>99</v>
      </c>
      <c r="E338" s="91" t="s">
        <v>296</v>
      </c>
      <c r="F338" s="91" t="s">
        <v>296</v>
      </c>
      <c r="G338" s="91" t="s">
        <v>53</v>
      </c>
      <c r="H338" s="91" t="s">
        <v>54</v>
      </c>
      <c r="I338" s="92">
        <v>6.559993440006559E-2</v>
      </c>
    </row>
    <row r="339" spans="1:9">
      <c r="A339" s="91" t="s">
        <v>1213</v>
      </c>
      <c r="B339" s="91" t="s">
        <v>1214</v>
      </c>
      <c r="C339" s="91" t="s">
        <v>1215</v>
      </c>
      <c r="D339" s="91" t="s">
        <v>99</v>
      </c>
      <c r="E339" s="91" t="s">
        <v>296</v>
      </c>
      <c r="F339" s="91" t="s">
        <v>296</v>
      </c>
      <c r="G339" s="91" t="s">
        <v>53</v>
      </c>
      <c r="H339" s="91" t="s">
        <v>54</v>
      </c>
      <c r="I339" s="92">
        <v>6.509993490006509E-2</v>
      </c>
    </row>
    <row r="340" spans="1:9">
      <c r="A340" s="91" t="s">
        <v>1216</v>
      </c>
      <c r="B340" s="91" t="s">
        <v>1217</v>
      </c>
      <c r="C340" s="91" t="s">
        <v>1218</v>
      </c>
      <c r="D340" s="91" t="s">
        <v>82</v>
      </c>
      <c r="E340" s="91" t="s">
        <v>103</v>
      </c>
      <c r="F340" s="91" t="s">
        <v>478</v>
      </c>
      <c r="G340" s="91" t="s">
        <v>165</v>
      </c>
      <c r="H340" s="91" t="s">
        <v>132</v>
      </c>
      <c r="I340" s="92">
        <v>6.509993490006509E-2</v>
      </c>
    </row>
    <row r="341" spans="1:9">
      <c r="A341" s="91" t="s">
        <v>1219</v>
      </c>
      <c r="B341" s="91" t="s">
        <v>1220</v>
      </c>
      <c r="C341" s="91" t="s">
        <v>1221</v>
      </c>
      <c r="D341" s="91" t="s">
        <v>74</v>
      </c>
      <c r="E341" s="91" t="s">
        <v>74</v>
      </c>
      <c r="F341" s="91" t="s">
        <v>151</v>
      </c>
      <c r="G341" s="91" t="s">
        <v>194</v>
      </c>
      <c r="H341" s="91" t="s">
        <v>147</v>
      </c>
      <c r="I341" s="92">
        <v>6.509993490006509E-2</v>
      </c>
    </row>
    <row r="342" spans="1:9">
      <c r="A342" s="91" t="s">
        <v>1222</v>
      </c>
      <c r="B342" s="91" t="s">
        <v>1223</v>
      </c>
      <c r="C342" s="91" t="s">
        <v>1224</v>
      </c>
      <c r="D342" s="91" t="s">
        <v>105</v>
      </c>
      <c r="E342" s="91" t="s">
        <v>105</v>
      </c>
      <c r="F342" s="91" t="s">
        <v>565</v>
      </c>
      <c r="G342" s="91" t="s">
        <v>53</v>
      </c>
      <c r="H342" s="91" t="s">
        <v>54</v>
      </c>
      <c r="I342" s="92">
        <v>6.4899935100064893E-2</v>
      </c>
    </row>
    <row r="343" spans="1:9">
      <c r="A343" s="91" t="s">
        <v>1225</v>
      </c>
      <c r="B343" s="91" t="s">
        <v>1226</v>
      </c>
      <c r="C343" s="91" t="s">
        <v>1227</v>
      </c>
      <c r="D343" s="91" t="s">
        <v>58</v>
      </c>
      <c r="E343" s="91" t="s">
        <v>58</v>
      </c>
      <c r="F343" s="91" t="s">
        <v>217</v>
      </c>
      <c r="G343" s="91" t="s">
        <v>80</v>
      </c>
      <c r="H343" s="91" t="s">
        <v>81</v>
      </c>
      <c r="I343" s="92">
        <v>6.4899935100064893E-2</v>
      </c>
    </row>
    <row r="344" spans="1:9">
      <c r="A344" s="91" t="s">
        <v>1228</v>
      </c>
      <c r="B344" s="91" t="s">
        <v>1229</v>
      </c>
      <c r="C344" s="91" t="s">
        <v>1230</v>
      </c>
      <c r="D344" s="91" t="s">
        <v>88</v>
      </c>
      <c r="E344" s="91" t="s">
        <v>127</v>
      </c>
      <c r="F344" s="91" t="s">
        <v>128</v>
      </c>
      <c r="G344" s="91" t="s">
        <v>53</v>
      </c>
      <c r="H344" s="91" t="s">
        <v>54</v>
      </c>
      <c r="I344" s="92">
        <v>6.4399935600064392E-2</v>
      </c>
    </row>
    <row r="345" spans="1:9">
      <c r="A345" s="91" t="s">
        <v>1231</v>
      </c>
      <c r="B345" s="91" t="s">
        <v>1232</v>
      </c>
      <c r="C345" s="91" t="s">
        <v>1233</v>
      </c>
      <c r="D345" s="91" t="s">
        <v>82</v>
      </c>
      <c r="E345" s="91" t="s">
        <v>103</v>
      </c>
      <c r="F345" s="91" t="s">
        <v>104</v>
      </c>
      <c r="G345" s="91" t="s">
        <v>194</v>
      </c>
      <c r="H345" s="91" t="s">
        <v>147</v>
      </c>
      <c r="I345" s="92">
        <v>6.4299935700064287E-2</v>
      </c>
    </row>
    <row r="346" spans="1:9">
      <c r="A346" s="91" t="s">
        <v>1234</v>
      </c>
      <c r="B346" s="91" t="s">
        <v>1235</v>
      </c>
      <c r="C346" s="91" t="s">
        <v>1236</v>
      </c>
      <c r="D346" s="91" t="s">
        <v>88</v>
      </c>
      <c r="E346" s="91" t="s">
        <v>112</v>
      </c>
      <c r="F346" s="91" t="s">
        <v>113</v>
      </c>
      <c r="G346" s="91" t="s">
        <v>380</v>
      </c>
      <c r="H346" s="91" t="s">
        <v>209</v>
      </c>
      <c r="I346" s="92">
        <v>6.4199935800064181E-2</v>
      </c>
    </row>
    <row r="347" spans="1:9">
      <c r="A347" s="91" t="s">
        <v>1237</v>
      </c>
      <c r="B347" s="91" t="s">
        <v>1238</v>
      </c>
      <c r="C347" s="91" t="s">
        <v>1239</v>
      </c>
      <c r="D347" s="91" t="s">
        <v>88</v>
      </c>
      <c r="E347" s="91" t="s">
        <v>127</v>
      </c>
      <c r="F347" s="91" t="s">
        <v>461</v>
      </c>
      <c r="G347" s="91" t="s">
        <v>53</v>
      </c>
      <c r="H347" s="91" t="s">
        <v>54</v>
      </c>
      <c r="I347" s="92">
        <v>6.3799936200063787E-2</v>
      </c>
    </row>
    <row r="348" spans="1:9">
      <c r="A348" s="91" t="s">
        <v>1240</v>
      </c>
      <c r="B348" s="91" t="s">
        <v>1241</v>
      </c>
      <c r="C348" s="91" t="s">
        <v>1242</v>
      </c>
      <c r="D348" s="91" t="s">
        <v>50</v>
      </c>
      <c r="E348" s="91" t="s">
        <v>63</v>
      </c>
      <c r="F348" s="91" t="s">
        <v>64</v>
      </c>
      <c r="G348" s="91" t="s">
        <v>53</v>
      </c>
      <c r="H348" s="91" t="s">
        <v>54</v>
      </c>
      <c r="I348" s="92">
        <v>6.3799936200063787E-2</v>
      </c>
    </row>
    <row r="349" spans="1:9">
      <c r="A349" s="91" t="s">
        <v>1243</v>
      </c>
      <c r="B349" s="91" t="s">
        <v>1244</v>
      </c>
      <c r="C349" s="91" t="s">
        <v>1245</v>
      </c>
      <c r="D349" s="91" t="s">
        <v>88</v>
      </c>
      <c r="E349" s="91" t="s">
        <v>112</v>
      </c>
      <c r="F349" s="91" t="s">
        <v>113</v>
      </c>
      <c r="G349" s="91" t="s">
        <v>380</v>
      </c>
      <c r="H349" s="91" t="s">
        <v>209</v>
      </c>
      <c r="I349" s="92">
        <v>6.3799936200063787E-2</v>
      </c>
    </row>
    <row r="350" spans="1:9">
      <c r="A350" s="91" t="s">
        <v>1246</v>
      </c>
      <c r="B350" s="91" t="s">
        <v>1247</v>
      </c>
      <c r="C350" s="91" t="s">
        <v>1248</v>
      </c>
      <c r="D350" s="91" t="s">
        <v>94</v>
      </c>
      <c r="E350" s="91" t="s">
        <v>94</v>
      </c>
      <c r="F350" s="91" t="s">
        <v>164</v>
      </c>
      <c r="G350" s="91" t="s">
        <v>174</v>
      </c>
      <c r="H350" s="91" t="s">
        <v>137</v>
      </c>
      <c r="I350" s="92">
        <v>6.3699936300063695E-2</v>
      </c>
    </row>
    <row r="351" spans="1:9">
      <c r="A351" s="91" t="s">
        <v>1249</v>
      </c>
      <c r="B351" s="91" t="s">
        <v>1250</v>
      </c>
      <c r="C351" s="91" t="s">
        <v>1251</v>
      </c>
      <c r="D351" s="91" t="s">
        <v>105</v>
      </c>
      <c r="E351" s="91" t="s">
        <v>105</v>
      </c>
      <c r="F351" s="91" t="s">
        <v>565</v>
      </c>
      <c r="G351" s="91" t="s">
        <v>53</v>
      </c>
      <c r="H351" s="91" t="s">
        <v>54</v>
      </c>
      <c r="I351" s="92">
        <v>6.3599936400063589E-2</v>
      </c>
    </row>
    <row r="352" spans="1:9">
      <c r="A352" s="91" t="s">
        <v>1252</v>
      </c>
      <c r="B352" s="91" t="s">
        <v>1253</v>
      </c>
      <c r="C352" s="91" t="s">
        <v>1254</v>
      </c>
      <c r="D352" s="91" t="s">
        <v>65</v>
      </c>
      <c r="E352" s="91" t="s">
        <v>78</v>
      </c>
      <c r="F352" s="91" t="s">
        <v>136</v>
      </c>
      <c r="G352" s="91" t="s">
        <v>53</v>
      </c>
      <c r="H352" s="91" t="s">
        <v>54</v>
      </c>
      <c r="I352" s="92">
        <v>6.3599936400063589E-2</v>
      </c>
    </row>
    <row r="353" spans="1:9">
      <c r="A353" s="91" t="s">
        <v>1255</v>
      </c>
      <c r="B353" s="91" t="s">
        <v>1256</v>
      </c>
      <c r="C353" s="91" t="s">
        <v>1257</v>
      </c>
      <c r="D353" s="91" t="s">
        <v>94</v>
      </c>
      <c r="E353" s="91" t="s">
        <v>94</v>
      </c>
      <c r="F353" s="91" t="s">
        <v>281</v>
      </c>
      <c r="G353" s="91" t="s">
        <v>53</v>
      </c>
      <c r="H353" s="91" t="s">
        <v>54</v>
      </c>
      <c r="I353" s="92">
        <v>6.3099936900063089E-2</v>
      </c>
    </row>
    <row r="354" spans="1:9">
      <c r="A354" s="91" t="s">
        <v>1258</v>
      </c>
      <c r="B354" s="91" t="s">
        <v>1259</v>
      </c>
      <c r="C354" s="91" t="s">
        <v>1260</v>
      </c>
      <c r="D354" s="91" t="s">
        <v>50</v>
      </c>
      <c r="E354" s="91" t="s">
        <v>146</v>
      </c>
      <c r="F354" s="91" t="s">
        <v>146</v>
      </c>
      <c r="G354" s="91" t="s">
        <v>53</v>
      </c>
      <c r="H354" s="91" t="s">
        <v>54</v>
      </c>
      <c r="I354" s="92">
        <v>6.2599937400062589E-2</v>
      </c>
    </row>
    <row r="355" spans="1:9">
      <c r="A355" s="91" t="s">
        <v>1261</v>
      </c>
      <c r="B355" s="91" t="s">
        <v>1262</v>
      </c>
      <c r="C355" s="91" t="s">
        <v>1263</v>
      </c>
      <c r="D355" s="91" t="s">
        <v>70</v>
      </c>
      <c r="E355" s="91" t="s">
        <v>86</v>
      </c>
      <c r="F355" s="91" t="s">
        <v>307</v>
      </c>
      <c r="G355" s="91" t="s">
        <v>53</v>
      </c>
      <c r="H355" s="91" t="s">
        <v>54</v>
      </c>
      <c r="I355" s="92">
        <v>6.2599937400062589E-2</v>
      </c>
    </row>
    <row r="356" spans="1:9">
      <c r="A356" s="91" t="s">
        <v>1264</v>
      </c>
      <c r="B356" s="91" t="s">
        <v>1265</v>
      </c>
      <c r="C356" s="91" t="s">
        <v>1266</v>
      </c>
      <c r="D356" s="91" t="s">
        <v>88</v>
      </c>
      <c r="E356" s="91" t="s">
        <v>609</v>
      </c>
      <c r="F356" s="91" t="s">
        <v>610</v>
      </c>
      <c r="G356" s="91" t="s">
        <v>174</v>
      </c>
      <c r="H356" s="91" t="s">
        <v>137</v>
      </c>
      <c r="I356" s="92">
        <v>6.249993750006249E-2</v>
      </c>
    </row>
    <row r="357" spans="1:9">
      <c r="A357" s="91" t="s">
        <v>1267</v>
      </c>
      <c r="B357" s="91" t="s">
        <v>1268</v>
      </c>
      <c r="C357" s="91" t="s">
        <v>1269</v>
      </c>
      <c r="D357" s="91" t="s">
        <v>50</v>
      </c>
      <c r="E357" s="91" t="s">
        <v>63</v>
      </c>
      <c r="F357" s="91" t="s">
        <v>120</v>
      </c>
      <c r="G357" s="91" t="s">
        <v>53</v>
      </c>
      <c r="H357" s="91" t="s">
        <v>54</v>
      </c>
      <c r="I357" s="92">
        <v>6.2299937700062293E-2</v>
      </c>
    </row>
    <row r="358" spans="1:9">
      <c r="A358" s="91" t="s">
        <v>1270</v>
      </c>
      <c r="B358" s="91" t="s">
        <v>1271</v>
      </c>
      <c r="C358" s="91" t="s">
        <v>1272</v>
      </c>
      <c r="D358" s="91" t="s">
        <v>50</v>
      </c>
      <c r="E358" s="91" t="s">
        <v>51</v>
      </c>
      <c r="F358" s="91" t="s">
        <v>52</v>
      </c>
      <c r="G358" s="91" t="s">
        <v>194</v>
      </c>
      <c r="H358" s="91" t="s">
        <v>147</v>
      </c>
      <c r="I358" s="92">
        <v>6.2099937900062095E-2</v>
      </c>
    </row>
    <row r="359" spans="1:9">
      <c r="A359" s="91" t="s">
        <v>1273</v>
      </c>
      <c r="B359" s="91" t="s">
        <v>1274</v>
      </c>
      <c r="C359" s="91" t="s">
        <v>1275</v>
      </c>
      <c r="D359" s="91" t="s">
        <v>94</v>
      </c>
      <c r="E359" s="91" t="s">
        <v>94</v>
      </c>
      <c r="F359" s="91" t="s">
        <v>281</v>
      </c>
      <c r="G359" s="91" t="s">
        <v>53</v>
      </c>
      <c r="H359" s="91" t="s">
        <v>54</v>
      </c>
      <c r="I359" s="92">
        <v>6.1899938100061891E-2</v>
      </c>
    </row>
    <row r="360" spans="1:9">
      <c r="A360" s="91" t="s">
        <v>1276</v>
      </c>
      <c r="B360" s="91" t="s">
        <v>1277</v>
      </c>
      <c r="C360" s="91" t="s">
        <v>1278</v>
      </c>
      <c r="D360" s="91" t="s">
        <v>88</v>
      </c>
      <c r="E360" s="91" t="s">
        <v>112</v>
      </c>
      <c r="F360" s="91" t="s">
        <v>113</v>
      </c>
      <c r="G360" s="91" t="s">
        <v>372</v>
      </c>
      <c r="H360" s="91" t="s">
        <v>199</v>
      </c>
      <c r="I360" s="92">
        <v>6.1899938100061891E-2</v>
      </c>
    </row>
    <row r="361" spans="1:9">
      <c r="A361" s="91" t="s">
        <v>1279</v>
      </c>
      <c r="B361" s="91" t="s">
        <v>1280</v>
      </c>
      <c r="C361" s="91" t="s">
        <v>1281</v>
      </c>
      <c r="D361" s="91" t="s">
        <v>70</v>
      </c>
      <c r="E361" s="91" t="s">
        <v>86</v>
      </c>
      <c r="F361" s="91" t="s">
        <v>300</v>
      </c>
      <c r="G361" s="91" t="s">
        <v>360</v>
      </c>
      <c r="H361" s="91" t="s">
        <v>188</v>
      </c>
      <c r="I361" s="92">
        <v>6.1799938200061792E-2</v>
      </c>
    </row>
    <row r="362" spans="1:9">
      <c r="A362" s="91" t="s">
        <v>1282</v>
      </c>
      <c r="B362" s="91" t="s">
        <v>1283</v>
      </c>
      <c r="C362" s="91" t="s">
        <v>1284</v>
      </c>
      <c r="D362" s="91" t="s">
        <v>58</v>
      </c>
      <c r="E362" s="91" t="s">
        <v>58</v>
      </c>
      <c r="F362" s="91" t="s">
        <v>59</v>
      </c>
      <c r="G362" s="91" t="s">
        <v>53</v>
      </c>
      <c r="H362" s="91" t="s">
        <v>54</v>
      </c>
      <c r="I362" s="92">
        <v>6.1699938300061687E-2</v>
      </c>
    </row>
    <row r="363" spans="1:9">
      <c r="A363" s="91" t="s">
        <v>1285</v>
      </c>
      <c r="B363" s="91" t="s">
        <v>1286</v>
      </c>
      <c r="C363" s="91" t="s">
        <v>1287</v>
      </c>
      <c r="D363" s="91" t="s">
        <v>88</v>
      </c>
      <c r="E363" s="91" t="s">
        <v>609</v>
      </c>
      <c r="F363" s="91" t="s">
        <v>1025</v>
      </c>
      <c r="G363" s="91" t="s">
        <v>276</v>
      </c>
      <c r="H363" s="91" t="s">
        <v>152</v>
      </c>
      <c r="I363" s="92">
        <v>6.1499938500061489E-2</v>
      </c>
    </row>
    <row r="364" spans="1:9">
      <c r="A364" s="91" t="s">
        <v>1288</v>
      </c>
      <c r="B364" s="91" t="s">
        <v>1289</v>
      </c>
      <c r="C364" s="91" t="s">
        <v>1290</v>
      </c>
      <c r="D364" s="91" t="s">
        <v>82</v>
      </c>
      <c r="E364" s="91" t="s">
        <v>400</v>
      </c>
      <c r="F364" s="91" t="s">
        <v>401</v>
      </c>
      <c r="G364" s="91" t="s">
        <v>53</v>
      </c>
      <c r="H364" s="91" t="s">
        <v>54</v>
      </c>
      <c r="I364" s="92">
        <v>6.1099938900061095E-2</v>
      </c>
    </row>
    <row r="365" spans="1:9">
      <c r="A365" s="91" t="s">
        <v>1291</v>
      </c>
      <c r="B365" s="91" t="s">
        <v>1292</v>
      </c>
      <c r="C365" s="91" t="s">
        <v>1293</v>
      </c>
      <c r="D365" s="91" t="s">
        <v>65</v>
      </c>
      <c r="E365" s="91" t="s">
        <v>203</v>
      </c>
      <c r="F365" s="91" t="s">
        <v>203</v>
      </c>
      <c r="G365" s="91" t="s">
        <v>53</v>
      </c>
      <c r="H365" s="91" t="s">
        <v>54</v>
      </c>
      <c r="I365" s="92">
        <v>6.1099938900061095E-2</v>
      </c>
    </row>
    <row r="366" spans="1:9">
      <c r="A366" s="91" t="s">
        <v>1294</v>
      </c>
      <c r="B366" s="91" t="s">
        <v>1295</v>
      </c>
      <c r="C366" s="91" t="s">
        <v>1296</v>
      </c>
      <c r="D366" s="91" t="s">
        <v>70</v>
      </c>
      <c r="E366" s="91" t="s">
        <v>86</v>
      </c>
      <c r="F366" s="91" t="s">
        <v>532</v>
      </c>
      <c r="G366" s="91" t="s">
        <v>194</v>
      </c>
      <c r="H366" s="91" t="s">
        <v>147</v>
      </c>
      <c r="I366" s="92">
        <v>6.0999939000060989E-2</v>
      </c>
    </row>
    <row r="367" spans="1:9">
      <c r="A367" s="91" t="s">
        <v>1297</v>
      </c>
      <c r="B367" s="91" t="s">
        <v>1298</v>
      </c>
      <c r="C367" s="91" t="s">
        <v>1299</v>
      </c>
      <c r="D367" s="91" t="s">
        <v>99</v>
      </c>
      <c r="E367" s="91" t="s">
        <v>192</v>
      </c>
      <c r="F367" s="91" t="s">
        <v>1044</v>
      </c>
      <c r="G367" s="91" t="s">
        <v>179</v>
      </c>
      <c r="H367" s="91" t="s">
        <v>142</v>
      </c>
      <c r="I367" s="92">
        <v>6.0799939200060792E-2</v>
      </c>
    </row>
    <row r="368" spans="1:9">
      <c r="A368" s="91" t="s">
        <v>1300</v>
      </c>
      <c r="B368" s="91" t="s">
        <v>1301</v>
      </c>
      <c r="C368" s="91" t="s">
        <v>1302</v>
      </c>
      <c r="D368" s="91" t="s">
        <v>58</v>
      </c>
      <c r="E368" s="91" t="s">
        <v>58</v>
      </c>
      <c r="F368" s="91" t="s">
        <v>59</v>
      </c>
      <c r="G368" s="91" t="s">
        <v>53</v>
      </c>
      <c r="H368" s="91" t="s">
        <v>54</v>
      </c>
      <c r="I368" s="92">
        <v>6.0399939600060397E-2</v>
      </c>
    </row>
    <row r="369" spans="1:9">
      <c r="A369" s="91" t="s">
        <v>1303</v>
      </c>
      <c r="B369" s="91" t="s">
        <v>1304</v>
      </c>
      <c r="C369" s="91" t="s">
        <v>1305</v>
      </c>
      <c r="D369" s="91" t="s">
        <v>70</v>
      </c>
      <c r="E369" s="91" t="s">
        <v>86</v>
      </c>
      <c r="F369" s="91" t="s">
        <v>700</v>
      </c>
      <c r="G369" s="91" t="s">
        <v>194</v>
      </c>
      <c r="H369" s="91" t="s">
        <v>147</v>
      </c>
      <c r="I369" s="92">
        <v>6.0299939700060291E-2</v>
      </c>
    </row>
    <row r="370" spans="1:9">
      <c r="A370" s="91" t="s">
        <v>1306</v>
      </c>
      <c r="B370" s="91" t="s">
        <v>1307</v>
      </c>
      <c r="C370" s="91" t="s">
        <v>1308</v>
      </c>
      <c r="D370" s="91" t="s">
        <v>105</v>
      </c>
      <c r="E370" s="91" t="s">
        <v>105</v>
      </c>
      <c r="F370" s="91" t="s">
        <v>565</v>
      </c>
      <c r="G370" s="91" t="s">
        <v>368</v>
      </c>
      <c r="H370" s="91" t="s">
        <v>166</v>
      </c>
      <c r="I370" s="92">
        <v>5.9599940400059594E-2</v>
      </c>
    </row>
    <row r="371" spans="1:9">
      <c r="A371" s="91" t="s">
        <v>1309</v>
      </c>
      <c r="B371" s="91" t="s">
        <v>1310</v>
      </c>
      <c r="C371" s="91" t="s">
        <v>1311</v>
      </c>
      <c r="D371" s="91" t="s">
        <v>105</v>
      </c>
      <c r="E371" s="91" t="s">
        <v>105</v>
      </c>
      <c r="F371" s="91" t="s">
        <v>665</v>
      </c>
      <c r="G371" s="91" t="s">
        <v>53</v>
      </c>
      <c r="H371" s="91" t="s">
        <v>54</v>
      </c>
      <c r="I371" s="92">
        <v>5.9599940400059594E-2</v>
      </c>
    </row>
    <row r="372" spans="1:9">
      <c r="A372" s="91" t="s">
        <v>1312</v>
      </c>
      <c r="B372" s="91" t="s">
        <v>1313</v>
      </c>
      <c r="C372" s="91" t="s">
        <v>1314</v>
      </c>
      <c r="D372" s="91" t="s">
        <v>70</v>
      </c>
      <c r="E372" s="91" t="s">
        <v>86</v>
      </c>
      <c r="F372" s="91" t="s">
        <v>300</v>
      </c>
      <c r="G372" s="91" t="s">
        <v>53</v>
      </c>
      <c r="H372" s="91" t="s">
        <v>54</v>
      </c>
      <c r="I372" s="92">
        <v>5.9299940700059291E-2</v>
      </c>
    </row>
    <row r="373" spans="1:9">
      <c r="A373" s="91" t="s">
        <v>1315</v>
      </c>
      <c r="B373" s="91" t="s">
        <v>1316</v>
      </c>
      <c r="C373" s="91" t="s">
        <v>1317</v>
      </c>
      <c r="D373" s="91" t="s">
        <v>65</v>
      </c>
      <c r="E373" s="91" t="s">
        <v>78</v>
      </c>
      <c r="F373" s="91" t="s">
        <v>79</v>
      </c>
      <c r="G373" s="91" t="s">
        <v>53</v>
      </c>
      <c r="H373" s="91" t="s">
        <v>54</v>
      </c>
      <c r="I373" s="92">
        <v>5.9299940700059291E-2</v>
      </c>
    </row>
    <row r="374" spans="1:9">
      <c r="A374" s="91" t="s">
        <v>1318</v>
      </c>
      <c r="B374" s="91" t="s">
        <v>1319</v>
      </c>
      <c r="C374" s="91" t="s">
        <v>1320</v>
      </c>
      <c r="D374" s="91" t="s">
        <v>88</v>
      </c>
      <c r="E374" s="91" t="s">
        <v>311</v>
      </c>
      <c r="F374" s="91" t="s">
        <v>311</v>
      </c>
      <c r="G374" s="91" t="s">
        <v>53</v>
      </c>
      <c r="H374" s="91" t="s">
        <v>54</v>
      </c>
      <c r="I374" s="92">
        <v>5.9199940800059192E-2</v>
      </c>
    </row>
    <row r="375" spans="1:9">
      <c r="A375" s="91" t="s">
        <v>1321</v>
      </c>
      <c r="B375" s="91" t="s">
        <v>1322</v>
      </c>
      <c r="C375" s="91" t="s">
        <v>1323</v>
      </c>
      <c r="D375" s="91" t="s">
        <v>88</v>
      </c>
      <c r="E375" s="91" t="s">
        <v>609</v>
      </c>
      <c r="F375" s="91" t="s">
        <v>610</v>
      </c>
      <c r="G375" s="91" t="s">
        <v>53</v>
      </c>
      <c r="H375" s="91" t="s">
        <v>54</v>
      </c>
      <c r="I375" s="92">
        <v>5.9099940900059093E-2</v>
      </c>
    </row>
    <row r="376" spans="1:9">
      <c r="A376" s="91" t="s">
        <v>1324</v>
      </c>
      <c r="B376" s="91" t="s">
        <v>1325</v>
      </c>
      <c r="C376" s="91" t="s">
        <v>1326</v>
      </c>
      <c r="D376" s="91" t="s">
        <v>88</v>
      </c>
      <c r="E376" s="91" t="s">
        <v>311</v>
      </c>
      <c r="F376" s="91" t="s">
        <v>311</v>
      </c>
      <c r="G376" s="91" t="s">
        <v>114</v>
      </c>
      <c r="H376" s="91" t="s">
        <v>115</v>
      </c>
      <c r="I376" s="92">
        <v>5.8999941000058988E-2</v>
      </c>
    </row>
    <row r="377" spans="1:9">
      <c r="A377" s="91" t="s">
        <v>1327</v>
      </c>
      <c r="B377" s="91" t="s">
        <v>1328</v>
      </c>
      <c r="C377" s="91" t="s">
        <v>1329</v>
      </c>
      <c r="D377" s="91" t="s">
        <v>88</v>
      </c>
      <c r="E377" s="91" t="s">
        <v>127</v>
      </c>
      <c r="F377" s="91" t="s">
        <v>461</v>
      </c>
      <c r="G377" s="91" t="s">
        <v>194</v>
      </c>
      <c r="H377" s="91" t="s">
        <v>147</v>
      </c>
      <c r="I377" s="92">
        <v>5.8999941000058988E-2</v>
      </c>
    </row>
    <row r="378" spans="1:9">
      <c r="A378" s="91" t="s">
        <v>1330</v>
      </c>
      <c r="B378" s="91" t="s">
        <v>1331</v>
      </c>
      <c r="C378" s="91" t="s">
        <v>1332</v>
      </c>
      <c r="D378" s="91" t="s">
        <v>70</v>
      </c>
      <c r="E378" s="91" t="s">
        <v>86</v>
      </c>
      <c r="F378" s="91" t="s">
        <v>307</v>
      </c>
      <c r="G378" s="91" t="s">
        <v>114</v>
      </c>
      <c r="H378" s="91" t="s">
        <v>115</v>
      </c>
      <c r="I378" s="92">
        <v>5.8899941100058896E-2</v>
      </c>
    </row>
    <row r="379" spans="1:9">
      <c r="A379" s="91" t="s">
        <v>1333</v>
      </c>
      <c r="B379" s="91" t="s">
        <v>1334</v>
      </c>
      <c r="C379" s="91" t="s">
        <v>1335</v>
      </c>
      <c r="D379" s="91" t="s">
        <v>105</v>
      </c>
      <c r="E379" s="91" t="s">
        <v>105</v>
      </c>
      <c r="F379" s="91" t="s">
        <v>665</v>
      </c>
      <c r="G379" s="91" t="s">
        <v>53</v>
      </c>
      <c r="H379" s="91" t="s">
        <v>54</v>
      </c>
      <c r="I379" s="92">
        <v>5.879994120005879E-2</v>
      </c>
    </row>
    <row r="380" spans="1:9">
      <c r="A380" s="91" t="s">
        <v>1336</v>
      </c>
      <c r="B380" s="91" t="s">
        <v>1337</v>
      </c>
      <c r="C380" s="91" t="s">
        <v>1338</v>
      </c>
      <c r="D380" s="91" t="s">
        <v>70</v>
      </c>
      <c r="E380" s="91" t="s">
        <v>86</v>
      </c>
      <c r="F380" s="91" t="s">
        <v>700</v>
      </c>
      <c r="G380" s="91" t="s">
        <v>194</v>
      </c>
      <c r="H380" s="91" t="s">
        <v>147</v>
      </c>
      <c r="I380" s="92">
        <v>5.8699941300058692E-2</v>
      </c>
    </row>
    <row r="381" spans="1:9">
      <c r="A381" s="91" t="s">
        <v>1339</v>
      </c>
      <c r="B381" s="91" t="s">
        <v>1340</v>
      </c>
      <c r="C381" s="91" t="s">
        <v>1341</v>
      </c>
      <c r="D381" s="91" t="s">
        <v>94</v>
      </c>
      <c r="E381" s="91" t="s">
        <v>94</v>
      </c>
      <c r="F381" s="91" t="s">
        <v>164</v>
      </c>
      <c r="G381" s="91" t="s">
        <v>372</v>
      </c>
      <c r="H381" s="91" t="s">
        <v>199</v>
      </c>
      <c r="I381" s="92">
        <v>5.8499941500058494E-2</v>
      </c>
    </row>
    <row r="382" spans="1:9">
      <c r="A382" s="91" t="s">
        <v>1342</v>
      </c>
      <c r="B382" s="91" t="s">
        <v>1343</v>
      </c>
      <c r="C382" s="91" t="s">
        <v>1344</v>
      </c>
      <c r="D382" s="91" t="s">
        <v>50</v>
      </c>
      <c r="E382" s="91" t="s">
        <v>63</v>
      </c>
      <c r="F382" s="91" t="s">
        <v>64</v>
      </c>
      <c r="G382" s="91" t="s">
        <v>53</v>
      </c>
      <c r="H382" s="91" t="s">
        <v>54</v>
      </c>
      <c r="I382" s="92">
        <v>5.8499941500058494E-2</v>
      </c>
    </row>
    <row r="383" spans="1:9">
      <c r="A383" s="91" t="s">
        <v>1345</v>
      </c>
      <c r="B383" s="91" t="s">
        <v>1346</v>
      </c>
      <c r="C383" s="91" t="s">
        <v>1347</v>
      </c>
      <c r="D383" s="91" t="s">
        <v>82</v>
      </c>
      <c r="E383" s="91" t="s">
        <v>400</v>
      </c>
      <c r="F383" s="91" t="s">
        <v>596</v>
      </c>
      <c r="G383" s="91" t="s">
        <v>53</v>
      </c>
      <c r="H383" s="91" t="s">
        <v>54</v>
      </c>
      <c r="I383" s="92">
        <v>5.8099941900058093E-2</v>
      </c>
    </row>
    <row r="384" spans="1:9">
      <c r="A384" s="91" t="s">
        <v>1348</v>
      </c>
      <c r="B384" s="91" t="s">
        <v>1349</v>
      </c>
      <c r="C384" s="91" t="s">
        <v>1350</v>
      </c>
      <c r="D384" s="91" t="s">
        <v>88</v>
      </c>
      <c r="E384" s="91" t="s">
        <v>112</v>
      </c>
      <c r="F384" s="91" t="s">
        <v>113</v>
      </c>
      <c r="G384" s="91" t="s">
        <v>360</v>
      </c>
      <c r="H384" s="91" t="s">
        <v>188</v>
      </c>
      <c r="I384" s="92">
        <v>5.7999942000057994E-2</v>
      </c>
    </row>
    <row r="385" spans="1:9">
      <c r="A385" s="91" t="s">
        <v>1351</v>
      </c>
      <c r="B385" s="91" t="s">
        <v>1352</v>
      </c>
      <c r="C385" s="91" t="s">
        <v>1353</v>
      </c>
      <c r="D385" s="91" t="s">
        <v>58</v>
      </c>
      <c r="E385" s="91" t="s">
        <v>58</v>
      </c>
      <c r="F385" s="91" t="s">
        <v>59</v>
      </c>
      <c r="G385" s="91" t="s">
        <v>53</v>
      </c>
      <c r="H385" s="91" t="s">
        <v>54</v>
      </c>
      <c r="I385" s="92">
        <v>5.7899942100057895E-2</v>
      </c>
    </row>
    <row r="386" spans="1:9">
      <c r="A386" s="91" t="s">
        <v>1354</v>
      </c>
      <c r="B386" s="91" t="s">
        <v>1355</v>
      </c>
      <c r="C386" s="91" t="s">
        <v>1356</v>
      </c>
      <c r="D386" s="91" t="s">
        <v>94</v>
      </c>
      <c r="E386" s="91" t="s">
        <v>94</v>
      </c>
      <c r="F386" s="91" t="s">
        <v>281</v>
      </c>
      <c r="G386" s="91" t="s">
        <v>179</v>
      </c>
      <c r="H386" s="91" t="s">
        <v>142</v>
      </c>
      <c r="I386" s="92">
        <v>5.7899942100057895E-2</v>
      </c>
    </row>
    <row r="387" spans="1:9">
      <c r="A387" s="91" t="s">
        <v>1357</v>
      </c>
      <c r="B387" s="91" t="s">
        <v>1358</v>
      </c>
      <c r="C387" s="91" t="s">
        <v>1359</v>
      </c>
      <c r="D387" s="91" t="s">
        <v>88</v>
      </c>
      <c r="E387" s="91" t="s">
        <v>112</v>
      </c>
      <c r="F387" s="91" t="s">
        <v>113</v>
      </c>
      <c r="G387" s="91" t="s">
        <v>179</v>
      </c>
      <c r="H387" s="91" t="s">
        <v>142</v>
      </c>
      <c r="I387" s="92">
        <v>5.7899942100057895E-2</v>
      </c>
    </row>
    <row r="388" spans="1:9">
      <c r="A388" s="91" t="s">
        <v>1360</v>
      </c>
      <c r="B388" s="91" t="s">
        <v>1361</v>
      </c>
      <c r="C388" s="91" t="s">
        <v>1362</v>
      </c>
      <c r="D388" s="91" t="s">
        <v>99</v>
      </c>
      <c r="E388" s="91" t="s">
        <v>551</v>
      </c>
      <c r="F388" s="91" t="s">
        <v>552</v>
      </c>
      <c r="G388" s="91" t="s">
        <v>268</v>
      </c>
      <c r="H388" s="91" t="s">
        <v>137</v>
      </c>
      <c r="I388" s="92">
        <v>5.779994220005779E-2</v>
      </c>
    </row>
    <row r="389" spans="1:9">
      <c r="A389" s="91" t="s">
        <v>1363</v>
      </c>
      <c r="B389" s="91" t="s">
        <v>1364</v>
      </c>
      <c r="C389" s="91" t="s">
        <v>1365</v>
      </c>
      <c r="D389" s="91" t="s">
        <v>105</v>
      </c>
      <c r="E389" s="91" t="s">
        <v>105</v>
      </c>
      <c r="F389" s="91" t="s">
        <v>565</v>
      </c>
      <c r="G389" s="91" t="s">
        <v>53</v>
      </c>
      <c r="H389" s="91" t="s">
        <v>54</v>
      </c>
      <c r="I389" s="92">
        <v>5.779994220005779E-2</v>
      </c>
    </row>
    <row r="390" spans="1:9">
      <c r="A390" s="91" t="s">
        <v>1366</v>
      </c>
      <c r="B390" s="91" t="s">
        <v>1367</v>
      </c>
      <c r="C390" s="91" t="s">
        <v>1368</v>
      </c>
      <c r="D390" s="91" t="s">
        <v>50</v>
      </c>
      <c r="E390" s="91" t="s">
        <v>51</v>
      </c>
      <c r="F390" s="91" t="s">
        <v>208</v>
      </c>
      <c r="G390" s="91" t="s">
        <v>323</v>
      </c>
      <c r="H390" s="91" t="s">
        <v>160</v>
      </c>
      <c r="I390" s="92">
        <v>5.7699942300057691E-2</v>
      </c>
    </row>
    <row r="391" spans="1:9">
      <c r="A391" s="91" t="s">
        <v>1369</v>
      </c>
      <c r="B391" s="91" t="s">
        <v>1370</v>
      </c>
      <c r="C391" s="91" t="s">
        <v>1371</v>
      </c>
      <c r="D391" s="91" t="s">
        <v>88</v>
      </c>
      <c r="E391" s="91" t="s">
        <v>127</v>
      </c>
      <c r="F391" s="91" t="s">
        <v>430</v>
      </c>
      <c r="G391" s="91" t="s">
        <v>53</v>
      </c>
      <c r="H391" s="91" t="s">
        <v>54</v>
      </c>
      <c r="I391" s="92">
        <v>5.7399942600057388E-2</v>
      </c>
    </row>
    <row r="392" spans="1:9">
      <c r="A392" s="91" t="s">
        <v>1372</v>
      </c>
      <c r="B392" s="91" t="s">
        <v>1373</v>
      </c>
      <c r="C392" s="91" t="s">
        <v>1374</v>
      </c>
      <c r="D392" s="91" t="s">
        <v>50</v>
      </c>
      <c r="E392" s="91" t="s">
        <v>63</v>
      </c>
      <c r="F392" s="91" t="s">
        <v>64</v>
      </c>
      <c r="G392" s="91" t="s">
        <v>53</v>
      </c>
      <c r="H392" s="91" t="s">
        <v>54</v>
      </c>
      <c r="I392" s="92">
        <v>5.6899943100056888E-2</v>
      </c>
    </row>
    <row r="393" spans="1:9">
      <c r="A393" s="91" t="s">
        <v>1375</v>
      </c>
      <c r="B393" s="91" t="s">
        <v>1376</v>
      </c>
      <c r="C393" s="91" t="s">
        <v>1377</v>
      </c>
      <c r="D393" s="91" t="s">
        <v>88</v>
      </c>
      <c r="E393" s="91" t="s">
        <v>311</v>
      </c>
      <c r="F393" s="91" t="s">
        <v>311</v>
      </c>
      <c r="G393" s="91" t="s">
        <v>53</v>
      </c>
      <c r="H393" s="91" t="s">
        <v>54</v>
      </c>
      <c r="I393" s="92">
        <v>5.6899943100056888E-2</v>
      </c>
    </row>
    <row r="394" spans="1:9">
      <c r="A394" s="91" t="s">
        <v>1378</v>
      </c>
      <c r="B394" s="91" t="s">
        <v>1379</v>
      </c>
      <c r="C394" s="91" t="s">
        <v>1380</v>
      </c>
      <c r="D394" s="91" t="s">
        <v>99</v>
      </c>
      <c r="E394" s="91" t="s">
        <v>291</v>
      </c>
      <c r="F394" s="91" t="s">
        <v>669</v>
      </c>
      <c r="G394" s="91" t="s">
        <v>53</v>
      </c>
      <c r="H394" s="91" t="s">
        <v>54</v>
      </c>
      <c r="I394" s="92">
        <v>5.6799943200056796E-2</v>
      </c>
    </row>
    <row r="395" spans="1:9">
      <c r="A395" s="91" t="s">
        <v>1381</v>
      </c>
      <c r="B395" s="91" t="s">
        <v>1382</v>
      </c>
      <c r="C395" s="91" t="s">
        <v>1383</v>
      </c>
      <c r="D395" s="91" t="s">
        <v>99</v>
      </c>
      <c r="E395" s="91" t="s">
        <v>296</v>
      </c>
      <c r="F395" s="91" t="s">
        <v>296</v>
      </c>
      <c r="G395" s="91" t="s">
        <v>114</v>
      </c>
      <c r="H395" s="91" t="s">
        <v>115</v>
      </c>
      <c r="I395" s="92">
        <v>5.669994330005669E-2</v>
      </c>
    </row>
    <row r="396" spans="1:9">
      <c r="A396" s="91" t="s">
        <v>1384</v>
      </c>
      <c r="B396" s="91" t="s">
        <v>1385</v>
      </c>
      <c r="C396" s="91" t="s">
        <v>1386</v>
      </c>
      <c r="D396" s="91" t="s">
        <v>99</v>
      </c>
      <c r="E396" s="91" t="s">
        <v>192</v>
      </c>
      <c r="F396" s="91" t="s">
        <v>1044</v>
      </c>
      <c r="G396" s="91" t="s">
        <v>194</v>
      </c>
      <c r="H396" s="91" t="s">
        <v>147</v>
      </c>
      <c r="I396" s="92">
        <v>5.6599943400056592E-2</v>
      </c>
    </row>
    <row r="397" spans="1:9">
      <c r="A397" s="91" t="s">
        <v>1387</v>
      </c>
      <c r="B397" s="91" t="s">
        <v>1388</v>
      </c>
      <c r="C397" s="91" t="s">
        <v>1389</v>
      </c>
      <c r="D397" s="91" t="s">
        <v>88</v>
      </c>
      <c r="E397" s="91" t="s">
        <v>112</v>
      </c>
      <c r="F397" s="91" t="s">
        <v>113</v>
      </c>
      <c r="G397" s="91" t="s">
        <v>335</v>
      </c>
      <c r="H397" s="91" t="s">
        <v>175</v>
      </c>
      <c r="I397" s="92">
        <v>5.6599943400056592E-2</v>
      </c>
    </row>
    <row r="398" spans="1:9">
      <c r="A398" s="91" t="s">
        <v>1390</v>
      </c>
      <c r="B398" s="91" t="s">
        <v>1391</v>
      </c>
      <c r="C398" s="91" t="s">
        <v>1392</v>
      </c>
      <c r="D398" s="91" t="s">
        <v>50</v>
      </c>
      <c r="E398" s="91" t="s">
        <v>146</v>
      </c>
      <c r="F398" s="91" t="s">
        <v>146</v>
      </c>
      <c r="G398" s="91" t="s">
        <v>53</v>
      </c>
      <c r="H398" s="91" t="s">
        <v>54</v>
      </c>
      <c r="I398" s="92">
        <v>5.6499943500056493E-2</v>
      </c>
    </row>
    <row r="399" spans="1:9">
      <c r="A399" s="91" t="s">
        <v>1393</v>
      </c>
      <c r="B399" s="91" t="s">
        <v>1394</v>
      </c>
      <c r="C399" s="91" t="s">
        <v>1395</v>
      </c>
      <c r="D399" s="91" t="s">
        <v>65</v>
      </c>
      <c r="E399" s="91" t="s">
        <v>203</v>
      </c>
      <c r="F399" s="91" t="s">
        <v>203</v>
      </c>
      <c r="G399" s="91" t="s">
        <v>344</v>
      </c>
      <c r="H399" s="91" t="s">
        <v>137</v>
      </c>
      <c r="I399" s="92">
        <v>5.6499943500056493E-2</v>
      </c>
    </row>
    <row r="400" spans="1:9">
      <c r="A400" s="91" t="s">
        <v>1396</v>
      </c>
      <c r="B400" s="91" t="s">
        <v>1397</v>
      </c>
      <c r="C400" s="91" t="s">
        <v>1398</v>
      </c>
      <c r="D400" s="91" t="s">
        <v>88</v>
      </c>
      <c r="E400" s="91" t="s">
        <v>609</v>
      </c>
      <c r="F400" s="91" t="s">
        <v>610</v>
      </c>
      <c r="G400" s="91" t="s">
        <v>53</v>
      </c>
      <c r="H400" s="91" t="s">
        <v>54</v>
      </c>
      <c r="I400" s="92">
        <v>5.6399943600056388E-2</v>
      </c>
    </row>
    <row r="401" spans="1:9">
      <c r="A401" s="91" t="s">
        <v>1399</v>
      </c>
      <c r="B401" s="91" t="s">
        <v>1400</v>
      </c>
      <c r="C401" s="91" t="s">
        <v>1401</v>
      </c>
      <c r="D401" s="91" t="s">
        <v>88</v>
      </c>
      <c r="E401" s="91" t="s">
        <v>609</v>
      </c>
      <c r="F401" s="91" t="s">
        <v>610</v>
      </c>
      <c r="G401" s="91" t="s">
        <v>53</v>
      </c>
      <c r="H401" s="91" t="s">
        <v>54</v>
      </c>
      <c r="I401" s="92">
        <v>5.6399943600056388E-2</v>
      </c>
    </row>
    <row r="402" spans="1:9">
      <c r="A402" s="91" t="s">
        <v>1402</v>
      </c>
      <c r="B402" s="91" t="s">
        <v>1403</v>
      </c>
      <c r="C402" s="91" t="s">
        <v>1404</v>
      </c>
      <c r="D402" s="91" t="s">
        <v>88</v>
      </c>
      <c r="E402" s="91" t="s">
        <v>609</v>
      </c>
      <c r="F402" s="91" t="s">
        <v>610</v>
      </c>
      <c r="G402" s="91" t="s">
        <v>53</v>
      </c>
      <c r="H402" s="91" t="s">
        <v>54</v>
      </c>
      <c r="I402" s="92">
        <v>5.6399943600056388E-2</v>
      </c>
    </row>
    <row r="403" spans="1:9">
      <c r="A403" s="91" t="s">
        <v>1405</v>
      </c>
      <c r="B403" s="91" t="s">
        <v>1406</v>
      </c>
      <c r="C403" s="91" t="s">
        <v>1407</v>
      </c>
      <c r="D403" s="91" t="s">
        <v>82</v>
      </c>
      <c r="E403" s="91" t="s">
        <v>400</v>
      </c>
      <c r="F403" s="91" t="s">
        <v>596</v>
      </c>
      <c r="G403" s="91" t="s">
        <v>174</v>
      </c>
      <c r="H403" s="91" t="s">
        <v>137</v>
      </c>
      <c r="I403" s="92">
        <v>5.6299943700056296E-2</v>
      </c>
    </row>
    <row r="404" spans="1:9">
      <c r="A404" s="91" t="s">
        <v>1408</v>
      </c>
      <c r="B404" s="91" t="s">
        <v>1409</v>
      </c>
      <c r="C404" s="91" t="s">
        <v>1410</v>
      </c>
      <c r="D404" s="91" t="s">
        <v>94</v>
      </c>
      <c r="E404" s="91" t="s">
        <v>94</v>
      </c>
      <c r="F404" s="91" t="s">
        <v>1411</v>
      </c>
      <c r="G404" s="91" t="s">
        <v>80</v>
      </c>
      <c r="H404" s="91" t="s">
        <v>81</v>
      </c>
      <c r="I404" s="92">
        <v>5.6299943700056296E-2</v>
      </c>
    </row>
    <row r="405" spans="1:9">
      <c r="A405" s="91" t="s">
        <v>1412</v>
      </c>
      <c r="B405" s="91" t="s">
        <v>1413</v>
      </c>
      <c r="C405" s="91" t="s">
        <v>1414</v>
      </c>
      <c r="D405" s="91" t="s">
        <v>74</v>
      </c>
      <c r="E405" s="91" t="s">
        <v>74</v>
      </c>
      <c r="F405" s="91" t="s">
        <v>98</v>
      </c>
      <c r="G405" s="91" t="s">
        <v>344</v>
      </c>
      <c r="H405" s="91" t="s">
        <v>137</v>
      </c>
      <c r="I405" s="92">
        <v>5.6299943700056296E-2</v>
      </c>
    </row>
    <row r="406" spans="1:9">
      <c r="A406" s="91" t="s">
        <v>1415</v>
      </c>
      <c r="B406" s="91" t="s">
        <v>1416</v>
      </c>
      <c r="C406" s="91" t="s">
        <v>1417</v>
      </c>
      <c r="D406" s="91" t="s">
        <v>88</v>
      </c>
      <c r="E406" s="91" t="s">
        <v>112</v>
      </c>
      <c r="F406" s="91" t="s">
        <v>113</v>
      </c>
      <c r="G406" s="91" t="s">
        <v>376</v>
      </c>
      <c r="H406" s="91" t="s">
        <v>204</v>
      </c>
      <c r="I406" s="92">
        <v>5.619994380005619E-2</v>
      </c>
    </row>
    <row r="407" spans="1:9">
      <c r="A407" s="91" t="s">
        <v>1418</v>
      </c>
      <c r="B407" s="91" t="s">
        <v>1419</v>
      </c>
      <c r="C407" s="91" t="s">
        <v>1420</v>
      </c>
      <c r="D407" s="91" t="s">
        <v>88</v>
      </c>
      <c r="E407" s="91" t="s">
        <v>609</v>
      </c>
      <c r="F407" s="91" t="s">
        <v>1025</v>
      </c>
      <c r="G407" s="91" t="s">
        <v>194</v>
      </c>
      <c r="H407" s="91" t="s">
        <v>147</v>
      </c>
      <c r="I407" s="92">
        <v>5.5899944100055887E-2</v>
      </c>
    </row>
    <row r="408" spans="1:9">
      <c r="A408" s="91" t="s">
        <v>1421</v>
      </c>
      <c r="B408" s="91" t="s">
        <v>1422</v>
      </c>
      <c r="C408" s="91" t="s">
        <v>1423</v>
      </c>
      <c r="D408" s="91" t="s">
        <v>99</v>
      </c>
      <c r="E408" s="91" t="s">
        <v>192</v>
      </c>
      <c r="F408" s="91" t="s">
        <v>193</v>
      </c>
      <c r="G408" s="91" t="s">
        <v>388</v>
      </c>
      <c r="H408" s="91" t="s">
        <v>213</v>
      </c>
      <c r="I408" s="92">
        <v>5.569994430005569E-2</v>
      </c>
    </row>
    <row r="409" spans="1:9">
      <c r="A409" s="91" t="s">
        <v>1424</v>
      </c>
      <c r="B409" s="91" t="s">
        <v>1425</v>
      </c>
      <c r="C409" s="91" t="s">
        <v>1426</v>
      </c>
      <c r="D409" s="91" t="s">
        <v>74</v>
      </c>
      <c r="E409" s="91" t="s">
        <v>74</v>
      </c>
      <c r="F409" s="91" t="s">
        <v>151</v>
      </c>
      <c r="G409" s="91" t="s">
        <v>276</v>
      </c>
      <c r="H409" s="91" t="s">
        <v>152</v>
      </c>
      <c r="I409" s="92">
        <v>5.569994430005569E-2</v>
      </c>
    </row>
    <row r="410" spans="1:9">
      <c r="A410" s="91" t="s">
        <v>1427</v>
      </c>
      <c r="B410" s="91" t="s">
        <v>1428</v>
      </c>
      <c r="C410" s="91" t="s">
        <v>1429</v>
      </c>
      <c r="D410" s="91" t="s">
        <v>74</v>
      </c>
      <c r="E410" s="91" t="s">
        <v>74</v>
      </c>
      <c r="F410" s="91" t="s">
        <v>98</v>
      </c>
      <c r="G410" s="91" t="s">
        <v>360</v>
      </c>
      <c r="H410" s="91" t="s">
        <v>188</v>
      </c>
      <c r="I410" s="92">
        <v>5.569994430005569E-2</v>
      </c>
    </row>
    <row r="411" spans="1:9">
      <c r="A411" s="91" t="s">
        <v>1430</v>
      </c>
      <c r="B411" s="91" t="s">
        <v>1431</v>
      </c>
      <c r="C411" s="91" t="s">
        <v>1432</v>
      </c>
      <c r="D411" s="91" t="s">
        <v>65</v>
      </c>
      <c r="E411" s="91" t="s">
        <v>78</v>
      </c>
      <c r="F411" s="91" t="s">
        <v>79</v>
      </c>
      <c r="G411" s="91" t="s">
        <v>53</v>
      </c>
      <c r="H411" s="91" t="s">
        <v>54</v>
      </c>
      <c r="I411" s="92">
        <v>5.5599944400055591E-2</v>
      </c>
    </row>
    <row r="412" spans="1:9">
      <c r="A412" s="91" t="s">
        <v>1433</v>
      </c>
      <c r="B412" s="91" t="s">
        <v>1434</v>
      </c>
      <c r="C412" s="91" t="s">
        <v>1435</v>
      </c>
      <c r="D412" s="91" t="s">
        <v>50</v>
      </c>
      <c r="E412" s="91" t="s">
        <v>51</v>
      </c>
      <c r="F412" s="91" t="s">
        <v>52</v>
      </c>
      <c r="G412" s="91" t="s">
        <v>53</v>
      </c>
      <c r="H412" s="91" t="s">
        <v>54</v>
      </c>
      <c r="I412" s="92">
        <v>5.5499944500055493E-2</v>
      </c>
    </row>
    <row r="413" spans="1:9">
      <c r="A413" s="91" t="s">
        <v>1436</v>
      </c>
      <c r="B413" s="91" t="s">
        <v>1437</v>
      </c>
      <c r="C413" s="91" t="s">
        <v>1438</v>
      </c>
      <c r="D413" s="91" t="s">
        <v>50</v>
      </c>
      <c r="E413" s="91" t="s">
        <v>51</v>
      </c>
      <c r="F413" s="91" t="s">
        <v>761</v>
      </c>
      <c r="G413" s="91" t="s">
        <v>53</v>
      </c>
      <c r="H413" s="91" t="s">
        <v>54</v>
      </c>
      <c r="I413" s="92">
        <v>5.5499944500055493E-2</v>
      </c>
    </row>
    <row r="414" spans="1:9">
      <c r="A414" s="91" t="s">
        <v>1439</v>
      </c>
      <c r="B414" s="91" t="s">
        <v>1440</v>
      </c>
      <c r="C414" s="91" t="s">
        <v>1441</v>
      </c>
      <c r="D414" s="91" t="s">
        <v>70</v>
      </c>
      <c r="E414" s="91" t="s">
        <v>86</v>
      </c>
      <c r="F414" s="91" t="s">
        <v>307</v>
      </c>
      <c r="G414" s="91" t="s">
        <v>53</v>
      </c>
      <c r="H414" s="91" t="s">
        <v>54</v>
      </c>
      <c r="I414" s="92">
        <v>5.5399944600055387E-2</v>
      </c>
    </row>
    <row r="415" spans="1:9">
      <c r="A415" s="91" t="s">
        <v>1442</v>
      </c>
      <c r="B415" s="91" t="s">
        <v>1443</v>
      </c>
      <c r="C415" s="91" t="s">
        <v>1444</v>
      </c>
      <c r="D415" s="91" t="s">
        <v>88</v>
      </c>
      <c r="E415" s="91" t="s">
        <v>127</v>
      </c>
      <c r="F415" s="91" t="s">
        <v>461</v>
      </c>
      <c r="G415" s="91" t="s">
        <v>53</v>
      </c>
      <c r="H415" s="91" t="s">
        <v>54</v>
      </c>
      <c r="I415" s="92">
        <v>5.5299944700055295E-2</v>
      </c>
    </row>
    <row r="416" spans="1:9">
      <c r="A416" s="91" t="s">
        <v>1445</v>
      </c>
      <c r="B416" s="91" t="s">
        <v>1446</v>
      </c>
      <c r="C416" s="91" t="s">
        <v>1447</v>
      </c>
      <c r="D416" s="91" t="s">
        <v>70</v>
      </c>
      <c r="E416" s="91" t="s">
        <v>86</v>
      </c>
      <c r="F416" s="91" t="s">
        <v>307</v>
      </c>
      <c r="G416" s="91" t="s">
        <v>53</v>
      </c>
      <c r="H416" s="91" t="s">
        <v>54</v>
      </c>
      <c r="I416" s="92">
        <v>5.519994480005519E-2</v>
      </c>
    </row>
    <row r="417" spans="1:9">
      <c r="A417" s="91" t="s">
        <v>1448</v>
      </c>
      <c r="B417" s="91" t="s">
        <v>1449</v>
      </c>
      <c r="C417" s="91" t="s">
        <v>1450</v>
      </c>
      <c r="D417" s="91" t="s">
        <v>99</v>
      </c>
      <c r="E417" s="91" t="s">
        <v>192</v>
      </c>
      <c r="F417" s="91" t="s">
        <v>1044</v>
      </c>
      <c r="G417" s="91" t="s">
        <v>194</v>
      </c>
      <c r="H417" s="91" t="s">
        <v>147</v>
      </c>
      <c r="I417" s="92">
        <v>5.5099944900055098E-2</v>
      </c>
    </row>
    <row r="418" spans="1:9">
      <c r="A418" s="91" t="s">
        <v>1451</v>
      </c>
      <c r="B418" s="91" t="s">
        <v>1452</v>
      </c>
      <c r="C418" s="91" t="s">
        <v>1453</v>
      </c>
      <c r="D418" s="91" t="s">
        <v>58</v>
      </c>
      <c r="E418" s="91" t="s">
        <v>58</v>
      </c>
      <c r="F418" s="91" t="s">
        <v>59</v>
      </c>
      <c r="G418" s="91" t="s">
        <v>327</v>
      </c>
      <c r="H418" s="91" t="s">
        <v>166</v>
      </c>
      <c r="I418" s="92">
        <v>5.5099944900055098E-2</v>
      </c>
    </row>
    <row r="419" spans="1:9">
      <c r="A419" s="91" t="s">
        <v>1454</v>
      </c>
      <c r="B419" s="91" t="s">
        <v>1455</v>
      </c>
      <c r="C419" s="91" t="s">
        <v>1456</v>
      </c>
      <c r="D419" s="91" t="s">
        <v>70</v>
      </c>
      <c r="E419" s="91" t="s">
        <v>1457</v>
      </c>
      <c r="F419" s="91" t="s">
        <v>1458</v>
      </c>
      <c r="G419" s="91" t="s">
        <v>53</v>
      </c>
      <c r="H419" s="91" t="s">
        <v>54</v>
      </c>
      <c r="I419" s="92">
        <v>5.4999945000054992E-2</v>
      </c>
    </row>
    <row r="420" spans="1:9">
      <c r="A420" s="91" t="s">
        <v>1459</v>
      </c>
      <c r="B420" s="91" t="s">
        <v>1460</v>
      </c>
      <c r="C420" s="91" t="s">
        <v>1461</v>
      </c>
      <c r="D420" s="91" t="s">
        <v>58</v>
      </c>
      <c r="E420" s="91" t="s">
        <v>58</v>
      </c>
      <c r="F420" s="91" t="s">
        <v>59</v>
      </c>
      <c r="G420" s="91" t="s">
        <v>165</v>
      </c>
      <c r="H420" s="91" t="s">
        <v>132</v>
      </c>
      <c r="I420" s="92">
        <v>5.4899945100054887E-2</v>
      </c>
    </row>
    <row r="421" spans="1:9">
      <c r="A421" s="91" t="s">
        <v>1462</v>
      </c>
      <c r="B421" s="91" t="s">
        <v>1463</v>
      </c>
      <c r="C421" s="91" t="s">
        <v>1464</v>
      </c>
      <c r="D421" s="91" t="s">
        <v>58</v>
      </c>
      <c r="E421" s="91" t="s">
        <v>58</v>
      </c>
      <c r="F421" s="91" t="s">
        <v>59</v>
      </c>
      <c r="G421" s="91" t="s">
        <v>194</v>
      </c>
      <c r="H421" s="91" t="s">
        <v>147</v>
      </c>
      <c r="I421" s="92">
        <v>5.4799945200054795E-2</v>
      </c>
    </row>
    <row r="422" spans="1:9">
      <c r="A422" s="91" t="s">
        <v>1465</v>
      </c>
      <c r="B422" s="91" t="s">
        <v>1466</v>
      </c>
      <c r="C422" s="91" t="s">
        <v>1467</v>
      </c>
      <c r="D422" s="91" t="s">
        <v>105</v>
      </c>
      <c r="E422" s="91" t="s">
        <v>105</v>
      </c>
      <c r="F422" s="91" t="s">
        <v>565</v>
      </c>
      <c r="G422" s="91" t="s">
        <v>53</v>
      </c>
      <c r="H422" s="91" t="s">
        <v>54</v>
      </c>
      <c r="I422" s="92">
        <v>5.4799945200054795E-2</v>
      </c>
    </row>
    <row r="423" spans="1:9">
      <c r="A423" s="91" t="s">
        <v>1468</v>
      </c>
      <c r="B423" s="91" t="s">
        <v>1469</v>
      </c>
      <c r="C423" s="91" t="s">
        <v>1470</v>
      </c>
      <c r="D423" s="91" t="s">
        <v>99</v>
      </c>
      <c r="E423" s="91" t="s">
        <v>296</v>
      </c>
      <c r="F423" s="91" t="s">
        <v>296</v>
      </c>
      <c r="G423" s="91" t="s">
        <v>114</v>
      </c>
      <c r="H423" s="91" t="s">
        <v>115</v>
      </c>
      <c r="I423" s="92">
        <v>5.4699945300054689E-2</v>
      </c>
    </row>
    <row r="424" spans="1:9">
      <c r="A424" s="91" t="s">
        <v>1471</v>
      </c>
      <c r="B424" s="91" t="s">
        <v>1472</v>
      </c>
      <c r="C424" s="91" t="s">
        <v>1473</v>
      </c>
      <c r="D424" s="91" t="s">
        <v>82</v>
      </c>
      <c r="E424" s="91" t="s">
        <v>400</v>
      </c>
      <c r="F424" s="91" t="s">
        <v>596</v>
      </c>
      <c r="G424" s="91" t="s">
        <v>53</v>
      </c>
      <c r="H424" s="91" t="s">
        <v>54</v>
      </c>
      <c r="I424" s="92">
        <v>5.4699945300054689E-2</v>
      </c>
    </row>
    <row r="425" spans="1:9">
      <c r="A425" s="91" t="s">
        <v>1474</v>
      </c>
      <c r="B425" s="91" t="s">
        <v>1475</v>
      </c>
      <c r="C425" s="91" t="s">
        <v>1476</v>
      </c>
      <c r="D425" s="91" t="s">
        <v>105</v>
      </c>
      <c r="E425" s="91" t="s">
        <v>105</v>
      </c>
      <c r="F425" s="91" t="s">
        <v>665</v>
      </c>
      <c r="G425" s="91" t="s">
        <v>53</v>
      </c>
      <c r="H425" s="91" t="s">
        <v>54</v>
      </c>
      <c r="I425" s="92">
        <v>5.4599945400054598E-2</v>
      </c>
    </row>
    <row r="426" spans="1:9">
      <c r="A426" s="91" t="s">
        <v>1477</v>
      </c>
      <c r="B426" s="91" t="s">
        <v>1478</v>
      </c>
      <c r="C426" s="91" t="s">
        <v>1479</v>
      </c>
      <c r="D426" s="91" t="s">
        <v>74</v>
      </c>
      <c r="E426" s="91" t="s">
        <v>74</v>
      </c>
      <c r="F426" s="91" t="s">
        <v>98</v>
      </c>
      <c r="G426" s="91" t="s">
        <v>165</v>
      </c>
      <c r="H426" s="91" t="s">
        <v>132</v>
      </c>
      <c r="I426" s="92">
        <v>5.4399945600054386E-2</v>
      </c>
    </row>
    <row r="427" spans="1:9">
      <c r="A427" s="91" t="s">
        <v>1480</v>
      </c>
      <c r="B427" s="91" t="s">
        <v>1481</v>
      </c>
      <c r="C427" s="91" t="s">
        <v>1482</v>
      </c>
      <c r="D427" s="91" t="s">
        <v>82</v>
      </c>
      <c r="E427" s="91" t="s">
        <v>103</v>
      </c>
      <c r="F427" s="91" t="s">
        <v>478</v>
      </c>
      <c r="G427" s="91" t="s">
        <v>53</v>
      </c>
      <c r="H427" s="91" t="s">
        <v>54</v>
      </c>
      <c r="I427" s="92">
        <v>5.4099945900054097E-2</v>
      </c>
    </row>
    <row r="428" spans="1:9">
      <c r="A428" s="91" t="s">
        <v>1483</v>
      </c>
      <c r="B428" s="91" t="s">
        <v>1484</v>
      </c>
      <c r="C428" s="91" t="s">
        <v>1485</v>
      </c>
      <c r="D428" s="91" t="s">
        <v>88</v>
      </c>
      <c r="E428" s="91" t="s">
        <v>609</v>
      </c>
      <c r="F428" s="91" t="s">
        <v>610</v>
      </c>
      <c r="G428" s="91" t="s">
        <v>53</v>
      </c>
      <c r="H428" s="91" t="s">
        <v>54</v>
      </c>
      <c r="I428" s="92">
        <v>5.4099945900054097E-2</v>
      </c>
    </row>
    <row r="429" spans="1:9">
      <c r="A429" s="91" t="s">
        <v>1486</v>
      </c>
      <c r="B429" s="91" t="s">
        <v>1487</v>
      </c>
      <c r="C429" s="91" t="s">
        <v>1488</v>
      </c>
      <c r="D429" s="91" t="s">
        <v>70</v>
      </c>
      <c r="E429" s="91" t="s">
        <v>86</v>
      </c>
      <c r="F429" s="91" t="s">
        <v>300</v>
      </c>
      <c r="G429" s="91" t="s">
        <v>360</v>
      </c>
      <c r="H429" s="91" t="s">
        <v>188</v>
      </c>
      <c r="I429" s="92">
        <v>5.4099945900054097E-2</v>
      </c>
    </row>
    <row r="430" spans="1:9">
      <c r="A430" s="91" t="s">
        <v>1489</v>
      </c>
      <c r="B430" s="91" t="s">
        <v>1490</v>
      </c>
      <c r="C430" s="91" t="s">
        <v>1491</v>
      </c>
      <c r="D430" s="91" t="s">
        <v>94</v>
      </c>
      <c r="E430" s="91" t="s">
        <v>94</v>
      </c>
      <c r="F430" s="91" t="s">
        <v>1411</v>
      </c>
      <c r="G430" s="91" t="s">
        <v>392</v>
      </c>
      <c r="H430" s="91" t="s">
        <v>137</v>
      </c>
      <c r="I430" s="92">
        <v>5.3899946100053893E-2</v>
      </c>
    </row>
    <row r="431" spans="1:9">
      <c r="A431" s="91" t="s">
        <v>1492</v>
      </c>
      <c r="B431" s="91" t="s">
        <v>1493</v>
      </c>
      <c r="C431" s="91" t="s">
        <v>1494</v>
      </c>
      <c r="D431" s="91" t="s">
        <v>50</v>
      </c>
      <c r="E431" s="91" t="s">
        <v>51</v>
      </c>
      <c r="F431" s="91" t="s">
        <v>208</v>
      </c>
      <c r="G431" s="91" t="s">
        <v>53</v>
      </c>
      <c r="H431" s="91" t="s">
        <v>54</v>
      </c>
      <c r="I431" s="92">
        <v>5.3899946100053893E-2</v>
      </c>
    </row>
    <row r="432" spans="1:9">
      <c r="A432" s="91" t="s">
        <v>1495</v>
      </c>
      <c r="B432" s="91" t="s">
        <v>1496</v>
      </c>
      <c r="C432" s="91" t="s">
        <v>1497</v>
      </c>
      <c r="D432" s="91" t="s">
        <v>82</v>
      </c>
      <c r="E432" s="91" t="s">
        <v>103</v>
      </c>
      <c r="F432" s="91" t="s">
        <v>1069</v>
      </c>
      <c r="G432" s="91" t="s">
        <v>53</v>
      </c>
      <c r="H432" s="91" t="s">
        <v>54</v>
      </c>
      <c r="I432" s="92">
        <v>5.3199946800053188E-2</v>
      </c>
    </row>
    <row r="433" spans="1:9">
      <c r="A433" s="91" t="s">
        <v>1498</v>
      </c>
      <c r="B433" s="91" t="s">
        <v>1499</v>
      </c>
      <c r="C433" s="91" t="s">
        <v>1500</v>
      </c>
      <c r="D433" s="91" t="s">
        <v>82</v>
      </c>
      <c r="E433" s="91" t="s">
        <v>103</v>
      </c>
      <c r="F433" s="91" t="s">
        <v>104</v>
      </c>
      <c r="G433" s="91" t="s">
        <v>276</v>
      </c>
      <c r="H433" s="91" t="s">
        <v>152</v>
      </c>
      <c r="I433" s="92">
        <v>5.3199946800053188E-2</v>
      </c>
    </row>
    <row r="434" spans="1:9">
      <c r="A434" s="91" t="s">
        <v>1501</v>
      </c>
      <c r="B434" s="91" t="s">
        <v>1502</v>
      </c>
      <c r="C434" s="91" t="s">
        <v>1503</v>
      </c>
      <c r="D434" s="91" t="s">
        <v>70</v>
      </c>
      <c r="E434" s="91" t="s">
        <v>1457</v>
      </c>
      <c r="F434" s="91" t="s">
        <v>1504</v>
      </c>
      <c r="G434" s="91" t="s">
        <v>114</v>
      </c>
      <c r="H434" s="91" t="s">
        <v>115</v>
      </c>
      <c r="I434" s="92">
        <v>5.3099946900053097E-2</v>
      </c>
    </row>
    <row r="435" spans="1:9">
      <c r="A435" s="91" t="s">
        <v>1505</v>
      </c>
      <c r="B435" s="91" t="s">
        <v>1506</v>
      </c>
      <c r="C435" s="91" t="s">
        <v>1507</v>
      </c>
      <c r="D435" s="91" t="s">
        <v>99</v>
      </c>
      <c r="E435" s="91" t="s">
        <v>192</v>
      </c>
      <c r="F435" s="91" t="s">
        <v>193</v>
      </c>
      <c r="G435" s="91" t="s">
        <v>179</v>
      </c>
      <c r="H435" s="91" t="s">
        <v>142</v>
      </c>
      <c r="I435" s="92">
        <v>5.3099946900053097E-2</v>
      </c>
    </row>
    <row r="436" spans="1:9">
      <c r="A436" s="91" t="s">
        <v>1508</v>
      </c>
      <c r="B436" s="91" t="s">
        <v>1509</v>
      </c>
      <c r="C436" s="91" t="s">
        <v>1510</v>
      </c>
      <c r="D436" s="91" t="s">
        <v>70</v>
      </c>
      <c r="E436" s="91" t="s">
        <v>86</v>
      </c>
      <c r="F436" s="91" t="s">
        <v>300</v>
      </c>
      <c r="G436" s="91" t="s">
        <v>53</v>
      </c>
      <c r="H436" s="91" t="s">
        <v>54</v>
      </c>
      <c r="I436" s="92">
        <v>5.2999947000052991E-2</v>
      </c>
    </row>
    <row r="437" spans="1:9">
      <c r="A437" s="91" t="s">
        <v>1511</v>
      </c>
      <c r="B437" s="91" t="s">
        <v>1512</v>
      </c>
      <c r="C437" s="91" t="s">
        <v>1513</v>
      </c>
      <c r="D437" s="91" t="s">
        <v>58</v>
      </c>
      <c r="E437" s="91" t="s">
        <v>58</v>
      </c>
      <c r="F437" s="91" t="s">
        <v>59</v>
      </c>
      <c r="G437" s="91" t="s">
        <v>276</v>
      </c>
      <c r="H437" s="91" t="s">
        <v>152</v>
      </c>
      <c r="I437" s="92">
        <v>5.2799947200052794E-2</v>
      </c>
    </row>
    <row r="438" spans="1:9">
      <c r="A438" s="91" t="s">
        <v>1514</v>
      </c>
      <c r="B438" s="91" t="s">
        <v>1515</v>
      </c>
      <c r="C438" s="91" t="s">
        <v>1516</v>
      </c>
      <c r="D438" s="91" t="s">
        <v>88</v>
      </c>
      <c r="E438" s="91" t="s">
        <v>311</v>
      </c>
      <c r="F438" s="91" t="s">
        <v>311</v>
      </c>
      <c r="G438" s="91" t="s">
        <v>327</v>
      </c>
      <c r="H438" s="91" t="s">
        <v>166</v>
      </c>
      <c r="I438" s="92">
        <v>5.2799947200052794E-2</v>
      </c>
    </row>
    <row r="439" spans="1:9">
      <c r="A439" s="91" t="s">
        <v>1517</v>
      </c>
      <c r="B439" s="91" t="s">
        <v>1518</v>
      </c>
      <c r="C439" s="91" t="s">
        <v>1519</v>
      </c>
      <c r="D439" s="91" t="s">
        <v>70</v>
      </c>
      <c r="E439" s="91" t="s">
        <v>86</v>
      </c>
      <c r="F439" s="91" t="s">
        <v>307</v>
      </c>
      <c r="G439" s="91" t="s">
        <v>174</v>
      </c>
      <c r="H439" s="91" t="s">
        <v>137</v>
      </c>
      <c r="I439" s="92">
        <v>5.2399947600052392E-2</v>
      </c>
    </row>
    <row r="440" spans="1:9">
      <c r="A440" s="91" t="s">
        <v>1520</v>
      </c>
      <c r="B440" s="91" t="s">
        <v>1521</v>
      </c>
      <c r="C440" s="91" t="s">
        <v>1522</v>
      </c>
      <c r="D440" s="91" t="s">
        <v>88</v>
      </c>
      <c r="E440" s="91" t="s">
        <v>127</v>
      </c>
      <c r="F440" s="91" t="s">
        <v>461</v>
      </c>
      <c r="G440" s="91" t="s">
        <v>53</v>
      </c>
      <c r="H440" s="91" t="s">
        <v>54</v>
      </c>
      <c r="I440" s="92">
        <v>5.2399947600052392E-2</v>
      </c>
    </row>
    <row r="441" spans="1:9">
      <c r="A441" s="91" t="s">
        <v>1523</v>
      </c>
      <c r="B441" s="91" t="s">
        <v>1524</v>
      </c>
      <c r="C441" s="91" t="s">
        <v>1525</v>
      </c>
      <c r="D441" s="91" t="s">
        <v>88</v>
      </c>
      <c r="E441" s="91" t="s">
        <v>609</v>
      </c>
      <c r="F441" s="91" t="s">
        <v>610</v>
      </c>
      <c r="G441" s="91" t="s">
        <v>53</v>
      </c>
      <c r="H441" s="91" t="s">
        <v>54</v>
      </c>
      <c r="I441" s="92">
        <v>5.2299947700052293E-2</v>
      </c>
    </row>
    <row r="442" spans="1:9">
      <c r="A442" s="91" t="s">
        <v>1526</v>
      </c>
      <c r="B442" s="91" t="s">
        <v>1527</v>
      </c>
      <c r="C442" s="91" t="s">
        <v>1528</v>
      </c>
      <c r="D442" s="91" t="s">
        <v>70</v>
      </c>
      <c r="E442" s="91" t="s">
        <v>435</v>
      </c>
      <c r="F442" s="91" t="s">
        <v>436</v>
      </c>
      <c r="G442" s="91" t="s">
        <v>268</v>
      </c>
      <c r="H442" s="91" t="s">
        <v>137</v>
      </c>
      <c r="I442" s="92">
        <v>5.2299947700052293E-2</v>
      </c>
    </row>
    <row r="443" spans="1:9">
      <c r="A443" s="91" t="s">
        <v>1529</v>
      </c>
      <c r="B443" s="91" t="s">
        <v>1530</v>
      </c>
      <c r="C443" s="91" t="s">
        <v>1531</v>
      </c>
      <c r="D443" s="91" t="s">
        <v>99</v>
      </c>
      <c r="E443" s="91" t="s">
        <v>291</v>
      </c>
      <c r="F443" s="91" t="s">
        <v>292</v>
      </c>
      <c r="G443" s="91" t="s">
        <v>53</v>
      </c>
      <c r="H443" s="91" t="s">
        <v>54</v>
      </c>
      <c r="I443" s="92">
        <v>5.2199947800052195E-2</v>
      </c>
    </row>
    <row r="444" spans="1:9">
      <c r="A444" s="91" t="s">
        <v>1532</v>
      </c>
      <c r="B444" s="91" t="s">
        <v>1533</v>
      </c>
      <c r="C444" s="91" t="s">
        <v>1534</v>
      </c>
      <c r="D444" s="91" t="s">
        <v>74</v>
      </c>
      <c r="E444" s="91" t="s">
        <v>74</v>
      </c>
      <c r="F444" s="91" t="s">
        <v>151</v>
      </c>
      <c r="G444" s="91" t="s">
        <v>53</v>
      </c>
      <c r="H444" s="91" t="s">
        <v>54</v>
      </c>
      <c r="I444" s="92">
        <v>5.199994800005199E-2</v>
      </c>
    </row>
    <row r="445" spans="1:9">
      <c r="A445" s="91" t="s">
        <v>1535</v>
      </c>
      <c r="B445" s="91" t="s">
        <v>1536</v>
      </c>
      <c r="C445" s="91" t="s">
        <v>1537</v>
      </c>
      <c r="D445" s="91" t="s">
        <v>58</v>
      </c>
      <c r="E445" s="91" t="s">
        <v>58</v>
      </c>
      <c r="F445" s="91" t="s">
        <v>59</v>
      </c>
      <c r="G445" s="91" t="s">
        <v>53</v>
      </c>
      <c r="H445" s="91" t="s">
        <v>54</v>
      </c>
      <c r="I445" s="92">
        <v>5.1899948100051892E-2</v>
      </c>
    </row>
    <row r="446" spans="1:9">
      <c r="A446" s="91" t="s">
        <v>1538</v>
      </c>
      <c r="B446" s="91" t="s">
        <v>1539</v>
      </c>
      <c r="C446" s="91" t="s">
        <v>1540</v>
      </c>
      <c r="D446" s="91" t="s">
        <v>70</v>
      </c>
      <c r="E446" s="91" t="s">
        <v>86</v>
      </c>
      <c r="F446" s="91" t="s">
        <v>700</v>
      </c>
      <c r="G446" s="91" t="s">
        <v>53</v>
      </c>
      <c r="H446" s="91" t="s">
        <v>54</v>
      </c>
      <c r="I446" s="92">
        <v>5.1799948200051793E-2</v>
      </c>
    </row>
    <row r="447" spans="1:9">
      <c r="A447" s="91" t="s">
        <v>1541</v>
      </c>
      <c r="B447" s="91" t="s">
        <v>1542</v>
      </c>
      <c r="C447" s="91" t="s">
        <v>1543</v>
      </c>
      <c r="D447" s="91" t="s">
        <v>94</v>
      </c>
      <c r="E447" s="91" t="s">
        <v>94</v>
      </c>
      <c r="F447" s="91" t="s">
        <v>164</v>
      </c>
      <c r="G447" s="91" t="s">
        <v>194</v>
      </c>
      <c r="H447" s="91" t="s">
        <v>147</v>
      </c>
      <c r="I447" s="92">
        <v>5.1699948300051694E-2</v>
      </c>
    </row>
    <row r="448" spans="1:9">
      <c r="A448" s="91" t="s">
        <v>1544</v>
      </c>
      <c r="B448" s="91" t="s">
        <v>1545</v>
      </c>
      <c r="C448" s="91" t="s">
        <v>1546</v>
      </c>
      <c r="D448" s="91" t="s">
        <v>88</v>
      </c>
      <c r="E448" s="91" t="s">
        <v>112</v>
      </c>
      <c r="F448" s="91" t="s">
        <v>1547</v>
      </c>
      <c r="G448" s="91" t="s">
        <v>376</v>
      </c>
      <c r="H448" s="91" t="s">
        <v>204</v>
      </c>
      <c r="I448" s="92">
        <v>5.1599948400051596E-2</v>
      </c>
    </row>
    <row r="449" spans="1:9">
      <c r="A449" s="91" t="s">
        <v>1548</v>
      </c>
      <c r="B449" s="91" t="s">
        <v>1549</v>
      </c>
      <c r="C449" s="91" t="s">
        <v>1550</v>
      </c>
      <c r="D449" s="91" t="s">
        <v>82</v>
      </c>
      <c r="E449" s="91" t="s">
        <v>400</v>
      </c>
      <c r="F449" s="91" t="s">
        <v>401</v>
      </c>
      <c r="G449" s="91" t="s">
        <v>268</v>
      </c>
      <c r="H449" s="91" t="s">
        <v>137</v>
      </c>
      <c r="I449" s="92">
        <v>5.149994850005149E-2</v>
      </c>
    </row>
    <row r="450" spans="1:9">
      <c r="A450" s="91" t="s">
        <v>1551</v>
      </c>
      <c r="B450" s="91" t="s">
        <v>1552</v>
      </c>
      <c r="C450" s="91" t="s">
        <v>1553</v>
      </c>
      <c r="D450" s="91" t="s">
        <v>50</v>
      </c>
      <c r="E450" s="91" t="s">
        <v>63</v>
      </c>
      <c r="F450" s="91" t="s">
        <v>64</v>
      </c>
      <c r="G450" s="91" t="s">
        <v>194</v>
      </c>
      <c r="H450" s="91" t="s">
        <v>147</v>
      </c>
      <c r="I450" s="92">
        <v>5.149994850005149E-2</v>
      </c>
    </row>
    <row r="451" spans="1:9">
      <c r="A451" s="91" t="s">
        <v>1554</v>
      </c>
      <c r="B451" s="91" t="s">
        <v>1555</v>
      </c>
      <c r="C451" s="91" t="s">
        <v>1556</v>
      </c>
      <c r="D451" s="91" t="s">
        <v>58</v>
      </c>
      <c r="E451" s="91" t="s">
        <v>58</v>
      </c>
      <c r="F451" s="91" t="s">
        <v>59</v>
      </c>
      <c r="G451" s="91" t="s">
        <v>165</v>
      </c>
      <c r="H451" s="91" t="s">
        <v>132</v>
      </c>
      <c r="I451" s="92">
        <v>5.149994850005149E-2</v>
      </c>
    </row>
    <row r="452" spans="1:9">
      <c r="A452" s="91" t="s">
        <v>1557</v>
      </c>
      <c r="B452" s="91" t="s">
        <v>1558</v>
      </c>
      <c r="C452" s="91" t="s">
        <v>1559</v>
      </c>
      <c r="D452" s="91" t="s">
        <v>65</v>
      </c>
      <c r="E452" s="91" t="s">
        <v>78</v>
      </c>
      <c r="F452" s="91" t="s">
        <v>136</v>
      </c>
      <c r="G452" s="91" t="s">
        <v>53</v>
      </c>
      <c r="H452" s="91" t="s">
        <v>54</v>
      </c>
      <c r="I452" s="92">
        <v>5.1399948600051391E-2</v>
      </c>
    </row>
    <row r="453" spans="1:9">
      <c r="A453" s="91" t="s">
        <v>1560</v>
      </c>
      <c r="B453" s="91" t="s">
        <v>1561</v>
      </c>
      <c r="C453" s="91" t="s">
        <v>1562</v>
      </c>
      <c r="D453" s="91" t="s">
        <v>94</v>
      </c>
      <c r="E453" s="91" t="s">
        <v>94</v>
      </c>
      <c r="F453" s="91" t="s">
        <v>1563</v>
      </c>
      <c r="G453" s="91" t="s">
        <v>53</v>
      </c>
      <c r="H453" s="91" t="s">
        <v>54</v>
      </c>
      <c r="I453" s="92">
        <v>5.1199948800051194E-2</v>
      </c>
    </row>
    <row r="454" spans="1:9">
      <c r="A454" s="91" t="s">
        <v>1564</v>
      </c>
      <c r="B454" s="91" t="s">
        <v>1565</v>
      </c>
      <c r="C454" s="91" t="s">
        <v>1566</v>
      </c>
      <c r="D454" s="91" t="s">
        <v>65</v>
      </c>
      <c r="E454" s="91" t="s">
        <v>203</v>
      </c>
      <c r="F454" s="91" t="s">
        <v>203</v>
      </c>
      <c r="G454" s="91" t="s">
        <v>174</v>
      </c>
      <c r="H454" s="91" t="s">
        <v>137</v>
      </c>
      <c r="I454" s="92">
        <v>5.0899949100050891E-2</v>
      </c>
    </row>
    <row r="455" spans="1:9">
      <c r="A455" s="91" t="s">
        <v>1567</v>
      </c>
      <c r="B455" s="91" t="s">
        <v>1568</v>
      </c>
      <c r="C455" s="91" t="s">
        <v>1569</v>
      </c>
      <c r="D455" s="91" t="s">
        <v>82</v>
      </c>
      <c r="E455" s="91" t="s">
        <v>400</v>
      </c>
      <c r="F455" s="91" t="s">
        <v>401</v>
      </c>
      <c r="G455" s="91" t="s">
        <v>53</v>
      </c>
      <c r="H455" s="91" t="s">
        <v>54</v>
      </c>
      <c r="I455" s="92">
        <v>5.0899949100050891E-2</v>
      </c>
    </row>
    <row r="456" spans="1:9">
      <c r="A456" s="91" t="s">
        <v>1570</v>
      </c>
      <c r="B456" s="91" t="s">
        <v>1571</v>
      </c>
      <c r="C456" s="91" t="s">
        <v>1572</v>
      </c>
      <c r="D456" s="91" t="s">
        <v>94</v>
      </c>
      <c r="E456" s="91" t="s">
        <v>94</v>
      </c>
      <c r="F456" s="91" t="s">
        <v>281</v>
      </c>
      <c r="G456" s="91" t="s">
        <v>53</v>
      </c>
      <c r="H456" s="91" t="s">
        <v>54</v>
      </c>
      <c r="I456" s="92">
        <v>5.0399949600050391E-2</v>
      </c>
    </row>
    <row r="457" spans="1:9">
      <c r="A457" s="91" t="s">
        <v>1573</v>
      </c>
      <c r="B457" s="91" t="s">
        <v>1574</v>
      </c>
      <c r="C457" s="91" t="s">
        <v>1575</v>
      </c>
      <c r="D457" s="91" t="s">
        <v>65</v>
      </c>
      <c r="E457" s="91" t="s">
        <v>78</v>
      </c>
      <c r="F457" s="91" t="s">
        <v>141</v>
      </c>
      <c r="G457" s="91" t="s">
        <v>352</v>
      </c>
      <c r="H457" s="91" t="s">
        <v>180</v>
      </c>
      <c r="I457" s="92">
        <v>5.0299949700050292E-2</v>
      </c>
    </row>
    <row r="458" spans="1:9">
      <c r="A458" s="91" t="s">
        <v>1576</v>
      </c>
      <c r="B458" s="91" t="s">
        <v>1577</v>
      </c>
      <c r="C458" s="91" t="s">
        <v>1578</v>
      </c>
      <c r="D458" s="91" t="s">
        <v>82</v>
      </c>
      <c r="E458" s="91" t="s">
        <v>400</v>
      </c>
      <c r="F458" s="91" t="s">
        <v>401</v>
      </c>
      <c r="G458" s="91" t="s">
        <v>53</v>
      </c>
      <c r="H458" s="91" t="s">
        <v>54</v>
      </c>
      <c r="I458" s="92">
        <v>5.0199949800050193E-2</v>
      </c>
    </row>
    <row r="459" spans="1:9">
      <c r="A459" s="91" t="s">
        <v>1579</v>
      </c>
      <c r="B459" s="91" t="s">
        <v>1580</v>
      </c>
      <c r="C459" s="91" t="s">
        <v>1581</v>
      </c>
      <c r="D459" s="91" t="s">
        <v>70</v>
      </c>
      <c r="E459" s="91" t="s">
        <v>86</v>
      </c>
      <c r="F459" s="91" t="s">
        <v>300</v>
      </c>
      <c r="G459" s="91" t="s">
        <v>194</v>
      </c>
      <c r="H459" s="91" t="s">
        <v>147</v>
      </c>
      <c r="I459" s="92">
        <v>5.0099949900050095E-2</v>
      </c>
    </row>
    <row r="460" spans="1:9">
      <c r="A460" s="91" t="s">
        <v>1582</v>
      </c>
      <c r="B460" s="91" t="s">
        <v>1583</v>
      </c>
      <c r="C460" s="91" t="s">
        <v>1584</v>
      </c>
      <c r="D460" s="91" t="s">
        <v>58</v>
      </c>
      <c r="E460" s="91" t="s">
        <v>58</v>
      </c>
      <c r="F460" s="91" t="s">
        <v>59</v>
      </c>
      <c r="G460" s="91" t="s">
        <v>276</v>
      </c>
      <c r="H460" s="91" t="s">
        <v>152</v>
      </c>
      <c r="I460" s="92">
        <v>4.989995010004989E-2</v>
      </c>
    </row>
    <row r="461" spans="1:9">
      <c r="A461" s="91" t="s">
        <v>1585</v>
      </c>
      <c r="B461" s="91" t="s">
        <v>1586</v>
      </c>
      <c r="C461" s="91" t="s">
        <v>1587</v>
      </c>
      <c r="D461" s="91" t="s">
        <v>58</v>
      </c>
      <c r="E461" s="91" t="s">
        <v>58</v>
      </c>
      <c r="F461" s="91" t="s">
        <v>59</v>
      </c>
      <c r="G461" s="91" t="s">
        <v>276</v>
      </c>
      <c r="H461" s="91" t="s">
        <v>152</v>
      </c>
      <c r="I461" s="92">
        <v>4.989995010004989E-2</v>
      </c>
    </row>
    <row r="462" spans="1:9">
      <c r="A462" s="91" t="s">
        <v>1588</v>
      </c>
      <c r="B462" s="91" t="s">
        <v>1589</v>
      </c>
      <c r="C462" s="91" t="s">
        <v>1590</v>
      </c>
      <c r="D462" s="91" t="s">
        <v>58</v>
      </c>
      <c r="E462" s="91" t="s">
        <v>58</v>
      </c>
      <c r="F462" s="91" t="s">
        <v>59</v>
      </c>
      <c r="G462" s="91" t="s">
        <v>194</v>
      </c>
      <c r="H462" s="91" t="s">
        <v>147</v>
      </c>
      <c r="I462" s="92">
        <v>4.9599950400049594E-2</v>
      </c>
    </row>
    <row r="463" spans="1:9">
      <c r="A463" s="91" t="s">
        <v>1591</v>
      </c>
      <c r="B463" s="91" t="s">
        <v>1592</v>
      </c>
      <c r="C463" s="91" t="s">
        <v>1593</v>
      </c>
      <c r="D463" s="91" t="s">
        <v>50</v>
      </c>
      <c r="E463" s="91" t="s">
        <v>63</v>
      </c>
      <c r="F463" s="91" t="s">
        <v>64</v>
      </c>
      <c r="G463" s="91" t="s">
        <v>53</v>
      </c>
      <c r="H463" s="91" t="s">
        <v>54</v>
      </c>
      <c r="I463" s="92">
        <v>4.9299950700049291E-2</v>
      </c>
    </row>
    <row r="464" spans="1:9">
      <c r="A464" s="91" t="s">
        <v>1594</v>
      </c>
      <c r="B464" s="91" t="s">
        <v>1595</v>
      </c>
      <c r="C464" s="91" t="s">
        <v>1596</v>
      </c>
      <c r="D464" s="91" t="s">
        <v>50</v>
      </c>
      <c r="E464" s="91" t="s">
        <v>146</v>
      </c>
      <c r="F464" s="91" t="s">
        <v>146</v>
      </c>
      <c r="G464" s="91" t="s">
        <v>179</v>
      </c>
      <c r="H464" s="91" t="s">
        <v>142</v>
      </c>
      <c r="I464" s="92">
        <v>4.9199950800049193E-2</v>
      </c>
    </row>
    <row r="465" spans="1:9">
      <c r="A465" s="91" t="s">
        <v>1597</v>
      </c>
      <c r="B465" s="91" t="s">
        <v>1598</v>
      </c>
      <c r="C465" s="91" t="s">
        <v>1599</v>
      </c>
      <c r="D465" s="91" t="s">
        <v>88</v>
      </c>
      <c r="E465" s="91" t="s">
        <v>311</v>
      </c>
      <c r="F465" s="91" t="s">
        <v>311</v>
      </c>
      <c r="G465" s="91" t="s">
        <v>114</v>
      </c>
      <c r="H465" s="91" t="s">
        <v>115</v>
      </c>
      <c r="I465" s="92">
        <v>4.9199950800049193E-2</v>
      </c>
    </row>
    <row r="466" spans="1:9">
      <c r="A466" s="91" t="s">
        <v>1600</v>
      </c>
      <c r="B466" s="91" t="s">
        <v>1601</v>
      </c>
      <c r="C466" s="91" t="s">
        <v>1602</v>
      </c>
      <c r="D466" s="91" t="s">
        <v>99</v>
      </c>
      <c r="E466" s="91" t="s">
        <v>551</v>
      </c>
      <c r="F466" s="91" t="s">
        <v>552</v>
      </c>
      <c r="G466" s="91" t="s">
        <v>80</v>
      </c>
      <c r="H466" s="91" t="s">
        <v>81</v>
      </c>
      <c r="I466" s="92">
        <v>4.9199950800049193E-2</v>
      </c>
    </row>
    <row r="467" spans="1:9">
      <c r="A467" s="91" t="s">
        <v>1603</v>
      </c>
      <c r="B467" s="91" t="s">
        <v>1604</v>
      </c>
      <c r="C467" s="91" t="s">
        <v>1605</v>
      </c>
      <c r="D467" s="91" t="s">
        <v>99</v>
      </c>
      <c r="E467" s="91" t="s">
        <v>296</v>
      </c>
      <c r="F467" s="91" t="s">
        <v>296</v>
      </c>
      <c r="G467" s="91" t="s">
        <v>53</v>
      </c>
      <c r="H467" s="91" t="s">
        <v>54</v>
      </c>
      <c r="I467" s="92">
        <v>4.9099950900049094E-2</v>
      </c>
    </row>
    <row r="468" spans="1:9">
      <c r="A468" s="91" t="s">
        <v>1606</v>
      </c>
      <c r="B468" s="91" t="s">
        <v>1607</v>
      </c>
      <c r="C468" s="91" t="s">
        <v>1608</v>
      </c>
      <c r="D468" s="91" t="s">
        <v>58</v>
      </c>
      <c r="E468" s="91" t="s">
        <v>58</v>
      </c>
      <c r="F468" s="91" t="s">
        <v>59</v>
      </c>
      <c r="G468" s="91" t="s">
        <v>53</v>
      </c>
      <c r="H468" s="91" t="s">
        <v>54</v>
      </c>
      <c r="I468" s="92">
        <v>4.9099950900049094E-2</v>
      </c>
    </row>
    <row r="469" spans="1:9">
      <c r="A469" s="91" t="s">
        <v>1609</v>
      </c>
      <c r="B469" s="91" t="s">
        <v>1610</v>
      </c>
      <c r="C469" s="91" t="s">
        <v>1611</v>
      </c>
      <c r="D469" s="91" t="s">
        <v>65</v>
      </c>
      <c r="E469" s="91" t="s">
        <v>92</v>
      </c>
      <c r="F469" s="91" t="s">
        <v>876</v>
      </c>
      <c r="G469" s="91" t="s">
        <v>53</v>
      </c>
      <c r="H469" s="91" t="s">
        <v>54</v>
      </c>
      <c r="I469" s="92">
        <v>4.8799951200048798E-2</v>
      </c>
    </row>
    <row r="470" spans="1:9">
      <c r="A470" s="91" t="s">
        <v>1612</v>
      </c>
      <c r="B470" s="91" t="s">
        <v>1613</v>
      </c>
      <c r="C470" s="91" t="s">
        <v>1614</v>
      </c>
      <c r="D470" s="91" t="s">
        <v>70</v>
      </c>
      <c r="E470" s="91" t="s">
        <v>86</v>
      </c>
      <c r="F470" s="91" t="s">
        <v>300</v>
      </c>
      <c r="G470" s="91" t="s">
        <v>53</v>
      </c>
      <c r="H470" s="91" t="s">
        <v>54</v>
      </c>
      <c r="I470" s="92">
        <v>4.8799951200048798E-2</v>
      </c>
    </row>
    <row r="471" spans="1:9">
      <c r="A471" s="91" t="s">
        <v>1615</v>
      </c>
      <c r="B471" s="91" t="s">
        <v>1616</v>
      </c>
      <c r="C471" s="91" t="s">
        <v>1617</v>
      </c>
      <c r="D471" s="91" t="s">
        <v>88</v>
      </c>
      <c r="E471" s="91" t="s">
        <v>112</v>
      </c>
      <c r="F471" s="91" t="s">
        <v>113</v>
      </c>
      <c r="G471" s="91" t="s">
        <v>360</v>
      </c>
      <c r="H471" s="91" t="s">
        <v>188</v>
      </c>
      <c r="I471" s="92">
        <v>4.8799951200048798E-2</v>
      </c>
    </row>
    <row r="472" spans="1:9">
      <c r="A472" s="91" t="s">
        <v>1618</v>
      </c>
      <c r="B472" s="91" t="s">
        <v>1619</v>
      </c>
      <c r="C472" s="91" t="s">
        <v>1620</v>
      </c>
      <c r="D472" s="91" t="s">
        <v>88</v>
      </c>
      <c r="E472" s="91" t="s">
        <v>311</v>
      </c>
      <c r="F472" s="91" t="s">
        <v>311</v>
      </c>
      <c r="G472" s="91" t="s">
        <v>53</v>
      </c>
      <c r="H472" s="91" t="s">
        <v>54</v>
      </c>
      <c r="I472" s="92">
        <v>4.8599951400048594E-2</v>
      </c>
    </row>
    <row r="473" spans="1:9">
      <c r="A473" s="91" t="s">
        <v>1621</v>
      </c>
      <c r="B473" s="91" t="s">
        <v>1622</v>
      </c>
      <c r="C473" s="91" t="s">
        <v>1623</v>
      </c>
      <c r="D473" s="91" t="s">
        <v>82</v>
      </c>
      <c r="E473" s="91" t="s">
        <v>400</v>
      </c>
      <c r="F473" s="91" t="s">
        <v>596</v>
      </c>
      <c r="G473" s="91" t="s">
        <v>53</v>
      </c>
      <c r="H473" s="91" t="s">
        <v>54</v>
      </c>
      <c r="I473" s="92">
        <v>4.8599951400048594E-2</v>
      </c>
    </row>
    <row r="474" spans="1:9">
      <c r="A474" s="91" t="s">
        <v>1624</v>
      </c>
      <c r="B474" s="91" t="s">
        <v>1625</v>
      </c>
      <c r="C474" s="91" t="s">
        <v>1626</v>
      </c>
      <c r="D474" s="91" t="s">
        <v>99</v>
      </c>
      <c r="E474" s="91" t="s">
        <v>226</v>
      </c>
      <c r="F474" s="91" t="s">
        <v>227</v>
      </c>
      <c r="G474" s="91" t="s">
        <v>53</v>
      </c>
      <c r="H474" s="91" t="s">
        <v>54</v>
      </c>
      <c r="I474" s="92">
        <v>4.839995160004839E-2</v>
      </c>
    </row>
    <row r="475" spans="1:9">
      <c r="A475" s="91" t="s">
        <v>1627</v>
      </c>
      <c r="B475" s="91" t="s">
        <v>1628</v>
      </c>
      <c r="C475" s="91" t="s">
        <v>1629</v>
      </c>
      <c r="D475" s="91" t="s">
        <v>99</v>
      </c>
      <c r="E475" s="91" t="s">
        <v>296</v>
      </c>
      <c r="F475" s="91" t="s">
        <v>296</v>
      </c>
      <c r="G475" s="91" t="s">
        <v>53</v>
      </c>
      <c r="H475" s="91" t="s">
        <v>54</v>
      </c>
      <c r="I475" s="92">
        <v>4.839995160004839E-2</v>
      </c>
    </row>
    <row r="476" spans="1:9">
      <c r="A476" s="91" t="s">
        <v>1630</v>
      </c>
      <c r="B476" s="91" t="s">
        <v>1631</v>
      </c>
      <c r="C476" s="91" t="s">
        <v>1632</v>
      </c>
      <c r="D476" s="91" t="s">
        <v>94</v>
      </c>
      <c r="E476" s="91" t="s">
        <v>94</v>
      </c>
      <c r="F476" s="91" t="s">
        <v>164</v>
      </c>
      <c r="G476" s="91" t="s">
        <v>53</v>
      </c>
      <c r="H476" s="91" t="s">
        <v>54</v>
      </c>
      <c r="I476" s="92">
        <v>4.8299951700048298E-2</v>
      </c>
    </row>
    <row r="477" spans="1:9">
      <c r="A477" s="91" t="s">
        <v>1633</v>
      </c>
      <c r="B477" s="91" t="s">
        <v>1634</v>
      </c>
      <c r="C477" s="91" t="s">
        <v>1635</v>
      </c>
      <c r="D477" s="91" t="s">
        <v>88</v>
      </c>
      <c r="E477" s="91" t="s">
        <v>311</v>
      </c>
      <c r="F477" s="91" t="s">
        <v>311</v>
      </c>
      <c r="G477" s="91" t="s">
        <v>53</v>
      </c>
      <c r="H477" s="91" t="s">
        <v>54</v>
      </c>
      <c r="I477" s="92">
        <v>4.8199951800048192E-2</v>
      </c>
    </row>
    <row r="478" spans="1:9">
      <c r="A478" s="91" t="s">
        <v>1636</v>
      </c>
      <c r="B478" s="91" t="s">
        <v>1637</v>
      </c>
      <c r="C478" s="91" t="s">
        <v>1638</v>
      </c>
      <c r="D478" s="91" t="s">
        <v>65</v>
      </c>
      <c r="E478" s="91" t="s">
        <v>78</v>
      </c>
      <c r="F478" s="91" t="s">
        <v>141</v>
      </c>
      <c r="G478" s="91" t="s">
        <v>344</v>
      </c>
      <c r="H478" s="91" t="s">
        <v>137</v>
      </c>
      <c r="I478" s="92">
        <v>4.8199951800048192E-2</v>
      </c>
    </row>
    <row r="479" spans="1:9">
      <c r="A479" s="91" t="s">
        <v>1639</v>
      </c>
      <c r="B479" s="91" t="s">
        <v>1640</v>
      </c>
      <c r="C479" s="91" t="s">
        <v>1641</v>
      </c>
      <c r="D479" s="91" t="s">
        <v>88</v>
      </c>
      <c r="E479" s="91" t="s">
        <v>311</v>
      </c>
      <c r="F479" s="91" t="s">
        <v>311</v>
      </c>
      <c r="G479" s="91" t="s">
        <v>165</v>
      </c>
      <c r="H479" s="91" t="s">
        <v>132</v>
      </c>
      <c r="I479" s="92">
        <v>4.8199951800048192E-2</v>
      </c>
    </row>
    <row r="480" spans="1:9">
      <c r="A480" s="91" t="s">
        <v>1642</v>
      </c>
      <c r="B480" s="91" t="s">
        <v>1643</v>
      </c>
      <c r="C480" s="91" t="s">
        <v>1644</v>
      </c>
      <c r="D480" s="91" t="s">
        <v>58</v>
      </c>
      <c r="E480" s="91" t="s">
        <v>58</v>
      </c>
      <c r="F480" s="91" t="s">
        <v>217</v>
      </c>
      <c r="G480" s="91" t="s">
        <v>364</v>
      </c>
      <c r="H480" s="91" t="s">
        <v>195</v>
      </c>
      <c r="I480" s="92">
        <v>4.7999952000047995E-2</v>
      </c>
    </row>
    <row r="481" spans="1:9">
      <c r="A481" s="91" t="s">
        <v>1645</v>
      </c>
      <c r="B481" s="91" t="s">
        <v>1646</v>
      </c>
      <c r="C481" s="91" t="s">
        <v>1647</v>
      </c>
      <c r="D481" s="91" t="s">
        <v>65</v>
      </c>
      <c r="E481" s="91" t="s">
        <v>78</v>
      </c>
      <c r="F481" s="91" t="s">
        <v>79</v>
      </c>
      <c r="G481" s="91" t="s">
        <v>335</v>
      </c>
      <c r="H481" s="91" t="s">
        <v>175</v>
      </c>
      <c r="I481" s="92">
        <v>4.7899952100047889E-2</v>
      </c>
    </row>
    <row r="482" spans="1:9">
      <c r="A482" s="91" t="s">
        <v>1648</v>
      </c>
      <c r="B482" s="91" t="s">
        <v>1649</v>
      </c>
      <c r="C482" s="91" t="s">
        <v>1650</v>
      </c>
      <c r="D482" s="91" t="s">
        <v>65</v>
      </c>
      <c r="E482" s="91" t="s">
        <v>203</v>
      </c>
      <c r="F482" s="91" t="s">
        <v>203</v>
      </c>
      <c r="G482" s="91" t="s">
        <v>53</v>
      </c>
      <c r="H482" s="91" t="s">
        <v>54</v>
      </c>
      <c r="I482" s="92">
        <v>4.7899952100047889E-2</v>
      </c>
    </row>
    <row r="483" spans="1:9">
      <c r="A483" s="91" t="s">
        <v>1651</v>
      </c>
      <c r="B483" s="91" t="s">
        <v>1652</v>
      </c>
      <c r="C483" s="91" t="s">
        <v>1653</v>
      </c>
      <c r="D483" s="91" t="s">
        <v>58</v>
      </c>
      <c r="E483" s="91" t="s">
        <v>58</v>
      </c>
      <c r="F483" s="91" t="s">
        <v>217</v>
      </c>
      <c r="G483" s="91" t="s">
        <v>53</v>
      </c>
      <c r="H483" s="91" t="s">
        <v>54</v>
      </c>
      <c r="I483" s="92">
        <v>4.7799952200047797E-2</v>
      </c>
    </row>
    <row r="484" spans="1:9">
      <c r="A484" s="91" t="s">
        <v>1654</v>
      </c>
      <c r="B484" s="91" t="s">
        <v>1655</v>
      </c>
      <c r="C484" s="91" t="s">
        <v>1656</v>
      </c>
      <c r="D484" s="91" t="s">
        <v>50</v>
      </c>
      <c r="E484" s="91" t="s">
        <v>51</v>
      </c>
      <c r="F484" s="91" t="s">
        <v>761</v>
      </c>
      <c r="G484" s="91" t="s">
        <v>194</v>
      </c>
      <c r="H484" s="91" t="s">
        <v>147</v>
      </c>
      <c r="I484" s="92">
        <v>4.75999524000476E-2</v>
      </c>
    </row>
    <row r="485" spans="1:9">
      <c r="A485" s="91" t="s">
        <v>1657</v>
      </c>
      <c r="B485" s="91" t="s">
        <v>1658</v>
      </c>
      <c r="C485" s="91" t="s">
        <v>1659</v>
      </c>
      <c r="D485" s="91" t="s">
        <v>94</v>
      </c>
      <c r="E485" s="91" t="s">
        <v>94</v>
      </c>
      <c r="F485" s="91" t="s">
        <v>164</v>
      </c>
      <c r="G485" s="91" t="s">
        <v>276</v>
      </c>
      <c r="H485" s="91" t="s">
        <v>152</v>
      </c>
      <c r="I485" s="92">
        <v>4.75999524000476E-2</v>
      </c>
    </row>
    <row r="486" spans="1:9">
      <c r="A486" s="91" t="s">
        <v>1660</v>
      </c>
      <c r="B486" s="91" t="s">
        <v>1661</v>
      </c>
      <c r="C486" s="91" t="s">
        <v>1662</v>
      </c>
      <c r="D486" s="91" t="s">
        <v>88</v>
      </c>
      <c r="E486" s="91" t="s">
        <v>609</v>
      </c>
      <c r="F486" s="91" t="s">
        <v>610</v>
      </c>
      <c r="G486" s="91" t="s">
        <v>53</v>
      </c>
      <c r="H486" s="91" t="s">
        <v>54</v>
      </c>
      <c r="I486" s="92">
        <v>4.7499952500047495E-2</v>
      </c>
    </row>
    <row r="487" spans="1:9">
      <c r="A487" s="91" t="s">
        <v>1663</v>
      </c>
      <c r="B487" s="91" t="s">
        <v>1664</v>
      </c>
      <c r="C487" s="91" t="s">
        <v>1665</v>
      </c>
      <c r="D487" s="91" t="s">
        <v>65</v>
      </c>
      <c r="E487" s="91" t="s">
        <v>92</v>
      </c>
      <c r="F487" s="91" t="s">
        <v>876</v>
      </c>
      <c r="G487" s="91" t="s">
        <v>194</v>
      </c>
      <c r="H487" s="91" t="s">
        <v>147</v>
      </c>
      <c r="I487" s="92">
        <v>4.7399952600047389E-2</v>
      </c>
    </row>
    <row r="488" spans="1:9">
      <c r="A488" s="91" t="s">
        <v>1666</v>
      </c>
      <c r="B488" s="91" t="s">
        <v>1667</v>
      </c>
      <c r="C488" s="91" t="s">
        <v>1668</v>
      </c>
      <c r="D488" s="91" t="s">
        <v>88</v>
      </c>
      <c r="E488" s="91" t="s">
        <v>112</v>
      </c>
      <c r="F488" s="91" t="s">
        <v>113</v>
      </c>
      <c r="G488" s="91" t="s">
        <v>179</v>
      </c>
      <c r="H488" s="91" t="s">
        <v>142</v>
      </c>
      <c r="I488" s="92">
        <v>4.7399952600047389E-2</v>
      </c>
    </row>
    <row r="489" spans="1:9">
      <c r="A489" s="91" t="s">
        <v>1669</v>
      </c>
      <c r="B489" s="91" t="s">
        <v>1670</v>
      </c>
      <c r="C489" s="91" t="s">
        <v>1671</v>
      </c>
      <c r="D489" s="91" t="s">
        <v>94</v>
      </c>
      <c r="E489" s="91" t="s">
        <v>94</v>
      </c>
      <c r="F489" s="91" t="s">
        <v>281</v>
      </c>
      <c r="G489" s="91" t="s">
        <v>276</v>
      </c>
      <c r="H489" s="91" t="s">
        <v>152</v>
      </c>
      <c r="I489" s="92">
        <v>4.7199952800047192E-2</v>
      </c>
    </row>
    <row r="490" spans="1:9">
      <c r="A490" s="91" t="s">
        <v>1672</v>
      </c>
      <c r="B490" s="91" t="s">
        <v>1673</v>
      </c>
      <c r="C490" s="91" t="s">
        <v>1674</v>
      </c>
      <c r="D490" s="91" t="s">
        <v>105</v>
      </c>
      <c r="E490" s="91" t="s">
        <v>105</v>
      </c>
      <c r="F490" s="91" t="s">
        <v>665</v>
      </c>
      <c r="G490" s="91" t="s">
        <v>53</v>
      </c>
      <c r="H490" s="91" t="s">
        <v>54</v>
      </c>
      <c r="I490" s="92">
        <v>4.7199952800047192E-2</v>
      </c>
    </row>
    <row r="491" spans="1:9">
      <c r="A491" s="91" t="s">
        <v>1675</v>
      </c>
      <c r="B491" s="91" t="s">
        <v>1676</v>
      </c>
      <c r="C491" s="91" t="s">
        <v>1677</v>
      </c>
      <c r="D491" s="91" t="s">
        <v>58</v>
      </c>
      <c r="E491" s="91" t="s">
        <v>58</v>
      </c>
      <c r="F491" s="91" t="s">
        <v>217</v>
      </c>
      <c r="G491" s="91" t="s">
        <v>339</v>
      </c>
      <c r="H491" s="91" t="s">
        <v>137</v>
      </c>
      <c r="I491" s="92">
        <v>4.7099952900047093E-2</v>
      </c>
    </row>
    <row r="492" spans="1:9">
      <c r="A492" s="91" t="s">
        <v>1678</v>
      </c>
      <c r="B492" s="91" t="s">
        <v>1679</v>
      </c>
      <c r="C492" s="91" t="s">
        <v>1680</v>
      </c>
      <c r="D492" s="91" t="s">
        <v>74</v>
      </c>
      <c r="E492" s="91" t="s">
        <v>74</v>
      </c>
      <c r="F492" s="91" t="s">
        <v>98</v>
      </c>
      <c r="G492" s="91" t="s">
        <v>364</v>
      </c>
      <c r="H492" s="91" t="s">
        <v>195</v>
      </c>
      <c r="I492" s="92">
        <v>4.7099952900047093E-2</v>
      </c>
    </row>
    <row r="493" spans="1:9">
      <c r="A493" s="91" t="s">
        <v>1681</v>
      </c>
      <c r="B493" s="91" t="s">
        <v>1682</v>
      </c>
      <c r="C493" s="91" t="s">
        <v>1683</v>
      </c>
      <c r="D493" s="91" t="s">
        <v>94</v>
      </c>
      <c r="E493" s="91" t="s">
        <v>94</v>
      </c>
      <c r="F493" s="91" t="s">
        <v>281</v>
      </c>
      <c r="G493" s="91" t="s">
        <v>53</v>
      </c>
      <c r="H493" s="91" t="s">
        <v>54</v>
      </c>
      <c r="I493" s="92">
        <v>4.6799953200046797E-2</v>
      </c>
    </row>
    <row r="494" spans="1:9">
      <c r="A494" s="91" t="s">
        <v>1684</v>
      </c>
      <c r="B494" s="91" t="s">
        <v>1685</v>
      </c>
      <c r="C494" s="91" t="s">
        <v>1686</v>
      </c>
      <c r="D494" s="91" t="s">
        <v>65</v>
      </c>
      <c r="E494" s="91" t="s">
        <v>78</v>
      </c>
      <c r="F494" s="91" t="s">
        <v>79</v>
      </c>
      <c r="G494" s="91" t="s">
        <v>53</v>
      </c>
      <c r="H494" s="91" t="s">
        <v>54</v>
      </c>
      <c r="I494" s="92">
        <v>4.6499953500046494E-2</v>
      </c>
    </row>
    <row r="495" spans="1:9">
      <c r="A495" s="91" t="s">
        <v>1687</v>
      </c>
      <c r="B495" s="91" t="s">
        <v>1688</v>
      </c>
      <c r="C495" s="91" t="s">
        <v>1689</v>
      </c>
      <c r="D495" s="91" t="s">
        <v>99</v>
      </c>
      <c r="E495" s="91" t="s">
        <v>291</v>
      </c>
      <c r="F495" s="91" t="s">
        <v>669</v>
      </c>
      <c r="G495" s="91" t="s">
        <v>53</v>
      </c>
      <c r="H495" s="91" t="s">
        <v>54</v>
      </c>
      <c r="I495" s="92">
        <v>4.6499953500046494E-2</v>
      </c>
    </row>
    <row r="496" spans="1:9">
      <c r="A496" s="91" t="s">
        <v>1690</v>
      </c>
      <c r="B496" s="91" t="s">
        <v>1691</v>
      </c>
      <c r="C496" s="91" t="s">
        <v>1692</v>
      </c>
      <c r="D496" s="91" t="s">
        <v>70</v>
      </c>
      <c r="E496" s="91" t="s">
        <v>86</v>
      </c>
      <c r="F496" s="91" t="s">
        <v>300</v>
      </c>
      <c r="G496" s="91" t="s">
        <v>53</v>
      </c>
      <c r="H496" s="91" t="s">
        <v>54</v>
      </c>
      <c r="I496" s="92">
        <v>4.6299953700046297E-2</v>
      </c>
    </row>
    <row r="497" spans="1:9">
      <c r="A497" s="91" t="s">
        <v>1693</v>
      </c>
      <c r="B497" s="91" t="s">
        <v>1694</v>
      </c>
      <c r="C497" s="91" t="s">
        <v>1695</v>
      </c>
      <c r="D497" s="91" t="s">
        <v>58</v>
      </c>
      <c r="E497" s="91" t="s">
        <v>58</v>
      </c>
      <c r="F497" s="91" t="s">
        <v>59</v>
      </c>
      <c r="G497" s="91" t="s">
        <v>315</v>
      </c>
      <c r="H497" s="91" t="s">
        <v>54</v>
      </c>
      <c r="I497" s="92">
        <v>4.6299953700046297E-2</v>
      </c>
    </row>
    <row r="498" spans="1:9">
      <c r="A498" s="91" t="s">
        <v>1696</v>
      </c>
      <c r="B498" s="91" t="s">
        <v>1697</v>
      </c>
      <c r="C498" s="91" t="s">
        <v>1698</v>
      </c>
      <c r="D498" s="91" t="s">
        <v>50</v>
      </c>
      <c r="E498" s="91" t="s">
        <v>63</v>
      </c>
      <c r="F498" s="91" t="s">
        <v>64</v>
      </c>
      <c r="G498" s="91" t="s">
        <v>53</v>
      </c>
      <c r="H498" s="91" t="s">
        <v>54</v>
      </c>
      <c r="I498" s="92">
        <v>4.6299953700046297E-2</v>
      </c>
    </row>
    <row r="499" spans="1:9">
      <c r="A499" s="91" t="s">
        <v>1699</v>
      </c>
      <c r="B499" s="91" t="s">
        <v>1700</v>
      </c>
      <c r="C499" s="91" t="s">
        <v>1701</v>
      </c>
      <c r="D499" s="91" t="s">
        <v>94</v>
      </c>
      <c r="E499" s="91" t="s">
        <v>94</v>
      </c>
      <c r="F499" s="91" t="s">
        <v>281</v>
      </c>
      <c r="G499" s="91" t="s">
        <v>344</v>
      </c>
      <c r="H499" s="91" t="s">
        <v>137</v>
      </c>
      <c r="I499" s="92">
        <v>4.6199953800046191E-2</v>
      </c>
    </row>
    <row r="500" spans="1:9">
      <c r="A500" s="91" t="s">
        <v>1702</v>
      </c>
      <c r="B500" s="91" t="s">
        <v>1703</v>
      </c>
      <c r="C500" s="91" t="s">
        <v>1704</v>
      </c>
      <c r="D500" s="91" t="s">
        <v>88</v>
      </c>
      <c r="E500" s="91" t="s">
        <v>127</v>
      </c>
      <c r="F500" s="91" t="s">
        <v>461</v>
      </c>
      <c r="G500" s="91" t="s">
        <v>53</v>
      </c>
      <c r="H500" s="91" t="s">
        <v>54</v>
      </c>
      <c r="I500" s="92">
        <v>4.6099953900046092E-2</v>
      </c>
    </row>
    <row r="501" spans="1:9">
      <c r="A501" s="91" t="s">
        <v>1705</v>
      </c>
      <c r="B501" s="91" t="s">
        <v>1706</v>
      </c>
      <c r="C501" s="91" t="s">
        <v>1707</v>
      </c>
      <c r="D501" s="91" t="s">
        <v>99</v>
      </c>
      <c r="E501" s="91" t="s">
        <v>291</v>
      </c>
      <c r="F501" s="91" t="s">
        <v>1708</v>
      </c>
      <c r="G501" s="91" t="s">
        <v>368</v>
      </c>
      <c r="H501" s="91" t="s">
        <v>166</v>
      </c>
      <c r="I501" s="92">
        <v>4.5599954400045592E-2</v>
      </c>
    </row>
    <row r="502" spans="1:9">
      <c r="A502" s="91" t="s">
        <v>1709</v>
      </c>
      <c r="B502" s="91" t="s">
        <v>1710</v>
      </c>
      <c r="C502" s="91" t="s">
        <v>1711</v>
      </c>
      <c r="D502" s="91" t="s">
        <v>94</v>
      </c>
      <c r="E502" s="91" t="s">
        <v>94</v>
      </c>
      <c r="F502" s="91" t="s">
        <v>164</v>
      </c>
      <c r="G502" s="91" t="s">
        <v>276</v>
      </c>
      <c r="H502" s="91" t="s">
        <v>152</v>
      </c>
      <c r="I502" s="92">
        <v>4.5599954400045592E-2</v>
      </c>
    </row>
    <row r="503" spans="1:9">
      <c r="A503" s="91" t="s">
        <v>1712</v>
      </c>
      <c r="B503" s="91" t="s">
        <v>1713</v>
      </c>
      <c r="C503" s="91" t="s">
        <v>1714</v>
      </c>
      <c r="D503" s="91" t="s">
        <v>88</v>
      </c>
      <c r="E503" s="91" t="s">
        <v>127</v>
      </c>
      <c r="F503" s="91" t="s">
        <v>128</v>
      </c>
      <c r="G503" s="91" t="s">
        <v>335</v>
      </c>
      <c r="H503" s="91" t="s">
        <v>175</v>
      </c>
      <c r="I503" s="92">
        <v>4.5499954500045493E-2</v>
      </c>
    </row>
    <row r="504" spans="1:9">
      <c r="A504" s="91" t="s">
        <v>1715</v>
      </c>
      <c r="B504" s="91" t="s">
        <v>1716</v>
      </c>
      <c r="C504" s="91" t="s">
        <v>1717</v>
      </c>
      <c r="D504" s="91" t="s">
        <v>88</v>
      </c>
      <c r="E504" s="91" t="s">
        <v>127</v>
      </c>
      <c r="F504" s="91" t="s">
        <v>128</v>
      </c>
      <c r="G504" s="91" t="s">
        <v>268</v>
      </c>
      <c r="H504" s="91" t="s">
        <v>137</v>
      </c>
      <c r="I504" s="92">
        <v>4.5499954500045493E-2</v>
      </c>
    </row>
    <row r="505" spans="1:9">
      <c r="A505" s="91" t="s">
        <v>1718</v>
      </c>
      <c r="B505" s="91" t="s">
        <v>1719</v>
      </c>
      <c r="C505" s="91" t="s">
        <v>1720</v>
      </c>
      <c r="D505" s="91" t="s">
        <v>99</v>
      </c>
      <c r="E505" s="91" t="s">
        <v>291</v>
      </c>
      <c r="F505" s="91" t="s">
        <v>669</v>
      </c>
      <c r="G505" s="91" t="s">
        <v>174</v>
      </c>
      <c r="H505" s="91" t="s">
        <v>137</v>
      </c>
      <c r="I505" s="92">
        <v>4.5499954500045493E-2</v>
      </c>
    </row>
    <row r="506" spans="1:9">
      <c r="A506" s="91" t="s">
        <v>1721</v>
      </c>
      <c r="B506" s="91" t="s">
        <v>1722</v>
      </c>
      <c r="C506" s="91" t="s">
        <v>1723</v>
      </c>
      <c r="D506" s="91" t="s">
        <v>88</v>
      </c>
      <c r="E506" s="91" t="s">
        <v>311</v>
      </c>
      <c r="F506" s="91" t="s">
        <v>311</v>
      </c>
      <c r="G506" s="91" t="s">
        <v>53</v>
      </c>
      <c r="H506" s="91" t="s">
        <v>54</v>
      </c>
      <c r="I506" s="92">
        <v>4.5499954500045493E-2</v>
      </c>
    </row>
    <row r="507" spans="1:9">
      <c r="A507" s="91" t="s">
        <v>1724</v>
      </c>
      <c r="B507" s="91" t="s">
        <v>1725</v>
      </c>
      <c r="C507" s="91" t="s">
        <v>1726</v>
      </c>
      <c r="D507" s="91" t="s">
        <v>105</v>
      </c>
      <c r="E507" s="91" t="s">
        <v>105</v>
      </c>
      <c r="F507" s="91" t="s">
        <v>565</v>
      </c>
      <c r="G507" s="91" t="s">
        <v>53</v>
      </c>
      <c r="H507" s="91" t="s">
        <v>54</v>
      </c>
      <c r="I507" s="92">
        <v>4.5399954600045395E-2</v>
      </c>
    </row>
    <row r="508" spans="1:9">
      <c r="A508" s="91" t="s">
        <v>1727</v>
      </c>
      <c r="B508" s="91" t="s">
        <v>1728</v>
      </c>
      <c r="C508" s="91" t="s">
        <v>1729</v>
      </c>
      <c r="D508" s="91" t="s">
        <v>50</v>
      </c>
      <c r="E508" s="91" t="s">
        <v>146</v>
      </c>
      <c r="F508" s="91" t="s">
        <v>146</v>
      </c>
      <c r="G508" s="91" t="s">
        <v>179</v>
      </c>
      <c r="H508" s="91" t="s">
        <v>142</v>
      </c>
      <c r="I508" s="92">
        <v>4.5099954900045092E-2</v>
      </c>
    </row>
    <row r="509" spans="1:9">
      <c r="A509" s="91" t="s">
        <v>1730</v>
      </c>
      <c r="B509" s="91" t="s">
        <v>1731</v>
      </c>
      <c r="C509" s="91" t="s">
        <v>1732</v>
      </c>
      <c r="D509" s="91" t="s">
        <v>105</v>
      </c>
      <c r="E509" s="91" t="s">
        <v>105</v>
      </c>
      <c r="F509" s="91" t="s">
        <v>665</v>
      </c>
      <c r="G509" s="91" t="s">
        <v>53</v>
      </c>
      <c r="H509" s="91" t="s">
        <v>54</v>
      </c>
      <c r="I509" s="92">
        <v>4.4999955000044993E-2</v>
      </c>
    </row>
    <row r="510" spans="1:9">
      <c r="A510" s="91" t="s">
        <v>1733</v>
      </c>
      <c r="B510" s="91" t="s">
        <v>1734</v>
      </c>
      <c r="C510" s="91" t="s">
        <v>1735</v>
      </c>
      <c r="D510" s="91" t="s">
        <v>58</v>
      </c>
      <c r="E510" s="91" t="s">
        <v>58</v>
      </c>
      <c r="F510" s="91" t="s">
        <v>59</v>
      </c>
      <c r="G510" s="91" t="s">
        <v>335</v>
      </c>
      <c r="H510" s="91" t="s">
        <v>175</v>
      </c>
      <c r="I510" s="92">
        <v>4.4899955100044894E-2</v>
      </c>
    </row>
    <row r="511" spans="1:9">
      <c r="A511" s="91" t="s">
        <v>1736</v>
      </c>
      <c r="B511" s="91" t="s">
        <v>1737</v>
      </c>
      <c r="C511" s="91" t="s">
        <v>1738</v>
      </c>
      <c r="D511" s="91" t="s">
        <v>88</v>
      </c>
      <c r="E511" s="91" t="s">
        <v>311</v>
      </c>
      <c r="F511" s="91" t="s">
        <v>311</v>
      </c>
      <c r="G511" s="91" t="s">
        <v>276</v>
      </c>
      <c r="H511" s="91" t="s">
        <v>152</v>
      </c>
      <c r="I511" s="92">
        <v>4.4899955100044894E-2</v>
      </c>
    </row>
    <row r="512" spans="1:9">
      <c r="A512" s="91" t="s">
        <v>1739</v>
      </c>
      <c r="B512" s="91" t="s">
        <v>1740</v>
      </c>
      <c r="C512" s="91" t="s">
        <v>1741</v>
      </c>
      <c r="D512" s="91" t="s">
        <v>99</v>
      </c>
      <c r="E512" s="91" t="s">
        <v>551</v>
      </c>
      <c r="F512" s="91" t="s">
        <v>552</v>
      </c>
      <c r="G512" s="91" t="s">
        <v>53</v>
      </c>
      <c r="H512" s="91" t="s">
        <v>54</v>
      </c>
      <c r="I512" s="92">
        <v>4.4899955100044894E-2</v>
      </c>
    </row>
    <row r="513" spans="1:9">
      <c r="A513" s="91" t="s">
        <v>1742</v>
      </c>
      <c r="B513" s="91" t="s">
        <v>1743</v>
      </c>
      <c r="C513" s="91" t="s">
        <v>1744</v>
      </c>
      <c r="D513" s="91" t="s">
        <v>70</v>
      </c>
      <c r="E513" s="91" t="s">
        <v>435</v>
      </c>
      <c r="F513" s="91" t="s">
        <v>482</v>
      </c>
      <c r="G513" s="91" t="s">
        <v>276</v>
      </c>
      <c r="H513" s="91" t="s">
        <v>152</v>
      </c>
      <c r="I513" s="92">
        <v>4.469995530004469E-2</v>
      </c>
    </row>
    <row r="514" spans="1:9">
      <c r="A514" s="91" t="s">
        <v>1745</v>
      </c>
      <c r="B514" s="91" t="s">
        <v>1746</v>
      </c>
      <c r="C514" s="91" t="s">
        <v>1747</v>
      </c>
      <c r="D514" s="91" t="s">
        <v>70</v>
      </c>
      <c r="E514" s="91" t="s">
        <v>86</v>
      </c>
      <c r="F514" s="91" t="s">
        <v>300</v>
      </c>
      <c r="G514" s="91" t="s">
        <v>179</v>
      </c>
      <c r="H514" s="91" t="s">
        <v>142</v>
      </c>
      <c r="I514" s="92">
        <v>4.4499955500044493E-2</v>
      </c>
    </row>
    <row r="515" spans="1:9">
      <c r="A515" s="91" t="s">
        <v>1748</v>
      </c>
      <c r="B515" s="91" t="s">
        <v>1749</v>
      </c>
      <c r="C515" s="91" t="s">
        <v>1750</v>
      </c>
      <c r="D515" s="91" t="s">
        <v>88</v>
      </c>
      <c r="E515" s="91" t="s">
        <v>112</v>
      </c>
      <c r="F515" s="91" t="s">
        <v>113</v>
      </c>
      <c r="G515" s="91" t="s">
        <v>276</v>
      </c>
      <c r="H515" s="91" t="s">
        <v>152</v>
      </c>
      <c r="I515" s="92">
        <v>4.4499955500044493E-2</v>
      </c>
    </row>
    <row r="516" spans="1:9">
      <c r="A516" s="91" t="s">
        <v>1751</v>
      </c>
      <c r="B516" s="91" t="s">
        <v>1752</v>
      </c>
      <c r="C516" s="91" t="s">
        <v>1753</v>
      </c>
      <c r="D516" s="91" t="s">
        <v>70</v>
      </c>
      <c r="E516" s="91" t="s">
        <v>86</v>
      </c>
      <c r="F516" s="91" t="s">
        <v>87</v>
      </c>
      <c r="G516" s="91" t="s">
        <v>380</v>
      </c>
      <c r="H516" s="91" t="s">
        <v>209</v>
      </c>
      <c r="I516" s="92">
        <v>4.4299955700044295E-2</v>
      </c>
    </row>
    <row r="517" spans="1:9">
      <c r="A517" s="91" t="s">
        <v>1754</v>
      </c>
      <c r="B517" s="91" t="s">
        <v>1755</v>
      </c>
      <c r="C517" s="91" t="s">
        <v>1756</v>
      </c>
      <c r="D517" s="91" t="s">
        <v>94</v>
      </c>
      <c r="E517" s="91" t="s">
        <v>94</v>
      </c>
      <c r="F517" s="91" t="s">
        <v>164</v>
      </c>
      <c r="G517" s="91" t="s">
        <v>276</v>
      </c>
      <c r="H517" s="91" t="s">
        <v>152</v>
      </c>
      <c r="I517" s="92">
        <v>4.4299955700044295E-2</v>
      </c>
    </row>
    <row r="518" spans="1:9">
      <c r="A518" s="91" t="s">
        <v>1757</v>
      </c>
      <c r="B518" s="91" t="s">
        <v>1758</v>
      </c>
      <c r="C518" s="91" t="s">
        <v>1759</v>
      </c>
      <c r="D518" s="91" t="s">
        <v>88</v>
      </c>
      <c r="E518" s="91" t="s">
        <v>311</v>
      </c>
      <c r="F518" s="91" t="s">
        <v>311</v>
      </c>
      <c r="G518" s="91" t="s">
        <v>53</v>
      </c>
      <c r="H518" s="91" t="s">
        <v>54</v>
      </c>
      <c r="I518" s="92">
        <v>4.4299955700044295E-2</v>
      </c>
    </row>
    <row r="519" spans="1:9">
      <c r="A519" s="91" t="s">
        <v>1760</v>
      </c>
      <c r="B519" s="91" t="s">
        <v>1761</v>
      </c>
      <c r="C519" s="91" t="s">
        <v>1762</v>
      </c>
      <c r="D519" s="91" t="s">
        <v>88</v>
      </c>
      <c r="E519" s="91" t="s">
        <v>112</v>
      </c>
      <c r="F519" s="91" t="s">
        <v>113</v>
      </c>
      <c r="G519" s="91" t="s">
        <v>364</v>
      </c>
      <c r="H519" s="91" t="s">
        <v>195</v>
      </c>
      <c r="I519" s="92">
        <v>4.4199955800044197E-2</v>
      </c>
    </row>
    <row r="520" spans="1:9">
      <c r="A520" s="91" t="s">
        <v>1763</v>
      </c>
      <c r="B520" s="91" t="s">
        <v>1764</v>
      </c>
      <c r="C520" s="91" t="s">
        <v>1765</v>
      </c>
      <c r="D520" s="91" t="s">
        <v>82</v>
      </c>
      <c r="E520" s="91" t="s">
        <v>400</v>
      </c>
      <c r="F520" s="91" t="s">
        <v>401</v>
      </c>
      <c r="G520" s="91" t="s">
        <v>53</v>
      </c>
      <c r="H520" s="91" t="s">
        <v>54</v>
      </c>
      <c r="I520" s="92">
        <v>4.4099955900044091E-2</v>
      </c>
    </row>
    <row r="521" spans="1:9">
      <c r="A521" s="91" t="s">
        <v>1766</v>
      </c>
      <c r="B521" s="91" t="s">
        <v>1767</v>
      </c>
      <c r="C521" s="91" t="s">
        <v>1768</v>
      </c>
      <c r="D521" s="91" t="s">
        <v>105</v>
      </c>
      <c r="E521" s="91" t="s">
        <v>105</v>
      </c>
      <c r="F521" s="91" t="s">
        <v>565</v>
      </c>
      <c r="G521" s="91" t="s">
        <v>194</v>
      </c>
      <c r="H521" s="91" t="s">
        <v>147</v>
      </c>
      <c r="I521" s="92">
        <v>4.3999956000043992E-2</v>
      </c>
    </row>
    <row r="522" spans="1:9">
      <c r="A522" s="91" t="s">
        <v>1769</v>
      </c>
      <c r="B522" s="91" t="s">
        <v>1770</v>
      </c>
      <c r="C522" s="91" t="s">
        <v>1771</v>
      </c>
      <c r="D522" s="91" t="s">
        <v>88</v>
      </c>
      <c r="E522" s="91" t="s">
        <v>112</v>
      </c>
      <c r="F522" s="91" t="s">
        <v>113</v>
      </c>
      <c r="G522" s="91" t="s">
        <v>53</v>
      </c>
      <c r="H522" s="91" t="s">
        <v>54</v>
      </c>
      <c r="I522" s="92">
        <v>4.3899956100043894E-2</v>
      </c>
    </row>
    <row r="523" spans="1:9">
      <c r="A523" s="91" t="s">
        <v>1772</v>
      </c>
      <c r="B523" s="91" t="s">
        <v>1773</v>
      </c>
      <c r="C523" s="91" t="s">
        <v>1774</v>
      </c>
      <c r="D523" s="91" t="s">
        <v>105</v>
      </c>
      <c r="E523" s="91" t="s">
        <v>105</v>
      </c>
      <c r="F523" s="91" t="s">
        <v>565</v>
      </c>
      <c r="G523" s="91" t="s">
        <v>194</v>
      </c>
      <c r="H523" s="91" t="s">
        <v>147</v>
      </c>
      <c r="I523" s="92">
        <v>4.3799956200043795E-2</v>
      </c>
    </row>
    <row r="524" spans="1:9">
      <c r="A524" s="91" t="s">
        <v>1775</v>
      </c>
      <c r="B524" s="91" t="s">
        <v>1776</v>
      </c>
      <c r="C524" s="91" t="s">
        <v>1777</v>
      </c>
      <c r="D524" s="91" t="s">
        <v>50</v>
      </c>
      <c r="E524" s="91" t="s">
        <v>146</v>
      </c>
      <c r="F524" s="91" t="s">
        <v>146</v>
      </c>
      <c r="G524" s="91" t="s">
        <v>53</v>
      </c>
      <c r="H524" s="91" t="s">
        <v>54</v>
      </c>
      <c r="I524" s="92">
        <v>4.3699956300043696E-2</v>
      </c>
    </row>
    <row r="525" spans="1:9">
      <c r="A525" s="91" t="s">
        <v>1778</v>
      </c>
      <c r="B525" s="91" t="s">
        <v>1779</v>
      </c>
      <c r="C525" s="91" t="s">
        <v>1780</v>
      </c>
      <c r="D525" s="91" t="s">
        <v>99</v>
      </c>
      <c r="E525" s="91" t="s">
        <v>192</v>
      </c>
      <c r="F525" s="91" t="s">
        <v>1044</v>
      </c>
      <c r="G525" s="91" t="s">
        <v>174</v>
      </c>
      <c r="H525" s="91" t="s">
        <v>137</v>
      </c>
      <c r="I525" s="92">
        <v>4.3699956300043696E-2</v>
      </c>
    </row>
    <row r="526" spans="1:9">
      <c r="A526" s="91" t="s">
        <v>1781</v>
      </c>
      <c r="B526" s="91" t="s">
        <v>1782</v>
      </c>
      <c r="C526" s="91" t="s">
        <v>1783</v>
      </c>
      <c r="D526" s="91" t="s">
        <v>99</v>
      </c>
      <c r="E526" s="91" t="s">
        <v>291</v>
      </c>
      <c r="F526" s="91" t="s">
        <v>292</v>
      </c>
      <c r="G526" s="91" t="s">
        <v>53</v>
      </c>
      <c r="H526" s="91" t="s">
        <v>54</v>
      </c>
      <c r="I526" s="92">
        <v>4.3699956300043696E-2</v>
      </c>
    </row>
    <row r="527" spans="1:9">
      <c r="A527" s="91" t="s">
        <v>1784</v>
      </c>
      <c r="B527" s="91" t="s">
        <v>1785</v>
      </c>
      <c r="C527" s="91" t="s">
        <v>1786</v>
      </c>
      <c r="D527" s="91" t="s">
        <v>94</v>
      </c>
      <c r="E527" s="91" t="s">
        <v>94</v>
      </c>
      <c r="F527" s="91" t="s">
        <v>281</v>
      </c>
      <c r="G527" s="91" t="s">
        <v>323</v>
      </c>
      <c r="H527" s="91" t="s">
        <v>160</v>
      </c>
      <c r="I527" s="92">
        <v>4.3599956400043591E-2</v>
      </c>
    </row>
    <row r="528" spans="1:9">
      <c r="A528" s="91" t="s">
        <v>1787</v>
      </c>
      <c r="B528" s="91" t="s">
        <v>1788</v>
      </c>
      <c r="C528" s="91" t="s">
        <v>1789</v>
      </c>
      <c r="D528" s="91" t="s">
        <v>70</v>
      </c>
      <c r="E528" s="91" t="s">
        <v>435</v>
      </c>
      <c r="F528" s="91" t="s">
        <v>482</v>
      </c>
      <c r="G528" s="91" t="s">
        <v>194</v>
      </c>
      <c r="H528" s="91" t="s">
        <v>147</v>
      </c>
      <c r="I528" s="92">
        <v>4.3499956500043492E-2</v>
      </c>
    </row>
    <row r="529" spans="1:9">
      <c r="A529" s="91" t="s">
        <v>1790</v>
      </c>
      <c r="B529" s="91" t="s">
        <v>1791</v>
      </c>
      <c r="C529" s="91" t="s">
        <v>1792</v>
      </c>
      <c r="D529" s="91" t="s">
        <v>82</v>
      </c>
      <c r="E529" s="91" t="s">
        <v>103</v>
      </c>
      <c r="F529" s="91" t="s">
        <v>104</v>
      </c>
      <c r="G529" s="91" t="s">
        <v>194</v>
      </c>
      <c r="H529" s="91" t="s">
        <v>147</v>
      </c>
      <c r="I529" s="92">
        <v>4.3499956500043492E-2</v>
      </c>
    </row>
    <row r="530" spans="1:9">
      <c r="A530" s="91" t="s">
        <v>1793</v>
      </c>
      <c r="B530" s="91" t="s">
        <v>1794</v>
      </c>
      <c r="C530" s="91" t="s">
        <v>1795</v>
      </c>
      <c r="D530" s="91" t="s">
        <v>94</v>
      </c>
      <c r="E530" s="91" t="s">
        <v>94</v>
      </c>
      <c r="F530" s="91" t="s">
        <v>281</v>
      </c>
      <c r="G530" s="91" t="s">
        <v>53</v>
      </c>
      <c r="H530" s="91" t="s">
        <v>54</v>
      </c>
      <c r="I530" s="92">
        <v>4.3199956800043196E-2</v>
      </c>
    </row>
    <row r="531" spans="1:9">
      <c r="A531" s="91" t="s">
        <v>1796</v>
      </c>
      <c r="B531" s="91" t="s">
        <v>1797</v>
      </c>
      <c r="C531" s="91" t="s">
        <v>1798</v>
      </c>
      <c r="D531" s="91" t="s">
        <v>88</v>
      </c>
      <c r="E531" s="91" t="s">
        <v>112</v>
      </c>
      <c r="F531" s="91" t="s">
        <v>113</v>
      </c>
      <c r="G531" s="91" t="s">
        <v>53</v>
      </c>
      <c r="H531" s="91" t="s">
        <v>54</v>
      </c>
      <c r="I531" s="92">
        <v>4.3199956800043196E-2</v>
      </c>
    </row>
    <row r="532" spans="1:9">
      <c r="A532" s="91" t="s">
        <v>1799</v>
      </c>
      <c r="B532" s="91" t="s">
        <v>1800</v>
      </c>
      <c r="C532" s="91" t="s">
        <v>1801</v>
      </c>
      <c r="D532" s="91" t="s">
        <v>70</v>
      </c>
      <c r="E532" s="91" t="s">
        <v>86</v>
      </c>
      <c r="F532" s="91" t="s">
        <v>700</v>
      </c>
      <c r="G532" s="91" t="s">
        <v>53</v>
      </c>
      <c r="H532" s="91" t="s">
        <v>54</v>
      </c>
      <c r="I532" s="92">
        <v>4.3199956800043196E-2</v>
      </c>
    </row>
    <row r="533" spans="1:9">
      <c r="A533" s="91" t="s">
        <v>1802</v>
      </c>
      <c r="B533" s="91" t="s">
        <v>1803</v>
      </c>
      <c r="C533" s="91" t="s">
        <v>1804</v>
      </c>
      <c r="D533" s="91" t="s">
        <v>58</v>
      </c>
      <c r="E533" s="91" t="s">
        <v>58</v>
      </c>
      <c r="F533" s="91" t="s">
        <v>59</v>
      </c>
      <c r="G533" s="91" t="s">
        <v>315</v>
      </c>
      <c r="H533" s="91" t="s">
        <v>156</v>
      </c>
      <c r="I533" s="92">
        <v>4.309995690004309E-2</v>
      </c>
    </row>
    <row r="534" spans="1:9">
      <c r="A534" s="91" t="s">
        <v>1805</v>
      </c>
      <c r="B534" s="91" t="s">
        <v>1806</v>
      </c>
      <c r="C534" s="91" t="s">
        <v>1807</v>
      </c>
      <c r="D534" s="91" t="s">
        <v>50</v>
      </c>
      <c r="E534" s="91" t="s">
        <v>146</v>
      </c>
      <c r="F534" s="91" t="s">
        <v>146</v>
      </c>
      <c r="G534" s="91" t="s">
        <v>114</v>
      </c>
      <c r="H534" s="91" t="s">
        <v>115</v>
      </c>
      <c r="I534" s="92">
        <v>4.2999957000042992E-2</v>
      </c>
    </row>
    <row r="535" spans="1:9">
      <c r="A535" s="91" t="s">
        <v>1808</v>
      </c>
      <c r="B535" s="91" t="s">
        <v>1809</v>
      </c>
      <c r="C535" s="91" t="s">
        <v>1810</v>
      </c>
      <c r="D535" s="91" t="s">
        <v>88</v>
      </c>
      <c r="E535" s="91" t="s">
        <v>311</v>
      </c>
      <c r="F535" s="91" t="s">
        <v>311</v>
      </c>
      <c r="G535" s="91" t="s">
        <v>194</v>
      </c>
      <c r="H535" s="91" t="s">
        <v>147</v>
      </c>
      <c r="I535" s="92">
        <v>4.2999957000042992E-2</v>
      </c>
    </row>
    <row r="536" spans="1:9">
      <c r="A536" s="91" t="s">
        <v>1811</v>
      </c>
      <c r="B536" s="91" t="s">
        <v>1812</v>
      </c>
      <c r="C536" s="91" t="s">
        <v>1813</v>
      </c>
      <c r="D536" s="91" t="s">
        <v>70</v>
      </c>
      <c r="E536" s="91" t="s">
        <v>86</v>
      </c>
      <c r="F536" s="91" t="s">
        <v>300</v>
      </c>
      <c r="G536" s="91" t="s">
        <v>53</v>
      </c>
      <c r="H536" s="91" t="s">
        <v>54</v>
      </c>
      <c r="I536" s="92">
        <v>4.2999957000042992E-2</v>
      </c>
    </row>
    <row r="537" spans="1:9">
      <c r="A537" s="91" t="s">
        <v>1814</v>
      </c>
      <c r="B537" s="91" t="s">
        <v>1815</v>
      </c>
      <c r="C537" s="91" t="s">
        <v>1816</v>
      </c>
      <c r="D537" s="91" t="s">
        <v>99</v>
      </c>
      <c r="E537" s="91" t="s">
        <v>226</v>
      </c>
      <c r="F537" s="91" t="s">
        <v>227</v>
      </c>
      <c r="G537" s="91" t="s">
        <v>53</v>
      </c>
      <c r="H537" s="91" t="s">
        <v>54</v>
      </c>
      <c r="I537" s="92">
        <v>4.2899957100042893E-2</v>
      </c>
    </row>
    <row r="538" spans="1:9">
      <c r="A538" s="91" t="s">
        <v>1817</v>
      </c>
      <c r="B538" s="91" t="s">
        <v>1818</v>
      </c>
      <c r="C538" s="91" t="s">
        <v>1819</v>
      </c>
      <c r="D538" s="91" t="s">
        <v>88</v>
      </c>
      <c r="E538" s="91" t="s">
        <v>311</v>
      </c>
      <c r="F538" s="91" t="s">
        <v>311</v>
      </c>
      <c r="G538" s="91" t="s">
        <v>165</v>
      </c>
      <c r="H538" s="91" t="s">
        <v>132</v>
      </c>
      <c r="I538" s="92">
        <v>4.2699957300042696E-2</v>
      </c>
    </row>
    <row r="539" spans="1:9">
      <c r="A539" s="91" t="s">
        <v>1820</v>
      </c>
      <c r="B539" s="91" t="s">
        <v>1821</v>
      </c>
      <c r="C539" s="91" t="s">
        <v>1822</v>
      </c>
      <c r="D539" s="91" t="s">
        <v>88</v>
      </c>
      <c r="E539" s="91" t="s">
        <v>609</v>
      </c>
      <c r="F539" s="91" t="s">
        <v>610</v>
      </c>
      <c r="G539" s="91" t="s">
        <v>53</v>
      </c>
      <c r="H539" s="91" t="s">
        <v>54</v>
      </c>
      <c r="I539" s="92">
        <v>4.2699957300042696E-2</v>
      </c>
    </row>
    <row r="540" spans="1:9">
      <c r="A540" s="91" t="s">
        <v>1823</v>
      </c>
      <c r="B540" s="91" t="s">
        <v>1824</v>
      </c>
      <c r="C540" s="91" t="s">
        <v>1825</v>
      </c>
      <c r="D540" s="91" t="s">
        <v>99</v>
      </c>
      <c r="E540" s="91" t="s">
        <v>296</v>
      </c>
      <c r="F540" s="91" t="s">
        <v>296</v>
      </c>
      <c r="G540" s="91" t="s">
        <v>114</v>
      </c>
      <c r="H540" s="91" t="s">
        <v>115</v>
      </c>
      <c r="I540" s="92">
        <v>4.2699957300042696E-2</v>
      </c>
    </row>
    <row r="541" spans="1:9">
      <c r="A541" s="91" t="s">
        <v>1826</v>
      </c>
      <c r="B541" s="91" t="s">
        <v>1827</v>
      </c>
      <c r="C541" s="91" t="s">
        <v>1828</v>
      </c>
      <c r="D541" s="91" t="s">
        <v>65</v>
      </c>
      <c r="E541" s="91" t="s">
        <v>203</v>
      </c>
      <c r="F541" s="91" t="s">
        <v>203</v>
      </c>
      <c r="G541" s="91" t="s">
        <v>53</v>
      </c>
      <c r="H541" s="91" t="s">
        <v>54</v>
      </c>
      <c r="I541" s="92">
        <v>4.259995740004259E-2</v>
      </c>
    </row>
    <row r="542" spans="1:9">
      <c r="A542" s="91" t="s">
        <v>1829</v>
      </c>
      <c r="B542" s="91" t="s">
        <v>1830</v>
      </c>
      <c r="C542" s="91" t="s">
        <v>1831</v>
      </c>
      <c r="D542" s="91" t="s">
        <v>50</v>
      </c>
      <c r="E542" s="91" t="s">
        <v>51</v>
      </c>
      <c r="F542" s="91" t="s">
        <v>208</v>
      </c>
      <c r="G542" s="91" t="s">
        <v>53</v>
      </c>
      <c r="H542" s="91" t="s">
        <v>54</v>
      </c>
      <c r="I542" s="92">
        <v>4.2499957500042498E-2</v>
      </c>
    </row>
    <row r="543" spans="1:9">
      <c r="A543" s="91" t="s">
        <v>1832</v>
      </c>
      <c r="B543" s="91" t="s">
        <v>1833</v>
      </c>
      <c r="C543" s="91" t="s">
        <v>1834</v>
      </c>
      <c r="D543" s="91" t="s">
        <v>50</v>
      </c>
      <c r="E543" s="91" t="s">
        <v>51</v>
      </c>
      <c r="F543" s="91" t="s">
        <v>761</v>
      </c>
      <c r="G543" s="91" t="s">
        <v>194</v>
      </c>
      <c r="H543" s="91" t="s">
        <v>147</v>
      </c>
      <c r="I543" s="92">
        <v>4.2499957500042498E-2</v>
      </c>
    </row>
    <row r="544" spans="1:9">
      <c r="A544" s="91" t="s">
        <v>1835</v>
      </c>
      <c r="B544" s="91" t="s">
        <v>1836</v>
      </c>
      <c r="C544" s="91" t="s">
        <v>1837</v>
      </c>
      <c r="D544" s="91" t="s">
        <v>58</v>
      </c>
      <c r="E544" s="91" t="s">
        <v>58</v>
      </c>
      <c r="F544" s="91" t="s">
        <v>217</v>
      </c>
      <c r="G544" s="91" t="s">
        <v>53</v>
      </c>
      <c r="H544" s="91" t="s">
        <v>54</v>
      </c>
      <c r="I544" s="92">
        <v>4.2499957500042498E-2</v>
      </c>
    </row>
    <row r="545" spans="1:9">
      <c r="A545" s="91" t="s">
        <v>1838</v>
      </c>
      <c r="B545" s="91" t="s">
        <v>1839</v>
      </c>
      <c r="C545" s="91" t="s">
        <v>1840</v>
      </c>
      <c r="D545" s="91" t="s">
        <v>58</v>
      </c>
      <c r="E545" s="91" t="s">
        <v>58</v>
      </c>
      <c r="F545" s="91" t="s">
        <v>217</v>
      </c>
      <c r="G545" s="91" t="s">
        <v>53</v>
      </c>
      <c r="H545" s="91" t="s">
        <v>54</v>
      </c>
      <c r="I545" s="92">
        <v>4.2399957600042393E-2</v>
      </c>
    </row>
    <row r="546" spans="1:9">
      <c r="A546" s="91" t="s">
        <v>1841</v>
      </c>
      <c r="B546" s="91" t="s">
        <v>1842</v>
      </c>
      <c r="C546" s="91" t="s">
        <v>1843</v>
      </c>
      <c r="D546" s="91" t="s">
        <v>94</v>
      </c>
      <c r="E546" s="91" t="s">
        <v>94</v>
      </c>
      <c r="F546" s="91" t="s">
        <v>164</v>
      </c>
      <c r="G546" s="91" t="s">
        <v>352</v>
      </c>
      <c r="H546" s="91" t="s">
        <v>180</v>
      </c>
      <c r="I546" s="92">
        <v>4.2399957600042393E-2</v>
      </c>
    </row>
    <row r="547" spans="1:9">
      <c r="A547" s="91" t="s">
        <v>1844</v>
      </c>
      <c r="B547" s="91" t="s">
        <v>1845</v>
      </c>
      <c r="C547" s="91" t="s">
        <v>1846</v>
      </c>
      <c r="D547" s="91" t="s">
        <v>105</v>
      </c>
      <c r="E547" s="91" t="s">
        <v>105</v>
      </c>
      <c r="F547" s="91" t="s">
        <v>1847</v>
      </c>
      <c r="G547" s="91" t="s">
        <v>368</v>
      </c>
      <c r="H547" s="91" t="s">
        <v>166</v>
      </c>
      <c r="I547" s="92">
        <v>4.2399957600042393E-2</v>
      </c>
    </row>
    <row r="548" spans="1:9">
      <c r="A548" s="91" t="s">
        <v>1848</v>
      </c>
      <c r="B548" s="91" t="s">
        <v>1849</v>
      </c>
      <c r="C548" s="91" t="s">
        <v>1850</v>
      </c>
      <c r="D548" s="91" t="s">
        <v>70</v>
      </c>
      <c r="E548" s="91" t="s">
        <v>86</v>
      </c>
      <c r="F548" s="91" t="s">
        <v>300</v>
      </c>
      <c r="G548" s="91" t="s">
        <v>53</v>
      </c>
      <c r="H548" s="91" t="s">
        <v>54</v>
      </c>
      <c r="I548" s="92">
        <v>4.1699958300041695E-2</v>
      </c>
    </row>
    <row r="549" spans="1:9">
      <c r="A549" s="91" t="s">
        <v>1851</v>
      </c>
      <c r="B549" s="91" t="s">
        <v>1852</v>
      </c>
      <c r="C549" s="91" t="s">
        <v>1853</v>
      </c>
      <c r="D549" s="91" t="s">
        <v>58</v>
      </c>
      <c r="E549" s="91" t="s">
        <v>58</v>
      </c>
      <c r="F549" s="91" t="s">
        <v>59</v>
      </c>
      <c r="G549" s="91" t="s">
        <v>396</v>
      </c>
      <c r="H549" s="91" t="s">
        <v>218</v>
      </c>
      <c r="I549" s="92">
        <v>4.1699958300041695E-2</v>
      </c>
    </row>
    <row r="550" spans="1:9">
      <c r="A550" s="91" t="s">
        <v>1854</v>
      </c>
      <c r="B550" s="91" t="s">
        <v>1855</v>
      </c>
      <c r="C550" s="91" t="s">
        <v>1856</v>
      </c>
      <c r="D550" s="91" t="s">
        <v>88</v>
      </c>
      <c r="E550" s="91" t="s">
        <v>311</v>
      </c>
      <c r="F550" s="91" t="s">
        <v>311</v>
      </c>
      <c r="G550" s="91" t="s">
        <v>194</v>
      </c>
      <c r="H550" s="91" t="s">
        <v>147</v>
      </c>
      <c r="I550" s="92">
        <v>4.159995840004159E-2</v>
      </c>
    </row>
    <row r="551" spans="1:9">
      <c r="A551" s="91" t="s">
        <v>1857</v>
      </c>
      <c r="B551" s="91" t="s">
        <v>1858</v>
      </c>
      <c r="C551" s="91" t="s">
        <v>1859</v>
      </c>
      <c r="D551" s="91" t="s">
        <v>88</v>
      </c>
      <c r="E551" s="91" t="s">
        <v>311</v>
      </c>
      <c r="F551" s="91" t="s">
        <v>311</v>
      </c>
      <c r="G551" s="91" t="s">
        <v>384</v>
      </c>
      <c r="H551" s="91" t="s">
        <v>137</v>
      </c>
      <c r="I551" s="92">
        <v>4.159995840004159E-2</v>
      </c>
    </row>
    <row r="552" spans="1:9">
      <c r="A552" s="91" t="s">
        <v>1860</v>
      </c>
      <c r="B552" s="91" t="s">
        <v>1861</v>
      </c>
      <c r="C552" s="91" t="s">
        <v>1862</v>
      </c>
      <c r="D552" s="91" t="s">
        <v>70</v>
      </c>
      <c r="E552" s="91" t="s">
        <v>86</v>
      </c>
      <c r="F552" s="91" t="s">
        <v>700</v>
      </c>
      <c r="G552" s="91" t="s">
        <v>194</v>
      </c>
      <c r="H552" s="91" t="s">
        <v>147</v>
      </c>
      <c r="I552" s="92">
        <v>4.1499958500041498E-2</v>
      </c>
    </row>
    <row r="553" spans="1:9">
      <c r="A553" s="91" t="s">
        <v>1863</v>
      </c>
      <c r="B553" s="91" t="s">
        <v>1864</v>
      </c>
      <c r="C553" s="91" t="s">
        <v>1865</v>
      </c>
      <c r="D553" s="91" t="s">
        <v>50</v>
      </c>
      <c r="E553" s="91" t="s">
        <v>51</v>
      </c>
      <c r="F553" s="91" t="s">
        <v>52</v>
      </c>
      <c r="G553" s="91" t="s">
        <v>53</v>
      </c>
      <c r="H553" s="91" t="s">
        <v>54</v>
      </c>
      <c r="I553" s="92">
        <v>4.1499958500041498E-2</v>
      </c>
    </row>
    <row r="554" spans="1:9">
      <c r="A554" s="91" t="s">
        <v>1866</v>
      </c>
      <c r="B554" s="91" t="s">
        <v>1867</v>
      </c>
      <c r="C554" s="91" t="s">
        <v>1868</v>
      </c>
      <c r="D554" s="91" t="s">
        <v>82</v>
      </c>
      <c r="E554" s="91" t="s">
        <v>400</v>
      </c>
      <c r="F554" s="91" t="s">
        <v>401</v>
      </c>
      <c r="G554" s="91" t="s">
        <v>268</v>
      </c>
      <c r="H554" s="91" t="s">
        <v>137</v>
      </c>
      <c r="I554" s="92">
        <v>4.1399958600041392E-2</v>
      </c>
    </row>
    <row r="555" spans="1:9">
      <c r="A555" s="91" t="s">
        <v>1869</v>
      </c>
      <c r="B555" s="91" t="s">
        <v>1870</v>
      </c>
      <c r="C555" s="91" t="s">
        <v>1871</v>
      </c>
      <c r="D555" s="91" t="s">
        <v>88</v>
      </c>
      <c r="E555" s="91" t="s">
        <v>112</v>
      </c>
      <c r="F555" s="91" t="s">
        <v>113</v>
      </c>
      <c r="G555" s="91" t="s">
        <v>331</v>
      </c>
      <c r="H555" s="91" t="s">
        <v>170</v>
      </c>
      <c r="I555" s="92">
        <v>4.12999587000413E-2</v>
      </c>
    </row>
    <row r="556" spans="1:9">
      <c r="A556" s="91" t="s">
        <v>1872</v>
      </c>
      <c r="B556" s="91" t="s">
        <v>1873</v>
      </c>
      <c r="C556" s="91" t="s">
        <v>1874</v>
      </c>
      <c r="D556" s="91" t="s">
        <v>105</v>
      </c>
      <c r="E556" s="91" t="s">
        <v>105</v>
      </c>
      <c r="F556" s="91" t="s">
        <v>565</v>
      </c>
      <c r="G556" s="91" t="s">
        <v>53</v>
      </c>
      <c r="H556" s="91" t="s">
        <v>54</v>
      </c>
      <c r="I556" s="92">
        <v>4.12999587000413E-2</v>
      </c>
    </row>
    <row r="557" spans="1:9">
      <c r="A557" s="91" t="s">
        <v>1875</v>
      </c>
      <c r="B557" s="91" t="s">
        <v>1876</v>
      </c>
      <c r="C557" s="91" t="s">
        <v>1877</v>
      </c>
      <c r="D557" s="91" t="s">
        <v>50</v>
      </c>
      <c r="E557" s="91" t="s">
        <v>51</v>
      </c>
      <c r="F557" s="91" t="s">
        <v>761</v>
      </c>
      <c r="G557" s="91" t="s">
        <v>194</v>
      </c>
      <c r="H557" s="91" t="s">
        <v>147</v>
      </c>
      <c r="I557" s="92">
        <v>4.12999587000413E-2</v>
      </c>
    </row>
    <row r="558" spans="1:9">
      <c r="A558" s="91" t="s">
        <v>1878</v>
      </c>
      <c r="B558" s="91" t="s">
        <v>1879</v>
      </c>
      <c r="C558" s="91" t="s">
        <v>1880</v>
      </c>
      <c r="D558" s="91" t="s">
        <v>99</v>
      </c>
      <c r="E558" s="91" t="s">
        <v>291</v>
      </c>
      <c r="F558" s="91" t="s">
        <v>292</v>
      </c>
      <c r="G558" s="91" t="s">
        <v>53</v>
      </c>
      <c r="H558" s="91" t="s">
        <v>54</v>
      </c>
      <c r="I558" s="92">
        <v>4.12999587000413E-2</v>
      </c>
    </row>
    <row r="559" spans="1:9">
      <c r="A559" s="91" t="s">
        <v>1881</v>
      </c>
      <c r="B559" s="91" t="s">
        <v>1882</v>
      </c>
      <c r="C559" s="91" t="s">
        <v>1883</v>
      </c>
      <c r="D559" s="91" t="s">
        <v>58</v>
      </c>
      <c r="E559" s="91" t="s">
        <v>58</v>
      </c>
      <c r="F559" s="91" t="s">
        <v>59</v>
      </c>
      <c r="G559" s="91" t="s">
        <v>276</v>
      </c>
      <c r="H559" s="91" t="s">
        <v>152</v>
      </c>
      <c r="I559" s="92">
        <v>4.1199958800041195E-2</v>
      </c>
    </row>
    <row r="560" spans="1:9">
      <c r="A560" s="91" t="s">
        <v>1884</v>
      </c>
      <c r="B560" s="91" t="s">
        <v>1885</v>
      </c>
      <c r="C560" s="91" t="s">
        <v>1886</v>
      </c>
      <c r="D560" s="91" t="s">
        <v>58</v>
      </c>
      <c r="E560" s="91" t="s">
        <v>58</v>
      </c>
      <c r="F560" s="91" t="s">
        <v>59</v>
      </c>
      <c r="G560" s="91" t="s">
        <v>53</v>
      </c>
      <c r="H560" s="91" t="s">
        <v>54</v>
      </c>
      <c r="I560" s="92">
        <v>4.1199958800041195E-2</v>
      </c>
    </row>
    <row r="561" spans="1:9">
      <c r="A561" s="91" t="s">
        <v>1887</v>
      </c>
      <c r="B561" s="91" t="s">
        <v>1888</v>
      </c>
      <c r="C561" s="91" t="s">
        <v>1889</v>
      </c>
      <c r="D561" s="91" t="s">
        <v>99</v>
      </c>
      <c r="E561" s="91" t="s">
        <v>291</v>
      </c>
      <c r="F561" s="91" t="s">
        <v>292</v>
      </c>
      <c r="G561" s="91" t="s">
        <v>53</v>
      </c>
      <c r="H561" s="91" t="s">
        <v>54</v>
      </c>
      <c r="I561" s="92">
        <v>4.1199958800041195E-2</v>
      </c>
    </row>
    <row r="562" spans="1:9">
      <c r="A562" s="91" t="s">
        <v>1890</v>
      </c>
      <c r="B562" s="91" t="s">
        <v>1891</v>
      </c>
      <c r="C562" s="91" t="s">
        <v>1892</v>
      </c>
      <c r="D562" s="91" t="s">
        <v>50</v>
      </c>
      <c r="E562" s="91" t="s">
        <v>146</v>
      </c>
      <c r="F562" s="91" t="s">
        <v>146</v>
      </c>
      <c r="G562" s="91" t="s">
        <v>53</v>
      </c>
      <c r="H562" s="91" t="s">
        <v>54</v>
      </c>
      <c r="I562" s="92">
        <v>4.1099958900041089E-2</v>
      </c>
    </row>
    <row r="563" spans="1:9">
      <c r="A563" s="91" t="s">
        <v>1893</v>
      </c>
      <c r="B563" s="91" t="s">
        <v>1894</v>
      </c>
      <c r="C563" s="91" t="s">
        <v>1895</v>
      </c>
      <c r="D563" s="91" t="s">
        <v>94</v>
      </c>
      <c r="E563" s="91" t="s">
        <v>94</v>
      </c>
      <c r="F563" s="91" t="s">
        <v>164</v>
      </c>
      <c r="G563" s="91" t="s">
        <v>323</v>
      </c>
      <c r="H563" s="91" t="s">
        <v>160</v>
      </c>
      <c r="I563" s="92">
        <v>4.1099958900041089E-2</v>
      </c>
    </row>
    <row r="564" spans="1:9">
      <c r="A564" s="91" t="s">
        <v>1896</v>
      </c>
      <c r="B564" s="91" t="s">
        <v>1897</v>
      </c>
      <c r="C564" s="91" t="s">
        <v>1898</v>
      </c>
      <c r="D564" s="91" t="s">
        <v>74</v>
      </c>
      <c r="E564" s="91" t="s">
        <v>74</v>
      </c>
      <c r="F564" s="91" t="s">
        <v>98</v>
      </c>
      <c r="G564" s="91" t="s">
        <v>323</v>
      </c>
      <c r="H564" s="91" t="s">
        <v>160</v>
      </c>
      <c r="I564" s="92">
        <v>4.0999959000040997E-2</v>
      </c>
    </row>
    <row r="565" spans="1:9">
      <c r="A565" s="91" t="s">
        <v>1899</v>
      </c>
      <c r="B565" s="91" t="s">
        <v>1900</v>
      </c>
      <c r="C565" s="91" t="s">
        <v>1901</v>
      </c>
      <c r="D565" s="91" t="s">
        <v>50</v>
      </c>
      <c r="E565" s="91" t="s">
        <v>63</v>
      </c>
      <c r="F565" s="91" t="s">
        <v>69</v>
      </c>
      <c r="G565" s="91" t="s">
        <v>376</v>
      </c>
      <c r="H565" s="91" t="s">
        <v>204</v>
      </c>
      <c r="I565" s="92">
        <v>4.0999959000040997E-2</v>
      </c>
    </row>
    <row r="566" spans="1:9">
      <c r="A566" s="91" t="s">
        <v>1902</v>
      </c>
      <c r="B566" s="91" t="s">
        <v>1903</v>
      </c>
      <c r="C566" s="91" t="s">
        <v>1904</v>
      </c>
      <c r="D566" s="91" t="s">
        <v>65</v>
      </c>
      <c r="E566" s="91" t="s">
        <v>92</v>
      </c>
      <c r="F566" s="91" t="s">
        <v>93</v>
      </c>
      <c r="G566" s="91" t="s">
        <v>268</v>
      </c>
      <c r="H566" s="91" t="s">
        <v>137</v>
      </c>
      <c r="I566" s="92">
        <v>4.07999592000408E-2</v>
      </c>
    </row>
    <row r="567" spans="1:9">
      <c r="A567" s="91" t="s">
        <v>1905</v>
      </c>
      <c r="B567" s="91" t="s">
        <v>1906</v>
      </c>
      <c r="C567" s="91" t="s">
        <v>1907</v>
      </c>
      <c r="D567" s="91" t="s">
        <v>58</v>
      </c>
      <c r="E567" s="91" t="s">
        <v>58</v>
      </c>
      <c r="F567" s="91" t="s">
        <v>59</v>
      </c>
      <c r="G567" s="91" t="s">
        <v>276</v>
      </c>
      <c r="H567" s="91" t="s">
        <v>152</v>
      </c>
      <c r="I567" s="92">
        <v>4.0699959300040695E-2</v>
      </c>
    </row>
    <row r="568" spans="1:9">
      <c r="A568" s="91" t="s">
        <v>1908</v>
      </c>
      <c r="B568" s="91" t="s">
        <v>1909</v>
      </c>
      <c r="C568" s="91" t="s">
        <v>1910</v>
      </c>
      <c r="D568" s="91" t="s">
        <v>70</v>
      </c>
      <c r="E568" s="91" t="s">
        <v>1457</v>
      </c>
      <c r="F568" s="91" t="s">
        <v>1458</v>
      </c>
      <c r="G568" s="91" t="s">
        <v>165</v>
      </c>
      <c r="H568" s="91" t="s">
        <v>132</v>
      </c>
      <c r="I568" s="92">
        <v>4.0599959400040589E-2</v>
      </c>
    </row>
    <row r="569" spans="1:9">
      <c r="A569" s="91" t="s">
        <v>1911</v>
      </c>
      <c r="B569" s="91" t="s">
        <v>1912</v>
      </c>
      <c r="C569" s="91" t="s">
        <v>1913</v>
      </c>
      <c r="D569" s="91" t="s">
        <v>94</v>
      </c>
      <c r="E569" s="91" t="s">
        <v>94</v>
      </c>
      <c r="F569" s="91" t="s">
        <v>281</v>
      </c>
      <c r="G569" s="91" t="s">
        <v>323</v>
      </c>
      <c r="H569" s="91" t="s">
        <v>160</v>
      </c>
      <c r="I569" s="92">
        <v>4.0599959400040589E-2</v>
      </c>
    </row>
    <row r="570" spans="1:9">
      <c r="A570" s="91" t="s">
        <v>1914</v>
      </c>
      <c r="B570" s="91" t="s">
        <v>1915</v>
      </c>
      <c r="C570" s="91" t="s">
        <v>1916</v>
      </c>
      <c r="D570" s="91" t="s">
        <v>82</v>
      </c>
      <c r="E570" s="91" t="s">
        <v>400</v>
      </c>
      <c r="F570" s="91" t="s">
        <v>596</v>
      </c>
      <c r="G570" s="91" t="s">
        <v>53</v>
      </c>
      <c r="H570" s="91" t="s">
        <v>54</v>
      </c>
      <c r="I570" s="92">
        <v>4.0599959400040589E-2</v>
      </c>
    </row>
    <row r="571" spans="1:9">
      <c r="A571" s="91" t="s">
        <v>1917</v>
      </c>
      <c r="B571" s="91" t="s">
        <v>1918</v>
      </c>
      <c r="C571" s="91" t="s">
        <v>1919</v>
      </c>
      <c r="D571" s="91" t="s">
        <v>88</v>
      </c>
      <c r="E571" s="91" t="s">
        <v>112</v>
      </c>
      <c r="F571" s="91" t="s">
        <v>113</v>
      </c>
      <c r="G571" s="91" t="s">
        <v>402</v>
      </c>
      <c r="H571" s="91" t="s">
        <v>222</v>
      </c>
      <c r="I571" s="92">
        <v>4.0499959500040497E-2</v>
      </c>
    </row>
    <row r="572" spans="1:9">
      <c r="A572" s="91" t="s">
        <v>1920</v>
      </c>
      <c r="B572" s="91" t="s">
        <v>1921</v>
      </c>
      <c r="C572" s="91" t="s">
        <v>1922</v>
      </c>
      <c r="D572" s="91" t="s">
        <v>50</v>
      </c>
      <c r="E572" s="91" t="s">
        <v>51</v>
      </c>
      <c r="F572" s="91" t="s">
        <v>492</v>
      </c>
      <c r="G572" s="91" t="s">
        <v>53</v>
      </c>
      <c r="H572" s="91" t="s">
        <v>54</v>
      </c>
      <c r="I572" s="92">
        <v>4.0499959500040497E-2</v>
      </c>
    </row>
    <row r="573" spans="1:9">
      <c r="A573" s="91" t="s">
        <v>1923</v>
      </c>
      <c r="B573" s="91" t="s">
        <v>1924</v>
      </c>
      <c r="C573" s="91" t="s">
        <v>1925</v>
      </c>
      <c r="D573" s="91" t="s">
        <v>94</v>
      </c>
      <c r="E573" s="91" t="s">
        <v>94</v>
      </c>
      <c r="F573" s="91" t="s">
        <v>164</v>
      </c>
      <c r="G573" s="91" t="s">
        <v>372</v>
      </c>
      <c r="H573" s="91" t="s">
        <v>199</v>
      </c>
      <c r="I573" s="92">
        <v>4.0399959600040392E-2</v>
      </c>
    </row>
    <row r="574" spans="1:9">
      <c r="A574" s="91" t="s">
        <v>1926</v>
      </c>
      <c r="B574" s="91" t="s">
        <v>1927</v>
      </c>
      <c r="C574" s="91" t="s">
        <v>1928</v>
      </c>
      <c r="D574" s="91" t="s">
        <v>58</v>
      </c>
      <c r="E574" s="91" t="s">
        <v>58</v>
      </c>
      <c r="F574" s="91" t="s">
        <v>59</v>
      </c>
      <c r="G574" s="91" t="s">
        <v>53</v>
      </c>
      <c r="H574" s="91" t="s">
        <v>54</v>
      </c>
      <c r="I574" s="92">
        <v>4.0399959600040392E-2</v>
      </c>
    </row>
    <row r="575" spans="1:9">
      <c r="A575" s="91" t="s">
        <v>1929</v>
      </c>
      <c r="B575" s="91" t="s">
        <v>1930</v>
      </c>
      <c r="C575" s="91" t="s">
        <v>1931</v>
      </c>
      <c r="D575" s="91" t="s">
        <v>58</v>
      </c>
      <c r="E575" s="91" t="s">
        <v>58</v>
      </c>
      <c r="F575" s="91" t="s">
        <v>59</v>
      </c>
      <c r="G575" s="91" t="s">
        <v>53</v>
      </c>
      <c r="H575" s="91" t="s">
        <v>54</v>
      </c>
      <c r="I575" s="92">
        <v>4.02999597000403E-2</v>
      </c>
    </row>
    <row r="576" spans="1:9">
      <c r="A576" s="91" t="s">
        <v>1932</v>
      </c>
      <c r="B576" s="91" t="s">
        <v>1933</v>
      </c>
      <c r="C576" s="91" t="s">
        <v>1934</v>
      </c>
      <c r="D576" s="91" t="s">
        <v>88</v>
      </c>
      <c r="E576" s="91" t="s">
        <v>609</v>
      </c>
      <c r="F576" s="91" t="s">
        <v>610</v>
      </c>
      <c r="G576" s="91" t="s">
        <v>53</v>
      </c>
      <c r="H576" s="91" t="s">
        <v>54</v>
      </c>
      <c r="I576" s="92">
        <v>4.0099959900040089E-2</v>
      </c>
    </row>
    <row r="577" spans="1:9">
      <c r="A577" s="91" t="s">
        <v>1935</v>
      </c>
      <c r="B577" s="91" t="s">
        <v>1936</v>
      </c>
      <c r="C577" s="91" t="s">
        <v>1937</v>
      </c>
      <c r="D577" s="91" t="s">
        <v>70</v>
      </c>
      <c r="E577" s="91" t="s">
        <v>86</v>
      </c>
      <c r="F577" s="91" t="s">
        <v>300</v>
      </c>
      <c r="G577" s="91" t="s">
        <v>194</v>
      </c>
      <c r="H577" s="91" t="s">
        <v>147</v>
      </c>
      <c r="I577" s="92">
        <v>4.0099959900040089E-2</v>
      </c>
    </row>
    <row r="578" spans="1:9">
      <c r="A578" s="91" t="s">
        <v>1938</v>
      </c>
      <c r="B578" s="91" t="s">
        <v>1939</v>
      </c>
      <c r="C578" s="91" t="s">
        <v>1940</v>
      </c>
      <c r="D578" s="91" t="s">
        <v>70</v>
      </c>
      <c r="E578" s="91" t="s">
        <v>86</v>
      </c>
      <c r="F578" s="91" t="s">
        <v>532</v>
      </c>
      <c r="G578" s="91" t="s">
        <v>53</v>
      </c>
      <c r="H578" s="91" t="s">
        <v>54</v>
      </c>
      <c r="I578" s="92">
        <v>4.0099959900040089E-2</v>
      </c>
    </row>
    <row r="579" spans="1:9">
      <c r="A579" s="91" t="s">
        <v>1941</v>
      </c>
      <c r="B579" s="91" t="s">
        <v>1942</v>
      </c>
      <c r="C579" s="91" t="s">
        <v>1943</v>
      </c>
      <c r="D579" s="91" t="s">
        <v>88</v>
      </c>
      <c r="E579" s="91" t="s">
        <v>311</v>
      </c>
      <c r="F579" s="91" t="s">
        <v>311</v>
      </c>
      <c r="G579" s="91" t="s">
        <v>165</v>
      </c>
      <c r="H579" s="91" t="s">
        <v>132</v>
      </c>
      <c r="I579" s="92">
        <v>3.97999602000398E-2</v>
      </c>
    </row>
    <row r="580" spans="1:9">
      <c r="A580" s="91" t="s">
        <v>1944</v>
      </c>
      <c r="B580" s="91" t="s">
        <v>1945</v>
      </c>
      <c r="C580" s="91" t="s">
        <v>1946</v>
      </c>
      <c r="D580" s="91" t="s">
        <v>82</v>
      </c>
      <c r="E580" s="91" t="s">
        <v>400</v>
      </c>
      <c r="F580" s="91" t="s">
        <v>596</v>
      </c>
      <c r="G580" s="91" t="s">
        <v>80</v>
      </c>
      <c r="H580" s="91" t="s">
        <v>81</v>
      </c>
      <c r="I580" s="92">
        <v>3.97999602000398E-2</v>
      </c>
    </row>
    <row r="581" spans="1:9">
      <c r="A581" s="91" t="s">
        <v>1947</v>
      </c>
      <c r="B581" s="91" t="s">
        <v>1948</v>
      </c>
      <c r="C581" s="91" t="s">
        <v>1949</v>
      </c>
      <c r="D581" s="91" t="s">
        <v>94</v>
      </c>
      <c r="E581" s="91" t="s">
        <v>94</v>
      </c>
      <c r="F581" s="91" t="s">
        <v>164</v>
      </c>
      <c r="G581" s="91" t="s">
        <v>372</v>
      </c>
      <c r="H581" s="91" t="s">
        <v>199</v>
      </c>
      <c r="I581" s="92">
        <v>3.9699960300039694E-2</v>
      </c>
    </row>
    <row r="582" spans="1:9">
      <c r="A582" s="91" t="s">
        <v>1950</v>
      </c>
      <c r="B582" s="91" t="s">
        <v>1951</v>
      </c>
      <c r="C582" s="91" t="s">
        <v>1952</v>
      </c>
      <c r="D582" s="91" t="s">
        <v>88</v>
      </c>
      <c r="E582" s="91" t="s">
        <v>311</v>
      </c>
      <c r="F582" s="91" t="s">
        <v>311</v>
      </c>
      <c r="G582" s="91" t="s">
        <v>114</v>
      </c>
      <c r="H582" s="91" t="s">
        <v>115</v>
      </c>
      <c r="I582" s="92">
        <v>3.9699960300039694E-2</v>
      </c>
    </row>
    <row r="583" spans="1:9">
      <c r="A583" s="91" t="s">
        <v>1953</v>
      </c>
      <c r="B583" s="91" t="s">
        <v>1954</v>
      </c>
      <c r="C583" s="91" t="s">
        <v>1955</v>
      </c>
      <c r="D583" s="91" t="s">
        <v>65</v>
      </c>
      <c r="E583" s="91" t="s">
        <v>78</v>
      </c>
      <c r="F583" s="91" t="s">
        <v>79</v>
      </c>
      <c r="G583" s="91" t="s">
        <v>53</v>
      </c>
      <c r="H583" s="91" t="s">
        <v>54</v>
      </c>
      <c r="I583" s="92">
        <v>3.9699960300039694E-2</v>
      </c>
    </row>
    <row r="584" spans="1:9">
      <c r="A584" s="91" t="s">
        <v>1956</v>
      </c>
      <c r="B584" s="91" t="s">
        <v>1957</v>
      </c>
      <c r="C584" s="91" t="s">
        <v>1958</v>
      </c>
      <c r="D584" s="91" t="s">
        <v>94</v>
      </c>
      <c r="E584" s="91" t="s">
        <v>94</v>
      </c>
      <c r="F584" s="91" t="s">
        <v>281</v>
      </c>
      <c r="G584" s="91" t="s">
        <v>315</v>
      </c>
      <c r="H584" s="91" t="s">
        <v>156</v>
      </c>
      <c r="I584" s="92">
        <v>3.9699960300039694E-2</v>
      </c>
    </row>
    <row r="585" spans="1:9">
      <c r="A585" s="91" t="s">
        <v>1959</v>
      </c>
      <c r="B585" s="91" t="s">
        <v>1960</v>
      </c>
      <c r="C585" s="91" t="s">
        <v>1961</v>
      </c>
      <c r="D585" s="91" t="s">
        <v>105</v>
      </c>
      <c r="E585" s="91" t="s">
        <v>105</v>
      </c>
      <c r="F585" s="91" t="s">
        <v>1847</v>
      </c>
      <c r="G585" s="91" t="s">
        <v>194</v>
      </c>
      <c r="H585" s="91" t="s">
        <v>147</v>
      </c>
      <c r="I585" s="92">
        <v>3.9499960500039497E-2</v>
      </c>
    </row>
    <row r="586" spans="1:9">
      <c r="A586" s="91" t="s">
        <v>1962</v>
      </c>
      <c r="B586" s="91" t="s">
        <v>1963</v>
      </c>
      <c r="C586" s="91" t="s">
        <v>1964</v>
      </c>
      <c r="D586" s="91" t="s">
        <v>50</v>
      </c>
      <c r="E586" s="91" t="s">
        <v>51</v>
      </c>
      <c r="F586" s="91" t="s">
        <v>208</v>
      </c>
      <c r="G586" s="91" t="s">
        <v>53</v>
      </c>
      <c r="H586" s="91" t="s">
        <v>54</v>
      </c>
      <c r="I586" s="92">
        <v>3.9399960600039391E-2</v>
      </c>
    </row>
    <row r="587" spans="1:9">
      <c r="A587" s="91" t="s">
        <v>1965</v>
      </c>
      <c r="B587" s="91" t="s">
        <v>1966</v>
      </c>
      <c r="C587" s="91" t="s">
        <v>1967</v>
      </c>
      <c r="D587" s="91" t="s">
        <v>88</v>
      </c>
      <c r="E587" s="91" t="s">
        <v>609</v>
      </c>
      <c r="F587" s="91" t="s">
        <v>610</v>
      </c>
      <c r="G587" s="91" t="s">
        <v>53</v>
      </c>
      <c r="H587" s="91" t="s">
        <v>54</v>
      </c>
      <c r="I587" s="92">
        <v>3.9399960600039391E-2</v>
      </c>
    </row>
    <row r="588" spans="1:9">
      <c r="A588" s="91" t="s">
        <v>1968</v>
      </c>
      <c r="B588" s="91" t="s">
        <v>1969</v>
      </c>
      <c r="C588" s="91" t="s">
        <v>1970</v>
      </c>
      <c r="D588" s="91" t="s">
        <v>50</v>
      </c>
      <c r="E588" s="91" t="s">
        <v>63</v>
      </c>
      <c r="F588" s="91" t="s">
        <v>69</v>
      </c>
      <c r="G588" s="91" t="s">
        <v>53</v>
      </c>
      <c r="H588" s="91" t="s">
        <v>54</v>
      </c>
      <c r="I588" s="92">
        <v>3.9299960700039299E-2</v>
      </c>
    </row>
    <row r="589" spans="1:9">
      <c r="A589" s="91" t="s">
        <v>1971</v>
      </c>
      <c r="B589" s="91" t="s">
        <v>1972</v>
      </c>
      <c r="C589" s="91" t="s">
        <v>1973</v>
      </c>
      <c r="D589" s="91" t="s">
        <v>88</v>
      </c>
      <c r="E589" s="91" t="s">
        <v>609</v>
      </c>
      <c r="F589" s="91" t="s">
        <v>610</v>
      </c>
      <c r="G589" s="91" t="s">
        <v>53</v>
      </c>
      <c r="H589" s="91" t="s">
        <v>54</v>
      </c>
      <c r="I589" s="92">
        <v>3.9099960900039095E-2</v>
      </c>
    </row>
    <row r="590" spans="1:9">
      <c r="A590" s="91" t="s">
        <v>1974</v>
      </c>
      <c r="B590" s="91" t="s">
        <v>1975</v>
      </c>
      <c r="C590" s="91" t="s">
        <v>1976</v>
      </c>
      <c r="D590" s="91" t="s">
        <v>88</v>
      </c>
      <c r="E590" s="91" t="s">
        <v>127</v>
      </c>
      <c r="F590" s="91" t="s">
        <v>461</v>
      </c>
      <c r="G590" s="91" t="s">
        <v>53</v>
      </c>
      <c r="H590" s="91" t="s">
        <v>54</v>
      </c>
      <c r="I590" s="92">
        <v>3.9099960900039095E-2</v>
      </c>
    </row>
    <row r="591" spans="1:9">
      <c r="A591" s="91" t="s">
        <v>1977</v>
      </c>
      <c r="B591" s="91" t="s">
        <v>1978</v>
      </c>
      <c r="C591" s="91" t="s">
        <v>1979</v>
      </c>
      <c r="D591" s="91" t="s">
        <v>99</v>
      </c>
      <c r="E591" s="91" t="s">
        <v>551</v>
      </c>
      <c r="F591" s="91" t="s">
        <v>1980</v>
      </c>
      <c r="G591" s="91" t="s">
        <v>53</v>
      </c>
      <c r="H591" s="91" t="s">
        <v>54</v>
      </c>
      <c r="I591" s="92">
        <v>3.8999961000038996E-2</v>
      </c>
    </row>
    <row r="592" spans="1:9">
      <c r="A592" s="91" t="s">
        <v>1981</v>
      </c>
      <c r="B592" s="91" t="s">
        <v>1982</v>
      </c>
      <c r="C592" s="91" t="s">
        <v>1983</v>
      </c>
      <c r="D592" s="91" t="s">
        <v>70</v>
      </c>
      <c r="E592" s="91" t="s">
        <v>86</v>
      </c>
      <c r="F592" s="91" t="s">
        <v>700</v>
      </c>
      <c r="G592" s="91" t="s">
        <v>114</v>
      </c>
      <c r="H592" s="91" t="s">
        <v>115</v>
      </c>
      <c r="I592" s="92">
        <v>3.8899961100038891E-2</v>
      </c>
    </row>
    <row r="593" spans="1:9">
      <c r="A593" s="91" t="s">
        <v>1984</v>
      </c>
      <c r="B593" s="91" t="s">
        <v>1985</v>
      </c>
      <c r="C593" s="91" t="s">
        <v>1986</v>
      </c>
      <c r="D593" s="91" t="s">
        <v>105</v>
      </c>
      <c r="E593" s="91" t="s">
        <v>105</v>
      </c>
      <c r="F593" s="91" t="s">
        <v>565</v>
      </c>
      <c r="G593" s="91" t="s">
        <v>384</v>
      </c>
      <c r="H593" s="91" t="s">
        <v>137</v>
      </c>
      <c r="I593" s="92">
        <v>3.8799961200038799E-2</v>
      </c>
    </row>
    <row r="594" spans="1:9">
      <c r="A594" s="91" t="s">
        <v>1987</v>
      </c>
      <c r="B594" s="91" t="s">
        <v>1988</v>
      </c>
      <c r="C594" s="91" t="s">
        <v>1989</v>
      </c>
      <c r="D594" s="91" t="s">
        <v>50</v>
      </c>
      <c r="E594" s="91" t="s">
        <v>146</v>
      </c>
      <c r="F594" s="91" t="s">
        <v>146</v>
      </c>
      <c r="G594" s="91" t="s">
        <v>268</v>
      </c>
      <c r="H594" s="91" t="s">
        <v>137</v>
      </c>
      <c r="I594" s="92">
        <v>3.8699961300038693E-2</v>
      </c>
    </row>
    <row r="595" spans="1:9">
      <c r="A595" s="91" t="s">
        <v>1990</v>
      </c>
      <c r="B595" s="91" t="s">
        <v>1991</v>
      </c>
      <c r="C595" s="91" t="s">
        <v>1992</v>
      </c>
      <c r="D595" s="91" t="s">
        <v>99</v>
      </c>
      <c r="E595" s="91" t="s">
        <v>291</v>
      </c>
      <c r="F595" s="91" t="s">
        <v>292</v>
      </c>
      <c r="G595" s="91" t="s">
        <v>194</v>
      </c>
      <c r="H595" s="91" t="s">
        <v>147</v>
      </c>
      <c r="I595" s="92">
        <v>3.8599961400038595E-2</v>
      </c>
    </row>
    <row r="596" spans="1:9">
      <c r="A596" s="91" t="s">
        <v>1993</v>
      </c>
      <c r="B596" s="91" t="s">
        <v>1994</v>
      </c>
      <c r="C596" s="91" t="s">
        <v>1995</v>
      </c>
      <c r="D596" s="91" t="s">
        <v>99</v>
      </c>
      <c r="E596" s="91" t="s">
        <v>192</v>
      </c>
      <c r="F596" s="91" t="s">
        <v>193</v>
      </c>
      <c r="G596" s="91" t="s">
        <v>53</v>
      </c>
      <c r="H596" s="91" t="s">
        <v>54</v>
      </c>
      <c r="I596" s="92">
        <v>3.8599961400038595E-2</v>
      </c>
    </row>
    <row r="597" spans="1:9">
      <c r="A597" s="91" t="s">
        <v>1996</v>
      </c>
      <c r="B597" s="91" t="s">
        <v>1997</v>
      </c>
      <c r="C597" s="91" t="s">
        <v>1998</v>
      </c>
      <c r="D597" s="91" t="s">
        <v>50</v>
      </c>
      <c r="E597" s="91" t="s">
        <v>51</v>
      </c>
      <c r="F597" s="91" t="s">
        <v>52</v>
      </c>
      <c r="G597" s="91" t="s">
        <v>53</v>
      </c>
      <c r="H597" s="91" t="s">
        <v>54</v>
      </c>
      <c r="I597" s="92">
        <v>3.8599961400038595E-2</v>
      </c>
    </row>
    <row r="598" spans="1:9">
      <c r="A598" s="91" t="s">
        <v>1999</v>
      </c>
      <c r="B598" s="91" t="s">
        <v>2000</v>
      </c>
      <c r="C598" s="91" t="s">
        <v>2001</v>
      </c>
      <c r="D598" s="91" t="s">
        <v>99</v>
      </c>
      <c r="E598" s="91" t="s">
        <v>296</v>
      </c>
      <c r="F598" s="91" t="s">
        <v>296</v>
      </c>
      <c r="G598" s="91" t="s">
        <v>276</v>
      </c>
      <c r="H598" s="91" t="s">
        <v>152</v>
      </c>
      <c r="I598" s="92">
        <v>3.8499961500038496E-2</v>
      </c>
    </row>
    <row r="599" spans="1:9">
      <c r="A599" s="91" t="s">
        <v>2002</v>
      </c>
      <c r="B599" s="91" t="s">
        <v>2003</v>
      </c>
      <c r="C599" s="91" t="s">
        <v>2004</v>
      </c>
      <c r="D599" s="91" t="s">
        <v>94</v>
      </c>
      <c r="E599" s="91" t="s">
        <v>94</v>
      </c>
      <c r="F599" s="91" t="s">
        <v>164</v>
      </c>
      <c r="G599" s="91" t="s">
        <v>276</v>
      </c>
      <c r="H599" s="91" t="s">
        <v>152</v>
      </c>
      <c r="I599" s="92">
        <v>3.839996160003839E-2</v>
      </c>
    </row>
    <row r="600" spans="1:9">
      <c r="A600" s="91" t="s">
        <v>2005</v>
      </c>
      <c r="B600" s="91" t="s">
        <v>2006</v>
      </c>
      <c r="C600" s="91" t="s">
        <v>2007</v>
      </c>
      <c r="D600" s="91" t="s">
        <v>50</v>
      </c>
      <c r="E600" s="91" t="s">
        <v>63</v>
      </c>
      <c r="F600" s="91" t="s">
        <v>69</v>
      </c>
      <c r="G600" s="91" t="s">
        <v>53</v>
      </c>
      <c r="H600" s="91" t="s">
        <v>54</v>
      </c>
      <c r="I600" s="92">
        <v>3.839996160003839E-2</v>
      </c>
    </row>
    <row r="601" spans="1:9">
      <c r="A601" s="91" t="s">
        <v>2008</v>
      </c>
      <c r="B601" s="91" t="s">
        <v>2009</v>
      </c>
      <c r="C601" s="91" t="s">
        <v>2010</v>
      </c>
      <c r="D601" s="91" t="s">
        <v>50</v>
      </c>
      <c r="E601" s="91" t="s">
        <v>51</v>
      </c>
      <c r="F601" s="91" t="s">
        <v>761</v>
      </c>
      <c r="G601" s="91" t="s">
        <v>194</v>
      </c>
      <c r="H601" s="91" t="s">
        <v>147</v>
      </c>
      <c r="I601" s="92">
        <v>3.8299961700038299E-2</v>
      </c>
    </row>
    <row r="602" spans="1:9">
      <c r="A602" s="91" t="s">
        <v>2011</v>
      </c>
      <c r="B602" s="91" t="s">
        <v>2012</v>
      </c>
      <c r="C602" s="91" t="s">
        <v>2013</v>
      </c>
      <c r="D602" s="91" t="s">
        <v>70</v>
      </c>
      <c r="E602" s="91" t="s">
        <v>435</v>
      </c>
      <c r="F602" s="91" t="s">
        <v>436</v>
      </c>
      <c r="G602" s="91" t="s">
        <v>53</v>
      </c>
      <c r="H602" s="91" t="s">
        <v>54</v>
      </c>
      <c r="I602" s="92">
        <v>3.8199961800038193E-2</v>
      </c>
    </row>
    <row r="603" spans="1:9">
      <c r="A603" s="91" t="s">
        <v>2014</v>
      </c>
      <c r="B603" s="91" t="s">
        <v>2015</v>
      </c>
      <c r="C603" s="91" t="s">
        <v>2016</v>
      </c>
      <c r="D603" s="91" t="s">
        <v>50</v>
      </c>
      <c r="E603" s="91" t="s">
        <v>63</v>
      </c>
      <c r="F603" s="91" t="s">
        <v>64</v>
      </c>
      <c r="G603" s="91" t="s">
        <v>53</v>
      </c>
      <c r="H603" s="91" t="s">
        <v>54</v>
      </c>
      <c r="I603" s="92">
        <v>3.8199961800038193E-2</v>
      </c>
    </row>
    <row r="604" spans="1:9">
      <c r="A604" s="91" t="s">
        <v>2017</v>
      </c>
      <c r="B604" s="91" t="s">
        <v>2018</v>
      </c>
      <c r="C604" s="91" t="s">
        <v>2019</v>
      </c>
      <c r="D604" s="91" t="s">
        <v>65</v>
      </c>
      <c r="E604" s="91" t="s">
        <v>78</v>
      </c>
      <c r="F604" s="91" t="s">
        <v>79</v>
      </c>
      <c r="G604" s="91" t="s">
        <v>53</v>
      </c>
      <c r="H604" s="91" t="s">
        <v>54</v>
      </c>
      <c r="I604" s="92">
        <v>3.8099961900038094E-2</v>
      </c>
    </row>
    <row r="605" spans="1:9">
      <c r="A605" s="91" t="s">
        <v>2020</v>
      </c>
      <c r="B605" s="91" t="s">
        <v>2021</v>
      </c>
      <c r="C605" s="91" t="s">
        <v>2022</v>
      </c>
      <c r="D605" s="91" t="s">
        <v>58</v>
      </c>
      <c r="E605" s="91" t="s">
        <v>58</v>
      </c>
      <c r="F605" s="91" t="s">
        <v>217</v>
      </c>
      <c r="G605" s="91" t="s">
        <v>174</v>
      </c>
      <c r="H605" s="91" t="s">
        <v>137</v>
      </c>
      <c r="I605" s="92">
        <v>3.8099961900038094E-2</v>
      </c>
    </row>
    <row r="606" spans="1:9">
      <c r="A606" s="91" t="s">
        <v>2023</v>
      </c>
      <c r="B606" s="91" t="s">
        <v>2024</v>
      </c>
      <c r="C606" s="91" t="s">
        <v>2025</v>
      </c>
      <c r="D606" s="91" t="s">
        <v>74</v>
      </c>
      <c r="E606" s="91" t="s">
        <v>74</v>
      </c>
      <c r="F606" s="91" t="s">
        <v>98</v>
      </c>
      <c r="G606" s="91" t="s">
        <v>339</v>
      </c>
      <c r="H606" s="91" t="s">
        <v>137</v>
      </c>
      <c r="I606" s="92">
        <v>3.8099961900038094E-2</v>
      </c>
    </row>
    <row r="607" spans="1:9">
      <c r="A607" s="91" t="s">
        <v>2026</v>
      </c>
      <c r="B607" s="91" t="s">
        <v>2027</v>
      </c>
      <c r="C607" s="91" t="s">
        <v>2028</v>
      </c>
      <c r="D607" s="91" t="s">
        <v>88</v>
      </c>
      <c r="E607" s="91" t="s">
        <v>112</v>
      </c>
      <c r="F607" s="91" t="s">
        <v>113</v>
      </c>
      <c r="G607" s="91" t="s">
        <v>194</v>
      </c>
      <c r="H607" s="91" t="s">
        <v>147</v>
      </c>
      <c r="I607" s="92">
        <v>3.7999962000037996E-2</v>
      </c>
    </row>
    <row r="608" spans="1:9">
      <c r="A608" s="91" t="s">
        <v>2029</v>
      </c>
      <c r="B608" s="91" t="s">
        <v>2030</v>
      </c>
      <c r="C608" s="91" t="s">
        <v>2031</v>
      </c>
      <c r="D608" s="91" t="s">
        <v>94</v>
      </c>
      <c r="E608" s="91" t="s">
        <v>94</v>
      </c>
      <c r="F608" s="91" t="s">
        <v>164</v>
      </c>
      <c r="G608" s="91" t="s">
        <v>53</v>
      </c>
      <c r="H608" s="91" t="s">
        <v>54</v>
      </c>
      <c r="I608" s="92">
        <v>3.7899962100037897E-2</v>
      </c>
    </row>
    <row r="609" spans="1:9">
      <c r="A609" s="91" t="s">
        <v>2032</v>
      </c>
      <c r="B609" s="91" t="s">
        <v>2033</v>
      </c>
      <c r="C609" s="91" t="s">
        <v>2034</v>
      </c>
      <c r="D609" s="91" t="s">
        <v>99</v>
      </c>
      <c r="E609" s="91" t="s">
        <v>291</v>
      </c>
      <c r="F609" s="91" t="s">
        <v>669</v>
      </c>
      <c r="G609" s="91" t="s">
        <v>53</v>
      </c>
      <c r="H609" s="91" t="s">
        <v>54</v>
      </c>
      <c r="I609" s="92">
        <v>3.7799962200037798E-2</v>
      </c>
    </row>
    <row r="610" spans="1:9">
      <c r="A610" s="91" t="s">
        <v>2035</v>
      </c>
      <c r="B610" s="91" t="s">
        <v>2036</v>
      </c>
      <c r="C610" s="91" t="s">
        <v>2037</v>
      </c>
      <c r="D610" s="91" t="s">
        <v>58</v>
      </c>
      <c r="E610" s="91" t="s">
        <v>58</v>
      </c>
      <c r="F610" s="91" t="s">
        <v>59</v>
      </c>
      <c r="G610" s="91" t="s">
        <v>276</v>
      </c>
      <c r="H610" s="91" t="s">
        <v>152</v>
      </c>
      <c r="I610" s="92">
        <v>3.7799962200037798E-2</v>
      </c>
    </row>
    <row r="611" spans="1:9">
      <c r="A611" s="91" t="s">
        <v>2038</v>
      </c>
      <c r="B611" s="91" t="s">
        <v>2039</v>
      </c>
      <c r="C611" s="91" t="s">
        <v>2040</v>
      </c>
      <c r="D611" s="91" t="s">
        <v>99</v>
      </c>
      <c r="E611" s="91" t="s">
        <v>291</v>
      </c>
      <c r="F611" s="91" t="s">
        <v>343</v>
      </c>
      <c r="G611" s="91" t="s">
        <v>53</v>
      </c>
      <c r="H611" s="91" t="s">
        <v>54</v>
      </c>
      <c r="I611" s="92">
        <v>3.7699962300037693E-2</v>
      </c>
    </row>
    <row r="612" spans="1:9">
      <c r="A612" s="91" t="s">
        <v>2041</v>
      </c>
      <c r="B612" s="91" t="s">
        <v>2042</v>
      </c>
      <c r="C612" s="91" t="s">
        <v>2043</v>
      </c>
      <c r="D612" s="91" t="s">
        <v>99</v>
      </c>
      <c r="E612" s="91" t="s">
        <v>291</v>
      </c>
      <c r="F612" s="91" t="s">
        <v>292</v>
      </c>
      <c r="G612" s="91" t="s">
        <v>114</v>
      </c>
      <c r="H612" s="91" t="s">
        <v>115</v>
      </c>
      <c r="I612" s="92">
        <v>3.7599962400037594E-2</v>
      </c>
    </row>
    <row r="613" spans="1:9">
      <c r="A613" s="91" t="s">
        <v>2044</v>
      </c>
      <c r="B613" s="91" t="s">
        <v>2045</v>
      </c>
      <c r="C613" s="91" t="s">
        <v>2046</v>
      </c>
      <c r="D613" s="91" t="s">
        <v>88</v>
      </c>
      <c r="E613" s="91" t="s">
        <v>112</v>
      </c>
      <c r="F613" s="91" t="s">
        <v>113</v>
      </c>
      <c r="G613" s="91" t="s">
        <v>368</v>
      </c>
      <c r="H613" s="91" t="s">
        <v>166</v>
      </c>
      <c r="I613" s="92">
        <v>3.7499962500037495E-2</v>
      </c>
    </row>
    <row r="614" spans="1:9">
      <c r="A614" s="91" t="s">
        <v>2047</v>
      </c>
      <c r="B614" s="91" t="s">
        <v>2048</v>
      </c>
      <c r="C614" s="91" t="s">
        <v>2049</v>
      </c>
      <c r="D614" s="91" t="s">
        <v>94</v>
      </c>
      <c r="E614" s="91" t="s">
        <v>94</v>
      </c>
      <c r="F614" s="91" t="s">
        <v>281</v>
      </c>
      <c r="G614" s="91" t="s">
        <v>165</v>
      </c>
      <c r="H614" s="91" t="s">
        <v>132</v>
      </c>
      <c r="I614" s="92">
        <v>3.7499962500037495E-2</v>
      </c>
    </row>
    <row r="615" spans="1:9">
      <c r="A615" s="91" t="s">
        <v>2050</v>
      </c>
      <c r="B615" s="91" t="s">
        <v>2051</v>
      </c>
      <c r="C615" s="91" t="s">
        <v>2052</v>
      </c>
      <c r="D615" s="91" t="s">
        <v>99</v>
      </c>
      <c r="E615" s="91" t="s">
        <v>551</v>
      </c>
      <c r="F615" s="91" t="s">
        <v>552</v>
      </c>
      <c r="G615" s="91" t="s">
        <v>53</v>
      </c>
      <c r="H615" s="91" t="s">
        <v>54</v>
      </c>
      <c r="I615" s="92">
        <v>3.7499962500037495E-2</v>
      </c>
    </row>
    <row r="616" spans="1:9">
      <c r="A616" s="91" t="s">
        <v>2053</v>
      </c>
      <c r="B616" s="91" t="s">
        <v>2054</v>
      </c>
      <c r="C616" s="91" t="s">
        <v>2055</v>
      </c>
      <c r="D616" s="91" t="s">
        <v>99</v>
      </c>
      <c r="E616" s="91" t="s">
        <v>296</v>
      </c>
      <c r="F616" s="91" t="s">
        <v>296</v>
      </c>
      <c r="G616" s="91" t="s">
        <v>114</v>
      </c>
      <c r="H616" s="91" t="s">
        <v>115</v>
      </c>
      <c r="I616" s="92">
        <v>3.7499962500037495E-2</v>
      </c>
    </row>
    <row r="617" spans="1:9">
      <c r="A617" s="91" t="s">
        <v>2056</v>
      </c>
      <c r="B617" s="91" t="s">
        <v>2057</v>
      </c>
      <c r="C617" s="91" t="s">
        <v>2058</v>
      </c>
      <c r="D617" s="91" t="s">
        <v>70</v>
      </c>
      <c r="E617" s="91" t="s">
        <v>435</v>
      </c>
      <c r="F617" s="91" t="s">
        <v>2059</v>
      </c>
      <c r="G617" s="91" t="s">
        <v>331</v>
      </c>
      <c r="H617" s="91" t="s">
        <v>170</v>
      </c>
      <c r="I617" s="92">
        <v>3.7399962600037397E-2</v>
      </c>
    </row>
    <row r="618" spans="1:9">
      <c r="A618" s="91" t="s">
        <v>2060</v>
      </c>
      <c r="B618" s="91" t="s">
        <v>2061</v>
      </c>
      <c r="C618" s="91" t="s">
        <v>2062</v>
      </c>
      <c r="D618" s="91" t="s">
        <v>74</v>
      </c>
      <c r="E618" s="91" t="s">
        <v>74</v>
      </c>
      <c r="F618" s="91" t="s">
        <v>98</v>
      </c>
      <c r="G618" s="91" t="s">
        <v>327</v>
      </c>
      <c r="H618" s="91" t="s">
        <v>166</v>
      </c>
      <c r="I618" s="92">
        <v>3.7299962700037298E-2</v>
      </c>
    </row>
    <row r="619" spans="1:9">
      <c r="A619" s="91" t="s">
        <v>2063</v>
      </c>
      <c r="B619" s="91" t="s">
        <v>2064</v>
      </c>
      <c r="C619" s="91" t="s">
        <v>2065</v>
      </c>
      <c r="D619" s="91" t="s">
        <v>50</v>
      </c>
      <c r="E619" s="91" t="s">
        <v>146</v>
      </c>
      <c r="F619" s="91" t="s">
        <v>146</v>
      </c>
      <c r="G619" s="91" t="s">
        <v>323</v>
      </c>
      <c r="H619" s="91" t="s">
        <v>160</v>
      </c>
      <c r="I619" s="92">
        <v>3.7299962700037298E-2</v>
      </c>
    </row>
    <row r="620" spans="1:9">
      <c r="A620" s="91" t="s">
        <v>2066</v>
      </c>
      <c r="B620" s="91" t="s">
        <v>2067</v>
      </c>
      <c r="C620" s="91" t="s">
        <v>2068</v>
      </c>
      <c r="D620" s="91" t="s">
        <v>82</v>
      </c>
      <c r="E620" s="91" t="s">
        <v>400</v>
      </c>
      <c r="F620" s="91" t="s">
        <v>2069</v>
      </c>
      <c r="G620" s="91" t="s">
        <v>53</v>
      </c>
      <c r="H620" s="91" t="s">
        <v>54</v>
      </c>
      <c r="I620" s="92">
        <v>3.7199962800037192E-2</v>
      </c>
    </row>
    <row r="621" spans="1:9">
      <c r="A621" s="91" t="s">
        <v>2070</v>
      </c>
      <c r="B621" s="91" t="s">
        <v>2071</v>
      </c>
      <c r="C621" s="91" t="s">
        <v>2072</v>
      </c>
      <c r="D621" s="91" t="s">
        <v>88</v>
      </c>
      <c r="E621" s="91" t="s">
        <v>112</v>
      </c>
      <c r="F621" s="91" t="s">
        <v>113</v>
      </c>
      <c r="G621" s="91" t="s">
        <v>360</v>
      </c>
      <c r="H621" s="91" t="s">
        <v>188</v>
      </c>
      <c r="I621" s="92">
        <v>3.7199962800037192E-2</v>
      </c>
    </row>
    <row r="622" spans="1:9">
      <c r="A622" s="91" t="s">
        <v>2073</v>
      </c>
      <c r="B622" s="91" t="s">
        <v>2074</v>
      </c>
      <c r="C622" s="91" t="s">
        <v>2075</v>
      </c>
      <c r="D622" s="91" t="s">
        <v>74</v>
      </c>
      <c r="E622" s="91" t="s">
        <v>74</v>
      </c>
      <c r="F622" s="91" t="s">
        <v>98</v>
      </c>
      <c r="G622" s="91" t="s">
        <v>276</v>
      </c>
      <c r="H622" s="91" t="s">
        <v>152</v>
      </c>
      <c r="I622" s="92">
        <v>3.6999963000036995E-2</v>
      </c>
    </row>
    <row r="623" spans="1:9">
      <c r="A623" s="91" t="s">
        <v>2076</v>
      </c>
      <c r="B623" s="91" t="s">
        <v>2077</v>
      </c>
      <c r="C623" s="91" t="s">
        <v>2078</v>
      </c>
      <c r="D623" s="91" t="s">
        <v>58</v>
      </c>
      <c r="E623" s="91" t="s">
        <v>58</v>
      </c>
      <c r="F623" s="91" t="s">
        <v>59</v>
      </c>
      <c r="G623" s="91" t="s">
        <v>53</v>
      </c>
      <c r="H623" s="91" t="s">
        <v>54</v>
      </c>
      <c r="I623" s="92">
        <v>3.6899963100036896E-2</v>
      </c>
    </row>
    <row r="624" spans="1:9">
      <c r="A624" s="91" t="s">
        <v>2079</v>
      </c>
      <c r="B624" s="91" t="s">
        <v>2080</v>
      </c>
      <c r="C624" s="91" t="s">
        <v>2081</v>
      </c>
      <c r="D624" s="91" t="s">
        <v>94</v>
      </c>
      <c r="E624" s="91" t="s">
        <v>94</v>
      </c>
      <c r="F624" s="91" t="s">
        <v>164</v>
      </c>
      <c r="G624" s="91" t="s">
        <v>114</v>
      </c>
      <c r="H624" s="91" t="s">
        <v>115</v>
      </c>
      <c r="I624" s="92">
        <v>3.6899963100036896E-2</v>
      </c>
    </row>
    <row r="625" spans="1:9">
      <c r="A625" s="91" t="s">
        <v>2082</v>
      </c>
      <c r="B625" s="91" t="s">
        <v>2083</v>
      </c>
      <c r="C625" s="91" t="s">
        <v>2084</v>
      </c>
      <c r="D625" s="91" t="s">
        <v>99</v>
      </c>
      <c r="E625" s="91" t="s">
        <v>226</v>
      </c>
      <c r="F625" s="91" t="s">
        <v>227</v>
      </c>
      <c r="G625" s="91" t="s">
        <v>53</v>
      </c>
      <c r="H625" s="91" t="s">
        <v>54</v>
      </c>
      <c r="I625" s="92">
        <v>3.6899963100036896E-2</v>
      </c>
    </row>
    <row r="626" spans="1:9">
      <c r="A626" s="91" t="s">
        <v>2085</v>
      </c>
      <c r="B626" s="91" t="s">
        <v>2086</v>
      </c>
      <c r="C626" s="91" t="s">
        <v>2087</v>
      </c>
      <c r="D626" s="91" t="s">
        <v>70</v>
      </c>
      <c r="E626" s="91" t="s">
        <v>86</v>
      </c>
      <c r="F626" s="91" t="s">
        <v>1003</v>
      </c>
      <c r="G626" s="91" t="s">
        <v>53</v>
      </c>
      <c r="H626" s="91" t="s">
        <v>54</v>
      </c>
      <c r="I626" s="92">
        <v>3.6799963200036798E-2</v>
      </c>
    </row>
    <row r="627" spans="1:9">
      <c r="A627" s="91" t="s">
        <v>2088</v>
      </c>
      <c r="B627" s="91" t="s">
        <v>2089</v>
      </c>
      <c r="C627" s="91" t="s">
        <v>2090</v>
      </c>
      <c r="D627" s="91" t="s">
        <v>58</v>
      </c>
      <c r="E627" s="91" t="s">
        <v>58</v>
      </c>
      <c r="F627" s="91" t="s">
        <v>217</v>
      </c>
      <c r="G627" s="91" t="s">
        <v>53</v>
      </c>
      <c r="H627" s="91" t="s">
        <v>54</v>
      </c>
      <c r="I627" s="92">
        <v>3.6799963200036798E-2</v>
      </c>
    </row>
    <row r="628" spans="1:9">
      <c r="A628" s="91" t="s">
        <v>2091</v>
      </c>
      <c r="B628" s="91" t="s">
        <v>2092</v>
      </c>
      <c r="C628" s="91" t="s">
        <v>2093</v>
      </c>
      <c r="D628" s="91" t="s">
        <v>94</v>
      </c>
      <c r="E628" s="91" t="s">
        <v>94</v>
      </c>
      <c r="F628" s="91" t="s">
        <v>281</v>
      </c>
      <c r="G628" s="91" t="s">
        <v>194</v>
      </c>
      <c r="H628" s="91" t="s">
        <v>147</v>
      </c>
      <c r="I628" s="92">
        <v>3.6699963300036699E-2</v>
      </c>
    </row>
    <row r="629" spans="1:9">
      <c r="A629" s="91" t="s">
        <v>2094</v>
      </c>
      <c r="B629" s="91" t="s">
        <v>2095</v>
      </c>
      <c r="C629" s="91" t="s">
        <v>2096</v>
      </c>
      <c r="D629" s="91" t="s">
        <v>94</v>
      </c>
      <c r="E629" s="91" t="s">
        <v>94</v>
      </c>
      <c r="F629" s="91" t="s">
        <v>164</v>
      </c>
      <c r="G629" s="91" t="s">
        <v>268</v>
      </c>
      <c r="H629" s="91" t="s">
        <v>137</v>
      </c>
      <c r="I629" s="92">
        <v>3.6599963400036593E-2</v>
      </c>
    </row>
    <row r="630" spans="1:9">
      <c r="A630" s="91" t="s">
        <v>2097</v>
      </c>
      <c r="B630" s="91" t="s">
        <v>2098</v>
      </c>
      <c r="C630" s="91" t="s">
        <v>2099</v>
      </c>
      <c r="D630" s="91" t="s">
        <v>99</v>
      </c>
      <c r="E630" s="91" t="s">
        <v>192</v>
      </c>
      <c r="F630" s="91" t="s">
        <v>1044</v>
      </c>
      <c r="G630" s="91" t="s">
        <v>276</v>
      </c>
      <c r="H630" s="91" t="s">
        <v>152</v>
      </c>
      <c r="I630" s="92">
        <v>3.6499963500036495E-2</v>
      </c>
    </row>
    <row r="631" spans="1:9">
      <c r="A631" s="91" t="s">
        <v>2100</v>
      </c>
      <c r="B631" s="91" t="s">
        <v>2101</v>
      </c>
      <c r="C631" s="91" t="s">
        <v>2102</v>
      </c>
      <c r="D631" s="91" t="s">
        <v>88</v>
      </c>
      <c r="E631" s="91" t="s">
        <v>112</v>
      </c>
      <c r="F631" s="91" t="s">
        <v>113</v>
      </c>
      <c r="G631" s="91" t="s">
        <v>368</v>
      </c>
      <c r="H631" s="91" t="s">
        <v>166</v>
      </c>
      <c r="I631" s="92">
        <v>3.6399963600036396E-2</v>
      </c>
    </row>
    <row r="632" spans="1:9">
      <c r="A632" s="91" t="s">
        <v>2103</v>
      </c>
      <c r="B632" s="91" t="s">
        <v>2104</v>
      </c>
      <c r="C632" s="91" t="s">
        <v>2105</v>
      </c>
      <c r="D632" s="91" t="s">
        <v>105</v>
      </c>
      <c r="E632" s="91" t="s">
        <v>105</v>
      </c>
      <c r="F632" s="91" t="s">
        <v>565</v>
      </c>
      <c r="G632" s="91" t="s">
        <v>368</v>
      </c>
      <c r="H632" s="91" t="s">
        <v>166</v>
      </c>
      <c r="I632" s="92">
        <v>3.6399963600036396E-2</v>
      </c>
    </row>
    <row r="633" spans="1:9">
      <c r="A633" s="91" t="s">
        <v>2106</v>
      </c>
      <c r="B633" s="91" t="s">
        <v>2107</v>
      </c>
      <c r="C633" s="91" t="s">
        <v>2108</v>
      </c>
      <c r="D633" s="91" t="s">
        <v>99</v>
      </c>
      <c r="E633" s="91" t="s">
        <v>291</v>
      </c>
      <c r="F633" s="91" t="s">
        <v>292</v>
      </c>
      <c r="G633" s="91" t="s">
        <v>53</v>
      </c>
      <c r="H633" s="91" t="s">
        <v>54</v>
      </c>
      <c r="I633" s="92">
        <v>3.6399963600036396E-2</v>
      </c>
    </row>
    <row r="634" spans="1:9">
      <c r="A634" s="91" t="s">
        <v>2109</v>
      </c>
      <c r="B634" s="91" t="s">
        <v>2110</v>
      </c>
      <c r="C634" s="91" t="s">
        <v>2111</v>
      </c>
      <c r="D634" s="91" t="s">
        <v>94</v>
      </c>
      <c r="E634" s="91" t="s">
        <v>94</v>
      </c>
      <c r="F634" s="91" t="s">
        <v>1563</v>
      </c>
      <c r="G634" s="91" t="s">
        <v>360</v>
      </c>
      <c r="H634" s="91" t="s">
        <v>188</v>
      </c>
      <c r="I634" s="92">
        <v>3.6399963600036396E-2</v>
      </c>
    </row>
    <row r="635" spans="1:9">
      <c r="A635" s="91" t="s">
        <v>2112</v>
      </c>
      <c r="B635" s="91" t="s">
        <v>2113</v>
      </c>
      <c r="C635" s="91" t="s">
        <v>2114</v>
      </c>
      <c r="D635" s="91" t="s">
        <v>94</v>
      </c>
      <c r="E635" s="91" t="s">
        <v>94</v>
      </c>
      <c r="F635" s="91" t="s">
        <v>164</v>
      </c>
      <c r="G635" s="91" t="s">
        <v>276</v>
      </c>
      <c r="H635" s="91" t="s">
        <v>152</v>
      </c>
      <c r="I635" s="92">
        <v>3.629996370003629E-2</v>
      </c>
    </row>
    <row r="636" spans="1:9">
      <c r="A636" s="91" t="s">
        <v>2115</v>
      </c>
      <c r="B636" s="91" t="s">
        <v>2116</v>
      </c>
      <c r="C636" s="91" t="s">
        <v>2117</v>
      </c>
      <c r="D636" s="91" t="s">
        <v>70</v>
      </c>
      <c r="E636" s="91" t="s">
        <v>86</v>
      </c>
      <c r="F636" s="91" t="s">
        <v>532</v>
      </c>
      <c r="G636" s="91" t="s">
        <v>194</v>
      </c>
      <c r="H636" s="91" t="s">
        <v>147</v>
      </c>
      <c r="I636" s="92">
        <v>3.6199963800036199E-2</v>
      </c>
    </row>
    <row r="637" spans="1:9">
      <c r="A637" s="91" t="s">
        <v>2118</v>
      </c>
      <c r="B637" s="91" t="s">
        <v>2119</v>
      </c>
      <c r="C637" s="91" t="s">
        <v>2120</v>
      </c>
      <c r="D637" s="91" t="s">
        <v>99</v>
      </c>
      <c r="E637" s="91" t="s">
        <v>296</v>
      </c>
      <c r="F637" s="91" t="s">
        <v>296</v>
      </c>
      <c r="G637" s="91" t="s">
        <v>352</v>
      </c>
      <c r="H637" s="91" t="s">
        <v>180</v>
      </c>
      <c r="I637" s="92">
        <v>3.6099963900036093E-2</v>
      </c>
    </row>
    <row r="638" spans="1:9">
      <c r="A638" s="91" t="s">
        <v>2121</v>
      </c>
      <c r="B638" s="91" t="s">
        <v>2122</v>
      </c>
      <c r="C638" s="91" t="s">
        <v>2123</v>
      </c>
      <c r="D638" s="91" t="s">
        <v>58</v>
      </c>
      <c r="E638" s="91" t="s">
        <v>58</v>
      </c>
      <c r="F638" s="91" t="s">
        <v>59</v>
      </c>
      <c r="G638" s="91" t="s">
        <v>276</v>
      </c>
      <c r="H638" s="91" t="s">
        <v>152</v>
      </c>
      <c r="I638" s="92">
        <v>3.6099963900036093E-2</v>
      </c>
    </row>
    <row r="639" spans="1:9">
      <c r="A639" s="91" t="s">
        <v>2124</v>
      </c>
      <c r="B639" s="91" t="s">
        <v>2125</v>
      </c>
      <c r="C639" s="91" t="s">
        <v>2126</v>
      </c>
      <c r="D639" s="91" t="s">
        <v>70</v>
      </c>
      <c r="E639" s="91" t="s">
        <v>1457</v>
      </c>
      <c r="F639" s="91" t="s">
        <v>1504</v>
      </c>
      <c r="G639" s="91" t="s">
        <v>80</v>
      </c>
      <c r="H639" s="91" t="s">
        <v>81</v>
      </c>
      <c r="I639" s="92">
        <v>3.6099963900036093E-2</v>
      </c>
    </row>
    <row r="640" spans="1:9">
      <c r="A640" s="91" t="s">
        <v>2127</v>
      </c>
      <c r="B640" s="91" t="s">
        <v>2128</v>
      </c>
      <c r="C640" s="91" t="s">
        <v>2129</v>
      </c>
      <c r="D640" s="91" t="s">
        <v>88</v>
      </c>
      <c r="E640" s="91" t="s">
        <v>112</v>
      </c>
      <c r="F640" s="91" t="s">
        <v>113</v>
      </c>
      <c r="G640" s="91" t="s">
        <v>388</v>
      </c>
      <c r="H640" s="91" t="s">
        <v>213</v>
      </c>
      <c r="I640" s="92">
        <v>3.5999964000035994E-2</v>
      </c>
    </row>
    <row r="641" spans="1:9">
      <c r="A641" s="91" t="s">
        <v>2130</v>
      </c>
      <c r="B641" s="91" t="s">
        <v>2131</v>
      </c>
      <c r="C641" s="91" t="s">
        <v>2132</v>
      </c>
      <c r="D641" s="91" t="s">
        <v>58</v>
      </c>
      <c r="E641" s="91" t="s">
        <v>58</v>
      </c>
      <c r="F641" s="91" t="s">
        <v>59</v>
      </c>
      <c r="G641" s="91" t="s">
        <v>406</v>
      </c>
      <c r="H641" s="91" t="s">
        <v>228</v>
      </c>
      <c r="I641" s="92">
        <v>3.5999964000035994E-2</v>
      </c>
    </row>
    <row r="642" spans="1:9">
      <c r="A642" s="91" t="s">
        <v>2133</v>
      </c>
      <c r="B642" s="91" t="s">
        <v>2134</v>
      </c>
      <c r="C642" s="91" t="s">
        <v>2135</v>
      </c>
      <c r="D642" s="91" t="s">
        <v>82</v>
      </c>
      <c r="E642" s="91" t="s">
        <v>103</v>
      </c>
      <c r="F642" s="91" t="s">
        <v>104</v>
      </c>
      <c r="G642" s="91" t="s">
        <v>194</v>
      </c>
      <c r="H642" s="91" t="s">
        <v>147</v>
      </c>
      <c r="I642" s="92">
        <v>3.5899964100035896E-2</v>
      </c>
    </row>
    <row r="643" spans="1:9">
      <c r="A643" s="91" t="s">
        <v>2136</v>
      </c>
      <c r="B643" s="91" t="s">
        <v>2137</v>
      </c>
      <c r="C643" s="91" t="s">
        <v>2138</v>
      </c>
      <c r="D643" s="91" t="s">
        <v>58</v>
      </c>
      <c r="E643" s="91" t="s">
        <v>58</v>
      </c>
      <c r="F643" s="91" t="s">
        <v>59</v>
      </c>
      <c r="G643" s="91" t="s">
        <v>53</v>
      </c>
      <c r="H643" s="91" t="s">
        <v>54</v>
      </c>
      <c r="I643" s="92">
        <v>3.5899964100035896E-2</v>
      </c>
    </row>
    <row r="644" spans="1:9">
      <c r="A644" s="91" t="s">
        <v>2139</v>
      </c>
      <c r="B644" s="91" t="s">
        <v>2140</v>
      </c>
      <c r="C644" s="91" t="s">
        <v>2141</v>
      </c>
      <c r="D644" s="91" t="s">
        <v>88</v>
      </c>
      <c r="E644" s="91" t="s">
        <v>127</v>
      </c>
      <c r="F644" s="91" t="s">
        <v>128</v>
      </c>
      <c r="G644" s="91" t="s">
        <v>360</v>
      </c>
      <c r="H644" s="91" t="s">
        <v>188</v>
      </c>
      <c r="I644" s="92">
        <v>3.579996420003579E-2</v>
      </c>
    </row>
    <row r="645" spans="1:9">
      <c r="A645" s="91" t="s">
        <v>2142</v>
      </c>
      <c r="B645" s="91" t="s">
        <v>2143</v>
      </c>
      <c r="C645" s="91" t="s">
        <v>2144</v>
      </c>
      <c r="D645" s="91" t="s">
        <v>50</v>
      </c>
      <c r="E645" s="91" t="s">
        <v>63</v>
      </c>
      <c r="F645" s="91" t="s">
        <v>69</v>
      </c>
      <c r="G645" s="91" t="s">
        <v>53</v>
      </c>
      <c r="H645" s="91" t="s">
        <v>54</v>
      </c>
      <c r="I645" s="92">
        <v>3.579996420003579E-2</v>
      </c>
    </row>
    <row r="646" spans="1:9">
      <c r="A646" s="91" t="s">
        <v>2145</v>
      </c>
      <c r="B646" s="91" t="s">
        <v>2146</v>
      </c>
      <c r="C646" s="91" t="s">
        <v>2147</v>
      </c>
      <c r="D646" s="91" t="s">
        <v>99</v>
      </c>
      <c r="E646" s="91" t="s">
        <v>192</v>
      </c>
      <c r="F646" s="91" t="s">
        <v>193</v>
      </c>
      <c r="G646" s="91" t="s">
        <v>174</v>
      </c>
      <c r="H646" s="91" t="s">
        <v>137</v>
      </c>
      <c r="I646" s="92">
        <v>3.579996420003579E-2</v>
      </c>
    </row>
    <row r="647" spans="1:9">
      <c r="A647" s="91" t="s">
        <v>2148</v>
      </c>
      <c r="B647" s="91" t="s">
        <v>2149</v>
      </c>
      <c r="C647" s="91" t="s">
        <v>2150</v>
      </c>
      <c r="D647" s="91" t="s">
        <v>50</v>
      </c>
      <c r="E647" s="91" t="s">
        <v>51</v>
      </c>
      <c r="F647" s="91" t="s">
        <v>52</v>
      </c>
      <c r="G647" s="91" t="s">
        <v>194</v>
      </c>
      <c r="H647" s="91" t="s">
        <v>147</v>
      </c>
      <c r="I647" s="92">
        <v>3.5599964400035593E-2</v>
      </c>
    </row>
    <row r="648" spans="1:9">
      <c r="A648" s="91" t="s">
        <v>2151</v>
      </c>
      <c r="B648" s="91" t="s">
        <v>2152</v>
      </c>
      <c r="C648" s="91" t="s">
        <v>2153</v>
      </c>
      <c r="D648" s="91" t="s">
        <v>50</v>
      </c>
      <c r="E648" s="91" t="s">
        <v>51</v>
      </c>
      <c r="F648" s="91" t="s">
        <v>761</v>
      </c>
      <c r="G648" s="91" t="s">
        <v>194</v>
      </c>
      <c r="H648" s="91" t="s">
        <v>147</v>
      </c>
      <c r="I648" s="92">
        <v>3.5599964400035593E-2</v>
      </c>
    </row>
    <row r="649" spans="1:9">
      <c r="A649" s="91" t="s">
        <v>2154</v>
      </c>
      <c r="B649" s="91" t="s">
        <v>2155</v>
      </c>
      <c r="C649" s="91" t="s">
        <v>2156</v>
      </c>
      <c r="D649" s="91" t="s">
        <v>65</v>
      </c>
      <c r="E649" s="91" t="s">
        <v>78</v>
      </c>
      <c r="F649" s="91" t="s">
        <v>79</v>
      </c>
      <c r="G649" s="91" t="s">
        <v>53</v>
      </c>
      <c r="H649" s="91" t="s">
        <v>54</v>
      </c>
      <c r="I649" s="92">
        <v>3.5499964500035494E-2</v>
      </c>
    </row>
    <row r="650" spans="1:9">
      <c r="A650" s="91" t="s">
        <v>2157</v>
      </c>
      <c r="B650" s="91" t="s">
        <v>2158</v>
      </c>
      <c r="C650" s="91" t="s">
        <v>2159</v>
      </c>
      <c r="D650" s="91" t="s">
        <v>88</v>
      </c>
      <c r="E650" s="91" t="s">
        <v>127</v>
      </c>
      <c r="F650" s="91" t="s">
        <v>128</v>
      </c>
      <c r="G650" s="91" t="s">
        <v>53</v>
      </c>
      <c r="H650" s="91" t="s">
        <v>54</v>
      </c>
      <c r="I650" s="92">
        <v>3.5499964500035494E-2</v>
      </c>
    </row>
    <row r="651" spans="1:9">
      <c r="A651" s="91" t="s">
        <v>2160</v>
      </c>
      <c r="B651" s="91" t="s">
        <v>2161</v>
      </c>
      <c r="C651" s="91" t="s">
        <v>2162</v>
      </c>
      <c r="D651" s="91" t="s">
        <v>88</v>
      </c>
      <c r="E651" s="91" t="s">
        <v>127</v>
      </c>
      <c r="F651" s="91" t="s">
        <v>128</v>
      </c>
      <c r="G651" s="91" t="s">
        <v>194</v>
      </c>
      <c r="H651" s="91" t="s">
        <v>147</v>
      </c>
      <c r="I651" s="92">
        <v>3.5499964500035494E-2</v>
      </c>
    </row>
    <row r="652" spans="1:9">
      <c r="A652" s="91" t="s">
        <v>2163</v>
      </c>
      <c r="B652" s="91" t="s">
        <v>2164</v>
      </c>
      <c r="C652" s="91" t="s">
        <v>2165</v>
      </c>
      <c r="D652" s="91" t="s">
        <v>65</v>
      </c>
      <c r="E652" s="91" t="s">
        <v>203</v>
      </c>
      <c r="F652" s="91" t="s">
        <v>203</v>
      </c>
      <c r="G652" s="91" t="s">
        <v>114</v>
      </c>
      <c r="H652" s="91" t="s">
        <v>115</v>
      </c>
      <c r="I652" s="92">
        <v>3.5499964500035494E-2</v>
      </c>
    </row>
    <row r="653" spans="1:9">
      <c r="A653" s="91" t="s">
        <v>2166</v>
      </c>
      <c r="B653" s="91" t="s">
        <v>2167</v>
      </c>
      <c r="C653" s="91" t="s">
        <v>2168</v>
      </c>
      <c r="D653" s="91" t="s">
        <v>70</v>
      </c>
      <c r="E653" s="91" t="s">
        <v>86</v>
      </c>
      <c r="F653" s="91" t="s">
        <v>532</v>
      </c>
      <c r="G653" s="91" t="s">
        <v>53</v>
      </c>
      <c r="H653" s="91" t="s">
        <v>54</v>
      </c>
      <c r="I653" s="92">
        <v>3.5399964600035395E-2</v>
      </c>
    </row>
    <row r="654" spans="1:9">
      <c r="A654" s="91" t="s">
        <v>2169</v>
      </c>
      <c r="B654" s="91" t="s">
        <v>2170</v>
      </c>
      <c r="C654" s="91" t="s">
        <v>2171</v>
      </c>
      <c r="D654" s="91" t="s">
        <v>50</v>
      </c>
      <c r="E654" s="91" t="s">
        <v>51</v>
      </c>
      <c r="F654" s="91" t="s">
        <v>208</v>
      </c>
      <c r="G654" s="91" t="s">
        <v>53</v>
      </c>
      <c r="H654" s="91" t="s">
        <v>54</v>
      </c>
      <c r="I654" s="92">
        <v>3.5399964600035395E-2</v>
      </c>
    </row>
    <row r="655" spans="1:9">
      <c r="A655" s="91" t="s">
        <v>2172</v>
      </c>
      <c r="B655" s="91" t="s">
        <v>2173</v>
      </c>
      <c r="C655" s="91" t="s">
        <v>2174</v>
      </c>
      <c r="D655" s="91" t="s">
        <v>88</v>
      </c>
      <c r="E655" s="91" t="s">
        <v>127</v>
      </c>
      <c r="F655" s="91" t="s">
        <v>461</v>
      </c>
      <c r="G655" s="91" t="s">
        <v>165</v>
      </c>
      <c r="H655" s="91" t="s">
        <v>132</v>
      </c>
      <c r="I655" s="92">
        <v>3.529996470003529E-2</v>
      </c>
    </row>
    <row r="656" spans="1:9">
      <c r="A656" s="91" t="s">
        <v>2175</v>
      </c>
      <c r="B656" s="91" t="s">
        <v>2176</v>
      </c>
      <c r="C656" s="91" t="s">
        <v>2177</v>
      </c>
      <c r="D656" s="91" t="s">
        <v>82</v>
      </c>
      <c r="E656" s="91" t="s">
        <v>400</v>
      </c>
      <c r="F656" s="91" t="s">
        <v>401</v>
      </c>
      <c r="G656" s="91" t="s">
        <v>53</v>
      </c>
      <c r="H656" s="91" t="s">
        <v>54</v>
      </c>
      <c r="I656" s="92">
        <v>3.5199964800035198E-2</v>
      </c>
    </row>
    <row r="657" spans="1:9">
      <c r="A657" s="91" t="s">
        <v>2178</v>
      </c>
      <c r="B657" s="91" t="s">
        <v>2179</v>
      </c>
      <c r="C657" s="91" t="s">
        <v>2180</v>
      </c>
      <c r="D657" s="91" t="s">
        <v>99</v>
      </c>
      <c r="E657" s="91" t="s">
        <v>192</v>
      </c>
      <c r="F657" s="91" t="s">
        <v>193</v>
      </c>
      <c r="G657" s="91" t="s">
        <v>268</v>
      </c>
      <c r="H657" s="91" t="s">
        <v>137</v>
      </c>
      <c r="I657" s="92">
        <v>3.5099964900035092E-2</v>
      </c>
    </row>
    <row r="658" spans="1:9">
      <c r="A658" s="91" t="s">
        <v>2181</v>
      </c>
      <c r="B658" s="91" t="s">
        <v>2182</v>
      </c>
      <c r="C658" s="91" t="s">
        <v>2183</v>
      </c>
      <c r="D658" s="91" t="s">
        <v>82</v>
      </c>
      <c r="E658" s="91" t="s">
        <v>103</v>
      </c>
      <c r="F658" s="91" t="s">
        <v>104</v>
      </c>
      <c r="G658" s="91" t="s">
        <v>53</v>
      </c>
      <c r="H658" s="91" t="s">
        <v>54</v>
      </c>
      <c r="I658" s="92">
        <v>3.4999965000035001E-2</v>
      </c>
    </row>
    <row r="659" spans="1:9">
      <c r="A659" s="91" t="s">
        <v>2184</v>
      </c>
      <c r="B659" s="91" t="s">
        <v>2185</v>
      </c>
      <c r="C659" s="91" t="s">
        <v>2186</v>
      </c>
      <c r="D659" s="91" t="s">
        <v>70</v>
      </c>
      <c r="E659" s="91" t="s">
        <v>1457</v>
      </c>
      <c r="F659" s="91" t="s">
        <v>1458</v>
      </c>
      <c r="G659" s="91" t="s">
        <v>194</v>
      </c>
      <c r="H659" s="91" t="s">
        <v>147</v>
      </c>
      <c r="I659" s="92">
        <v>3.4999965000035001E-2</v>
      </c>
    </row>
    <row r="660" spans="1:9">
      <c r="A660" s="91" t="s">
        <v>2187</v>
      </c>
      <c r="B660" s="91" t="s">
        <v>2188</v>
      </c>
      <c r="C660" s="91" t="s">
        <v>2189</v>
      </c>
      <c r="D660" s="91" t="s">
        <v>94</v>
      </c>
      <c r="E660" s="91" t="s">
        <v>94</v>
      </c>
      <c r="F660" s="91" t="s">
        <v>164</v>
      </c>
      <c r="G660" s="91" t="s">
        <v>194</v>
      </c>
      <c r="H660" s="91" t="s">
        <v>147</v>
      </c>
      <c r="I660" s="92">
        <v>3.4899965100034895E-2</v>
      </c>
    </row>
    <row r="661" spans="1:9">
      <c r="A661" s="91" t="s">
        <v>2190</v>
      </c>
      <c r="B661" s="91" t="s">
        <v>2191</v>
      </c>
      <c r="C661" s="91" t="s">
        <v>2192</v>
      </c>
      <c r="D661" s="91" t="s">
        <v>99</v>
      </c>
      <c r="E661" s="91" t="s">
        <v>226</v>
      </c>
      <c r="F661" s="91" t="s">
        <v>227</v>
      </c>
      <c r="G661" s="91" t="s">
        <v>53</v>
      </c>
      <c r="H661" s="91" t="s">
        <v>54</v>
      </c>
      <c r="I661" s="92">
        <v>3.4899965100034895E-2</v>
      </c>
    </row>
    <row r="662" spans="1:9">
      <c r="A662" s="91" t="s">
        <v>2193</v>
      </c>
      <c r="B662" s="91" t="s">
        <v>2194</v>
      </c>
      <c r="C662" s="91" t="s">
        <v>2195</v>
      </c>
      <c r="D662" s="91" t="s">
        <v>58</v>
      </c>
      <c r="E662" s="91" t="s">
        <v>58</v>
      </c>
      <c r="F662" s="91" t="s">
        <v>59</v>
      </c>
      <c r="G662" s="91" t="s">
        <v>179</v>
      </c>
      <c r="H662" s="91" t="s">
        <v>142</v>
      </c>
      <c r="I662" s="92">
        <v>3.4899965100034895E-2</v>
      </c>
    </row>
    <row r="663" spans="1:9">
      <c r="A663" s="91" t="s">
        <v>2196</v>
      </c>
      <c r="B663" s="91" t="s">
        <v>2197</v>
      </c>
      <c r="C663" s="91" t="s">
        <v>2198</v>
      </c>
      <c r="D663" s="91" t="s">
        <v>70</v>
      </c>
      <c r="E663" s="91" t="s">
        <v>86</v>
      </c>
      <c r="F663" s="91" t="s">
        <v>300</v>
      </c>
      <c r="G663" s="91" t="s">
        <v>360</v>
      </c>
      <c r="H663" s="91" t="s">
        <v>188</v>
      </c>
      <c r="I663" s="92">
        <v>3.4899965100034895E-2</v>
      </c>
    </row>
    <row r="664" spans="1:9">
      <c r="A664" s="91" t="s">
        <v>2199</v>
      </c>
      <c r="B664" s="91" t="s">
        <v>2200</v>
      </c>
      <c r="C664" s="91" t="s">
        <v>2201</v>
      </c>
      <c r="D664" s="91" t="s">
        <v>65</v>
      </c>
      <c r="E664" s="91" t="s">
        <v>78</v>
      </c>
      <c r="F664" s="91" t="s">
        <v>79</v>
      </c>
      <c r="G664" s="91" t="s">
        <v>53</v>
      </c>
      <c r="H664" s="91" t="s">
        <v>54</v>
      </c>
      <c r="I664" s="92">
        <v>3.4799965200034789E-2</v>
      </c>
    </row>
    <row r="665" spans="1:9">
      <c r="A665" s="91" t="s">
        <v>2202</v>
      </c>
      <c r="B665" s="91" t="s">
        <v>2203</v>
      </c>
      <c r="C665" s="91" t="s">
        <v>2204</v>
      </c>
      <c r="D665" s="91" t="s">
        <v>99</v>
      </c>
      <c r="E665" s="91" t="s">
        <v>551</v>
      </c>
      <c r="F665" s="91" t="s">
        <v>552</v>
      </c>
      <c r="G665" s="91" t="s">
        <v>114</v>
      </c>
      <c r="H665" s="91" t="s">
        <v>115</v>
      </c>
      <c r="I665" s="92">
        <v>3.4699965300034698E-2</v>
      </c>
    </row>
    <row r="666" spans="1:9">
      <c r="A666" s="91" t="s">
        <v>2205</v>
      </c>
      <c r="B666" s="91" t="s">
        <v>2206</v>
      </c>
      <c r="C666" s="91" t="s">
        <v>2207</v>
      </c>
      <c r="D666" s="91" t="s">
        <v>70</v>
      </c>
      <c r="E666" s="91" t="s">
        <v>86</v>
      </c>
      <c r="F666" s="91" t="s">
        <v>532</v>
      </c>
      <c r="G666" s="91" t="s">
        <v>194</v>
      </c>
      <c r="H666" s="91" t="s">
        <v>147</v>
      </c>
      <c r="I666" s="92">
        <v>3.44999655000345E-2</v>
      </c>
    </row>
    <row r="667" spans="1:9">
      <c r="A667" s="91" t="s">
        <v>2208</v>
      </c>
      <c r="B667" s="91" t="s">
        <v>2209</v>
      </c>
      <c r="C667" s="91" t="s">
        <v>2210</v>
      </c>
      <c r="D667" s="91" t="s">
        <v>99</v>
      </c>
      <c r="E667" s="91" t="s">
        <v>291</v>
      </c>
      <c r="F667" s="91" t="s">
        <v>1708</v>
      </c>
      <c r="G667" s="91" t="s">
        <v>53</v>
      </c>
      <c r="H667" s="91" t="s">
        <v>54</v>
      </c>
      <c r="I667" s="92">
        <v>3.4399965600034395E-2</v>
      </c>
    </row>
    <row r="668" spans="1:9">
      <c r="A668" s="91" t="s">
        <v>2211</v>
      </c>
      <c r="B668" s="91" t="s">
        <v>2212</v>
      </c>
      <c r="C668" s="91" t="s">
        <v>2213</v>
      </c>
      <c r="D668" s="91" t="s">
        <v>88</v>
      </c>
      <c r="E668" s="91" t="s">
        <v>112</v>
      </c>
      <c r="F668" s="91" t="s">
        <v>113</v>
      </c>
      <c r="G668" s="91" t="s">
        <v>402</v>
      </c>
      <c r="H668" s="91" t="s">
        <v>222</v>
      </c>
      <c r="I668" s="92">
        <v>3.4399965600034395E-2</v>
      </c>
    </row>
    <row r="669" spans="1:9">
      <c r="A669" s="91" t="s">
        <v>2214</v>
      </c>
      <c r="B669" s="91" t="s">
        <v>2215</v>
      </c>
      <c r="C669" s="91" t="s">
        <v>2216</v>
      </c>
      <c r="D669" s="91" t="s">
        <v>50</v>
      </c>
      <c r="E669" s="91" t="s">
        <v>146</v>
      </c>
      <c r="F669" s="91" t="s">
        <v>146</v>
      </c>
      <c r="G669" s="91" t="s">
        <v>53</v>
      </c>
      <c r="H669" s="91" t="s">
        <v>54</v>
      </c>
      <c r="I669" s="92">
        <v>3.4299965700034289E-2</v>
      </c>
    </row>
    <row r="670" spans="1:9">
      <c r="A670" s="91" t="s">
        <v>2217</v>
      </c>
      <c r="B670" s="91" t="s">
        <v>2218</v>
      </c>
      <c r="C670" s="91" t="s">
        <v>2219</v>
      </c>
      <c r="D670" s="91" t="s">
        <v>99</v>
      </c>
      <c r="E670" s="91" t="s">
        <v>296</v>
      </c>
      <c r="F670" s="91" t="s">
        <v>296</v>
      </c>
      <c r="G670" s="91" t="s">
        <v>53</v>
      </c>
      <c r="H670" s="91" t="s">
        <v>54</v>
      </c>
      <c r="I670" s="92">
        <v>3.4199965800034197E-2</v>
      </c>
    </row>
    <row r="671" spans="1:9">
      <c r="A671" s="91" t="s">
        <v>2220</v>
      </c>
      <c r="B671" s="91" t="s">
        <v>2221</v>
      </c>
      <c r="C671" s="91" t="s">
        <v>2222</v>
      </c>
      <c r="D671" s="91" t="s">
        <v>58</v>
      </c>
      <c r="E671" s="91" t="s">
        <v>58</v>
      </c>
      <c r="F671" s="91" t="s">
        <v>59</v>
      </c>
      <c r="G671" s="91" t="s">
        <v>276</v>
      </c>
      <c r="H671" s="91" t="s">
        <v>152</v>
      </c>
      <c r="I671" s="92">
        <v>3.4099965900034092E-2</v>
      </c>
    </row>
    <row r="672" spans="1:9">
      <c r="A672" s="91" t="s">
        <v>2223</v>
      </c>
      <c r="B672" s="91" t="s">
        <v>2224</v>
      </c>
      <c r="C672" s="91" t="s">
        <v>2225</v>
      </c>
      <c r="D672" s="91" t="s">
        <v>65</v>
      </c>
      <c r="E672" s="91" t="s">
        <v>78</v>
      </c>
      <c r="F672" s="91" t="s">
        <v>141</v>
      </c>
      <c r="G672" s="91" t="s">
        <v>194</v>
      </c>
      <c r="H672" s="91" t="s">
        <v>147</v>
      </c>
      <c r="I672" s="92">
        <v>3.3999966000034E-2</v>
      </c>
    </row>
    <row r="673" spans="1:9">
      <c r="A673" s="91" t="s">
        <v>2226</v>
      </c>
      <c r="B673" s="91" t="s">
        <v>2227</v>
      </c>
      <c r="C673" s="91" t="s">
        <v>2228</v>
      </c>
      <c r="D673" s="91" t="s">
        <v>88</v>
      </c>
      <c r="E673" s="91" t="s">
        <v>127</v>
      </c>
      <c r="F673" s="91" t="s">
        <v>461</v>
      </c>
      <c r="G673" s="91" t="s">
        <v>53</v>
      </c>
      <c r="H673" s="91" t="s">
        <v>54</v>
      </c>
      <c r="I673" s="92">
        <v>3.3799966200033789E-2</v>
      </c>
    </row>
    <row r="674" spans="1:9">
      <c r="A674" s="91" t="s">
        <v>2229</v>
      </c>
      <c r="B674" s="91" t="s">
        <v>2230</v>
      </c>
      <c r="C674" s="91" t="s">
        <v>2231</v>
      </c>
      <c r="D674" s="91" t="s">
        <v>70</v>
      </c>
      <c r="E674" s="91" t="s">
        <v>86</v>
      </c>
      <c r="F674" s="91" t="s">
        <v>1197</v>
      </c>
      <c r="G674" s="91" t="s">
        <v>360</v>
      </c>
      <c r="H674" s="91" t="s">
        <v>188</v>
      </c>
      <c r="I674" s="92">
        <v>3.3699966300033697E-2</v>
      </c>
    </row>
    <row r="675" spans="1:9">
      <c r="A675" s="91" t="s">
        <v>2232</v>
      </c>
      <c r="B675" s="91" t="s">
        <v>2233</v>
      </c>
      <c r="C675" s="91" t="s">
        <v>2234</v>
      </c>
      <c r="D675" s="91" t="s">
        <v>99</v>
      </c>
      <c r="E675" s="91" t="s">
        <v>226</v>
      </c>
      <c r="F675" s="91" t="s">
        <v>227</v>
      </c>
      <c r="G675" s="91" t="s">
        <v>53</v>
      </c>
      <c r="H675" s="91" t="s">
        <v>54</v>
      </c>
      <c r="I675" s="92">
        <v>3.3699966300033697E-2</v>
      </c>
    </row>
    <row r="676" spans="1:9">
      <c r="A676" s="91" t="s">
        <v>2235</v>
      </c>
      <c r="B676" s="91" t="s">
        <v>2236</v>
      </c>
      <c r="C676" s="91" t="s">
        <v>2237</v>
      </c>
      <c r="D676" s="91" t="s">
        <v>50</v>
      </c>
      <c r="E676" s="91" t="s">
        <v>63</v>
      </c>
      <c r="F676" s="91" t="s">
        <v>64</v>
      </c>
      <c r="G676" s="91" t="s">
        <v>53</v>
      </c>
      <c r="H676" s="91" t="s">
        <v>54</v>
      </c>
      <c r="I676" s="92">
        <v>3.34999665000335E-2</v>
      </c>
    </row>
    <row r="677" spans="1:9">
      <c r="A677" s="91" t="s">
        <v>2238</v>
      </c>
      <c r="B677" s="91" t="s">
        <v>2239</v>
      </c>
      <c r="C677" s="91" t="s">
        <v>2240</v>
      </c>
      <c r="D677" s="91" t="s">
        <v>50</v>
      </c>
      <c r="E677" s="91" t="s">
        <v>146</v>
      </c>
      <c r="F677" s="91" t="s">
        <v>146</v>
      </c>
      <c r="G677" s="91" t="s">
        <v>194</v>
      </c>
      <c r="H677" s="91" t="s">
        <v>147</v>
      </c>
      <c r="I677" s="92">
        <v>3.34999665000335E-2</v>
      </c>
    </row>
    <row r="678" spans="1:9">
      <c r="A678" s="91" t="s">
        <v>2241</v>
      </c>
      <c r="B678" s="91" t="s">
        <v>2242</v>
      </c>
      <c r="C678" s="91" t="s">
        <v>2243</v>
      </c>
      <c r="D678" s="91" t="s">
        <v>82</v>
      </c>
      <c r="E678" s="91" t="s">
        <v>400</v>
      </c>
      <c r="F678" s="91" t="s">
        <v>596</v>
      </c>
      <c r="G678" s="91" t="s">
        <v>53</v>
      </c>
      <c r="H678" s="91" t="s">
        <v>54</v>
      </c>
      <c r="I678" s="92">
        <v>3.3399966600033394E-2</v>
      </c>
    </row>
    <row r="679" spans="1:9">
      <c r="A679" s="91" t="s">
        <v>2244</v>
      </c>
      <c r="B679" s="91" t="s">
        <v>2245</v>
      </c>
      <c r="C679" s="91" t="s">
        <v>2246</v>
      </c>
      <c r="D679" s="91" t="s">
        <v>65</v>
      </c>
      <c r="E679" s="91" t="s">
        <v>78</v>
      </c>
      <c r="F679" s="91" t="s">
        <v>136</v>
      </c>
      <c r="G679" s="91" t="s">
        <v>376</v>
      </c>
      <c r="H679" s="91" t="s">
        <v>204</v>
      </c>
      <c r="I679" s="92">
        <v>3.3399966600033394E-2</v>
      </c>
    </row>
    <row r="680" spans="1:9">
      <c r="A680" s="91" t="s">
        <v>2247</v>
      </c>
      <c r="B680" s="91" t="s">
        <v>2248</v>
      </c>
      <c r="C680" s="91" t="s">
        <v>2249</v>
      </c>
      <c r="D680" s="91" t="s">
        <v>50</v>
      </c>
      <c r="E680" s="91" t="s">
        <v>51</v>
      </c>
      <c r="F680" s="91" t="s">
        <v>761</v>
      </c>
      <c r="G680" s="91" t="s">
        <v>53</v>
      </c>
      <c r="H680" s="91" t="s">
        <v>54</v>
      </c>
      <c r="I680" s="92">
        <v>3.3299966700033296E-2</v>
      </c>
    </row>
    <row r="681" spans="1:9">
      <c r="A681" s="91" t="s">
        <v>2250</v>
      </c>
      <c r="B681" s="91" t="s">
        <v>2251</v>
      </c>
      <c r="C681" s="91" t="s">
        <v>2252</v>
      </c>
      <c r="D681" s="91" t="s">
        <v>88</v>
      </c>
      <c r="E681" s="91" t="s">
        <v>609</v>
      </c>
      <c r="F681" s="91" t="s">
        <v>1025</v>
      </c>
      <c r="G681" s="91" t="s">
        <v>368</v>
      </c>
      <c r="H681" s="91" t="s">
        <v>166</v>
      </c>
      <c r="I681" s="92">
        <v>3.3199966800033197E-2</v>
      </c>
    </row>
    <row r="682" spans="1:9">
      <c r="A682" s="91" t="s">
        <v>2253</v>
      </c>
      <c r="B682" s="91" t="s">
        <v>2254</v>
      </c>
      <c r="C682" s="91" t="s">
        <v>2255</v>
      </c>
      <c r="D682" s="91" t="s">
        <v>58</v>
      </c>
      <c r="E682" s="91" t="s">
        <v>58</v>
      </c>
      <c r="F682" s="91" t="s">
        <v>59</v>
      </c>
      <c r="G682" s="91" t="s">
        <v>53</v>
      </c>
      <c r="H682" s="91" t="s">
        <v>54</v>
      </c>
      <c r="I682" s="92">
        <v>3.3099966900033091E-2</v>
      </c>
    </row>
    <row r="683" spans="1:9">
      <c r="A683" s="91" t="s">
        <v>2256</v>
      </c>
      <c r="B683" s="91" t="s">
        <v>2257</v>
      </c>
      <c r="C683" s="91" t="s">
        <v>2258</v>
      </c>
      <c r="D683" s="91" t="s">
        <v>70</v>
      </c>
      <c r="E683" s="91" t="s">
        <v>1457</v>
      </c>
      <c r="F683" s="91" t="s">
        <v>1458</v>
      </c>
      <c r="G683" s="91" t="s">
        <v>114</v>
      </c>
      <c r="H683" s="91" t="s">
        <v>115</v>
      </c>
      <c r="I683" s="92">
        <v>3.2999967000032999E-2</v>
      </c>
    </row>
    <row r="684" spans="1:9">
      <c r="A684" s="91" t="s">
        <v>2259</v>
      </c>
      <c r="B684" s="91" t="s">
        <v>2260</v>
      </c>
      <c r="C684" s="91" t="s">
        <v>2261</v>
      </c>
      <c r="D684" s="91" t="s">
        <v>94</v>
      </c>
      <c r="E684" s="91" t="s">
        <v>94</v>
      </c>
      <c r="F684" s="91" t="s">
        <v>2262</v>
      </c>
      <c r="G684" s="91" t="s">
        <v>165</v>
      </c>
      <c r="H684" s="91" t="s">
        <v>132</v>
      </c>
      <c r="I684" s="92">
        <v>3.2999967000032999E-2</v>
      </c>
    </row>
    <row r="685" spans="1:9">
      <c r="A685" s="91" t="s">
        <v>2263</v>
      </c>
      <c r="B685" s="91" t="s">
        <v>2264</v>
      </c>
      <c r="C685" s="91" t="s">
        <v>2265</v>
      </c>
      <c r="D685" s="91" t="s">
        <v>94</v>
      </c>
      <c r="E685" s="91" t="s">
        <v>94</v>
      </c>
      <c r="F685" s="91" t="s">
        <v>164</v>
      </c>
      <c r="G685" s="91" t="s">
        <v>315</v>
      </c>
      <c r="H685" s="91" t="s">
        <v>156</v>
      </c>
      <c r="I685" s="92">
        <v>3.2999967000032999E-2</v>
      </c>
    </row>
    <row r="686" spans="1:9">
      <c r="A686" s="91" t="s">
        <v>2266</v>
      </c>
      <c r="B686" s="91" t="s">
        <v>2267</v>
      </c>
      <c r="C686" s="91" t="s">
        <v>2268</v>
      </c>
      <c r="D686" s="91" t="s">
        <v>74</v>
      </c>
      <c r="E686" s="91" t="s">
        <v>74</v>
      </c>
      <c r="F686" s="91" t="s">
        <v>151</v>
      </c>
      <c r="G686" s="91" t="s">
        <v>315</v>
      </c>
      <c r="H686" s="91" t="s">
        <v>54</v>
      </c>
      <c r="I686" s="92">
        <v>3.2999967000032999E-2</v>
      </c>
    </row>
    <row r="687" spans="1:9">
      <c r="A687" s="91" t="s">
        <v>2269</v>
      </c>
      <c r="B687" s="91" t="s">
        <v>2270</v>
      </c>
      <c r="C687" s="91" t="s">
        <v>2271</v>
      </c>
      <c r="D687" s="91" t="s">
        <v>58</v>
      </c>
      <c r="E687" s="91" t="s">
        <v>58</v>
      </c>
      <c r="F687" s="91" t="s">
        <v>59</v>
      </c>
      <c r="G687" s="91" t="s">
        <v>315</v>
      </c>
      <c r="H687" s="91" t="s">
        <v>156</v>
      </c>
      <c r="I687" s="92">
        <v>3.2999967000032999E-2</v>
      </c>
    </row>
    <row r="688" spans="1:9">
      <c r="A688" s="91" t="s">
        <v>2272</v>
      </c>
      <c r="B688" s="91" t="s">
        <v>2273</v>
      </c>
      <c r="C688" s="91" t="s">
        <v>2274</v>
      </c>
      <c r="D688" s="91" t="s">
        <v>50</v>
      </c>
      <c r="E688" s="91" t="s">
        <v>63</v>
      </c>
      <c r="F688" s="91" t="s">
        <v>69</v>
      </c>
      <c r="G688" s="91" t="s">
        <v>53</v>
      </c>
      <c r="H688" s="91" t="s">
        <v>54</v>
      </c>
      <c r="I688" s="92">
        <v>3.2899967100032894E-2</v>
      </c>
    </row>
    <row r="689" spans="1:9">
      <c r="A689" s="91" t="s">
        <v>2275</v>
      </c>
      <c r="B689" s="91" t="s">
        <v>2276</v>
      </c>
      <c r="C689" s="91" t="s">
        <v>2277</v>
      </c>
      <c r="D689" s="91" t="s">
        <v>94</v>
      </c>
      <c r="E689" s="91" t="s">
        <v>94</v>
      </c>
      <c r="F689" s="91" t="s">
        <v>1411</v>
      </c>
      <c r="G689" s="91" t="s">
        <v>174</v>
      </c>
      <c r="H689" s="91" t="s">
        <v>137</v>
      </c>
      <c r="I689" s="92">
        <v>3.2899967100032894E-2</v>
      </c>
    </row>
    <row r="690" spans="1:9">
      <c r="A690" s="91" t="s">
        <v>2278</v>
      </c>
      <c r="B690" s="91" t="s">
        <v>2279</v>
      </c>
      <c r="C690" s="91" t="s">
        <v>2280</v>
      </c>
      <c r="D690" s="91" t="s">
        <v>99</v>
      </c>
      <c r="E690" s="91" t="s">
        <v>291</v>
      </c>
      <c r="F690" s="91" t="s">
        <v>292</v>
      </c>
      <c r="G690" s="91" t="s">
        <v>53</v>
      </c>
      <c r="H690" s="91" t="s">
        <v>54</v>
      </c>
      <c r="I690" s="92">
        <v>3.2699967300032697E-2</v>
      </c>
    </row>
    <row r="691" spans="1:9">
      <c r="A691" s="91" t="s">
        <v>2281</v>
      </c>
      <c r="B691" s="91" t="s">
        <v>2282</v>
      </c>
      <c r="C691" s="91" t="s">
        <v>2283</v>
      </c>
      <c r="D691" s="91" t="s">
        <v>94</v>
      </c>
      <c r="E691" s="91" t="s">
        <v>94</v>
      </c>
      <c r="F691" s="91" t="s">
        <v>281</v>
      </c>
      <c r="G691" s="91" t="s">
        <v>53</v>
      </c>
      <c r="H691" s="91" t="s">
        <v>54</v>
      </c>
      <c r="I691" s="92">
        <v>3.2699967300032697E-2</v>
      </c>
    </row>
    <row r="692" spans="1:9">
      <c r="A692" s="91" t="s">
        <v>2284</v>
      </c>
      <c r="B692" s="91" t="s">
        <v>2285</v>
      </c>
      <c r="C692" s="91" t="s">
        <v>2286</v>
      </c>
      <c r="D692" s="91" t="s">
        <v>74</v>
      </c>
      <c r="E692" s="91" t="s">
        <v>74</v>
      </c>
      <c r="F692" s="91" t="s">
        <v>98</v>
      </c>
      <c r="G692" s="91" t="s">
        <v>80</v>
      </c>
      <c r="H692" s="91" t="s">
        <v>81</v>
      </c>
      <c r="I692" s="92">
        <v>3.2699967300032697E-2</v>
      </c>
    </row>
    <row r="693" spans="1:9">
      <c r="A693" s="91" t="s">
        <v>2287</v>
      </c>
      <c r="B693" s="91" t="s">
        <v>2288</v>
      </c>
      <c r="C693" s="91" t="s">
        <v>2289</v>
      </c>
      <c r="D693" s="91" t="s">
        <v>88</v>
      </c>
      <c r="E693" s="91" t="s">
        <v>609</v>
      </c>
      <c r="F693" s="91" t="s">
        <v>1025</v>
      </c>
      <c r="G693" s="91" t="s">
        <v>368</v>
      </c>
      <c r="H693" s="91" t="s">
        <v>166</v>
      </c>
      <c r="I693" s="92">
        <v>3.2599967400032591E-2</v>
      </c>
    </row>
    <row r="694" spans="1:9">
      <c r="A694" s="91" t="s">
        <v>2290</v>
      </c>
      <c r="B694" s="91" t="s">
        <v>2291</v>
      </c>
      <c r="C694" s="91" t="s">
        <v>2292</v>
      </c>
      <c r="D694" s="91" t="s">
        <v>94</v>
      </c>
      <c r="E694" s="91" t="s">
        <v>94</v>
      </c>
      <c r="F694" s="91" t="s">
        <v>164</v>
      </c>
      <c r="G694" s="91" t="s">
        <v>53</v>
      </c>
      <c r="H694" s="91" t="s">
        <v>54</v>
      </c>
      <c r="I694" s="92">
        <v>3.2499967500032499E-2</v>
      </c>
    </row>
    <row r="695" spans="1:9">
      <c r="A695" s="91" t="s">
        <v>2293</v>
      </c>
      <c r="B695" s="91" t="s">
        <v>2294</v>
      </c>
      <c r="C695" s="91" t="s">
        <v>2295</v>
      </c>
      <c r="D695" s="91" t="s">
        <v>70</v>
      </c>
      <c r="E695" s="91" t="s">
        <v>86</v>
      </c>
      <c r="F695" s="91" t="s">
        <v>300</v>
      </c>
      <c r="G695" s="91" t="s">
        <v>384</v>
      </c>
      <c r="H695" s="91" t="s">
        <v>137</v>
      </c>
      <c r="I695" s="92">
        <v>3.2499967500032499E-2</v>
      </c>
    </row>
    <row r="696" spans="1:9">
      <c r="A696" s="91" t="s">
        <v>2296</v>
      </c>
      <c r="B696" s="91" t="s">
        <v>2297</v>
      </c>
      <c r="C696" s="91" t="s">
        <v>2298</v>
      </c>
      <c r="D696" s="91" t="s">
        <v>99</v>
      </c>
      <c r="E696" s="91" t="s">
        <v>551</v>
      </c>
      <c r="F696" s="91" t="s">
        <v>1980</v>
      </c>
      <c r="G696" s="91" t="s">
        <v>194</v>
      </c>
      <c r="H696" s="91" t="s">
        <v>147</v>
      </c>
      <c r="I696" s="92">
        <v>3.2499967500032499E-2</v>
      </c>
    </row>
    <row r="697" spans="1:9">
      <c r="A697" s="91" t="s">
        <v>2299</v>
      </c>
      <c r="B697" s="91" t="s">
        <v>2300</v>
      </c>
      <c r="C697" s="91" t="s">
        <v>2301</v>
      </c>
      <c r="D697" s="91" t="s">
        <v>65</v>
      </c>
      <c r="E697" s="91" t="s">
        <v>203</v>
      </c>
      <c r="F697" s="91" t="s">
        <v>203</v>
      </c>
      <c r="G697" s="91" t="s">
        <v>276</v>
      </c>
      <c r="H697" s="91" t="s">
        <v>152</v>
      </c>
      <c r="I697" s="92">
        <v>3.2499967500032499E-2</v>
      </c>
    </row>
    <row r="698" spans="1:9">
      <c r="A698" s="91" t="s">
        <v>2302</v>
      </c>
      <c r="B698" s="91" t="s">
        <v>2303</v>
      </c>
      <c r="C698" s="91" t="s">
        <v>2304</v>
      </c>
      <c r="D698" s="91" t="s">
        <v>70</v>
      </c>
      <c r="E698" s="91" t="s">
        <v>435</v>
      </c>
      <c r="F698" s="91" t="s">
        <v>436</v>
      </c>
      <c r="G698" s="91" t="s">
        <v>53</v>
      </c>
      <c r="H698" s="91" t="s">
        <v>54</v>
      </c>
      <c r="I698" s="92">
        <v>3.2399967600032394E-2</v>
      </c>
    </row>
    <row r="699" spans="1:9">
      <c r="A699" s="91" t="s">
        <v>2305</v>
      </c>
      <c r="B699" s="91" t="s">
        <v>2306</v>
      </c>
      <c r="C699" s="91" t="s">
        <v>2307</v>
      </c>
      <c r="D699" s="91" t="s">
        <v>94</v>
      </c>
      <c r="E699" s="91" t="s">
        <v>94</v>
      </c>
      <c r="F699" s="91" t="s">
        <v>281</v>
      </c>
      <c r="G699" s="91" t="s">
        <v>364</v>
      </c>
      <c r="H699" s="91" t="s">
        <v>195</v>
      </c>
      <c r="I699" s="92">
        <v>3.2399967600032394E-2</v>
      </c>
    </row>
    <row r="700" spans="1:9">
      <c r="A700" s="91" t="s">
        <v>2308</v>
      </c>
      <c r="B700" s="91" t="s">
        <v>2309</v>
      </c>
      <c r="C700" s="91" t="s">
        <v>2310</v>
      </c>
      <c r="D700" s="91" t="s">
        <v>88</v>
      </c>
      <c r="E700" s="91" t="s">
        <v>112</v>
      </c>
      <c r="F700" s="91" t="s">
        <v>113</v>
      </c>
      <c r="G700" s="91" t="s">
        <v>335</v>
      </c>
      <c r="H700" s="91" t="s">
        <v>175</v>
      </c>
      <c r="I700" s="92">
        <v>3.2299967700032295E-2</v>
      </c>
    </row>
    <row r="701" spans="1:9">
      <c r="A701" s="91" t="s">
        <v>2311</v>
      </c>
      <c r="B701" s="91" t="s">
        <v>2312</v>
      </c>
      <c r="C701" s="91" t="s">
        <v>2313</v>
      </c>
      <c r="D701" s="91" t="s">
        <v>65</v>
      </c>
      <c r="E701" s="91" t="s">
        <v>78</v>
      </c>
      <c r="F701" s="91" t="s">
        <v>141</v>
      </c>
      <c r="G701" s="91" t="s">
        <v>53</v>
      </c>
      <c r="H701" s="91" t="s">
        <v>54</v>
      </c>
      <c r="I701" s="92">
        <v>3.2299967700032295E-2</v>
      </c>
    </row>
    <row r="702" spans="1:9">
      <c r="A702" s="91" t="s">
        <v>2314</v>
      </c>
      <c r="B702" s="91" t="s">
        <v>2315</v>
      </c>
      <c r="C702" s="91" t="s">
        <v>2316</v>
      </c>
      <c r="D702" s="91" t="s">
        <v>88</v>
      </c>
      <c r="E702" s="91" t="s">
        <v>112</v>
      </c>
      <c r="F702" s="91" t="s">
        <v>113</v>
      </c>
      <c r="G702" s="91" t="s">
        <v>53</v>
      </c>
      <c r="H702" s="91" t="s">
        <v>54</v>
      </c>
      <c r="I702" s="92">
        <v>3.2299967700032295E-2</v>
      </c>
    </row>
    <row r="703" spans="1:9">
      <c r="A703" s="91" t="s">
        <v>2317</v>
      </c>
      <c r="B703" s="91" t="s">
        <v>2318</v>
      </c>
      <c r="C703" s="91" t="s">
        <v>2319</v>
      </c>
      <c r="D703" s="91" t="s">
        <v>70</v>
      </c>
      <c r="E703" s="91" t="s">
        <v>86</v>
      </c>
      <c r="F703" s="91" t="s">
        <v>300</v>
      </c>
      <c r="G703" s="91" t="s">
        <v>194</v>
      </c>
      <c r="H703" s="91" t="s">
        <v>147</v>
      </c>
      <c r="I703" s="92">
        <v>3.2299967700032295E-2</v>
      </c>
    </row>
    <row r="704" spans="1:9">
      <c r="A704" s="91" t="s">
        <v>2320</v>
      </c>
      <c r="B704" s="91" t="s">
        <v>2321</v>
      </c>
      <c r="C704" s="91" t="s">
        <v>2322</v>
      </c>
      <c r="D704" s="91" t="s">
        <v>58</v>
      </c>
      <c r="E704" s="91" t="s">
        <v>58</v>
      </c>
      <c r="F704" s="91" t="s">
        <v>217</v>
      </c>
      <c r="G704" s="91" t="s">
        <v>339</v>
      </c>
      <c r="H704" s="91" t="s">
        <v>137</v>
      </c>
      <c r="I704" s="92">
        <v>3.2299967700032295E-2</v>
      </c>
    </row>
    <row r="705" spans="1:9">
      <c r="A705" s="91" t="s">
        <v>2323</v>
      </c>
      <c r="B705" s="91" t="s">
        <v>2324</v>
      </c>
      <c r="C705" s="91" t="s">
        <v>2325</v>
      </c>
      <c r="D705" s="91" t="s">
        <v>88</v>
      </c>
      <c r="E705" s="91" t="s">
        <v>112</v>
      </c>
      <c r="F705" s="91" t="s">
        <v>113</v>
      </c>
      <c r="G705" s="91" t="s">
        <v>327</v>
      </c>
      <c r="H705" s="91" t="s">
        <v>166</v>
      </c>
      <c r="I705" s="92">
        <v>3.2199967800032196E-2</v>
      </c>
    </row>
    <row r="706" spans="1:9">
      <c r="A706" s="91" t="s">
        <v>2326</v>
      </c>
      <c r="B706" s="91" t="s">
        <v>2327</v>
      </c>
      <c r="C706" s="91" t="s">
        <v>2328</v>
      </c>
      <c r="D706" s="91" t="s">
        <v>99</v>
      </c>
      <c r="E706" s="91" t="s">
        <v>291</v>
      </c>
      <c r="F706" s="91" t="s">
        <v>669</v>
      </c>
      <c r="G706" s="91" t="s">
        <v>114</v>
      </c>
      <c r="H706" s="91" t="s">
        <v>115</v>
      </c>
      <c r="I706" s="92">
        <v>3.2199967800032196E-2</v>
      </c>
    </row>
    <row r="707" spans="1:9">
      <c r="A707" s="91" t="s">
        <v>2329</v>
      </c>
      <c r="B707" s="91" t="s">
        <v>2330</v>
      </c>
      <c r="C707" s="91" t="s">
        <v>2331</v>
      </c>
      <c r="D707" s="91" t="s">
        <v>99</v>
      </c>
      <c r="E707" s="91" t="s">
        <v>291</v>
      </c>
      <c r="F707" s="91" t="s">
        <v>669</v>
      </c>
      <c r="G707" s="91" t="s">
        <v>53</v>
      </c>
      <c r="H707" s="91" t="s">
        <v>54</v>
      </c>
      <c r="I707" s="92">
        <v>3.2199967800032196E-2</v>
      </c>
    </row>
    <row r="708" spans="1:9">
      <c r="A708" s="91" t="s">
        <v>2332</v>
      </c>
      <c r="B708" s="91" t="s">
        <v>2333</v>
      </c>
      <c r="C708" s="91" t="s">
        <v>2334</v>
      </c>
      <c r="D708" s="91" t="s">
        <v>82</v>
      </c>
      <c r="E708" s="91" t="s">
        <v>400</v>
      </c>
      <c r="F708" s="91" t="s">
        <v>401</v>
      </c>
      <c r="G708" s="91" t="s">
        <v>53</v>
      </c>
      <c r="H708" s="91" t="s">
        <v>54</v>
      </c>
      <c r="I708" s="92">
        <v>3.2199967800032196E-2</v>
      </c>
    </row>
    <row r="709" spans="1:9">
      <c r="A709" s="91" t="s">
        <v>2335</v>
      </c>
      <c r="B709" s="91" t="s">
        <v>2336</v>
      </c>
      <c r="C709" s="91" t="s">
        <v>2337</v>
      </c>
      <c r="D709" s="91" t="s">
        <v>50</v>
      </c>
      <c r="E709" s="91" t="s">
        <v>146</v>
      </c>
      <c r="F709" s="91" t="s">
        <v>146</v>
      </c>
      <c r="G709" s="91" t="s">
        <v>53</v>
      </c>
      <c r="H709" s="91" t="s">
        <v>54</v>
      </c>
      <c r="I709" s="92">
        <v>3.2099967900032091E-2</v>
      </c>
    </row>
    <row r="710" spans="1:9">
      <c r="A710" s="91" t="s">
        <v>2338</v>
      </c>
      <c r="B710" s="91" t="s">
        <v>2339</v>
      </c>
      <c r="C710" s="91" t="s">
        <v>2340</v>
      </c>
      <c r="D710" s="91" t="s">
        <v>50</v>
      </c>
      <c r="E710" s="91" t="s">
        <v>51</v>
      </c>
      <c r="F710" s="91" t="s">
        <v>52</v>
      </c>
      <c r="G710" s="91" t="s">
        <v>53</v>
      </c>
      <c r="H710" s="91" t="s">
        <v>54</v>
      </c>
      <c r="I710" s="92">
        <v>3.2099967900032091E-2</v>
      </c>
    </row>
    <row r="711" spans="1:9">
      <c r="A711" s="91" t="s">
        <v>2341</v>
      </c>
      <c r="B711" s="91" t="s">
        <v>2342</v>
      </c>
      <c r="C711" s="91" t="s">
        <v>2343</v>
      </c>
      <c r="D711" s="91" t="s">
        <v>105</v>
      </c>
      <c r="E711" s="91" t="s">
        <v>105</v>
      </c>
      <c r="F711" s="91" t="s">
        <v>665</v>
      </c>
      <c r="G711" s="91" t="s">
        <v>53</v>
      </c>
      <c r="H711" s="91" t="s">
        <v>54</v>
      </c>
      <c r="I711" s="92">
        <v>3.1999968000031999E-2</v>
      </c>
    </row>
    <row r="712" spans="1:9">
      <c r="A712" s="91" t="s">
        <v>2344</v>
      </c>
      <c r="B712" s="91" t="s">
        <v>2345</v>
      </c>
      <c r="C712" s="91" t="s">
        <v>2346</v>
      </c>
      <c r="D712" s="91" t="s">
        <v>70</v>
      </c>
      <c r="E712" s="91" t="s">
        <v>86</v>
      </c>
      <c r="F712" s="91" t="s">
        <v>300</v>
      </c>
      <c r="G712" s="91" t="s">
        <v>53</v>
      </c>
      <c r="H712" s="91" t="s">
        <v>54</v>
      </c>
      <c r="I712" s="92">
        <v>3.1999968000031999E-2</v>
      </c>
    </row>
    <row r="713" spans="1:9">
      <c r="A713" s="91" t="s">
        <v>2347</v>
      </c>
      <c r="B713" s="91" t="s">
        <v>2348</v>
      </c>
      <c r="C713" s="91" t="s">
        <v>2349</v>
      </c>
      <c r="D713" s="91" t="s">
        <v>70</v>
      </c>
      <c r="E713" s="91" t="s">
        <v>86</v>
      </c>
      <c r="F713" s="91" t="s">
        <v>1197</v>
      </c>
      <c r="G713" s="91" t="s">
        <v>194</v>
      </c>
      <c r="H713" s="91" t="s">
        <v>147</v>
      </c>
      <c r="I713" s="92">
        <v>3.1899968100031893E-2</v>
      </c>
    </row>
    <row r="714" spans="1:9">
      <c r="A714" s="91" t="s">
        <v>2350</v>
      </c>
      <c r="B714" s="91" t="s">
        <v>2351</v>
      </c>
      <c r="C714" s="91" t="s">
        <v>2352</v>
      </c>
      <c r="D714" s="91" t="s">
        <v>70</v>
      </c>
      <c r="E714" s="91" t="s">
        <v>86</v>
      </c>
      <c r="F714" s="91" t="s">
        <v>300</v>
      </c>
      <c r="G714" s="91" t="s">
        <v>360</v>
      </c>
      <c r="H714" s="91" t="s">
        <v>188</v>
      </c>
      <c r="I714" s="92">
        <v>3.1899968100031893E-2</v>
      </c>
    </row>
    <row r="715" spans="1:9">
      <c r="A715" s="91" t="s">
        <v>2353</v>
      </c>
      <c r="B715" s="91" t="s">
        <v>2354</v>
      </c>
      <c r="C715" s="91" t="s">
        <v>2355</v>
      </c>
      <c r="D715" s="91" t="s">
        <v>82</v>
      </c>
      <c r="E715" s="91" t="s">
        <v>400</v>
      </c>
      <c r="F715" s="91" t="s">
        <v>401</v>
      </c>
      <c r="G715" s="91" t="s">
        <v>53</v>
      </c>
      <c r="H715" s="91" t="s">
        <v>54</v>
      </c>
      <c r="I715" s="92">
        <v>3.1899968100031893E-2</v>
      </c>
    </row>
    <row r="716" spans="1:9">
      <c r="A716" s="91" t="s">
        <v>2356</v>
      </c>
      <c r="B716" s="91" t="s">
        <v>2357</v>
      </c>
      <c r="C716" s="91" t="s">
        <v>2358</v>
      </c>
      <c r="D716" s="91" t="s">
        <v>70</v>
      </c>
      <c r="E716" s="91" t="s">
        <v>86</v>
      </c>
      <c r="F716" s="91" t="s">
        <v>307</v>
      </c>
      <c r="G716" s="91" t="s">
        <v>53</v>
      </c>
      <c r="H716" s="91" t="s">
        <v>54</v>
      </c>
      <c r="I716" s="92">
        <v>3.1899968100031893E-2</v>
      </c>
    </row>
    <row r="717" spans="1:9">
      <c r="A717" s="91" t="s">
        <v>2359</v>
      </c>
      <c r="B717" s="91" t="s">
        <v>2360</v>
      </c>
      <c r="C717" s="91" t="s">
        <v>2361</v>
      </c>
      <c r="D717" s="91" t="s">
        <v>99</v>
      </c>
      <c r="E717" s="91" t="s">
        <v>192</v>
      </c>
      <c r="F717" s="91" t="s">
        <v>1044</v>
      </c>
      <c r="G717" s="91" t="s">
        <v>53</v>
      </c>
      <c r="H717" s="91" t="s">
        <v>54</v>
      </c>
      <c r="I717" s="92">
        <v>3.1799968200031795E-2</v>
      </c>
    </row>
    <row r="718" spans="1:9">
      <c r="A718" s="91" t="s">
        <v>2362</v>
      </c>
      <c r="B718" s="91" t="s">
        <v>2363</v>
      </c>
      <c r="C718" s="91" t="s">
        <v>2364</v>
      </c>
      <c r="D718" s="91" t="s">
        <v>88</v>
      </c>
      <c r="E718" s="91" t="s">
        <v>112</v>
      </c>
      <c r="F718" s="91" t="s">
        <v>113</v>
      </c>
      <c r="G718" s="91" t="s">
        <v>194</v>
      </c>
      <c r="H718" s="91" t="s">
        <v>147</v>
      </c>
      <c r="I718" s="92">
        <v>3.1799968200031795E-2</v>
      </c>
    </row>
    <row r="719" spans="1:9">
      <c r="A719" s="91" t="s">
        <v>2365</v>
      </c>
      <c r="B719" s="91" t="s">
        <v>2366</v>
      </c>
      <c r="C719" s="91" t="s">
        <v>2367</v>
      </c>
      <c r="D719" s="91" t="s">
        <v>99</v>
      </c>
      <c r="E719" s="91" t="s">
        <v>226</v>
      </c>
      <c r="F719" s="91" t="s">
        <v>227</v>
      </c>
      <c r="G719" s="91" t="s">
        <v>368</v>
      </c>
      <c r="H719" s="91" t="s">
        <v>166</v>
      </c>
      <c r="I719" s="92">
        <v>3.1799968200031795E-2</v>
      </c>
    </row>
    <row r="720" spans="1:9">
      <c r="A720" s="91" t="s">
        <v>2368</v>
      </c>
      <c r="B720" s="91" t="s">
        <v>2369</v>
      </c>
      <c r="C720" s="91" t="s">
        <v>2370</v>
      </c>
      <c r="D720" s="91" t="s">
        <v>88</v>
      </c>
      <c r="E720" s="91" t="s">
        <v>311</v>
      </c>
      <c r="F720" s="91" t="s">
        <v>311</v>
      </c>
      <c r="G720" s="91" t="s">
        <v>344</v>
      </c>
      <c r="H720" s="91" t="s">
        <v>137</v>
      </c>
      <c r="I720" s="92">
        <v>3.1699968300031696E-2</v>
      </c>
    </row>
    <row r="721" spans="1:9">
      <c r="A721" s="91" t="s">
        <v>2371</v>
      </c>
      <c r="B721" s="91" t="s">
        <v>2372</v>
      </c>
      <c r="C721" s="91" t="s">
        <v>2373</v>
      </c>
      <c r="D721" s="91" t="s">
        <v>88</v>
      </c>
      <c r="E721" s="91" t="s">
        <v>127</v>
      </c>
      <c r="F721" s="91" t="s">
        <v>128</v>
      </c>
      <c r="G721" s="91" t="s">
        <v>372</v>
      </c>
      <c r="H721" s="91" t="s">
        <v>199</v>
      </c>
      <c r="I721" s="92">
        <v>3.1699968300031696E-2</v>
      </c>
    </row>
    <row r="722" spans="1:9">
      <c r="A722" s="91" t="s">
        <v>2374</v>
      </c>
      <c r="B722" s="91" t="s">
        <v>2375</v>
      </c>
      <c r="C722" s="91" t="s">
        <v>2376</v>
      </c>
      <c r="D722" s="91" t="s">
        <v>105</v>
      </c>
      <c r="E722" s="91" t="s">
        <v>105</v>
      </c>
      <c r="F722" s="91" t="s">
        <v>2377</v>
      </c>
      <c r="G722" s="91" t="s">
        <v>53</v>
      </c>
      <c r="H722" s="91" t="s">
        <v>54</v>
      </c>
      <c r="I722" s="92">
        <v>3.1599968400031597E-2</v>
      </c>
    </row>
    <row r="723" spans="1:9">
      <c r="A723" s="91" t="s">
        <v>2378</v>
      </c>
      <c r="B723" s="91" t="s">
        <v>2379</v>
      </c>
      <c r="C723" s="91" t="s">
        <v>2380</v>
      </c>
      <c r="D723" s="91" t="s">
        <v>88</v>
      </c>
      <c r="E723" s="91" t="s">
        <v>112</v>
      </c>
      <c r="F723" s="91" t="s">
        <v>113</v>
      </c>
      <c r="G723" s="91" t="s">
        <v>268</v>
      </c>
      <c r="H723" s="91" t="s">
        <v>137</v>
      </c>
      <c r="I723" s="92">
        <v>3.1599968400031597E-2</v>
      </c>
    </row>
    <row r="724" spans="1:9">
      <c r="A724" s="91" t="s">
        <v>2381</v>
      </c>
      <c r="B724" s="91" t="s">
        <v>2382</v>
      </c>
      <c r="C724" s="91" t="s">
        <v>2383</v>
      </c>
      <c r="D724" s="91" t="s">
        <v>58</v>
      </c>
      <c r="E724" s="91" t="s">
        <v>58</v>
      </c>
      <c r="F724" s="91" t="s">
        <v>59</v>
      </c>
      <c r="G724" s="91" t="s">
        <v>276</v>
      </c>
      <c r="H724" s="91" t="s">
        <v>152</v>
      </c>
      <c r="I724" s="92">
        <v>3.1599968400031597E-2</v>
      </c>
    </row>
    <row r="725" spans="1:9">
      <c r="A725" s="91" t="s">
        <v>2384</v>
      </c>
      <c r="B725" s="91" t="s">
        <v>2385</v>
      </c>
      <c r="C725" s="91" t="s">
        <v>2386</v>
      </c>
      <c r="D725" s="91" t="s">
        <v>88</v>
      </c>
      <c r="E725" s="91" t="s">
        <v>112</v>
      </c>
      <c r="F725" s="91" t="s">
        <v>113</v>
      </c>
      <c r="G725" s="91" t="s">
        <v>327</v>
      </c>
      <c r="H725" s="91" t="s">
        <v>166</v>
      </c>
      <c r="I725" s="92">
        <v>3.1499968500031499E-2</v>
      </c>
    </row>
    <row r="726" spans="1:9">
      <c r="A726" s="91" t="s">
        <v>2387</v>
      </c>
      <c r="B726" s="91" t="s">
        <v>2388</v>
      </c>
      <c r="C726" s="91" t="s">
        <v>2389</v>
      </c>
      <c r="D726" s="91" t="s">
        <v>99</v>
      </c>
      <c r="E726" s="91" t="s">
        <v>291</v>
      </c>
      <c r="F726" s="91" t="s">
        <v>292</v>
      </c>
      <c r="G726" s="91" t="s">
        <v>53</v>
      </c>
      <c r="H726" s="91" t="s">
        <v>54</v>
      </c>
      <c r="I726" s="92">
        <v>3.1499968500031499E-2</v>
      </c>
    </row>
    <row r="727" spans="1:9">
      <c r="A727" s="91" t="s">
        <v>2390</v>
      </c>
      <c r="B727" s="91" t="s">
        <v>2391</v>
      </c>
      <c r="C727" s="91" t="s">
        <v>2392</v>
      </c>
      <c r="D727" s="91" t="s">
        <v>94</v>
      </c>
      <c r="E727" s="91" t="s">
        <v>94</v>
      </c>
      <c r="F727" s="91" t="s">
        <v>164</v>
      </c>
      <c r="G727" s="91" t="s">
        <v>335</v>
      </c>
      <c r="H727" s="91" t="s">
        <v>175</v>
      </c>
      <c r="I727" s="92">
        <v>3.1499968500031499E-2</v>
      </c>
    </row>
    <row r="728" spans="1:9">
      <c r="A728" s="91" t="s">
        <v>2393</v>
      </c>
      <c r="B728" s="91" t="s">
        <v>2394</v>
      </c>
      <c r="C728" s="91" t="s">
        <v>2395</v>
      </c>
      <c r="D728" s="91" t="s">
        <v>70</v>
      </c>
      <c r="E728" s="91" t="s">
        <v>1457</v>
      </c>
      <c r="F728" s="91" t="s">
        <v>1458</v>
      </c>
      <c r="G728" s="91" t="s">
        <v>53</v>
      </c>
      <c r="H728" s="91" t="s">
        <v>54</v>
      </c>
      <c r="I728" s="92">
        <v>3.1499968500031499E-2</v>
      </c>
    </row>
    <row r="729" spans="1:9">
      <c r="A729" s="91" t="s">
        <v>2396</v>
      </c>
      <c r="B729" s="91" t="s">
        <v>2397</v>
      </c>
      <c r="C729" s="91" t="s">
        <v>2398</v>
      </c>
      <c r="D729" s="91" t="s">
        <v>70</v>
      </c>
      <c r="E729" s="91" t="s">
        <v>86</v>
      </c>
      <c r="F729" s="91" t="s">
        <v>532</v>
      </c>
      <c r="G729" s="91" t="s">
        <v>174</v>
      </c>
      <c r="H729" s="91" t="s">
        <v>137</v>
      </c>
      <c r="I729" s="92">
        <v>3.1299968700031294E-2</v>
      </c>
    </row>
    <row r="730" spans="1:9">
      <c r="A730" s="91" t="s">
        <v>2399</v>
      </c>
      <c r="B730" s="91" t="s">
        <v>2400</v>
      </c>
      <c r="C730" s="91" t="s">
        <v>2401</v>
      </c>
      <c r="D730" s="91" t="s">
        <v>82</v>
      </c>
      <c r="E730" s="91" t="s">
        <v>103</v>
      </c>
      <c r="F730" s="91" t="s">
        <v>104</v>
      </c>
      <c r="G730" s="91" t="s">
        <v>53</v>
      </c>
      <c r="H730" s="91" t="s">
        <v>54</v>
      </c>
      <c r="I730" s="92">
        <v>3.1299968700031294E-2</v>
      </c>
    </row>
    <row r="731" spans="1:9">
      <c r="A731" s="91" t="s">
        <v>2402</v>
      </c>
      <c r="B731" s="91" t="s">
        <v>2403</v>
      </c>
      <c r="C731" s="91" t="s">
        <v>2404</v>
      </c>
      <c r="D731" s="91" t="s">
        <v>65</v>
      </c>
      <c r="E731" s="91" t="s">
        <v>92</v>
      </c>
      <c r="F731" s="91" t="s">
        <v>93</v>
      </c>
      <c r="G731" s="91" t="s">
        <v>53</v>
      </c>
      <c r="H731" s="91" t="s">
        <v>54</v>
      </c>
      <c r="I731" s="92">
        <v>3.1199968800031196E-2</v>
      </c>
    </row>
    <row r="732" spans="1:9">
      <c r="A732" s="91" t="s">
        <v>2405</v>
      </c>
      <c r="B732" s="91" t="s">
        <v>2406</v>
      </c>
      <c r="C732" s="91" t="s">
        <v>2407</v>
      </c>
      <c r="D732" s="91" t="s">
        <v>94</v>
      </c>
      <c r="E732" s="91" t="s">
        <v>94</v>
      </c>
      <c r="F732" s="91" t="s">
        <v>281</v>
      </c>
      <c r="G732" s="91" t="s">
        <v>323</v>
      </c>
      <c r="H732" s="91" t="s">
        <v>160</v>
      </c>
      <c r="I732" s="92">
        <v>3.1199968800031196E-2</v>
      </c>
    </row>
    <row r="733" spans="1:9">
      <c r="A733" s="91" t="s">
        <v>2408</v>
      </c>
      <c r="B733" s="91" t="s">
        <v>2409</v>
      </c>
      <c r="C733" s="91" t="s">
        <v>2410</v>
      </c>
      <c r="D733" s="91" t="s">
        <v>99</v>
      </c>
      <c r="E733" s="91" t="s">
        <v>296</v>
      </c>
      <c r="F733" s="91" t="s">
        <v>296</v>
      </c>
      <c r="G733" s="91" t="s">
        <v>53</v>
      </c>
      <c r="H733" s="91" t="s">
        <v>54</v>
      </c>
      <c r="I733" s="92">
        <v>3.1199968800031196E-2</v>
      </c>
    </row>
    <row r="734" spans="1:9">
      <c r="A734" s="91" t="s">
        <v>2411</v>
      </c>
      <c r="B734" s="91" t="s">
        <v>2412</v>
      </c>
      <c r="C734" s="91" t="s">
        <v>2413</v>
      </c>
      <c r="D734" s="91" t="s">
        <v>74</v>
      </c>
      <c r="E734" s="91" t="s">
        <v>74</v>
      </c>
      <c r="F734" s="91" t="s">
        <v>98</v>
      </c>
      <c r="G734" s="91" t="s">
        <v>335</v>
      </c>
      <c r="H734" s="91" t="s">
        <v>175</v>
      </c>
      <c r="I734" s="92">
        <v>3.1199968800031196E-2</v>
      </c>
    </row>
    <row r="735" spans="1:9">
      <c r="A735" s="91" t="s">
        <v>2414</v>
      </c>
      <c r="B735" s="91" t="s">
        <v>2415</v>
      </c>
      <c r="C735" s="91" t="s">
        <v>2416</v>
      </c>
      <c r="D735" s="91" t="s">
        <v>88</v>
      </c>
      <c r="E735" s="91" t="s">
        <v>311</v>
      </c>
      <c r="F735" s="91" t="s">
        <v>311</v>
      </c>
      <c r="G735" s="91" t="s">
        <v>276</v>
      </c>
      <c r="H735" s="91" t="s">
        <v>152</v>
      </c>
      <c r="I735" s="92">
        <v>3.1099968900031093E-2</v>
      </c>
    </row>
    <row r="736" spans="1:9">
      <c r="A736" s="91" t="s">
        <v>2417</v>
      </c>
      <c r="B736" s="91" t="s">
        <v>2418</v>
      </c>
      <c r="C736" s="91" t="s">
        <v>2419</v>
      </c>
      <c r="D736" s="91" t="s">
        <v>105</v>
      </c>
      <c r="E736" s="91" t="s">
        <v>105</v>
      </c>
      <c r="F736" s="91" t="s">
        <v>565</v>
      </c>
      <c r="G736" s="91" t="s">
        <v>335</v>
      </c>
      <c r="H736" s="91" t="s">
        <v>175</v>
      </c>
      <c r="I736" s="92">
        <v>3.0899969100030896E-2</v>
      </c>
    </row>
    <row r="737" spans="1:9">
      <c r="A737" s="91" t="s">
        <v>2420</v>
      </c>
      <c r="B737" s="91" t="s">
        <v>2421</v>
      </c>
      <c r="C737" s="91" t="s">
        <v>2422</v>
      </c>
      <c r="D737" s="91" t="s">
        <v>82</v>
      </c>
      <c r="E737" s="91" t="s">
        <v>400</v>
      </c>
      <c r="F737" s="91" t="s">
        <v>596</v>
      </c>
      <c r="G737" s="91" t="s">
        <v>114</v>
      </c>
      <c r="H737" s="91" t="s">
        <v>115</v>
      </c>
      <c r="I737" s="92">
        <v>3.0899969100030896E-2</v>
      </c>
    </row>
    <row r="738" spans="1:9">
      <c r="A738" s="91" t="s">
        <v>2423</v>
      </c>
      <c r="B738" s="91" t="s">
        <v>2424</v>
      </c>
      <c r="C738" s="91" t="s">
        <v>2425</v>
      </c>
      <c r="D738" s="91" t="s">
        <v>50</v>
      </c>
      <c r="E738" s="91" t="s">
        <v>63</v>
      </c>
      <c r="F738" s="91" t="s">
        <v>69</v>
      </c>
      <c r="G738" s="91" t="s">
        <v>335</v>
      </c>
      <c r="H738" s="91" t="s">
        <v>175</v>
      </c>
      <c r="I738" s="92">
        <v>3.0799969200030797E-2</v>
      </c>
    </row>
    <row r="739" spans="1:9">
      <c r="A739" s="91" t="s">
        <v>2426</v>
      </c>
      <c r="B739" s="91" t="s">
        <v>2427</v>
      </c>
      <c r="C739" s="91" t="s">
        <v>2428</v>
      </c>
      <c r="D739" s="91" t="s">
        <v>88</v>
      </c>
      <c r="E739" s="91" t="s">
        <v>311</v>
      </c>
      <c r="F739" s="91" t="s">
        <v>311</v>
      </c>
      <c r="G739" s="91" t="s">
        <v>194</v>
      </c>
      <c r="H739" s="91" t="s">
        <v>147</v>
      </c>
      <c r="I739" s="92">
        <v>3.0799969200030797E-2</v>
      </c>
    </row>
    <row r="740" spans="1:9">
      <c r="A740" s="91" t="s">
        <v>2429</v>
      </c>
      <c r="B740" s="91" t="s">
        <v>2430</v>
      </c>
      <c r="C740" s="91" t="s">
        <v>2431</v>
      </c>
      <c r="D740" s="91" t="s">
        <v>70</v>
      </c>
      <c r="E740" s="91" t="s">
        <v>86</v>
      </c>
      <c r="F740" s="91" t="s">
        <v>532</v>
      </c>
      <c r="G740" s="91" t="s">
        <v>53</v>
      </c>
      <c r="H740" s="91" t="s">
        <v>54</v>
      </c>
      <c r="I740" s="92">
        <v>3.0799969200030797E-2</v>
      </c>
    </row>
    <row r="741" spans="1:9">
      <c r="A741" s="91" t="s">
        <v>2432</v>
      </c>
      <c r="B741" s="91" t="s">
        <v>2433</v>
      </c>
      <c r="C741" s="91" t="s">
        <v>2434</v>
      </c>
      <c r="D741" s="91" t="s">
        <v>88</v>
      </c>
      <c r="E741" s="91" t="s">
        <v>311</v>
      </c>
      <c r="F741" s="91" t="s">
        <v>311</v>
      </c>
      <c r="G741" s="91" t="s">
        <v>53</v>
      </c>
      <c r="H741" s="91" t="s">
        <v>54</v>
      </c>
      <c r="I741" s="92">
        <v>3.0699969300030699E-2</v>
      </c>
    </row>
    <row r="742" spans="1:9">
      <c r="A742" s="91" t="s">
        <v>2435</v>
      </c>
      <c r="B742" s="91" t="s">
        <v>2436</v>
      </c>
      <c r="C742" s="91" t="s">
        <v>2437</v>
      </c>
      <c r="D742" s="91" t="s">
        <v>94</v>
      </c>
      <c r="E742" s="91" t="s">
        <v>94</v>
      </c>
      <c r="F742" s="91" t="s">
        <v>281</v>
      </c>
      <c r="G742" s="91" t="s">
        <v>53</v>
      </c>
      <c r="H742" s="91" t="s">
        <v>54</v>
      </c>
      <c r="I742" s="92">
        <v>3.0699969300030699E-2</v>
      </c>
    </row>
    <row r="743" spans="1:9">
      <c r="A743" s="91" t="s">
        <v>2438</v>
      </c>
      <c r="B743" s="91" t="s">
        <v>2439</v>
      </c>
      <c r="C743" s="91" t="s">
        <v>2440</v>
      </c>
      <c r="D743" s="91" t="s">
        <v>70</v>
      </c>
      <c r="E743" s="91" t="s">
        <v>86</v>
      </c>
      <c r="F743" s="91" t="s">
        <v>87</v>
      </c>
      <c r="G743" s="91" t="s">
        <v>402</v>
      </c>
      <c r="H743" s="91" t="s">
        <v>222</v>
      </c>
      <c r="I743" s="92">
        <v>3.0699969300030699E-2</v>
      </c>
    </row>
    <row r="744" spans="1:9">
      <c r="A744" s="91" t="s">
        <v>2441</v>
      </c>
      <c r="B744" s="91" t="s">
        <v>2442</v>
      </c>
      <c r="C744" s="91" t="s">
        <v>2443</v>
      </c>
      <c r="D744" s="91" t="s">
        <v>74</v>
      </c>
      <c r="E744" s="91" t="s">
        <v>74</v>
      </c>
      <c r="F744" s="91" t="s">
        <v>98</v>
      </c>
      <c r="G744" s="91" t="s">
        <v>276</v>
      </c>
      <c r="H744" s="91" t="s">
        <v>152</v>
      </c>
      <c r="I744" s="92">
        <v>3.0699969300030699E-2</v>
      </c>
    </row>
    <row r="745" spans="1:9">
      <c r="A745" s="91" t="s">
        <v>2444</v>
      </c>
      <c r="B745" s="91" t="s">
        <v>2445</v>
      </c>
      <c r="C745" s="91" t="s">
        <v>2446</v>
      </c>
      <c r="D745" s="91" t="s">
        <v>99</v>
      </c>
      <c r="E745" s="91" t="s">
        <v>226</v>
      </c>
      <c r="F745" s="91" t="s">
        <v>227</v>
      </c>
      <c r="G745" s="91" t="s">
        <v>276</v>
      </c>
      <c r="H745" s="91" t="s">
        <v>152</v>
      </c>
      <c r="I745" s="92">
        <v>3.0499969500030494E-2</v>
      </c>
    </row>
    <row r="746" spans="1:9">
      <c r="A746" s="91" t="s">
        <v>2447</v>
      </c>
      <c r="B746" s="91" t="s">
        <v>2448</v>
      </c>
      <c r="C746" s="91" t="s">
        <v>2449</v>
      </c>
      <c r="D746" s="91" t="s">
        <v>50</v>
      </c>
      <c r="E746" s="91" t="s">
        <v>63</v>
      </c>
      <c r="F746" s="91" t="s">
        <v>64</v>
      </c>
      <c r="G746" s="91" t="s">
        <v>53</v>
      </c>
      <c r="H746" s="91" t="s">
        <v>54</v>
      </c>
      <c r="I746" s="92">
        <v>3.0399969600030396E-2</v>
      </c>
    </row>
    <row r="747" spans="1:9">
      <c r="A747" s="91" t="s">
        <v>2450</v>
      </c>
      <c r="B747" s="91" t="s">
        <v>2451</v>
      </c>
      <c r="C747" s="91" t="s">
        <v>2452</v>
      </c>
      <c r="D747" s="91" t="s">
        <v>88</v>
      </c>
      <c r="E747" s="91" t="s">
        <v>311</v>
      </c>
      <c r="F747" s="91" t="s">
        <v>311</v>
      </c>
      <c r="G747" s="91" t="s">
        <v>53</v>
      </c>
      <c r="H747" s="91" t="s">
        <v>54</v>
      </c>
      <c r="I747" s="92">
        <v>3.0399969600030396E-2</v>
      </c>
    </row>
    <row r="748" spans="1:9">
      <c r="A748" s="91" t="s">
        <v>2453</v>
      </c>
      <c r="B748" s="91" t="s">
        <v>2454</v>
      </c>
      <c r="C748" s="91" t="s">
        <v>2455</v>
      </c>
      <c r="D748" s="91" t="s">
        <v>94</v>
      </c>
      <c r="E748" s="91" t="s">
        <v>94</v>
      </c>
      <c r="F748" s="91" t="s">
        <v>281</v>
      </c>
      <c r="G748" s="91" t="s">
        <v>268</v>
      </c>
      <c r="H748" s="91" t="s">
        <v>137</v>
      </c>
      <c r="I748" s="92">
        <v>3.0299969700030297E-2</v>
      </c>
    </row>
    <row r="749" spans="1:9">
      <c r="A749" s="91" t="s">
        <v>2456</v>
      </c>
      <c r="B749" s="91" t="s">
        <v>2457</v>
      </c>
      <c r="C749" s="91" t="s">
        <v>2458</v>
      </c>
      <c r="D749" s="91" t="s">
        <v>88</v>
      </c>
      <c r="E749" s="91" t="s">
        <v>311</v>
      </c>
      <c r="F749" s="91" t="s">
        <v>311</v>
      </c>
      <c r="G749" s="91" t="s">
        <v>114</v>
      </c>
      <c r="H749" s="91" t="s">
        <v>115</v>
      </c>
      <c r="I749" s="92">
        <v>3.0299969700030297E-2</v>
      </c>
    </row>
    <row r="750" spans="1:9">
      <c r="A750" s="91" t="s">
        <v>2459</v>
      </c>
      <c r="B750" s="91" t="s">
        <v>2460</v>
      </c>
      <c r="C750" s="91" t="s">
        <v>2461</v>
      </c>
      <c r="D750" s="91" t="s">
        <v>65</v>
      </c>
      <c r="E750" s="91" t="s">
        <v>78</v>
      </c>
      <c r="F750" s="91" t="s">
        <v>79</v>
      </c>
      <c r="G750" s="91" t="s">
        <v>53</v>
      </c>
      <c r="H750" s="91" t="s">
        <v>54</v>
      </c>
      <c r="I750" s="92">
        <v>3.0199969800030198E-2</v>
      </c>
    </row>
    <row r="751" spans="1:9">
      <c r="A751" s="91" t="s">
        <v>2462</v>
      </c>
      <c r="B751" s="91" t="s">
        <v>2463</v>
      </c>
      <c r="C751" s="91" t="s">
        <v>2464</v>
      </c>
      <c r="D751" s="91" t="s">
        <v>94</v>
      </c>
      <c r="E751" s="91" t="s">
        <v>94</v>
      </c>
      <c r="F751" s="91" t="s">
        <v>281</v>
      </c>
      <c r="G751" s="91" t="s">
        <v>344</v>
      </c>
      <c r="H751" s="91" t="s">
        <v>137</v>
      </c>
      <c r="I751" s="92">
        <v>3.0199969800030198E-2</v>
      </c>
    </row>
    <row r="752" spans="1:9">
      <c r="A752" s="91" t="s">
        <v>2465</v>
      </c>
      <c r="B752" s="91" t="s">
        <v>2466</v>
      </c>
      <c r="C752" s="91" t="s">
        <v>2467</v>
      </c>
      <c r="D752" s="91" t="s">
        <v>74</v>
      </c>
      <c r="E752" s="91" t="s">
        <v>74</v>
      </c>
      <c r="F752" s="91" t="s">
        <v>151</v>
      </c>
      <c r="G752" s="91" t="s">
        <v>360</v>
      </c>
      <c r="H752" s="91" t="s">
        <v>188</v>
      </c>
      <c r="I752" s="92">
        <v>3.0199969800030198E-2</v>
      </c>
    </row>
    <row r="753" spans="1:9">
      <c r="A753" s="91" t="s">
        <v>2468</v>
      </c>
      <c r="B753" s="91" t="s">
        <v>2469</v>
      </c>
      <c r="C753" s="91" t="s">
        <v>2470</v>
      </c>
      <c r="D753" s="91" t="s">
        <v>65</v>
      </c>
      <c r="E753" s="91" t="s">
        <v>78</v>
      </c>
      <c r="F753" s="91" t="s">
        <v>141</v>
      </c>
      <c r="G753" s="91" t="s">
        <v>53</v>
      </c>
      <c r="H753" s="91" t="s">
        <v>54</v>
      </c>
      <c r="I753" s="92">
        <v>3.0199969800030198E-2</v>
      </c>
    </row>
    <row r="754" spans="1:9">
      <c r="A754" s="91" t="s">
        <v>2471</v>
      </c>
      <c r="B754" s="91" t="s">
        <v>2472</v>
      </c>
      <c r="C754" s="91" t="s">
        <v>2473</v>
      </c>
      <c r="D754" s="91" t="s">
        <v>82</v>
      </c>
      <c r="E754" s="91" t="s">
        <v>103</v>
      </c>
      <c r="F754" s="91" t="s">
        <v>104</v>
      </c>
      <c r="G754" s="91" t="s">
        <v>53</v>
      </c>
      <c r="H754" s="91" t="s">
        <v>54</v>
      </c>
      <c r="I754" s="92">
        <v>3.0199969800030198E-2</v>
      </c>
    </row>
    <row r="755" spans="1:9">
      <c r="A755" s="91" t="s">
        <v>2474</v>
      </c>
      <c r="B755" s="91" t="s">
        <v>2475</v>
      </c>
      <c r="C755" s="91" t="s">
        <v>2476</v>
      </c>
      <c r="D755" s="91" t="s">
        <v>70</v>
      </c>
      <c r="E755" s="91" t="s">
        <v>86</v>
      </c>
      <c r="F755" s="91" t="s">
        <v>700</v>
      </c>
      <c r="G755" s="91" t="s">
        <v>179</v>
      </c>
      <c r="H755" s="91" t="s">
        <v>142</v>
      </c>
      <c r="I755" s="92">
        <v>3.0099969900030093E-2</v>
      </c>
    </row>
    <row r="756" spans="1:9">
      <c r="A756" s="91" t="s">
        <v>2477</v>
      </c>
      <c r="B756" s="91" t="s">
        <v>2478</v>
      </c>
      <c r="C756" s="91" t="s">
        <v>2479</v>
      </c>
      <c r="D756" s="91" t="s">
        <v>88</v>
      </c>
      <c r="E756" s="91" t="s">
        <v>609</v>
      </c>
      <c r="F756" s="91" t="s">
        <v>1025</v>
      </c>
      <c r="G756" s="91" t="s">
        <v>327</v>
      </c>
      <c r="H756" s="91" t="s">
        <v>166</v>
      </c>
      <c r="I756" s="92">
        <v>2.9999970000029994E-2</v>
      </c>
    </row>
    <row r="757" spans="1:9">
      <c r="A757" s="91" t="s">
        <v>2480</v>
      </c>
      <c r="B757" s="91" t="s">
        <v>2481</v>
      </c>
      <c r="C757" s="91" t="s">
        <v>2482</v>
      </c>
      <c r="D757" s="91" t="s">
        <v>82</v>
      </c>
      <c r="E757" s="91" t="s">
        <v>103</v>
      </c>
      <c r="F757" s="91" t="s">
        <v>1069</v>
      </c>
      <c r="G757" s="91" t="s">
        <v>53</v>
      </c>
      <c r="H757" s="91" t="s">
        <v>54</v>
      </c>
      <c r="I757" s="92">
        <v>2.9899970100029895E-2</v>
      </c>
    </row>
    <row r="758" spans="1:9">
      <c r="A758" s="91" t="s">
        <v>2483</v>
      </c>
      <c r="B758" s="91" t="s">
        <v>2484</v>
      </c>
      <c r="C758" s="91" t="s">
        <v>2485</v>
      </c>
      <c r="D758" s="91" t="s">
        <v>50</v>
      </c>
      <c r="E758" s="91" t="s">
        <v>63</v>
      </c>
      <c r="F758" s="91" t="s">
        <v>120</v>
      </c>
      <c r="G758" s="91" t="s">
        <v>179</v>
      </c>
      <c r="H758" s="91" t="s">
        <v>142</v>
      </c>
      <c r="I758" s="92">
        <v>2.9899970100029895E-2</v>
      </c>
    </row>
    <row r="759" spans="1:9">
      <c r="A759" s="91" t="s">
        <v>2486</v>
      </c>
      <c r="B759" s="91" t="s">
        <v>2487</v>
      </c>
      <c r="C759" s="91" t="s">
        <v>2488</v>
      </c>
      <c r="D759" s="91" t="s">
        <v>99</v>
      </c>
      <c r="E759" s="91" t="s">
        <v>296</v>
      </c>
      <c r="F759" s="91" t="s">
        <v>296</v>
      </c>
      <c r="G759" s="91" t="s">
        <v>344</v>
      </c>
      <c r="H759" s="91" t="s">
        <v>137</v>
      </c>
      <c r="I759" s="92">
        <v>2.9899970100029895E-2</v>
      </c>
    </row>
    <row r="760" spans="1:9">
      <c r="A760" s="91" t="s">
        <v>2489</v>
      </c>
      <c r="B760" s="91" t="s">
        <v>2490</v>
      </c>
      <c r="C760" s="91" t="s">
        <v>2491</v>
      </c>
      <c r="D760" s="91" t="s">
        <v>65</v>
      </c>
      <c r="E760" s="91" t="s">
        <v>78</v>
      </c>
      <c r="F760" s="91" t="s">
        <v>141</v>
      </c>
      <c r="G760" s="91" t="s">
        <v>194</v>
      </c>
      <c r="H760" s="91" t="s">
        <v>147</v>
      </c>
      <c r="I760" s="92">
        <v>2.9799970200029797E-2</v>
      </c>
    </row>
    <row r="761" spans="1:9">
      <c r="A761" s="91" t="s">
        <v>2492</v>
      </c>
      <c r="B761" s="91" t="s">
        <v>2493</v>
      </c>
      <c r="C761" s="91" t="s">
        <v>2494</v>
      </c>
      <c r="D761" s="91" t="s">
        <v>99</v>
      </c>
      <c r="E761" s="91" t="s">
        <v>551</v>
      </c>
      <c r="F761" s="91" t="s">
        <v>552</v>
      </c>
      <c r="G761" s="91" t="s">
        <v>174</v>
      </c>
      <c r="H761" s="91" t="s">
        <v>137</v>
      </c>
      <c r="I761" s="92">
        <v>2.9799970200029797E-2</v>
      </c>
    </row>
    <row r="762" spans="1:9">
      <c r="A762" s="91" t="s">
        <v>2495</v>
      </c>
      <c r="B762" s="91" t="s">
        <v>2496</v>
      </c>
      <c r="C762" s="91" t="s">
        <v>2497</v>
      </c>
      <c r="D762" s="91" t="s">
        <v>74</v>
      </c>
      <c r="E762" s="91" t="s">
        <v>74</v>
      </c>
      <c r="F762" s="91" t="s">
        <v>98</v>
      </c>
      <c r="G762" s="91" t="s">
        <v>327</v>
      </c>
      <c r="H762" s="91" t="s">
        <v>166</v>
      </c>
      <c r="I762" s="92">
        <v>2.9699970300029698E-2</v>
      </c>
    </row>
    <row r="763" spans="1:9">
      <c r="A763" s="91" t="s">
        <v>2498</v>
      </c>
      <c r="B763" s="91" t="s">
        <v>2499</v>
      </c>
      <c r="C763" s="91" t="s">
        <v>2500</v>
      </c>
      <c r="D763" s="91" t="s">
        <v>99</v>
      </c>
      <c r="E763" s="91" t="s">
        <v>296</v>
      </c>
      <c r="F763" s="91" t="s">
        <v>296</v>
      </c>
      <c r="G763" s="91" t="s">
        <v>53</v>
      </c>
      <c r="H763" s="91" t="s">
        <v>54</v>
      </c>
      <c r="I763" s="92">
        <v>2.9699970300029698E-2</v>
      </c>
    </row>
    <row r="764" spans="1:9">
      <c r="A764" s="91" t="s">
        <v>2501</v>
      </c>
      <c r="B764" s="91" t="s">
        <v>2502</v>
      </c>
      <c r="C764" s="91" t="s">
        <v>2503</v>
      </c>
      <c r="D764" s="91" t="s">
        <v>50</v>
      </c>
      <c r="E764" s="91" t="s">
        <v>63</v>
      </c>
      <c r="F764" s="91" t="s">
        <v>64</v>
      </c>
      <c r="G764" s="91" t="s">
        <v>53</v>
      </c>
      <c r="H764" s="91" t="s">
        <v>54</v>
      </c>
      <c r="I764" s="92">
        <v>2.9699970300029698E-2</v>
      </c>
    </row>
    <row r="765" spans="1:9">
      <c r="A765" s="91" t="s">
        <v>2504</v>
      </c>
      <c r="B765" s="91" t="s">
        <v>2505</v>
      </c>
      <c r="C765" s="91" t="s">
        <v>2506</v>
      </c>
      <c r="D765" s="91" t="s">
        <v>65</v>
      </c>
      <c r="E765" s="91" t="s">
        <v>78</v>
      </c>
      <c r="F765" s="91" t="s">
        <v>141</v>
      </c>
      <c r="G765" s="91" t="s">
        <v>331</v>
      </c>
      <c r="H765" s="91" t="s">
        <v>170</v>
      </c>
      <c r="I765" s="92">
        <v>2.9599970400029596E-2</v>
      </c>
    </row>
    <row r="766" spans="1:9">
      <c r="A766" s="91" t="s">
        <v>2507</v>
      </c>
      <c r="B766" s="91" t="s">
        <v>2508</v>
      </c>
      <c r="C766" s="91" t="s">
        <v>2509</v>
      </c>
      <c r="D766" s="91" t="s">
        <v>70</v>
      </c>
      <c r="E766" s="91" t="s">
        <v>86</v>
      </c>
      <c r="F766" s="91" t="s">
        <v>1197</v>
      </c>
      <c r="G766" s="91" t="s">
        <v>80</v>
      </c>
      <c r="H766" s="91" t="s">
        <v>81</v>
      </c>
      <c r="I766" s="92">
        <v>2.9599970400029596E-2</v>
      </c>
    </row>
    <row r="767" spans="1:9">
      <c r="A767" s="91" t="s">
        <v>2510</v>
      </c>
      <c r="B767" s="91" t="s">
        <v>2511</v>
      </c>
      <c r="C767" s="91" t="s">
        <v>2512</v>
      </c>
      <c r="D767" s="91" t="s">
        <v>65</v>
      </c>
      <c r="E767" s="91" t="s">
        <v>78</v>
      </c>
      <c r="F767" s="91" t="s">
        <v>79</v>
      </c>
      <c r="G767" s="91" t="s">
        <v>53</v>
      </c>
      <c r="H767" s="91" t="s">
        <v>54</v>
      </c>
      <c r="I767" s="92">
        <v>2.9599970400029596E-2</v>
      </c>
    </row>
    <row r="768" spans="1:9">
      <c r="A768" s="91" t="s">
        <v>2513</v>
      </c>
      <c r="B768" s="91" t="s">
        <v>2514</v>
      </c>
      <c r="C768" s="91" t="s">
        <v>2515</v>
      </c>
      <c r="D768" s="91" t="s">
        <v>105</v>
      </c>
      <c r="E768" s="91" t="s">
        <v>105</v>
      </c>
      <c r="F768" s="91" t="s">
        <v>2377</v>
      </c>
      <c r="G768" s="91" t="s">
        <v>114</v>
      </c>
      <c r="H768" s="91" t="s">
        <v>115</v>
      </c>
      <c r="I768" s="92">
        <v>2.9599970400029596E-2</v>
      </c>
    </row>
    <row r="769" spans="1:9">
      <c r="A769" s="91" t="s">
        <v>2516</v>
      </c>
      <c r="B769" s="91" t="s">
        <v>2517</v>
      </c>
      <c r="C769" s="91" t="s">
        <v>2518</v>
      </c>
      <c r="D769" s="91" t="s">
        <v>88</v>
      </c>
      <c r="E769" s="91" t="s">
        <v>609</v>
      </c>
      <c r="F769" s="91" t="s">
        <v>610</v>
      </c>
      <c r="G769" s="91" t="s">
        <v>368</v>
      </c>
      <c r="H769" s="91" t="s">
        <v>166</v>
      </c>
      <c r="I769" s="92">
        <v>2.9599970400029596E-2</v>
      </c>
    </row>
    <row r="770" spans="1:9">
      <c r="A770" s="91" t="s">
        <v>2519</v>
      </c>
      <c r="B770" s="91" t="s">
        <v>2520</v>
      </c>
      <c r="C770" s="91" t="s">
        <v>2521</v>
      </c>
      <c r="D770" s="91" t="s">
        <v>88</v>
      </c>
      <c r="E770" s="91" t="s">
        <v>112</v>
      </c>
      <c r="F770" s="91" t="s">
        <v>113</v>
      </c>
      <c r="G770" s="91" t="s">
        <v>388</v>
      </c>
      <c r="H770" s="91" t="s">
        <v>213</v>
      </c>
      <c r="I770" s="92">
        <v>2.9499970500029494E-2</v>
      </c>
    </row>
    <row r="771" spans="1:9">
      <c r="A771" s="91" t="s">
        <v>2522</v>
      </c>
      <c r="B771" s="91" t="s">
        <v>2523</v>
      </c>
      <c r="C771" s="91" t="s">
        <v>2524</v>
      </c>
      <c r="D771" s="91" t="s">
        <v>82</v>
      </c>
      <c r="E771" s="91" t="s">
        <v>400</v>
      </c>
      <c r="F771" s="91" t="s">
        <v>596</v>
      </c>
      <c r="G771" s="91" t="s">
        <v>53</v>
      </c>
      <c r="H771" s="91" t="s">
        <v>54</v>
      </c>
      <c r="I771" s="92">
        <v>2.9499970500029494E-2</v>
      </c>
    </row>
    <row r="772" spans="1:9">
      <c r="A772" s="91" t="s">
        <v>2525</v>
      </c>
      <c r="B772" s="91" t="s">
        <v>2526</v>
      </c>
      <c r="C772" s="91" t="s">
        <v>2527</v>
      </c>
      <c r="D772" s="91" t="s">
        <v>94</v>
      </c>
      <c r="E772" s="91" t="s">
        <v>94</v>
      </c>
      <c r="F772" s="91" t="s">
        <v>164</v>
      </c>
      <c r="G772" s="91" t="s">
        <v>114</v>
      </c>
      <c r="H772" s="91" t="s">
        <v>115</v>
      </c>
      <c r="I772" s="92">
        <v>2.9399970600029395E-2</v>
      </c>
    </row>
    <row r="773" spans="1:9">
      <c r="A773" s="91" t="s">
        <v>2528</v>
      </c>
      <c r="B773" s="91" t="s">
        <v>2529</v>
      </c>
      <c r="C773" s="91" t="s">
        <v>2530</v>
      </c>
      <c r="D773" s="91" t="s">
        <v>88</v>
      </c>
      <c r="E773" s="91" t="s">
        <v>609</v>
      </c>
      <c r="F773" s="91" t="s">
        <v>610</v>
      </c>
      <c r="G773" s="91" t="s">
        <v>114</v>
      </c>
      <c r="H773" s="91" t="s">
        <v>115</v>
      </c>
      <c r="I773" s="92">
        <v>2.9299970700029297E-2</v>
      </c>
    </row>
    <row r="774" spans="1:9">
      <c r="A774" s="91" t="s">
        <v>2531</v>
      </c>
      <c r="B774" s="91" t="s">
        <v>2532</v>
      </c>
      <c r="C774" s="91" t="s">
        <v>2533</v>
      </c>
      <c r="D774" s="91" t="s">
        <v>88</v>
      </c>
      <c r="E774" s="91" t="s">
        <v>609</v>
      </c>
      <c r="F774" s="91" t="s">
        <v>1025</v>
      </c>
      <c r="G774" s="91" t="s">
        <v>194</v>
      </c>
      <c r="H774" s="91" t="s">
        <v>147</v>
      </c>
      <c r="I774" s="92">
        <v>2.9299970700029297E-2</v>
      </c>
    </row>
    <row r="775" spans="1:9">
      <c r="A775" s="91" t="s">
        <v>2534</v>
      </c>
      <c r="B775" s="91" t="s">
        <v>2535</v>
      </c>
      <c r="C775" s="91" t="s">
        <v>2536</v>
      </c>
      <c r="D775" s="91" t="s">
        <v>50</v>
      </c>
      <c r="E775" s="91" t="s">
        <v>146</v>
      </c>
      <c r="F775" s="91" t="s">
        <v>146</v>
      </c>
      <c r="G775" s="91" t="s">
        <v>53</v>
      </c>
      <c r="H775" s="91" t="s">
        <v>54</v>
      </c>
      <c r="I775" s="92">
        <v>2.9199970800029198E-2</v>
      </c>
    </row>
    <row r="776" spans="1:9">
      <c r="A776" s="91" t="s">
        <v>2537</v>
      </c>
      <c r="B776" s="91" t="s">
        <v>2538</v>
      </c>
      <c r="C776" s="91" t="s">
        <v>2539</v>
      </c>
      <c r="D776" s="91" t="s">
        <v>88</v>
      </c>
      <c r="E776" s="91" t="s">
        <v>112</v>
      </c>
      <c r="F776" s="91" t="s">
        <v>113</v>
      </c>
      <c r="G776" s="91" t="s">
        <v>410</v>
      </c>
      <c r="H776" s="91" t="s">
        <v>54</v>
      </c>
      <c r="I776" s="92">
        <v>2.9199970800029198E-2</v>
      </c>
    </row>
    <row r="777" spans="1:9">
      <c r="A777" s="91" t="s">
        <v>2540</v>
      </c>
      <c r="B777" s="91" t="s">
        <v>2541</v>
      </c>
      <c r="C777" s="91" t="s">
        <v>2542</v>
      </c>
      <c r="D777" s="91" t="s">
        <v>99</v>
      </c>
      <c r="E777" s="91" t="s">
        <v>192</v>
      </c>
      <c r="F777" s="91" t="s">
        <v>193</v>
      </c>
      <c r="G777" s="91" t="s">
        <v>376</v>
      </c>
      <c r="H777" s="91" t="s">
        <v>204</v>
      </c>
      <c r="I777" s="92">
        <v>2.9199970800029198E-2</v>
      </c>
    </row>
    <row r="778" spans="1:9">
      <c r="A778" s="91" t="s">
        <v>2543</v>
      </c>
      <c r="B778" s="91" t="s">
        <v>2544</v>
      </c>
      <c r="C778" s="91" t="s">
        <v>2545</v>
      </c>
      <c r="D778" s="91" t="s">
        <v>65</v>
      </c>
      <c r="E778" s="91" t="s">
        <v>78</v>
      </c>
      <c r="F778" s="91" t="s">
        <v>141</v>
      </c>
      <c r="G778" s="91" t="s">
        <v>53</v>
      </c>
      <c r="H778" s="91" t="s">
        <v>54</v>
      </c>
      <c r="I778" s="92">
        <v>2.8899971100028895E-2</v>
      </c>
    </row>
    <row r="779" spans="1:9">
      <c r="A779" s="91" t="s">
        <v>2546</v>
      </c>
      <c r="B779" s="91" t="s">
        <v>2547</v>
      </c>
      <c r="C779" s="91" t="s">
        <v>2548</v>
      </c>
      <c r="D779" s="91" t="s">
        <v>88</v>
      </c>
      <c r="E779" s="91" t="s">
        <v>311</v>
      </c>
      <c r="F779" s="91" t="s">
        <v>311</v>
      </c>
      <c r="G779" s="91" t="s">
        <v>276</v>
      </c>
      <c r="H779" s="91" t="s">
        <v>152</v>
      </c>
      <c r="I779" s="92">
        <v>2.8899971100028895E-2</v>
      </c>
    </row>
    <row r="780" spans="1:9">
      <c r="A780" s="91" t="s">
        <v>2549</v>
      </c>
      <c r="B780" s="91" t="s">
        <v>2550</v>
      </c>
      <c r="C780" s="91" t="s">
        <v>2551</v>
      </c>
      <c r="D780" s="91" t="s">
        <v>88</v>
      </c>
      <c r="E780" s="91" t="s">
        <v>609</v>
      </c>
      <c r="F780" s="91" t="s">
        <v>1025</v>
      </c>
      <c r="G780" s="91" t="s">
        <v>368</v>
      </c>
      <c r="H780" s="91" t="s">
        <v>166</v>
      </c>
      <c r="I780" s="92">
        <v>2.8899971100028895E-2</v>
      </c>
    </row>
    <row r="781" spans="1:9">
      <c r="A781" s="91" t="s">
        <v>2552</v>
      </c>
      <c r="B781" s="91" t="s">
        <v>2553</v>
      </c>
      <c r="C781" s="91" t="s">
        <v>2554</v>
      </c>
      <c r="D781" s="91" t="s">
        <v>50</v>
      </c>
      <c r="E781" s="91" t="s">
        <v>146</v>
      </c>
      <c r="F781" s="91" t="s">
        <v>146</v>
      </c>
      <c r="G781" s="91" t="s">
        <v>53</v>
      </c>
      <c r="H781" s="91" t="s">
        <v>54</v>
      </c>
      <c r="I781" s="92">
        <v>2.8799971200028796E-2</v>
      </c>
    </row>
    <row r="782" spans="1:9">
      <c r="A782" s="91" t="s">
        <v>2555</v>
      </c>
      <c r="B782" s="91" t="s">
        <v>2556</v>
      </c>
      <c r="C782" s="91" t="s">
        <v>2557</v>
      </c>
      <c r="D782" s="91" t="s">
        <v>70</v>
      </c>
      <c r="E782" s="91" t="s">
        <v>86</v>
      </c>
      <c r="F782" s="91" t="s">
        <v>300</v>
      </c>
      <c r="G782" s="91" t="s">
        <v>339</v>
      </c>
      <c r="H782" s="91" t="s">
        <v>137</v>
      </c>
      <c r="I782" s="92">
        <v>2.8699971300028694E-2</v>
      </c>
    </row>
    <row r="783" spans="1:9">
      <c r="A783" s="91" t="s">
        <v>2558</v>
      </c>
      <c r="B783" s="91" t="s">
        <v>2559</v>
      </c>
      <c r="C783" s="91" t="s">
        <v>2560</v>
      </c>
      <c r="D783" s="91" t="s">
        <v>65</v>
      </c>
      <c r="E783" s="91" t="s">
        <v>78</v>
      </c>
      <c r="F783" s="91" t="s">
        <v>136</v>
      </c>
      <c r="G783" s="91" t="s">
        <v>360</v>
      </c>
      <c r="H783" s="91" t="s">
        <v>188</v>
      </c>
      <c r="I783" s="92">
        <v>2.8699971300028694E-2</v>
      </c>
    </row>
    <row r="784" spans="1:9">
      <c r="A784" s="91" t="s">
        <v>2561</v>
      </c>
      <c r="B784" s="91" t="s">
        <v>2562</v>
      </c>
      <c r="C784" s="91" t="s">
        <v>2563</v>
      </c>
      <c r="D784" s="91" t="s">
        <v>82</v>
      </c>
      <c r="E784" s="91" t="s">
        <v>103</v>
      </c>
      <c r="F784" s="91" t="s">
        <v>1069</v>
      </c>
      <c r="G784" s="91" t="s">
        <v>53</v>
      </c>
      <c r="H784" s="91" t="s">
        <v>54</v>
      </c>
      <c r="I784" s="92">
        <v>2.8699971300028694E-2</v>
      </c>
    </row>
    <row r="785" spans="1:9">
      <c r="A785" s="91" t="s">
        <v>2564</v>
      </c>
      <c r="B785" s="91" t="s">
        <v>2565</v>
      </c>
      <c r="C785" s="91" t="s">
        <v>2566</v>
      </c>
      <c r="D785" s="91" t="s">
        <v>70</v>
      </c>
      <c r="E785" s="91" t="s">
        <v>86</v>
      </c>
      <c r="F785" s="91" t="s">
        <v>532</v>
      </c>
      <c r="G785" s="91" t="s">
        <v>174</v>
      </c>
      <c r="H785" s="91" t="s">
        <v>137</v>
      </c>
      <c r="I785" s="92">
        <v>2.8599971400028595E-2</v>
      </c>
    </row>
    <row r="786" spans="1:9">
      <c r="A786" s="91" t="s">
        <v>2567</v>
      </c>
      <c r="B786" s="91" t="s">
        <v>2568</v>
      </c>
      <c r="C786" s="91" t="s">
        <v>2569</v>
      </c>
      <c r="D786" s="91" t="s">
        <v>88</v>
      </c>
      <c r="E786" s="91" t="s">
        <v>609</v>
      </c>
      <c r="F786" s="91" t="s">
        <v>610</v>
      </c>
      <c r="G786" s="91" t="s">
        <v>165</v>
      </c>
      <c r="H786" s="91" t="s">
        <v>132</v>
      </c>
      <c r="I786" s="92">
        <v>2.8599971400028595E-2</v>
      </c>
    </row>
    <row r="787" spans="1:9">
      <c r="A787" s="91" t="s">
        <v>2570</v>
      </c>
      <c r="B787" s="91" t="s">
        <v>2571</v>
      </c>
      <c r="C787" s="91" t="s">
        <v>2572</v>
      </c>
      <c r="D787" s="91" t="s">
        <v>82</v>
      </c>
      <c r="E787" s="91" t="s">
        <v>400</v>
      </c>
      <c r="F787" s="91" t="s">
        <v>596</v>
      </c>
      <c r="G787" s="91" t="s">
        <v>194</v>
      </c>
      <c r="H787" s="91" t="s">
        <v>147</v>
      </c>
      <c r="I787" s="92">
        <v>2.8599971400028595E-2</v>
      </c>
    </row>
    <row r="788" spans="1:9">
      <c r="A788" s="91" t="s">
        <v>2573</v>
      </c>
      <c r="B788" s="91" t="s">
        <v>2574</v>
      </c>
      <c r="C788" s="91" t="s">
        <v>2575</v>
      </c>
      <c r="D788" s="91" t="s">
        <v>58</v>
      </c>
      <c r="E788" s="91" t="s">
        <v>58</v>
      </c>
      <c r="F788" s="91" t="s">
        <v>59</v>
      </c>
      <c r="G788" s="91" t="s">
        <v>53</v>
      </c>
      <c r="H788" s="91" t="s">
        <v>54</v>
      </c>
      <c r="I788" s="92">
        <v>2.8499971500028497E-2</v>
      </c>
    </row>
    <row r="789" spans="1:9">
      <c r="A789" s="91" t="s">
        <v>2576</v>
      </c>
      <c r="B789" s="91" t="s">
        <v>2577</v>
      </c>
      <c r="C789" s="91" t="s">
        <v>2578</v>
      </c>
      <c r="D789" s="91" t="s">
        <v>88</v>
      </c>
      <c r="E789" s="91" t="s">
        <v>127</v>
      </c>
      <c r="F789" s="91" t="s">
        <v>461</v>
      </c>
      <c r="G789" s="91" t="s">
        <v>80</v>
      </c>
      <c r="H789" s="91" t="s">
        <v>81</v>
      </c>
      <c r="I789" s="92">
        <v>2.8499971500028497E-2</v>
      </c>
    </row>
    <row r="790" spans="1:9">
      <c r="A790" s="91" t="s">
        <v>2579</v>
      </c>
      <c r="B790" s="91" t="s">
        <v>2580</v>
      </c>
      <c r="C790" s="91" t="s">
        <v>2581</v>
      </c>
      <c r="D790" s="91" t="s">
        <v>105</v>
      </c>
      <c r="E790" s="91" t="s">
        <v>105</v>
      </c>
      <c r="F790" s="91" t="s">
        <v>1847</v>
      </c>
      <c r="G790" s="91" t="s">
        <v>53</v>
      </c>
      <c r="H790" s="91" t="s">
        <v>54</v>
      </c>
      <c r="I790" s="92">
        <v>2.8499971500028497E-2</v>
      </c>
    </row>
    <row r="791" spans="1:9">
      <c r="A791" s="91" t="s">
        <v>2582</v>
      </c>
      <c r="B791" s="91" t="s">
        <v>2583</v>
      </c>
      <c r="C791" s="91" t="s">
        <v>2584</v>
      </c>
      <c r="D791" s="91" t="s">
        <v>82</v>
      </c>
      <c r="E791" s="91" t="s">
        <v>400</v>
      </c>
      <c r="F791" s="91" t="s">
        <v>596</v>
      </c>
      <c r="G791" s="91" t="s">
        <v>53</v>
      </c>
      <c r="H791" s="91" t="s">
        <v>54</v>
      </c>
      <c r="I791" s="92">
        <v>2.8399971600028398E-2</v>
      </c>
    </row>
    <row r="792" spans="1:9">
      <c r="A792" s="91" t="s">
        <v>2585</v>
      </c>
      <c r="B792" s="91" t="s">
        <v>2586</v>
      </c>
      <c r="C792" s="91" t="s">
        <v>2587</v>
      </c>
      <c r="D792" s="91" t="s">
        <v>88</v>
      </c>
      <c r="E792" s="91" t="s">
        <v>127</v>
      </c>
      <c r="F792" s="91" t="s">
        <v>430</v>
      </c>
      <c r="G792" s="91" t="s">
        <v>53</v>
      </c>
      <c r="H792" s="91" t="s">
        <v>54</v>
      </c>
      <c r="I792" s="92">
        <v>2.8399971600028398E-2</v>
      </c>
    </row>
    <row r="793" spans="1:9">
      <c r="A793" s="91" t="s">
        <v>2588</v>
      </c>
      <c r="B793" s="91" t="s">
        <v>2589</v>
      </c>
      <c r="C793" s="91" t="s">
        <v>2590</v>
      </c>
      <c r="D793" s="91" t="s">
        <v>82</v>
      </c>
      <c r="E793" s="91" t="s">
        <v>103</v>
      </c>
      <c r="F793" s="91" t="s">
        <v>478</v>
      </c>
      <c r="G793" s="91" t="s">
        <v>53</v>
      </c>
      <c r="H793" s="91" t="s">
        <v>54</v>
      </c>
      <c r="I793" s="92">
        <v>2.8399971600028398E-2</v>
      </c>
    </row>
    <row r="794" spans="1:9">
      <c r="A794" s="91" t="s">
        <v>2591</v>
      </c>
      <c r="B794" s="91" t="s">
        <v>2592</v>
      </c>
      <c r="C794" s="91" t="s">
        <v>2593</v>
      </c>
      <c r="D794" s="91" t="s">
        <v>82</v>
      </c>
      <c r="E794" s="91" t="s">
        <v>400</v>
      </c>
      <c r="F794" s="91" t="s">
        <v>401</v>
      </c>
      <c r="G794" s="91" t="s">
        <v>53</v>
      </c>
      <c r="H794" s="91" t="s">
        <v>54</v>
      </c>
      <c r="I794" s="92">
        <v>2.8299971700028296E-2</v>
      </c>
    </row>
    <row r="795" spans="1:9">
      <c r="A795" s="91" t="s">
        <v>2594</v>
      </c>
      <c r="B795" s="91" t="s">
        <v>2595</v>
      </c>
      <c r="C795" s="91" t="s">
        <v>2596</v>
      </c>
      <c r="D795" s="91" t="s">
        <v>50</v>
      </c>
      <c r="E795" s="91" t="s">
        <v>146</v>
      </c>
      <c r="F795" s="91" t="s">
        <v>146</v>
      </c>
      <c r="G795" s="91" t="s">
        <v>53</v>
      </c>
      <c r="H795" s="91" t="s">
        <v>54</v>
      </c>
      <c r="I795" s="92">
        <v>2.8299971700028296E-2</v>
      </c>
    </row>
    <row r="796" spans="1:9">
      <c r="A796" s="91" t="s">
        <v>2597</v>
      </c>
      <c r="B796" s="91" t="s">
        <v>2598</v>
      </c>
      <c r="C796" s="91" t="s">
        <v>2599</v>
      </c>
      <c r="D796" s="91" t="s">
        <v>65</v>
      </c>
      <c r="E796" s="91" t="s">
        <v>92</v>
      </c>
      <c r="F796" s="91" t="s">
        <v>876</v>
      </c>
      <c r="G796" s="91" t="s">
        <v>53</v>
      </c>
      <c r="H796" s="91" t="s">
        <v>54</v>
      </c>
      <c r="I796" s="92">
        <v>2.8199971800028194E-2</v>
      </c>
    </row>
    <row r="797" spans="1:9">
      <c r="A797" s="91" t="s">
        <v>2600</v>
      </c>
      <c r="B797" s="91" t="s">
        <v>2601</v>
      </c>
      <c r="C797" s="91" t="s">
        <v>2602</v>
      </c>
      <c r="D797" s="91" t="s">
        <v>94</v>
      </c>
      <c r="E797" s="91" t="s">
        <v>94</v>
      </c>
      <c r="F797" s="91" t="s">
        <v>281</v>
      </c>
      <c r="G797" s="91" t="s">
        <v>194</v>
      </c>
      <c r="H797" s="91" t="s">
        <v>147</v>
      </c>
      <c r="I797" s="92">
        <v>2.8099971900028095E-2</v>
      </c>
    </row>
    <row r="798" spans="1:9">
      <c r="A798" s="91" t="s">
        <v>2603</v>
      </c>
      <c r="B798" s="91" t="s">
        <v>2604</v>
      </c>
      <c r="C798" s="91" t="s">
        <v>2605</v>
      </c>
      <c r="D798" s="91" t="s">
        <v>58</v>
      </c>
      <c r="E798" s="91" t="s">
        <v>58</v>
      </c>
      <c r="F798" s="91" t="s">
        <v>59</v>
      </c>
      <c r="G798" s="91" t="s">
        <v>53</v>
      </c>
      <c r="H798" s="91" t="s">
        <v>54</v>
      </c>
      <c r="I798" s="92">
        <v>2.8099971900028095E-2</v>
      </c>
    </row>
    <row r="799" spans="1:9">
      <c r="A799" s="91" t="s">
        <v>2606</v>
      </c>
      <c r="B799" s="91" t="s">
        <v>2607</v>
      </c>
      <c r="C799" s="91" t="s">
        <v>2608</v>
      </c>
      <c r="D799" s="91" t="s">
        <v>99</v>
      </c>
      <c r="E799" s="91" t="s">
        <v>192</v>
      </c>
      <c r="F799" s="91" t="s">
        <v>193</v>
      </c>
      <c r="G799" s="91" t="s">
        <v>194</v>
      </c>
      <c r="H799" s="91" t="s">
        <v>147</v>
      </c>
      <c r="I799" s="92">
        <v>2.8099971900028095E-2</v>
      </c>
    </row>
    <row r="800" spans="1:9">
      <c r="A800" s="91" t="s">
        <v>2609</v>
      </c>
      <c r="B800" s="91" t="s">
        <v>2610</v>
      </c>
      <c r="C800" s="91" t="s">
        <v>2611</v>
      </c>
      <c r="D800" s="91" t="s">
        <v>88</v>
      </c>
      <c r="E800" s="91" t="s">
        <v>112</v>
      </c>
      <c r="F800" s="91" t="s">
        <v>113</v>
      </c>
      <c r="G800" s="91" t="s">
        <v>414</v>
      </c>
      <c r="H800" s="91" t="s">
        <v>232</v>
      </c>
      <c r="I800" s="92">
        <v>2.7999972000027996E-2</v>
      </c>
    </row>
    <row r="801" spans="1:9">
      <c r="A801" s="91" t="s">
        <v>2612</v>
      </c>
      <c r="B801" s="91" t="s">
        <v>2613</v>
      </c>
      <c r="C801" s="91" t="s">
        <v>2614</v>
      </c>
      <c r="D801" s="91" t="s">
        <v>70</v>
      </c>
      <c r="E801" s="91" t="s">
        <v>86</v>
      </c>
      <c r="F801" s="91" t="s">
        <v>300</v>
      </c>
      <c r="G801" s="91" t="s">
        <v>174</v>
      </c>
      <c r="H801" s="91" t="s">
        <v>137</v>
      </c>
      <c r="I801" s="92">
        <v>2.7999972000027996E-2</v>
      </c>
    </row>
    <row r="802" spans="1:9">
      <c r="A802" s="91" t="s">
        <v>2615</v>
      </c>
      <c r="B802" s="91" t="s">
        <v>2616</v>
      </c>
      <c r="C802" s="91" t="s">
        <v>2617</v>
      </c>
      <c r="D802" s="91" t="s">
        <v>88</v>
      </c>
      <c r="E802" s="91" t="s">
        <v>127</v>
      </c>
      <c r="F802" s="91" t="s">
        <v>128</v>
      </c>
      <c r="G802" s="91" t="s">
        <v>53</v>
      </c>
      <c r="H802" s="91" t="s">
        <v>54</v>
      </c>
      <c r="I802" s="92">
        <v>2.7899972100027898E-2</v>
      </c>
    </row>
    <row r="803" spans="1:9">
      <c r="A803" s="91" t="s">
        <v>2618</v>
      </c>
      <c r="B803" s="91" t="s">
        <v>2619</v>
      </c>
      <c r="C803" s="91" t="s">
        <v>2620</v>
      </c>
      <c r="D803" s="91" t="s">
        <v>105</v>
      </c>
      <c r="E803" s="91" t="s">
        <v>105</v>
      </c>
      <c r="F803" s="91" t="s">
        <v>665</v>
      </c>
      <c r="G803" s="91" t="s">
        <v>53</v>
      </c>
      <c r="H803" s="91" t="s">
        <v>54</v>
      </c>
      <c r="I803" s="92">
        <v>2.7899972100027898E-2</v>
      </c>
    </row>
    <row r="804" spans="1:9">
      <c r="A804" s="91" t="s">
        <v>2621</v>
      </c>
      <c r="B804" s="91" t="s">
        <v>2622</v>
      </c>
      <c r="C804" s="91" t="s">
        <v>2623</v>
      </c>
      <c r="D804" s="91" t="s">
        <v>88</v>
      </c>
      <c r="E804" s="91" t="s">
        <v>311</v>
      </c>
      <c r="F804" s="91" t="s">
        <v>311</v>
      </c>
      <c r="G804" s="91" t="s">
        <v>323</v>
      </c>
      <c r="H804" s="91" t="s">
        <v>160</v>
      </c>
      <c r="I804" s="92">
        <v>2.7799972200027796E-2</v>
      </c>
    </row>
    <row r="805" spans="1:9">
      <c r="A805" s="91" t="s">
        <v>2624</v>
      </c>
      <c r="B805" s="91" t="s">
        <v>2625</v>
      </c>
      <c r="C805" s="91" t="s">
        <v>2626</v>
      </c>
      <c r="D805" s="91" t="s">
        <v>88</v>
      </c>
      <c r="E805" s="91" t="s">
        <v>112</v>
      </c>
      <c r="F805" s="91" t="s">
        <v>113</v>
      </c>
      <c r="G805" s="91" t="s">
        <v>114</v>
      </c>
      <c r="H805" s="91" t="s">
        <v>115</v>
      </c>
      <c r="I805" s="92">
        <v>2.7799972200027796E-2</v>
      </c>
    </row>
    <row r="806" spans="1:9">
      <c r="A806" s="91" t="s">
        <v>2627</v>
      </c>
      <c r="B806" s="91" t="s">
        <v>2628</v>
      </c>
      <c r="C806" s="91" t="s">
        <v>2629</v>
      </c>
      <c r="D806" s="91" t="s">
        <v>99</v>
      </c>
      <c r="E806" s="91" t="s">
        <v>226</v>
      </c>
      <c r="F806" s="91" t="s">
        <v>227</v>
      </c>
      <c r="G806" s="91" t="s">
        <v>380</v>
      </c>
      <c r="H806" s="91" t="s">
        <v>209</v>
      </c>
      <c r="I806" s="92">
        <v>2.7699972300027693E-2</v>
      </c>
    </row>
    <row r="807" spans="1:9">
      <c r="A807" s="91" t="s">
        <v>2630</v>
      </c>
      <c r="B807" s="91" t="s">
        <v>2631</v>
      </c>
      <c r="C807" s="91" t="s">
        <v>2632</v>
      </c>
      <c r="D807" s="91" t="s">
        <v>88</v>
      </c>
      <c r="E807" s="91" t="s">
        <v>311</v>
      </c>
      <c r="F807" s="91" t="s">
        <v>311</v>
      </c>
      <c r="G807" s="91" t="s">
        <v>276</v>
      </c>
      <c r="H807" s="91" t="s">
        <v>152</v>
      </c>
      <c r="I807" s="92">
        <v>2.7699972300027693E-2</v>
      </c>
    </row>
    <row r="808" spans="1:9">
      <c r="A808" s="91" t="s">
        <v>2633</v>
      </c>
      <c r="B808" s="91" t="s">
        <v>2634</v>
      </c>
      <c r="C808" s="91" t="s">
        <v>2635</v>
      </c>
      <c r="D808" s="91" t="s">
        <v>94</v>
      </c>
      <c r="E808" s="91" t="s">
        <v>94</v>
      </c>
      <c r="F808" s="91" t="s">
        <v>281</v>
      </c>
      <c r="G808" s="91" t="s">
        <v>114</v>
      </c>
      <c r="H808" s="91" t="s">
        <v>115</v>
      </c>
      <c r="I808" s="92">
        <v>2.7699972300027693E-2</v>
      </c>
    </row>
    <row r="809" spans="1:9">
      <c r="A809" s="91" t="s">
        <v>2636</v>
      </c>
      <c r="B809" s="91" t="s">
        <v>2637</v>
      </c>
      <c r="C809" s="91" t="s">
        <v>2638</v>
      </c>
      <c r="D809" s="91" t="s">
        <v>99</v>
      </c>
      <c r="E809" s="91" t="s">
        <v>296</v>
      </c>
      <c r="F809" s="91" t="s">
        <v>296</v>
      </c>
      <c r="G809" s="91" t="s">
        <v>174</v>
      </c>
      <c r="H809" s="91" t="s">
        <v>137</v>
      </c>
      <c r="I809" s="92">
        <v>2.7699972300027693E-2</v>
      </c>
    </row>
    <row r="810" spans="1:9">
      <c r="A810" s="91" t="s">
        <v>2639</v>
      </c>
      <c r="B810" s="91" t="s">
        <v>2640</v>
      </c>
      <c r="C810" s="91" t="s">
        <v>2641</v>
      </c>
      <c r="D810" s="91" t="s">
        <v>70</v>
      </c>
      <c r="E810" s="91" t="s">
        <v>435</v>
      </c>
      <c r="F810" s="91" t="s">
        <v>2642</v>
      </c>
      <c r="G810" s="91" t="s">
        <v>165</v>
      </c>
      <c r="H810" s="91" t="s">
        <v>132</v>
      </c>
      <c r="I810" s="92">
        <v>2.7699972300027693E-2</v>
      </c>
    </row>
    <row r="811" spans="1:9">
      <c r="A811" s="91" t="s">
        <v>2643</v>
      </c>
      <c r="B811" s="91" t="s">
        <v>2644</v>
      </c>
      <c r="C811" s="91" t="s">
        <v>2645</v>
      </c>
      <c r="D811" s="91" t="s">
        <v>65</v>
      </c>
      <c r="E811" s="91" t="s">
        <v>78</v>
      </c>
      <c r="F811" s="91" t="s">
        <v>79</v>
      </c>
      <c r="G811" s="91" t="s">
        <v>194</v>
      </c>
      <c r="H811" s="91" t="s">
        <v>147</v>
      </c>
      <c r="I811" s="92">
        <v>2.7599972400027595E-2</v>
      </c>
    </row>
    <row r="812" spans="1:9">
      <c r="A812" s="91" t="s">
        <v>2646</v>
      </c>
      <c r="B812" s="91" t="s">
        <v>2647</v>
      </c>
      <c r="C812" s="91" t="s">
        <v>2648</v>
      </c>
      <c r="D812" s="91" t="s">
        <v>105</v>
      </c>
      <c r="E812" s="91" t="s">
        <v>105</v>
      </c>
      <c r="F812" s="91" t="s">
        <v>665</v>
      </c>
      <c r="G812" s="91" t="s">
        <v>53</v>
      </c>
      <c r="H812" s="91" t="s">
        <v>54</v>
      </c>
      <c r="I812" s="92">
        <v>2.7599972400027595E-2</v>
      </c>
    </row>
    <row r="813" spans="1:9">
      <c r="A813" s="91" t="s">
        <v>2649</v>
      </c>
      <c r="B813" s="91" t="s">
        <v>2650</v>
      </c>
      <c r="C813" s="91" t="s">
        <v>2651</v>
      </c>
      <c r="D813" s="91" t="s">
        <v>94</v>
      </c>
      <c r="E813" s="91" t="s">
        <v>94</v>
      </c>
      <c r="F813" s="91" t="s">
        <v>281</v>
      </c>
      <c r="G813" s="91" t="s">
        <v>80</v>
      </c>
      <c r="H813" s="91" t="s">
        <v>81</v>
      </c>
      <c r="I813" s="92">
        <v>2.7599972400027595E-2</v>
      </c>
    </row>
    <row r="814" spans="1:9">
      <c r="A814" s="91" t="s">
        <v>2652</v>
      </c>
      <c r="B814" s="91" t="s">
        <v>2653</v>
      </c>
      <c r="C814" s="91" t="s">
        <v>2654</v>
      </c>
      <c r="D814" s="91" t="s">
        <v>88</v>
      </c>
      <c r="E814" s="91" t="s">
        <v>112</v>
      </c>
      <c r="F814" s="91" t="s">
        <v>113</v>
      </c>
      <c r="G814" s="91" t="s">
        <v>376</v>
      </c>
      <c r="H814" s="91" t="s">
        <v>204</v>
      </c>
      <c r="I814" s="92">
        <v>2.7599972400027595E-2</v>
      </c>
    </row>
    <row r="815" spans="1:9">
      <c r="A815" s="91" t="s">
        <v>2655</v>
      </c>
      <c r="B815" s="91" t="s">
        <v>2656</v>
      </c>
      <c r="C815" s="91" t="s">
        <v>2657</v>
      </c>
      <c r="D815" s="91" t="s">
        <v>74</v>
      </c>
      <c r="E815" s="91" t="s">
        <v>74</v>
      </c>
      <c r="F815" s="91" t="s">
        <v>98</v>
      </c>
      <c r="G815" s="91" t="s">
        <v>388</v>
      </c>
      <c r="H815" s="91" t="s">
        <v>213</v>
      </c>
      <c r="I815" s="92">
        <v>2.7599972400027595E-2</v>
      </c>
    </row>
    <row r="816" spans="1:9">
      <c r="A816" s="91" t="s">
        <v>2658</v>
      </c>
      <c r="B816" s="91" t="s">
        <v>2659</v>
      </c>
      <c r="C816" s="91" t="s">
        <v>2660</v>
      </c>
      <c r="D816" s="91" t="s">
        <v>88</v>
      </c>
      <c r="E816" s="91" t="s">
        <v>609</v>
      </c>
      <c r="F816" s="91" t="s">
        <v>610</v>
      </c>
      <c r="G816" s="91" t="s">
        <v>165</v>
      </c>
      <c r="H816" s="91" t="s">
        <v>132</v>
      </c>
      <c r="I816" s="92">
        <v>2.7599972400027595E-2</v>
      </c>
    </row>
    <row r="817" spans="1:9">
      <c r="A817" s="91" t="s">
        <v>2661</v>
      </c>
      <c r="B817" s="91" t="s">
        <v>2662</v>
      </c>
      <c r="C817" s="91" t="s">
        <v>2663</v>
      </c>
      <c r="D817" s="91" t="s">
        <v>65</v>
      </c>
      <c r="E817" s="91" t="s">
        <v>78</v>
      </c>
      <c r="F817" s="91" t="s">
        <v>79</v>
      </c>
      <c r="G817" s="91" t="s">
        <v>380</v>
      </c>
      <c r="H817" s="91" t="s">
        <v>209</v>
      </c>
      <c r="I817" s="92">
        <v>2.7599972400027595E-2</v>
      </c>
    </row>
    <row r="818" spans="1:9">
      <c r="A818" s="91" t="s">
        <v>2664</v>
      </c>
      <c r="B818" s="91" t="s">
        <v>2665</v>
      </c>
      <c r="C818" s="91" t="s">
        <v>2666</v>
      </c>
      <c r="D818" s="91" t="s">
        <v>99</v>
      </c>
      <c r="E818" s="91" t="s">
        <v>291</v>
      </c>
      <c r="F818" s="91" t="s">
        <v>292</v>
      </c>
      <c r="G818" s="91" t="s">
        <v>53</v>
      </c>
      <c r="H818" s="91" t="s">
        <v>54</v>
      </c>
      <c r="I818" s="92">
        <v>2.7499972500027496E-2</v>
      </c>
    </row>
    <row r="819" spans="1:9">
      <c r="A819" s="91" t="s">
        <v>2667</v>
      </c>
      <c r="B819" s="91" t="s">
        <v>2668</v>
      </c>
      <c r="C819" s="91" t="s">
        <v>2669</v>
      </c>
      <c r="D819" s="91" t="s">
        <v>65</v>
      </c>
      <c r="E819" s="91" t="s">
        <v>92</v>
      </c>
      <c r="F819" s="91" t="s">
        <v>876</v>
      </c>
      <c r="G819" s="91" t="s">
        <v>53</v>
      </c>
      <c r="H819" s="91" t="s">
        <v>54</v>
      </c>
      <c r="I819" s="92">
        <v>2.7499972500027496E-2</v>
      </c>
    </row>
    <row r="820" spans="1:9">
      <c r="A820" s="91" t="s">
        <v>2670</v>
      </c>
      <c r="B820" s="91" t="s">
        <v>2671</v>
      </c>
      <c r="C820" s="91" t="s">
        <v>2672</v>
      </c>
      <c r="D820" s="91" t="s">
        <v>99</v>
      </c>
      <c r="E820" s="91" t="s">
        <v>551</v>
      </c>
      <c r="F820" s="91" t="s">
        <v>1076</v>
      </c>
      <c r="G820" s="91" t="s">
        <v>179</v>
      </c>
      <c r="H820" s="91" t="s">
        <v>142</v>
      </c>
      <c r="I820" s="92">
        <v>2.7499972500027496E-2</v>
      </c>
    </row>
    <row r="821" spans="1:9">
      <c r="A821" s="91" t="s">
        <v>2673</v>
      </c>
      <c r="B821" s="91" t="s">
        <v>2674</v>
      </c>
      <c r="C821" s="91" t="s">
        <v>2675</v>
      </c>
      <c r="D821" s="91" t="s">
        <v>94</v>
      </c>
      <c r="E821" s="91" t="s">
        <v>94</v>
      </c>
      <c r="F821" s="91" t="s">
        <v>281</v>
      </c>
      <c r="G821" s="91" t="s">
        <v>194</v>
      </c>
      <c r="H821" s="91" t="s">
        <v>147</v>
      </c>
      <c r="I821" s="92">
        <v>2.7499972500027496E-2</v>
      </c>
    </row>
    <row r="822" spans="1:9">
      <c r="A822" s="91" t="s">
        <v>2676</v>
      </c>
      <c r="B822" s="91" t="s">
        <v>2677</v>
      </c>
      <c r="C822" s="91" t="s">
        <v>2678</v>
      </c>
      <c r="D822" s="91" t="s">
        <v>99</v>
      </c>
      <c r="E822" s="91" t="s">
        <v>291</v>
      </c>
      <c r="F822" s="91" t="s">
        <v>292</v>
      </c>
      <c r="G822" s="91" t="s">
        <v>53</v>
      </c>
      <c r="H822" s="91" t="s">
        <v>54</v>
      </c>
      <c r="I822" s="92">
        <v>2.7499972500027496E-2</v>
      </c>
    </row>
    <row r="823" spans="1:9">
      <c r="A823" s="91" t="s">
        <v>2679</v>
      </c>
      <c r="B823" s="91" t="s">
        <v>2680</v>
      </c>
      <c r="C823" s="91" t="s">
        <v>2681</v>
      </c>
      <c r="D823" s="91" t="s">
        <v>94</v>
      </c>
      <c r="E823" s="91" t="s">
        <v>94</v>
      </c>
      <c r="F823" s="91" t="s">
        <v>1411</v>
      </c>
      <c r="G823" s="91" t="s">
        <v>352</v>
      </c>
      <c r="H823" s="91" t="s">
        <v>180</v>
      </c>
      <c r="I823" s="92">
        <v>2.7399972600027397E-2</v>
      </c>
    </row>
    <row r="824" spans="1:9">
      <c r="A824" s="91" t="s">
        <v>2682</v>
      </c>
      <c r="B824" s="91" t="s">
        <v>2683</v>
      </c>
      <c r="C824" s="91" t="s">
        <v>2684</v>
      </c>
      <c r="D824" s="91" t="s">
        <v>70</v>
      </c>
      <c r="E824" s="91" t="s">
        <v>86</v>
      </c>
      <c r="F824" s="91" t="s">
        <v>87</v>
      </c>
      <c r="G824" s="91" t="s">
        <v>418</v>
      </c>
      <c r="H824" s="91" t="s">
        <v>236</v>
      </c>
      <c r="I824" s="92">
        <v>2.7399972600027397E-2</v>
      </c>
    </row>
    <row r="825" spans="1:9">
      <c r="A825" s="91" t="s">
        <v>2685</v>
      </c>
      <c r="B825" s="91" t="s">
        <v>2686</v>
      </c>
      <c r="C825" s="91" t="s">
        <v>2687</v>
      </c>
      <c r="D825" s="91" t="s">
        <v>105</v>
      </c>
      <c r="E825" s="91" t="s">
        <v>105</v>
      </c>
      <c r="F825" s="91" t="s">
        <v>1847</v>
      </c>
      <c r="G825" s="91" t="s">
        <v>339</v>
      </c>
      <c r="H825" s="91" t="s">
        <v>137</v>
      </c>
      <c r="I825" s="92">
        <v>2.7399972600027397E-2</v>
      </c>
    </row>
    <row r="826" spans="1:9">
      <c r="A826" s="91" t="s">
        <v>2688</v>
      </c>
      <c r="B826" s="91" t="s">
        <v>2689</v>
      </c>
      <c r="C826" s="91" t="s">
        <v>2690</v>
      </c>
      <c r="D826" s="91" t="s">
        <v>82</v>
      </c>
      <c r="E826" s="91" t="s">
        <v>103</v>
      </c>
      <c r="F826" s="91" t="s">
        <v>104</v>
      </c>
      <c r="G826" s="91" t="s">
        <v>53</v>
      </c>
      <c r="H826" s="91" t="s">
        <v>54</v>
      </c>
      <c r="I826" s="92">
        <v>2.7399972600027397E-2</v>
      </c>
    </row>
    <row r="827" spans="1:9">
      <c r="A827" s="91" t="s">
        <v>2691</v>
      </c>
      <c r="B827" s="91" t="s">
        <v>2692</v>
      </c>
      <c r="C827" s="91" t="s">
        <v>2693</v>
      </c>
      <c r="D827" s="91" t="s">
        <v>50</v>
      </c>
      <c r="E827" s="91" t="s">
        <v>146</v>
      </c>
      <c r="F827" s="91" t="s">
        <v>146</v>
      </c>
      <c r="G827" s="91" t="s">
        <v>53</v>
      </c>
      <c r="H827" s="91" t="s">
        <v>54</v>
      </c>
      <c r="I827" s="92">
        <v>2.7299972700027299E-2</v>
      </c>
    </row>
    <row r="828" spans="1:9">
      <c r="A828" s="91" t="s">
        <v>2694</v>
      </c>
      <c r="B828" s="91" t="s">
        <v>2695</v>
      </c>
      <c r="C828" s="91" t="s">
        <v>2696</v>
      </c>
      <c r="D828" s="91" t="s">
        <v>88</v>
      </c>
      <c r="E828" s="91" t="s">
        <v>127</v>
      </c>
      <c r="F828" s="91" t="s">
        <v>128</v>
      </c>
      <c r="G828" s="91" t="s">
        <v>53</v>
      </c>
      <c r="H828" s="91" t="s">
        <v>54</v>
      </c>
      <c r="I828" s="92">
        <v>2.7299972700027299E-2</v>
      </c>
    </row>
    <row r="829" spans="1:9">
      <c r="A829" s="91" t="s">
        <v>2697</v>
      </c>
      <c r="B829" s="91" t="s">
        <v>2698</v>
      </c>
      <c r="C829" s="91" t="s">
        <v>2699</v>
      </c>
      <c r="D829" s="91" t="s">
        <v>94</v>
      </c>
      <c r="E829" s="91" t="s">
        <v>94</v>
      </c>
      <c r="F829" s="91" t="s">
        <v>164</v>
      </c>
      <c r="G829" s="91" t="s">
        <v>194</v>
      </c>
      <c r="H829" s="91" t="s">
        <v>147</v>
      </c>
      <c r="I829" s="92">
        <v>2.7299972700027299E-2</v>
      </c>
    </row>
    <row r="830" spans="1:9">
      <c r="A830" s="91" t="s">
        <v>2700</v>
      </c>
      <c r="B830" s="91" t="s">
        <v>2701</v>
      </c>
      <c r="C830" s="91" t="s">
        <v>2702</v>
      </c>
      <c r="D830" s="91" t="s">
        <v>105</v>
      </c>
      <c r="E830" s="91" t="s">
        <v>105</v>
      </c>
      <c r="F830" s="91" t="s">
        <v>665</v>
      </c>
      <c r="G830" s="91" t="s">
        <v>53</v>
      </c>
      <c r="H830" s="91" t="s">
        <v>54</v>
      </c>
      <c r="I830" s="92">
        <v>2.7199972800027193E-2</v>
      </c>
    </row>
    <row r="831" spans="1:9">
      <c r="A831" s="91" t="s">
        <v>2703</v>
      </c>
      <c r="B831" s="91" t="s">
        <v>2704</v>
      </c>
      <c r="C831" s="91" t="s">
        <v>2705</v>
      </c>
      <c r="D831" s="91" t="s">
        <v>88</v>
      </c>
      <c r="E831" s="91" t="s">
        <v>112</v>
      </c>
      <c r="F831" s="91" t="s">
        <v>113</v>
      </c>
      <c r="G831" s="91" t="s">
        <v>53</v>
      </c>
      <c r="H831" s="91" t="s">
        <v>54</v>
      </c>
      <c r="I831" s="92">
        <v>2.7199972800027193E-2</v>
      </c>
    </row>
    <row r="832" spans="1:9">
      <c r="A832" s="91" t="s">
        <v>2706</v>
      </c>
      <c r="B832" s="91" t="s">
        <v>2707</v>
      </c>
      <c r="C832" s="91" t="s">
        <v>2708</v>
      </c>
      <c r="D832" s="91" t="s">
        <v>50</v>
      </c>
      <c r="E832" s="91" t="s">
        <v>63</v>
      </c>
      <c r="F832" s="91" t="s">
        <v>69</v>
      </c>
      <c r="G832" s="91" t="s">
        <v>53</v>
      </c>
      <c r="H832" s="91" t="s">
        <v>54</v>
      </c>
      <c r="I832" s="92">
        <v>2.7199972800027193E-2</v>
      </c>
    </row>
    <row r="833" spans="1:9">
      <c r="A833" s="91" t="s">
        <v>2709</v>
      </c>
      <c r="B833" s="91" t="s">
        <v>2710</v>
      </c>
      <c r="C833" s="91" t="s">
        <v>2711</v>
      </c>
      <c r="D833" s="91" t="s">
        <v>50</v>
      </c>
      <c r="E833" s="91" t="s">
        <v>146</v>
      </c>
      <c r="F833" s="91" t="s">
        <v>146</v>
      </c>
      <c r="G833" s="91" t="s">
        <v>53</v>
      </c>
      <c r="H833" s="91" t="s">
        <v>54</v>
      </c>
      <c r="I833" s="92">
        <v>2.7099972900027094E-2</v>
      </c>
    </row>
    <row r="834" spans="1:9">
      <c r="A834" s="91" t="s">
        <v>2712</v>
      </c>
      <c r="B834" s="91" t="s">
        <v>2713</v>
      </c>
      <c r="C834" s="91" t="s">
        <v>2714</v>
      </c>
      <c r="D834" s="91" t="s">
        <v>88</v>
      </c>
      <c r="E834" s="91" t="s">
        <v>127</v>
      </c>
      <c r="F834" s="91" t="s">
        <v>128</v>
      </c>
      <c r="G834" s="91" t="s">
        <v>372</v>
      </c>
      <c r="H834" s="91" t="s">
        <v>199</v>
      </c>
      <c r="I834" s="92">
        <v>2.7099972900027094E-2</v>
      </c>
    </row>
    <row r="835" spans="1:9">
      <c r="A835" s="91" t="s">
        <v>2715</v>
      </c>
      <c r="B835" s="91" t="s">
        <v>2716</v>
      </c>
      <c r="C835" s="91" t="s">
        <v>2717</v>
      </c>
      <c r="D835" s="91" t="s">
        <v>88</v>
      </c>
      <c r="E835" s="91" t="s">
        <v>112</v>
      </c>
      <c r="F835" s="91" t="s">
        <v>113</v>
      </c>
      <c r="G835" s="91" t="s">
        <v>179</v>
      </c>
      <c r="H835" s="91" t="s">
        <v>142</v>
      </c>
      <c r="I835" s="92">
        <v>2.6999973000026996E-2</v>
      </c>
    </row>
    <row r="836" spans="1:9">
      <c r="A836" s="91" t="s">
        <v>2718</v>
      </c>
      <c r="B836" s="91" t="s">
        <v>2719</v>
      </c>
      <c r="C836" s="91" t="s">
        <v>2720</v>
      </c>
      <c r="D836" s="91" t="s">
        <v>88</v>
      </c>
      <c r="E836" s="91" t="s">
        <v>112</v>
      </c>
      <c r="F836" s="91" t="s">
        <v>113</v>
      </c>
      <c r="G836" s="91" t="s">
        <v>53</v>
      </c>
      <c r="H836" s="91" t="s">
        <v>54</v>
      </c>
      <c r="I836" s="92">
        <v>2.6999973000026996E-2</v>
      </c>
    </row>
    <row r="837" spans="1:9">
      <c r="A837" s="91" t="s">
        <v>2721</v>
      </c>
      <c r="B837" s="91" t="s">
        <v>2722</v>
      </c>
      <c r="C837" s="91" t="s">
        <v>2723</v>
      </c>
      <c r="D837" s="91" t="s">
        <v>70</v>
      </c>
      <c r="E837" s="91" t="s">
        <v>86</v>
      </c>
      <c r="F837" s="91" t="s">
        <v>532</v>
      </c>
      <c r="G837" s="91" t="s">
        <v>53</v>
      </c>
      <c r="H837" s="91" t="s">
        <v>54</v>
      </c>
      <c r="I837" s="92">
        <v>2.6899973100026897E-2</v>
      </c>
    </row>
    <row r="838" spans="1:9">
      <c r="A838" s="91" t="s">
        <v>2724</v>
      </c>
      <c r="B838" s="91" t="s">
        <v>2725</v>
      </c>
      <c r="C838" s="91" t="s">
        <v>2726</v>
      </c>
      <c r="D838" s="91" t="s">
        <v>99</v>
      </c>
      <c r="E838" s="91" t="s">
        <v>291</v>
      </c>
      <c r="F838" s="91" t="s">
        <v>292</v>
      </c>
      <c r="G838" s="91" t="s">
        <v>327</v>
      </c>
      <c r="H838" s="91" t="s">
        <v>166</v>
      </c>
      <c r="I838" s="92">
        <v>2.6899973100026897E-2</v>
      </c>
    </row>
    <row r="839" spans="1:9">
      <c r="A839" s="91" t="s">
        <v>2727</v>
      </c>
      <c r="B839" s="91" t="s">
        <v>2728</v>
      </c>
      <c r="C839" s="91" t="s">
        <v>2729</v>
      </c>
      <c r="D839" s="91" t="s">
        <v>99</v>
      </c>
      <c r="E839" s="91" t="s">
        <v>296</v>
      </c>
      <c r="F839" s="91" t="s">
        <v>296</v>
      </c>
      <c r="G839" s="91" t="s">
        <v>276</v>
      </c>
      <c r="H839" s="91" t="s">
        <v>152</v>
      </c>
      <c r="I839" s="92">
        <v>2.6899973100026897E-2</v>
      </c>
    </row>
    <row r="840" spans="1:9">
      <c r="A840" s="91" t="s">
        <v>2730</v>
      </c>
      <c r="B840" s="91" t="s">
        <v>2731</v>
      </c>
      <c r="C840" s="91" t="s">
        <v>2732</v>
      </c>
      <c r="D840" s="91" t="s">
        <v>65</v>
      </c>
      <c r="E840" s="91" t="s">
        <v>203</v>
      </c>
      <c r="F840" s="91" t="s">
        <v>203</v>
      </c>
      <c r="G840" s="91" t="s">
        <v>194</v>
      </c>
      <c r="H840" s="91" t="s">
        <v>147</v>
      </c>
      <c r="I840" s="92">
        <v>2.6799973200026798E-2</v>
      </c>
    </row>
    <row r="841" spans="1:9">
      <c r="A841" s="91" t="s">
        <v>2733</v>
      </c>
      <c r="B841" s="91" t="s">
        <v>2734</v>
      </c>
      <c r="C841" s="91" t="s">
        <v>2735</v>
      </c>
      <c r="D841" s="91" t="s">
        <v>65</v>
      </c>
      <c r="E841" s="91" t="s">
        <v>78</v>
      </c>
      <c r="F841" s="91" t="s">
        <v>141</v>
      </c>
      <c r="G841" s="91" t="s">
        <v>53</v>
      </c>
      <c r="H841" s="91" t="s">
        <v>54</v>
      </c>
      <c r="I841" s="92">
        <v>2.6799973200026798E-2</v>
      </c>
    </row>
    <row r="842" spans="1:9">
      <c r="A842" s="91" t="s">
        <v>2736</v>
      </c>
      <c r="B842" s="91" t="s">
        <v>2737</v>
      </c>
      <c r="C842" s="91" t="s">
        <v>2738</v>
      </c>
      <c r="D842" s="91" t="s">
        <v>94</v>
      </c>
      <c r="E842" s="91" t="s">
        <v>94</v>
      </c>
      <c r="F842" s="91" t="s">
        <v>164</v>
      </c>
      <c r="G842" s="91" t="s">
        <v>410</v>
      </c>
      <c r="H842" s="91" t="s">
        <v>54</v>
      </c>
      <c r="I842" s="92">
        <v>2.6799973200026798E-2</v>
      </c>
    </row>
    <row r="843" spans="1:9">
      <c r="A843" s="91" t="s">
        <v>2739</v>
      </c>
      <c r="B843" s="91" t="s">
        <v>2740</v>
      </c>
      <c r="C843" s="91" t="s">
        <v>2741</v>
      </c>
      <c r="D843" s="91" t="s">
        <v>70</v>
      </c>
      <c r="E843" s="91" t="s">
        <v>435</v>
      </c>
      <c r="F843" s="91" t="s">
        <v>482</v>
      </c>
      <c r="G843" s="91" t="s">
        <v>53</v>
      </c>
      <c r="H843" s="91" t="s">
        <v>54</v>
      </c>
      <c r="I843" s="92">
        <v>2.6799973200026798E-2</v>
      </c>
    </row>
    <row r="844" spans="1:9">
      <c r="A844" s="91" t="s">
        <v>2742</v>
      </c>
      <c r="B844" s="91" t="s">
        <v>2743</v>
      </c>
      <c r="C844" s="91" t="s">
        <v>2744</v>
      </c>
      <c r="D844" s="91" t="s">
        <v>88</v>
      </c>
      <c r="E844" s="91" t="s">
        <v>311</v>
      </c>
      <c r="F844" s="91" t="s">
        <v>311</v>
      </c>
      <c r="G844" s="91" t="s">
        <v>53</v>
      </c>
      <c r="H844" s="91" t="s">
        <v>54</v>
      </c>
      <c r="I844" s="92">
        <v>2.6799973200026798E-2</v>
      </c>
    </row>
    <row r="845" spans="1:9">
      <c r="A845" s="91" t="s">
        <v>2745</v>
      </c>
      <c r="B845" s="91" t="s">
        <v>2746</v>
      </c>
      <c r="C845" s="91" t="s">
        <v>2747</v>
      </c>
      <c r="D845" s="91" t="s">
        <v>99</v>
      </c>
      <c r="E845" s="91" t="s">
        <v>291</v>
      </c>
      <c r="F845" s="91" t="s">
        <v>669</v>
      </c>
      <c r="G845" s="91" t="s">
        <v>114</v>
      </c>
      <c r="H845" s="91" t="s">
        <v>115</v>
      </c>
      <c r="I845" s="92">
        <v>2.6799973200026798E-2</v>
      </c>
    </row>
    <row r="846" spans="1:9">
      <c r="A846" s="91" t="s">
        <v>2748</v>
      </c>
      <c r="B846" s="91" t="s">
        <v>2749</v>
      </c>
      <c r="C846" s="91" t="s">
        <v>2750</v>
      </c>
      <c r="D846" s="91" t="s">
        <v>82</v>
      </c>
      <c r="E846" s="91" t="s">
        <v>400</v>
      </c>
      <c r="F846" s="91" t="s">
        <v>596</v>
      </c>
      <c r="G846" s="91" t="s">
        <v>53</v>
      </c>
      <c r="H846" s="91" t="s">
        <v>54</v>
      </c>
      <c r="I846" s="92">
        <v>2.6799973200026798E-2</v>
      </c>
    </row>
    <row r="847" spans="1:9">
      <c r="A847" s="91" t="s">
        <v>2751</v>
      </c>
      <c r="B847" s="91" t="s">
        <v>2752</v>
      </c>
      <c r="C847" s="91" t="s">
        <v>2753</v>
      </c>
      <c r="D847" s="91" t="s">
        <v>50</v>
      </c>
      <c r="E847" s="91" t="s">
        <v>146</v>
      </c>
      <c r="F847" s="91" t="s">
        <v>146</v>
      </c>
      <c r="G847" s="91" t="s">
        <v>53</v>
      </c>
      <c r="H847" s="91" t="s">
        <v>54</v>
      </c>
      <c r="I847" s="92">
        <v>2.6699973300026696E-2</v>
      </c>
    </row>
    <row r="848" spans="1:9">
      <c r="A848" s="91" t="s">
        <v>2754</v>
      </c>
      <c r="B848" s="91" t="s">
        <v>2755</v>
      </c>
      <c r="C848" s="91" t="s">
        <v>2756</v>
      </c>
      <c r="D848" s="91" t="s">
        <v>70</v>
      </c>
      <c r="E848" s="91" t="s">
        <v>86</v>
      </c>
      <c r="F848" s="91" t="s">
        <v>307</v>
      </c>
      <c r="G848" s="91" t="s">
        <v>53</v>
      </c>
      <c r="H848" s="91" t="s">
        <v>54</v>
      </c>
      <c r="I848" s="92">
        <v>2.6699973300026696E-2</v>
      </c>
    </row>
    <row r="849" spans="1:9">
      <c r="A849" s="91" t="s">
        <v>2757</v>
      </c>
      <c r="B849" s="91" t="s">
        <v>2758</v>
      </c>
      <c r="C849" s="91" t="s">
        <v>2759</v>
      </c>
      <c r="D849" s="91" t="s">
        <v>94</v>
      </c>
      <c r="E849" s="91" t="s">
        <v>94</v>
      </c>
      <c r="F849" s="91" t="s">
        <v>281</v>
      </c>
      <c r="G849" s="91" t="s">
        <v>53</v>
      </c>
      <c r="H849" s="91" t="s">
        <v>54</v>
      </c>
      <c r="I849" s="92">
        <v>2.6599973400026594E-2</v>
      </c>
    </row>
    <row r="850" spans="1:9">
      <c r="A850" s="91" t="s">
        <v>2760</v>
      </c>
      <c r="B850" s="91" t="s">
        <v>2761</v>
      </c>
      <c r="C850" s="91" t="s">
        <v>2762</v>
      </c>
      <c r="D850" s="91" t="s">
        <v>94</v>
      </c>
      <c r="E850" s="91" t="s">
        <v>94</v>
      </c>
      <c r="F850" s="91" t="s">
        <v>1411</v>
      </c>
      <c r="G850" s="91" t="s">
        <v>268</v>
      </c>
      <c r="H850" s="91" t="s">
        <v>137</v>
      </c>
      <c r="I850" s="92">
        <v>2.6599973400026594E-2</v>
      </c>
    </row>
    <row r="851" spans="1:9">
      <c r="A851" s="91" t="s">
        <v>2763</v>
      </c>
      <c r="B851" s="91" t="s">
        <v>2764</v>
      </c>
      <c r="C851" s="91" t="s">
        <v>2765</v>
      </c>
      <c r="D851" s="91" t="s">
        <v>94</v>
      </c>
      <c r="E851" s="91" t="s">
        <v>94</v>
      </c>
      <c r="F851" s="91" t="s">
        <v>164</v>
      </c>
      <c r="G851" s="91" t="s">
        <v>165</v>
      </c>
      <c r="H851" s="91" t="s">
        <v>132</v>
      </c>
      <c r="I851" s="92">
        <v>2.6499973500026495E-2</v>
      </c>
    </row>
    <row r="852" spans="1:9">
      <c r="A852" s="91" t="s">
        <v>2766</v>
      </c>
      <c r="B852" s="91" t="s">
        <v>2767</v>
      </c>
      <c r="C852" s="91" t="s">
        <v>2768</v>
      </c>
      <c r="D852" s="91" t="s">
        <v>58</v>
      </c>
      <c r="E852" s="91" t="s">
        <v>58</v>
      </c>
      <c r="F852" s="91" t="s">
        <v>59</v>
      </c>
      <c r="G852" s="91" t="s">
        <v>53</v>
      </c>
      <c r="H852" s="91" t="s">
        <v>54</v>
      </c>
      <c r="I852" s="92">
        <v>2.6399973600026397E-2</v>
      </c>
    </row>
    <row r="853" spans="1:9">
      <c r="A853" s="91" t="s">
        <v>2769</v>
      </c>
      <c r="B853" s="91" t="s">
        <v>2770</v>
      </c>
      <c r="C853" s="91" t="s">
        <v>2771</v>
      </c>
      <c r="D853" s="91" t="s">
        <v>58</v>
      </c>
      <c r="E853" s="91" t="s">
        <v>58</v>
      </c>
      <c r="F853" s="91" t="s">
        <v>59</v>
      </c>
      <c r="G853" s="91" t="s">
        <v>276</v>
      </c>
      <c r="H853" s="91" t="s">
        <v>152</v>
      </c>
      <c r="I853" s="92">
        <v>2.6399973600026397E-2</v>
      </c>
    </row>
    <row r="854" spans="1:9">
      <c r="A854" s="91" t="s">
        <v>2772</v>
      </c>
      <c r="B854" s="91" t="s">
        <v>2773</v>
      </c>
      <c r="C854" s="91" t="s">
        <v>2774</v>
      </c>
      <c r="D854" s="91" t="s">
        <v>99</v>
      </c>
      <c r="E854" s="91" t="s">
        <v>296</v>
      </c>
      <c r="F854" s="91" t="s">
        <v>296</v>
      </c>
      <c r="G854" s="91" t="s">
        <v>53</v>
      </c>
      <c r="H854" s="91" t="s">
        <v>54</v>
      </c>
      <c r="I854" s="92">
        <v>2.6399973600026397E-2</v>
      </c>
    </row>
    <row r="855" spans="1:9">
      <c r="A855" s="91" t="s">
        <v>2775</v>
      </c>
      <c r="B855" s="91" t="s">
        <v>2776</v>
      </c>
      <c r="C855" s="91" t="s">
        <v>2777</v>
      </c>
      <c r="D855" s="91" t="s">
        <v>70</v>
      </c>
      <c r="E855" s="91" t="s">
        <v>1457</v>
      </c>
      <c r="F855" s="91" t="s">
        <v>1504</v>
      </c>
      <c r="G855" s="91" t="s">
        <v>114</v>
      </c>
      <c r="H855" s="91" t="s">
        <v>115</v>
      </c>
      <c r="I855" s="92">
        <v>2.6299973700026298E-2</v>
      </c>
    </row>
    <row r="856" spans="1:9">
      <c r="A856" s="91" t="s">
        <v>2778</v>
      </c>
      <c r="B856" s="91" t="s">
        <v>2779</v>
      </c>
      <c r="C856" s="91" t="s">
        <v>2780</v>
      </c>
      <c r="D856" s="91" t="s">
        <v>94</v>
      </c>
      <c r="E856" s="91" t="s">
        <v>94</v>
      </c>
      <c r="F856" s="91" t="s">
        <v>164</v>
      </c>
      <c r="G856" s="91" t="s">
        <v>165</v>
      </c>
      <c r="H856" s="91" t="s">
        <v>132</v>
      </c>
      <c r="I856" s="92">
        <v>2.6299973700026298E-2</v>
      </c>
    </row>
    <row r="857" spans="1:9">
      <c r="A857" s="91" t="s">
        <v>2781</v>
      </c>
      <c r="B857" s="91" t="s">
        <v>2782</v>
      </c>
      <c r="C857" s="91" t="s">
        <v>2783</v>
      </c>
      <c r="D857" s="91" t="s">
        <v>65</v>
      </c>
      <c r="E857" s="91" t="s">
        <v>203</v>
      </c>
      <c r="F857" s="91" t="s">
        <v>203</v>
      </c>
      <c r="G857" s="91" t="s">
        <v>53</v>
      </c>
      <c r="H857" s="91" t="s">
        <v>54</v>
      </c>
      <c r="I857" s="92">
        <v>2.6299973700026298E-2</v>
      </c>
    </row>
    <row r="858" spans="1:9">
      <c r="A858" s="91" t="s">
        <v>2784</v>
      </c>
      <c r="B858" s="91" t="s">
        <v>2785</v>
      </c>
      <c r="C858" s="91" t="s">
        <v>2786</v>
      </c>
      <c r="D858" s="91" t="s">
        <v>88</v>
      </c>
      <c r="E858" s="91" t="s">
        <v>609</v>
      </c>
      <c r="F858" s="91" t="s">
        <v>610</v>
      </c>
      <c r="G858" s="91" t="s">
        <v>53</v>
      </c>
      <c r="H858" s="91" t="s">
        <v>54</v>
      </c>
      <c r="I858" s="92">
        <v>2.6199973800026196E-2</v>
      </c>
    </row>
    <row r="859" spans="1:9">
      <c r="A859" s="91" t="s">
        <v>2787</v>
      </c>
      <c r="B859" s="91" t="s">
        <v>2788</v>
      </c>
      <c r="C859" s="91" t="s">
        <v>2789</v>
      </c>
      <c r="D859" s="91" t="s">
        <v>58</v>
      </c>
      <c r="E859" s="91" t="s">
        <v>58</v>
      </c>
      <c r="F859" s="91" t="s">
        <v>59</v>
      </c>
      <c r="G859" s="91" t="s">
        <v>276</v>
      </c>
      <c r="H859" s="91" t="s">
        <v>152</v>
      </c>
      <c r="I859" s="92">
        <v>2.6099973900026097E-2</v>
      </c>
    </row>
    <row r="860" spans="1:9">
      <c r="A860" s="91" t="s">
        <v>2790</v>
      </c>
      <c r="B860" s="91" t="s">
        <v>2791</v>
      </c>
      <c r="C860" s="91" t="s">
        <v>2792</v>
      </c>
      <c r="D860" s="91" t="s">
        <v>94</v>
      </c>
      <c r="E860" s="91" t="s">
        <v>94</v>
      </c>
      <c r="F860" s="91" t="s">
        <v>281</v>
      </c>
      <c r="G860" s="91" t="s">
        <v>53</v>
      </c>
      <c r="H860" s="91" t="s">
        <v>54</v>
      </c>
      <c r="I860" s="92">
        <v>2.6099973900026097E-2</v>
      </c>
    </row>
    <row r="861" spans="1:9">
      <c r="A861" s="91" t="s">
        <v>2793</v>
      </c>
      <c r="B861" s="91" t="s">
        <v>2794</v>
      </c>
      <c r="C861" s="91" t="s">
        <v>2795</v>
      </c>
      <c r="D861" s="91" t="s">
        <v>94</v>
      </c>
      <c r="E861" s="91" t="s">
        <v>94</v>
      </c>
      <c r="F861" s="91" t="s">
        <v>164</v>
      </c>
      <c r="G861" s="91" t="s">
        <v>335</v>
      </c>
      <c r="H861" s="91" t="s">
        <v>175</v>
      </c>
      <c r="I861" s="92">
        <v>2.6099973900026097E-2</v>
      </c>
    </row>
    <row r="862" spans="1:9">
      <c r="A862" s="91" t="s">
        <v>2796</v>
      </c>
      <c r="B862" s="91" t="s">
        <v>2797</v>
      </c>
      <c r="C862" s="91" t="s">
        <v>2798</v>
      </c>
      <c r="D862" s="91" t="s">
        <v>88</v>
      </c>
      <c r="E862" s="91" t="s">
        <v>311</v>
      </c>
      <c r="F862" s="91" t="s">
        <v>311</v>
      </c>
      <c r="G862" s="91" t="s">
        <v>165</v>
      </c>
      <c r="H862" s="91" t="s">
        <v>132</v>
      </c>
      <c r="I862" s="92">
        <v>2.6099973900026097E-2</v>
      </c>
    </row>
    <row r="863" spans="1:9">
      <c r="A863" s="91" t="s">
        <v>2799</v>
      </c>
      <c r="B863" s="91" t="s">
        <v>2800</v>
      </c>
      <c r="C863" s="91" t="s">
        <v>2801</v>
      </c>
      <c r="D863" s="91" t="s">
        <v>65</v>
      </c>
      <c r="E863" s="91" t="s">
        <v>203</v>
      </c>
      <c r="F863" s="91" t="s">
        <v>203</v>
      </c>
      <c r="G863" s="91" t="s">
        <v>372</v>
      </c>
      <c r="H863" s="91" t="s">
        <v>199</v>
      </c>
      <c r="I863" s="92">
        <v>2.6099973900026097E-2</v>
      </c>
    </row>
    <row r="864" spans="1:9">
      <c r="A864" s="91" t="s">
        <v>2802</v>
      </c>
      <c r="B864" s="91" t="s">
        <v>2803</v>
      </c>
      <c r="C864" s="91" t="s">
        <v>2804</v>
      </c>
      <c r="D864" s="91" t="s">
        <v>58</v>
      </c>
      <c r="E864" s="91" t="s">
        <v>58</v>
      </c>
      <c r="F864" s="91" t="s">
        <v>59</v>
      </c>
      <c r="G864" s="91" t="s">
        <v>315</v>
      </c>
      <c r="H864" s="91" t="s">
        <v>156</v>
      </c>
      <c r="I864" s="92">
        <v>2.5999974000025995E-2</v>
      </c>
    </row>
    <row r="865" spans="1:9">
      <c r="A865" s="91" t="s">
        <v>2805</v>
      </c>
      <c r="B865" s="91" t="s">
        <v>2806</v>
      </c>
      <c r="C865" s="91" t="s">
        <v>2807</v>
      </c>
      <c r="D865" s="91" t="s">
        <v>58</v>
      </c>
      <c r="E865" s="91" t="s">
        <v>58</v>
      </c>
      <c r="F865" s="91" t="s">
        <v>59</v>
      </c>
      <c r="G865" s="91" t="s">
        <v>335</v>
      </c>
      <c r="H865" s="91" t="s">
        <v>175</v>
      </c>
      <c r="I865" s="92">
        <v>2.5999974000025995E-2</v>
      </c>
    </row>
    <row r="866" spans="1:9">
      <c r="A866" s="91" t="s">
        <v>2808</v>
      </c>
      <c r="B866" s="91" t="s">
        <v>2809</v>
      </c>
      <c r="C866" s="91" t="s">
        <v>2810</v>
      </c>
      <c r="D866" s="91" t="s">
        <v>70</v>
      </c>
      <c r="E866" s="91" t="s">
        <v>86</v>
      </c>
      <c r="F866" s="91" t="s">
        <v>307</v>
      </c>
      <c r="G866" s="91" t="s">
        <v>53</v>
      </c>
      <c r="H866" s="91" t="s">
        <v>54</v>
      </c>
      <c r="I866" s="92">
        <v>2.5899974100025897E-2</v>
      </c>
    </row>
    <row r="867" spans="1:9">
      <c r="A867" s="91" t="s">
        <v>2811</v>
      </c>
      <c r="B867" s="91" t="s">
        <v>2812</v>
      </c>
      <c r="C867" s="91" t="s">
        <v>2813</v>
      </c>
      <c r="D867" s="91" t="s">
        <v>70</v>
      </c>
      <c r="E867" s="91" t="s">
        <v>86</v>
      </c>
      <c r="F867" s="91" t="s">
        <v>300</v>
      </c>
      <c r="G867" s="91" t="s">
        <v>53</v>
      </c>
      <c r="H867" s="91" t="s">
        <v>54</v>
      </c>
      <c r="I867" s="92">
        <v>2.5899974100025897E-2</v>
      </c>
    </row>
    <row r="868" spans="1:9">
      <c r="A868" s="91" t="s">
        <v>2814</v>
      </c>
      <c r="B868" s="91" t="s">
        <v>2815</v>
      </c>
      <c r="C868" s="91" t="s">
        <v>2816</v>
      </c>
      <c r="D868" s="91" t="s">
        <v>88</v>
      </c>
      <c r="E868" s="91" t="s">
        <v>311</v>
      </c>
      <c r="F868" s="91" t="s">
        <v>311</v>
      </c>
      <c r="G868" s="91" t="s">
        <v>372</v>
      </c>
      <c r="H868" s="91" t="s">
        <v>199</v>
      </c>
      <c r="I868" s="92">
        <v>2.5899974100025897E-2</v>
      </c>
    </row>
    <row r="869" spans="1:9">
      <c r="A869" s="91" t="s">
        <v>2817</v>
      </c>
      <c r="B869" s="91" t="s">
        <v>2818</v>
      </c>
      <c r="C869" s="91" t="s">
        <v>2819</v>
      </c>
      <c r="D869" s="91" t="s">
        <v>74</v>
      </c>
      <c r="E869" s="91" t="s">
        <v>74</v>
      </c>
      <c r="F869" s="91" t="s">
        <v>151</v>
      </c>
      <c r="G869" s="91" t="s">
        <v>53</v>
      </c>
      <c r="H869" s="91" t="s">
        <v>54</v>
      </c>
      <c r="I869" s="92">
        <v>2.5899974100025897E-2</v>
      </c>
    </row>
    <row r="870" spans="1:9">
      <c r="A870" s="91" t="s">
        <v>2820</v>
      </c>
      <c r="B870" s="91" t="s">
        <v>2821</v>
      </c>
      <c r="C870" s="91" t="s">
        <v>2822</v>
      </c>
      <c r="D870" s="91" t="s">
        <v>65</v>
      </c>
      <c r="E870" s="91" t="s">
        <v>78</v>
      </c>
      <c r="F870" s="91" t="s">
        <v>141</v>
      </c>
      <c r="G870" s="91" t="s">
        <v>165</v>
      </c>
      <c r="H870" s="91" t="s">
        <v>132</v>
      </c>
      <c r="I870" s="92">
        <v>2.5799974200025798E-2</v>
      </c>
    </row>
    <row r="871" spans="1:9">
      <c r="A871" s="91" t="s">
        <v>2823</v>
      </c>
      <c r="B871" s="91" t="s">
        <v>2824</v>
      </c>
      <c r="C871" s="91" t="s">
        <v>2825</v>
      </c>
      <c r="D871" s="91" t="s">
        <v>70</v>
      </c>
      <c r="E871" s="91" t="s">
        <v>86</v>
      </c>
      <c r="F871" s="91" t="s">
        <v>87</v>
      </c>
      <c r="G871" s="91" t="s">
        <v>372</v>
      </c>
      <c r="H871" s="91" t="s">
        <v>199</v>
      </c>
      <c r="I871" s="92">
        <v>2.5699974300025696E-2</v>
      </c>
    </row>
    <row r="872" spans="1:9">
      <c r="A872" s="91" t="s">
        <v>2826</v>
      </c>
      <c r="B872" s="91" t="s">
        <v>2827</v>
      </c>
      <c r="C872" s="91" t="s">
        <v>2828</v>
      </c>
      <c r="D872" s="91" t="s">
        <v>70</v>
      </c>
      <c r="E872" s="91" t="s">
        <v>86</v>
      </c>
      <c r="F872" s="91" t="s">
        <v>300</v>
      </c>
      <c r="G872" s="91" t="s">
        <v>268</v>
      </c>
      <c r="H872" s="91" t="s">
        <v>137</v>
      </c>
      <c r="I872" s="92">
        <v>2.5699974300025696E-2</v>
      </c>
    </row>
    <row r="873" spans="1:9">
      <c r="A873" s="91" t="s">
        <v>2829</v>
      </c>
      <c r="B873" s="91" t="s">
        <v>2830</v>
      </c>
      <c r="C873" s="91" t="s">
        <v>2831</v>
      </c>
      <c r="D873" s="91" t="s">
        <v>70</v>
      </c>
      <c r="E873" s="91" t="s">
        <v>86</v>
      </c>
      <c r="F873" s="91" t="s">
        <v>1003</v>
      </c>
      <c r="G873" s="91" t="s">
        <v>360</v>
      </c>
      <c r="H873" s="91" t="s">
        <v>188</v>
      </c>
      <c r="I873" s="92">
        <v>2.5699974300025696E-2</v>
      </c>
    </row>
    <row r="874" spans="1:9">
      <c r="A874" s="91" t="s">
        <v>2832</v>
      </c>
      <c r="B874" s="91" t="s">
        <v>2833</v>
      </c>
      <c r="C874" s="91" t="s">
        <v>2834</v>
      </c>
      <c r="D874" s="91" t="s">
        <v>94</v>
      </c>
      <c r="E874" s="91" t="s">
        <v>94</v>
      </c>
      <c r="F874" s="91" t="s">
        <v>281</v>
      </c>
      <c r="G874" s="91" t="s">
        <v>348</v>
      </c>
      <c r="H874" s="91" t="s">
        <v>137</v>
      </c>
      <c r="I874" s="92">
        <v>2.5699974300025696E-2</v>
      </c>
    </row>
    <row r="875" spans="1:9">
      <c r="A875" s="91" t="s">
        <v>2835</v>
      </c>
      <c r="B875" s="91" t="s">
        <v>2836</v>
      </c>
      <c r="C875" s="91" t="s">
        <v>2837</v>
      </c>
      <c r="D875" s="91" t="s">
        <v>99</v>
      </c>
      <c r="E875" s="91" t="s">
        <v>192</v>
      </c>
      <c r="F875" s="91" t="s">
        <v>1044</v>
      </c>
      <c r="G875" s="91" t="s">
        <v>268</v>
      </c>
      <c r="H875" s="91" t="s">
        <v>137</v>
      </c>
      <c r="I875" s="92">
        <v>2.5599974400025597E-2</v>
      </c>
    </row>
    <row r="876" spans="1:9">
      <c r="A876" s="91" t="s">
        <v>2838</v>
      </c>
      <c r="B876" s="91" t="s">
        <v>2839</v>
      </c>
      <c r="C876" s="91" t="s">
        <v>2840</v>
      </c>
      <c r="D876" s="91" t="s">
        <v>58</v>
      </c>
      <c r="E876" s="91" t="s">
        <v>58</v>
      </c>
      <c r="F876" s="91" t="s">
        <v>59</v>
      </c>
      <c r="G876" s="91" t="s">
        <v>53</v>
      </c>
      <c r="H876" s="91" t="s">
        <v>54</v>
      </c>
      <c r="I876" s="92">
        <v>2.5499974500025495E-2</v>
      </c>
    </row>
    <row r="877" spans="1:9">
      <c r="A877" s="91" t="s">
        <v>2841</v>
      </c>
      <c r="B877" s="91" t="s">
        <v>2842</v>
      </c>
      <c r="C877" s="91" t="s">
        <v>2843</v>
      </c>
      <c r="D877" s="91" t="s">
        <v>99</v>
      </c>
      <c r="E877" s="91" t="s">
        <v>226</v>
      </c>
      <c r="F877" s="91" t="s">
        <v>227</v>
      </c>
      <c r="G877" s="91" t="s">
        <v>174</v>
      </c>
      <c r="H877" s="91" t="s">
        <v>137</v>
      </c>
      <c r="I877" s="92">
        <v>2.5499974500025495E-2</v>
      </c>
    </row>
    <row r="878" spans="1:9">
      <c r="A878" s="91" t="s">
        <v>2844</v>
      </c>
      <c r="B878" s="91" t="s">
        <v>2845</v>
      </c>
      <c r="C878" s="91" t="s">
        <v>2846</v>
      </c>
      <c r="D878" s="91" t="s">
        <v>94</v>
      </c>
      <c r="E878" s="91" t="s">
        <v>94</v>
      </c>
      <c r="F878" s="91" t="s">
        <v>1563</v>
      </c>
      <c r="G878" s="91" t="s">
        <v>384</v>
      </c>
      <c r="H878" s="91" t="s">
        <v>137</v>
      </c>
      <c r="I878" s="92">
        <v>2.5499974500025495E-2</v>
      </c>
    </row>
    <row r="879" spans="1:9">
      <c r="A879" s="91" t="s">
        <v>2847</v>
      </c>
      <c r="B879" s="91" t="s">
        <v>2848</v>
      </c>
      <c r="C879" s="91" t="s">
        <v>2849</v>
      </c>
      <c r="D879" s="91" t="s">
        <v>99</v>
      </c>
      <c r="E879" s="91" t="s">
        <v>291</v>
      </c>
      <c r="F879" s="91" t="s">
        <v>343</v>
      </c>
      <c r="G879" s="91" t="s">
        <v>194</v>
      </c>
      <c r="H879" s="91" t="s">
        <v>147</v>
      </c>
      <c r="I879" s="92">
        <v>2.5399974600025396E-2</v>
      </c>
    </row>
    <row r="880" spans="1:9">
      <c r="A880" s="91" t="s">
        <v>2850</v>
      </c>
      <c r="B880" s="91" t="s">
        <v>2851</v>
      </c>
      <c r="C880" s="91" t="s">
        <v>2852</v>
      </c>
      <c r="D880" s="91" t="s">
        <v>88</v>
      </c>
      <c r="E880" s="91" t="s">
        <v>112</v>
      </c>
      <c r="F880" s="91" t="s">
        <v>113</v>
      </c>
      <c r="G880" s="91" t="s">
        <v>53</v>
      </c>
      <c r="H880" s="91" t="s">
        <v>54</v>
      </c>
      <c r="I880" s="92">
        <v>2.5399974600025396E-2</v>
      </c>
    </row>
    <row r="881" spans="1:9">
      <c r="A881" s="91" t="s">
        <v>2853</v>
      </c>
      <c r="B881" s="91" t="s">
        <v>2854</v>
      </c>
      <c r="C881" s="91" t="s">
        <v>2855</v>
      </c>
      <c r="D881" s="91" t="s">
        <v>99</v>
      </c>
      <c r="E881" s="91" t="s">
        <v>296</v>
      </c>
      <c r="F881" s="91" t="s">
        <v>296</v>
      </c>
      <c r="G881" s="91" t="s">
        <v>174</v>
      </c>
      <c r="H881" s="91" t="s">
        <v>137</v>
      </c>
      <c r="I881" s="92">
        <v>2.5399974600025396E-2</v>
      </c>
    </row>
    <row r="882" spans="1:9">
      <c r="A882" s="91" t="s">
        <v>2856</v>
      </c>
      <c r="B882" s="91" t="s">
        <v>2857</v>
      </c>
      <c r="C882" s="91" t="s">
        <v>2858</v>
      </c>
      <c r="D882" s="91" t="s">
        <v>99</v>
      </c>
      <c r="E882" s="91" t="s">
        <v>226</v>
      </c>
      <c r="F882" s="91" t="s">
        <v>227</v>
      </c>
      <c r="G882" s="91" t="s">
        <v>402</v>
      </c>
      <c r="H882" s="91" t="s">
        <v>222</v>
      </c>
      <c r="I882" s="92">
        <v>2.5299974700025298E-2</v>
      </c>
    </row>
    <row r="883" spans="1:9">
      <c r="A883" s="91" t="s">
        <v>2859</v>
      </c>
      <c r="B883" s="91" t="s">
        <v>2860</v>
      </c>
      <c r="C883" s="91" t="s">
        <v>2861</v>
      </c>
      <c r="D883" s="91" t="s">
        <v>105</v>
      </c>
      <c r="E883" s="91" t="s">
        <v>105</v>
      </c>
      <c r="F883" s="91" t="s">
        <v>1847</v>
      </c>
      <c r="G883" s="91" t="s">
        <v>194</v>
      </c>
      <c r="H883" s="91" t="s">
        <v>147</v>
      </c>
      <c r="I883" s="92">
        <v>2.5299974700025298E-2</v>
      </c>
    </row>
    <row r="884" spans="1:9">
      <c r="A884" s="91" t="s">
        <v>2862</v>
      </c>
      <c r="B884" s="91" t="s">
        <v>2863</v>
      </c>
      <c r="C884" s="91" t="s">
        <v>2864</v>
      </c>
      <c r="D884" s="91" t="s">
        <v>70</v>
      </c>
      <c r="E884" s="91" t="s">
        <v>435</v>
      </c>
      <c r="F884" s="91" t="s">
        <v>482</v>
      </c>
      <c r="G884" s="91" t="s">
        <v>165</v>
      </c>
      <c r="H884" s="91" t="s">
        <v>132</v>
      </c>
      <c r="I884" s="92">
        <v>2.5299974700025298E-2</v>
      </c>
    </row>
    <row r="885" spans="1:9">
      <c r="A885" s="91" t="s">
        <v>2865</v>
      </c>
      <c r="B885" s="91" t="s">
        <v>2866</v>
      </c>
      <c r="C885" s="91" t="s">
        <v>2867</v>
      </c>
      <c r="D885" s="91" t="s">
        <v>88</v>
      </c>
      <c r="E885" s="91" t="s">
        <v>609</v>
      </c>
      <c r="F885" s="91" t="s">
        <v>610</v>
      </c>
      <c r="G885" s="91" t="s">
        <v>53</v>
      </c>
      <c r="H885" s="91" t="s">
        <v>54</v>
      </c>
      <c r="I885" s="92">
        <v>2.5199974800025195E-2</v>
      </c>
    </row>
    <row r="886" spans="1:9">
      <c r="A886" s="91" t="s">
        <v>2868</v>
      </c>
      <c r="B886" s="91" t="s">
        <v>2869</v>
      </c>
      <c r="C886" s="91" t="s">
        <v>2870</v>
      </c>
      <c r="D886" s="91" t="s">
        <v>65</v>
      </c>
      <c r="E886" s="91" t="s">
        <v>78</v>
      </c>
      <c r="F886" s="91" t="s">
        <v>136</v>
      </c>
      <c r="G886" s="91" t="s">
        <v>179</v>
      </c>
      <c r="H886" s="91" t="s">
        <v>142</v>
      </c>
      <c r="I886" s="92">
        <v>2.5199974800025195E-2</v>
      </c>
    </row>
    <row r="887" spans="1:9">
      <c r="A887" s="91" t="s">
        <v>2871</v>
      </c>
      <c r="B887" s="91" t="s">
        <v>2872</v>
      </c>
      <c r="C887" s="91" t="s">
        <v>2873</v>
      </c>
      <c r="D887" s="91" t="s">
        <v>99</v>
      </c>
      <c r="E887" s="91" t="s">
        <v>296</v>
      </c>
      <c r="F887" s="91" t="s">
        <v>296</v>
      </c>
      <c r="G887" s="91" t="s">
        <v>53</v>
      </c>
      <c r="H887" s="91" t="s">
        <v>54</v>
      </c>
      <c r="I887" s="92">
        <v>2.5199974800025195E-2</v>
      </c>
    </row>
    <row r="888" spans="1:9">
      <c r="A888" s="91" t="s">
        <v>2874</v>
      </c>
      <c r="B888" s="91" t="s">
        <v>2875</v>
      </c>
      <c r="C888" s="91" t="s">
        <v>2876</v>
      </c>
      <c r="D888" s="91" t="s">
        <v>65</v>
      </c>
      <c r="E888" s="91" t="s">
        <v>78</v>
      </c>
      <c r="F888" s="91" t="s">
        <v>141</v>
      </c>
      <c r="G888" s="91" t="s">
        <v>53</v>
      </c>
      <c r="H888" s="91" t="s">
        <v>54</v>
      </c>
      <c r="I888" s="92">
        <v>2.5199974800025195E-2</v>
      </c>
    </row>
    <row r="889" spans="1:9">
      <c r="A889" s="91" t="s">
        <v>2877</v>
      </c>
      <c r="B889" s="91" t="s">
        <v>2878</v>
      </c>
      <c r="C889" s="91" t="s">
        <v>2879</v>
      </c>
      <c r="D889" s="91" t="s">
        <v>70</v>
      </c>
      <c r="E889" s="91" t="s">
        <v>435</v>
      </c>
      <c r="F889" s="91" t="s">
        <v>2059</v>
      </c>
      <c r="G889" s="91" t="s">
        <v>80</v>
      </c>
      <c r="H889" s="91" t="s">
        <v>81</v>
      </c>
      <c r="I889" s="92">
        <v>2.4999975000024998E-2</v>
      </c>
    </row>
    <row r="890" spans="1:9">
      <c r="A890" s="91" t="s">
        <v>2880</v>
      </c>
      <c r="B890" s="91" t="s">
        <v>2881</v>
      </c>
      <c r="C890" s="91" t="s">
        <v>2882</v>
      </c>
      <c r="D890" s="91" t="s">
        <v>88</v>
      </c>
      <c r="E890" s="91" t="s">
        <v>609</v>
      </c>
      <c r="F890" s="91" t="s">
        <v>610</v>
      </c>
      <c r="G890" s="91" t="s">
        <v>53</v>
      </c>
      <c r="H890" s="91" t="s">
        <v>54</v>
      </c>
      <c r="I890" s="92">
        <v>2.4999975000024998E-2</v>
      </c>
    </row>
    <row r="891" spans="1:9">
      <c r="A891" s="91" t="s">
        <v>2883</v>
      </c>
      <c r="B891" s="91" t="s">
        <v>2884</v>
      </c>
      <c r="C891" s="91" t="s">
        <v>2885</v>
      </c>
      <c r="D891" s="91" t="s">
        <v>99</v>
      </c>
      <c r="E891" s="91" t="s">
        <v>291</v>
      </c>
      <c r="F891" s="91" t="s">
        <v>669</v>
      </c>
      <c r="G891" s="91" t="s">
        <v>53</v>
      </c>
      <c r="H891" s="91" t="s">
        <v>54</v>
      </c>
      <c r="I891" s="92">
        <v>2.4899975100024896E-2</v>
      </c>
    </row>
    <row r="892" spans="1:9">
      <c r="A892" s="91" t="s">
        <v>2886</v>
      </c>
      <c r="B892" s="91" t="s">
        <v>2887</v>
      </c>
      <c r="C892" s="91" t="s">
        <v>2888</v>
      </c>
      <c r="D892" s="91" t="s">
        <v>94</v>
      </c>
      <c r="E892" s="91" t="s">
        <v>94</v>
      </c>
      <c r="F892" s="91" t="s">
        <v>281</v>
      </c>
      <c r="G892" s="91" t="s">
        <v>53</v>
      </c>
      <c r="H892" s="91" t="s">
        <v>54</v>
      </c>
      <c r="I892" s="92">
        <v>2.4899975100024896E-2</v>
      </c>
    </row>
    <row r="893" spans="1:9">
      <c r="A893" s="91" t="s">
        <v>2889</v>
      </c>
      <c r="B893" s="91" t="s">
        <v>2890</v>
      </c>
      <c r="C893" s="91" t="s">
        <v>2891</v>
      </c>
      <c r="D893" s="91" t="s">
        <v>65</v>
      </c>
      <c r="E893" s="91" t="s">
        <v>92</v>
      </c>
      <c r="F893" s="91" t="s">
        <v>93</v>
      </c>
      <c r="G893" s="91" t="s">
        <v>268</v>
      </c>
      <c r="H893" s="91" t="s">
        <v>137</v>
      </c>
      <c r="I893" s="92">
        <v>2.4899975100024896E-2</v>
      </c>
    </row>
    <row r="894" spans="1:9">
      <c r="A894" s="91" t="s">
        <v>2892</v>
      </c>
      <c r="B894" s="91" t="s">
        <v>2893</v>
      </c>
      <c r="C894" s="91" t="s">
        <v>2894</v>
      </c>
      <c r="D894" s="91" t="s">
        <v>70</v>
      </c>
      <c r="E894" s="91" t="s">
        <v>1457</v>
      </c>
      <c r="F894" s="91" t="s">
        <v>1458</v>
      </c>
      <c r="G894" s="91" t="s">
        <v>53</v>
      </c>
      <c r="H894" s="91" t="s">
        <v>54</v>
      </c>
      <c r="I894" s="92">
        <v>2.4899975100024896E-2</v>
      </c>
    </row>
    <row r="895" spans="1:9">
      <c r="A895" s="91" t="s">
        <v>2895</v>
      </c>
      <c r="B895" s="91" t="s">
        <v>2896</v>
      </c>
      <c r="C895" s="91" t="s">
        <v>2897</v>
      </c>
      <c r="D895" s="91" t="s">
        <v>70</v>
      </c>
      <c r="E895" s="91" t="s">
        <v>86</v>
      </c>
      <c r="F895" s="91" t="s">
        <v>300</v>
      </c>
      <c r="G895" s="91" t="s">
        <v>114</v>
      </c>
      <c r="H895" s="91" t="s">
        <v>115</v>
      </c>
      <c r="I895" s="92">
        <v>2.4899975100024896E-2</v>
      </c>
    </row>
    <row r="896" spans="1:9">
      <c r="A896" s="91" t="s">
        <v>2898</v>
      </c>
      <c r="B896" s="91" t="s">
        <v>2899</v>
      </c>
      <c r="C896" s="91" t="s">
        <v>2900</v>
      </c>
      <c r="D896" s="91" t="s">
        <v>88</v>
      </c>
      <c r="E896" s="91" t="s">
        <v>609</v>
      </c>
      <c r="F896" s="91" t="s">
        <v>610</v>
      </c>
      <c r="G896" s="91" t="s">
        <v>53</v>
      </c>
      <c r="H896" s="91" t="s">
        <v>54</v>
      </c>
      <c r="I896" s="92">
        <v>2.4799975200024797E-2</v>
      </c>
    </row>
    <row r="897" spans="1:9">
      <c r="A897" s="91" t="s">
        <v>2901</v>
      </c>
      <c r="B897" s="91" t="s">
        <v>2902</v>
      </c>
      <c r="C897" s="91" t="s">
        <v>2903</v>
      </c>
      <c r="D897" s="91" t="s">
        <v>58</v>
      </c>
      <c r="E897" s="91" t="s">
        <v>58</v>
      </c>
      <c r="F897" s="91" t="s">
        <v>59</v>
      </c>
      <c r="G897" s="91" t="s">
        <v>53</v>
      </c>
      <c r="H897" s="91" t="s">
        <v>54</v>
      </c>
      <c r="I897" s="92">
        <v>2.4799975200024797E-2</v>
      </c>
    </row>
    <row r="898" spans="1:9">
      <c r="A898" s="91" t="s">
        <v>2904</v>
      </c>
      <c r="B898" s="91" t="s">
        <v>2905</v>
      </c>
      <c r="C898" s="91" t="s">
        <v>2906</v>
      </c>
      <c r="D898" s="91" t="s">
        <v>82</v>
      </c>
      <c r="E898" s="91" t="s">
        <v>103</v>
      </c>
      <c r="F898" s="91" t="s">
        <v>104</v>
      </c>
      <c r="G898" s="91" t="s">
        <v>194</v>
      </c>
      <c r="H898" s="91" t="s">
        <v>147</v>
      </c>
      <c r="I898" s="92">
        <v>2.4799975200024797E-2</v>
      </c>
    </row>
    <row r="899" spans="1:9">
      <c r="A899" s="91" t="s">
        <v>2907</v>
      </c>
      <c r="B899" s="91" t="s">
        <v>2908</v>
      </c>
      <c r="C899" s="91" t="s">
        <v>2909</v>
      </c>
      <c r="D899" s="91" t="s">
        <v>58</v>
      </c>
      <c r="E899" s="91" t="s">
        <v>58</v>
      </c>
      <c r="F899" s="91" t="s">
        <v>59</v>
      </c>
      <c r="G899" s="91" t="s">
        <v>406</v>
      </c>
      <c r="H899" s="91" t="s">
        <v>228</v>
      </c>
      <c r="I899" s="92">
        <v>2.4799975200024797E-2</v>
      </c>
    </row>
    <row r="900" spans="1:9">
      <c r="A900" s="91" t="s">
        <v>2910</v>
      </c>
      <c r="B900" s="91" t="s">
        <v>2911</v>
      </c>
      <c r="C900" s="91" t="s">
        <v>2912</v>
      </c>
      <c r="D900" s="91" t="s">
        <v>99</v>
      </c>
      <c r="E900" s="91" t="s">
        <v>551</v>
      </c>
      <c r="F900" s="91" t="s">
        <v>1076</v>
      </c>
      <c r="G900" s="91" t="s">
        <v>194</v>
      </c>
      <c r="H900" s="91" t="s">
        <v>147</v>
      </c>
      <c r="I900" s="92">
        <v>2.4799975200024797E-2</v>
      </c>
    </row>
    <row r="901" spans="1:9">
      <c r="A901" s="91" t="s">
        <v>2913</v>
      </c>
      <c r="B901" s="91" t="s">
        <v>2914</v>
      </c>
      <c r="C901" s="91" t="s">
        <v>2915</v>
      </c>
      <c r="D901" s="91" t="s">
        <v>70</v>
      </c>
      <c r="E901" s="91" t="s">
        <v>435</v>
      </c>
      <c r="F901" s="91" t="s">
        <v>2642</v>
      </c>
      <c r="G901" s="91" t="s">
        <v>335</v>
      </c>
      <c r="H901" s="91" t="s">
        <v>175</v>
      </c>
      <c r="I901" s="92">
        <v>2.4699975300024695E-2</v>
      </c>
    </row>
    <row r="902" spans="1:9">
      <c r="A902" s="91" t="s">
        <v>2916</v>
      </c>
      <c r="B902" s="91" t="s">
        <v>2917</v>
      </c>
      <c r="C902" s="91" t="s">
        <v>2918</v>
      </c>
      <c r="D902" s="91" t="s">
        <v>74</v>
      </c>
      <c r="E902" s="91" t="s">
        <v>74</v>
      </c>
      <c r="F902" s="91" t="s">
        <v>98</v>
      </c>
      <c r="G902" s="91" t="s">
        <v>53</v>
      </c>
      <c r="H902" s="91" t="s">
        <v>54</v>
      </c>
      <c r="I902" s="92">
        <v>2.4699975300024695E-2</v>
      </c>
    </row>
    <row r="903" spans="1:9">
      <c r="A903" s="91" t="s">
        <v>2919</v>
      </c>
      <c r="B903" s="91" t="s">
        <v>2920</v>
      </c>
      <c r="C903" s="91" t="s">
        <v>2921</v>
      </c>
      <c r="D903" s="91" t="s">
        <v>94</v>
      </c>
      <c r="E903" s="91" t="s">
        <v>94</v>
      </c>
      <c r="F903" s="91" t="s">
        <v>164</v>
      </c>
      <c r="G903" s="91" t="s">
        <v>194</v>
      </c>
      <c r="H903" s="91" t="s">
        <v>147</v>
      </c>
      <c r="I903" s="92">
        <v>2.4599975400024596E-2</v>
      </c>
    </row>
    <row r="904" spans="1:9">
      <c r="A904" s="91" t="s">
        <v>2922</v>
      </c>
      <c r="B904" s="91" t="s">
        <v>2923</v>
      </c>
      <c r="C904" s="91" t="s">
        <v>2924</v>
      </c>
      <c r="D904" s="91" t="s">
        <v>70</v>
      </c>
      <c r="E904" s="91" t="s">
        <v>86</v>
      </c>
      <c r="F904" s="91" t="s">
        <v>300</v>
      </c>
      <c r="G904" s="91" t="s">
        <v>360</v>
      </c>
      <c r="H904" s="91" t="s">
        <v>188</v>
      </c>
      <c r="I904" s="92">
        <v>2.4499975500024498E-2</v>
      </c>
    </row>
    <row r="905" spans="1:9">
      <c r="A905" s="91" t="s">
        <v>2925</v>
      </c>
      <c r="B905" s="91" t="s">
        <v>2926</v>
      </c>
      <c r="C905" s="91" t="s">
        <v>2927</v>
      </c>
      <c r="D905" s="91" t="s">
        <v>88</v>
      </c>
      <c r="E905" s="91" t="s">
        <v>112</v>
      </c>
      <c r="F905" s="91" t="s">
        <v>113</v>
      </c>
      <c r="G905" s="91" t="s">
        <v>335</v>
      </c>
      <c r="H905" s="91" t="s">
        <v>175</v>
      </c>
      <c r="I905" s="92">
        <v>2.4499975500024498E-2</v>
      </c>
    </row>
    <row r="906" spans="1:9">
      <c r="A906" s="91" t="s">
        <v>2928</v>
      </c>
      <c r="B906" s="91" t="s">
        <v>2929</v>
      </c>
      <c r="C906" s="91" t="s">
        <v>2930</v>
      </c>
      <c r="D906" s="91" t="s">
        <v>105</v>
      </c>
      <c r="E906" s="91" t="s">
        <v>105</v>
      </c>
      <c r="F906" s="91" t="s">
        <v>565</v>
      </c>
      <c r="G906" s="91" t="s">
        <v>422</v>
      </c>
      <c r="H906" s="91" t="s">
        <v>240</v>
      </c>
      <c r="I906" s="92">
        <v>2.4499975500024498E-2</v>
      </c>
    </row>
    <row r="907" spans="1:9">
      <c r="A907" s="91" t="s">
        <v>2931</v>
      </c>
      <c r="B907" s="91" t="s">
        <v>2932</v>
      </c>
      <c r="C907" s="91" t="s">
        <v>2933</v>
      </c>
      <c r="D907" s="91" t="s">
        <v>70</v>
      </c>
      <c r="E907" s="91" t="s">
        <v>86</v>
      </c>
      <c r="F907" s="91" t="s">
        <v>1197</v>
      </c>
      <c r="G907" s="91" t="s">
        <v>194</v>
      </c>
      <c r="H907" s="91" t="s">
        <v>147</v>
      </c>
      <c r="I907" s="92">
        <v>2.4499975500024498E-2</v>
      </c>
    </row>
    <row r="908" spans="1:9">
      <c r="A908" s="91" t="s">
        <v>2934</v>
      </c>
      <c r="B908" s="91" t="s">
        <v>2935</v>
      </c>
      <c r="C908" s="91" t="s">
        <v>2936</v>
      </c>
      <c r="D908" s="91" t="s">
        <v>50</v>
      </c>
      <c r="E908" s="91" t="s">
        <v>63</v>
      </c>
      <c r="F908" s="91" t="s">
        <v>69</v>
      </c>
      <c r="G908" s="91" t="s">
        <v>335</v>
      </c>
      <c r="H908" s="91" t="s">
        <v>175</v>
      </c>
      <c r="I908" s="92">
        <v>2.4499975500024498E-2</v>
      </c>
    </row>
    <row r="909" spans="1:9">
      <c r="A909" s="91" t="s">
        <v>2937</v>
      </c>
      <c r="B909" s="91" t="s">
        <v>2938</v>
      </c>
      <c r="C909" s="91" t="s">
        <v>2939</v>
      </c>
      <c r="D909" s="91" t="s">
        <v>88</v>
      </c>
      <c r="E909" s="91" t="s">
        <v>311</v>
      </c>
      <c r="F909" s="91" t="s">
        <v>311</v>
      </c>
      <c r="G909" s="91" t="s">
        <v>53</v>
      </c>
      <c r="H909" s="91" t="s">
        <v>54</v>
      </c>
      <c r="I909" s="92">
        <v>2.4499975500024498E-2</v>
      </c>
    </row>
    <row r="910" spans="1:9">
      <c r="A910" s="91" t="s">
        <v>2940</v>
      </c>
      <c r="B910" s="91" t="s">
        <v>2941</v>
      </c>
      <c r="C910" s="91" t="s">
        <v>2942</v>
      </c>
      <c r="D910" s="91" t="s">
        <v>105</v>
      </c>
      <c r="E910" s="91" t="s">
        <v>105</v>
      </c>
      <c r="F910" s="91" t="s">
        <v>665</v>
      </c>
      <c r="G910" s="91" t="s">
        <v>165</v>
      </c>
      <c r="H910" s="91" t="s">
        <v>132</v>
      </c>
      <c r="I910" s="92">
        <v>2.4399975600024399E-2</v>
      </c>
    </row>
    <row r="911" spans="1:9">
      <c r="A911" s="91" t="s">
        <v>2943</v>
      </c>
      <c r="B911" s="91" t="s">
        <v>2944</v>
      </c>
      <c r="C911" s="91" t="s">
        <v>2945</v>
      </c>
      <c r="D911" s="91" t="s">
        <v>70</v>
      </c>
      <c r="E911" s="91" t="s">
        <v>435</v>
      </c>
      <c r="F911" s="91" t="s">
        <v>482</v>
      </c>
      <c r="G911" s="91" t="s">
        <v>194</v>
      </c>
      <c r="H911" s="91" t="s">
        <v>147</v>
      </c>
      <c r="I911" s="92">
        <v>2.4399975600024399E-2</v>
      </c>
    </row>
    <row r="912" spans="1:9">
      <c r="A912" s="91" t="s">
        <v>2946</v>
      </c>
      <c r="B912" s="91" t="s">
        <v>2947</v>
      </c>
      <c r="C912" s="91" t="s">
        <v>2948</v>
      </c>
      <c r="D912" s="91" t="s">
        <v>70</v>
      </c>
      <c r="E912" s="91" t="s">
        <v>86</v>
      </c>
      <c r="F912" s="91" t="s">
        <v>307</v>
      </c>
      <c r="G912" s="91" t="s">
        <v>276</v>
      </c>
      <c r="H912" s="91" t="s">
        <v>152</v>
      </c>
      <c r="I912" s="92">
        <v>2.4299975700024297E-2</v>
      </c>
    </row>
    <row r="913" spans="1:9">
      <c r="A913" s="91" t="s">
        <v>2949</v>
      </c>
      <c r="B913" s="91" t="s">
        <v>2950</v>
      </c>
      <c r="C913" s="91" t="s">
        <v>2951</v>
      </c>
      <c r="D913" s="91" t="s">
        <v>99</v>
      </c>
      <c r="E913" s="91" t="s">
        <v>291</v>
      </c>
      <c r="F913" s="91" t="s">
        <v>292</v>
      </c>
      <c r="G913" s="91" t="s">
        <v>53</v>
      </c>
      <c r="H913" s="91" t="s">
        <v>54</v>
      </c>
      <c r="I913" s="92">
        <v>2.4299975700024297E-2</v>
      </c>
    </row>
    <row r="914" spans="1:9">
      <c r="A914" s="91" t="s">
        <v>2952</v>
      </c>
      <c r="B914" s="91" t="s">
        <v>2953</v>
      </c>
      <c r="C914" s="91" t="s">
        <v>2954</v>
      </c>
      <c r="D914" s="91" t="s">
        <v>105</v>
      </c>
      <c r="E914" s="91" t="s">
        <v>105</v>
      </c>
      <c r="F914" s="91" t="s">
        <v>2377</v>
      </c>
      <c r="G914" s="91" t="s">
        <v>53</v>
      </c>
      <c r="H914" s="91" t="s">
        <v>54</v>
      </c>
      <c r="I914" s="92">
        <v>2.4299975700024297E-2</v>
      </c>
    </row>
    <row r="915" spans="1:9">
      <c r="A915" s="91" t="s">
        <v>2955</v>
      </c>
      <c r="B915" s="91" t="s">
        <v>2956</v>
      </c>
      <c r="C915" s="91" t="s">
        <v>2957</v>
      </c>
      <c r="D915" s="91" t="s">
        <v>94</v>
      </c>
      <c r="E915" s="91" t="s">
        <v>94</v>
      </c>
      <c r="F915" s="91" t="s">
        <v>164</v>
      </c>
      <c r="G915" s="91" t="s">
        <v>352</v>
      </c>
      <c r="H915" s="91" t="s">
        <v>180</v>
      </c>
      <c r="I915" s="92">
        <v>2.4299975700024297E-2</v>
      </c>
    </row>
    <row r="916" spans="1:9">
      <c r="A916" s="91" t="s">
        <v>2958</v>
      </c>
      <c r="B916" s="91" t="s">
        <v>2959</v>
      </c>
      <c r="C916" s="91" t="s">
        <v>2960</v>
      </c>
      <c r="D916" s="91" t="s">
        <v>58</v>
      </c>
      <c r="E916" s="91" t="s">
        <v>58</v>
      </c>
      <c r="F916" s="91" t="s">
        <v>59</v>
      </c>
      <c r="G916" s="91" t="s">
        <v>53</v>
      </c>
      <c r="H916" s="91" t="s">
        <v>54</v>
      </c>
      <c r="I916" s="92">
        <v>2.4199975800024195E-2</v>
      </c>
    </row>
    <row r="917" spans="1:9">
      <c r="A917" s="91" t="s">
        <v>2961</v>
      </c>
      <c r="B917" s="91" t="s">
        <v>2962</v>
      </c>
      <c r="C917" s="91" t="s">
        <v>2963</v>
      </c>
      <c r="D917" s="91" t="s">
        <v>88</v>
      </c>
      <c r="E917" s="91" t="s">
        <v>127</v>
      </c>
      <c r="F917" s="91" t="s">
        <v>461</v>
      </c>
      <c r="G917" s="91" t="s">
        <v>194</v>
      </c>
      <c r="H917" s="91" t="s">
        <v>147</v>
      </c>
      <c r="I917" s="92">
        <v>2.4199975800024195E-2</v>
      </c>
    </row>
    <row r="918" spans="1:9">
      <c r="A918" s="91" t="s">
        <v>2964</v>
      </c>
      <c r="B918" s="91" t="s">
        <v>2965</v>
      </c>
      <c r="C918" s="91" t="s">
        <v>2966</v>
      </c>
      <c r="D918" s="91" t="s">
        <v>88</v>
      </c>
      <c r="E918" s="91" t="s">
        <v>112</v>
      </c>
      <c r="F918" s="91" t="s">
        <v>113</v>
      </c>
      <c r="G918" s="91" t="s">
        <v>426</v>
      </c>
      <c r="H918" s="91" t="s">
        <v>244</v>
      </c>
      <c r="I918" s="92">
        <v>2.4199975800024195E-2</v>
      </c>
    </row>
    <row r="919" spans="1:9">
      <c r="A919" s="91" t="s">
        <v>2967</v>
      </c>
      <c r="B919" s="91" t="s">
        <v>2968</v>
      </c>
      <c r="C919" s="91" t="s">
        <v>2969</v>
      </c>
      <c r="D919" s="91" t="s">
        <v>88</v>
      </c>
      <c r="E919" s="91" t="s">
        <v>311</v>
      </c>
      <c r="F919" s="91" t="s">
        <v>311</v>
      </c>
      <c r="G919" s="91" t="s">
        <v>276</v>
      </c>
      <c r="H919" s="91" t="s">
        <v>152</v>
      </c>
      <c r="I919" s="92">
        <v>2.4199975800024195E-2</v>
      </c>
    </row>
    <row r="920" spans="1:9">
      <c r="A920" s="91" t="s">
        <v>2970</v>
      </c>
      <c r="B920" s="91" t="s">
        <v>2971</v>
      </c>
      <c r="C920" s="91" t="s">
        <v>2972</v>
      </c>
      <c r="D920" s="91" t="s">
        <v>88</v>
      </c>
      <c r="E920" s="91" t="s">
        <v>112</v>
      </c>
      <c r="F920" s="91" t="s">
        <v>113</v>
      </c>
      <c r="G920" s="91" t="s">
        <v>323</v>
      </c>
      <c r="H920" s="91" t="s">
        <v>160</v>
      </c>
      <c r="I920" s="92">
        <v>2.4099975900024096E-2</v>
      </c>
    </row>
    <row r="921" spans="1:9">
      <c r="A921" s="91" t="s">
        <v>2973</v>
      </c>
      <c r="B921" s="91" t="s">
        <v>2974</v>
      </c>
      <c r="C921" s="91" t="s">
        <v>2975</v>
      </c>
      <c r="D921" s="91" t="s">
        <v>65</v>
      </c>
      <c r="E921" s="91" t="s">
        <v>92</v>
      </c>
      <c r="F921" s="91" t="s">
        <v>93</v>
      </c>
      <c r="G921" s="91" t="s">
        <v>376</v>
      </c>
      <c r="H921" s="91" t="s">
        <v>204</v>
      </c>
      <c r="I921" s="92">
        <v>2.4099975900024096E-2</v>
      </c>
    </row>
    <row r="922" spans="1:9">
      <c r="A922" s="91" t="s">
        <v>2976</v>
      </c>
      <c r="B922" s="91" t="s">
        <v>2977</v>
      </c>
      <c r="C922" s="91" t="s">
        <v>2978</v>
      </c>
      <c r="D922" s="91" t="s">
        <v>50</v>
      </c>
      <c r="E922" s="91" t="s">
        <v>146</v>
      </c>
      <c r="F922" s="91" t="s">
        <v>146</v>
      </c>
      <c r="G922" s="91" t="s">
        <v>53</v>
      </c>
      <c r="H922" s="91" t="s">
        <v>54</v>
      </c>
      <c r="I922" s="92">
        <v>2.4099975900024096E-2</v>
      </c>
    </row>
    <row r="923" spans="1:9">
      <c r="A923" s="91" t="s">
        <v>2979</v>
      </c>
      <c r="B923" s="91" t="s">
        <v>2980</v>
      </c>
      <c r="C923" s="91" t="s">
        <v>2981</v>
      </c>
      <c r="D923" s="91" t="s">
        <v>94</v>
      </c>
      <c r="E923" s="91" t="s">
        <v>94</v>
      </c>
      <c r="F923" s="91" t="s">
        <v>281</v>
      </c>
      <c r="G923" s="91" t="s">
        <v>331</v>
      </c>
      <c r="H923" s="91" t="s">
        <v>170</v>
      </c>
      <c r="I923" s="92">
        <v>2.4099975900024096E-2</v>
      </c>
    </row>
    <row r="924" spans="1:9">
      <c r="A924" s="91" t="s">
        <v>2982</v>
      </c>
      <c r="B924" s="91" t="s">
        <v>2983</v>
      </c>
      <c r="C924" s="91" t="s">
        <v>2984</v>
      </c>
      <c r="D924" s="91" t="s">
        <v>58</v>
      </c>
      <c r="E924" s="91" t="s">
        <v>58</v>
      </c>
      <c r="F924" s="91" t="s">
        <v>59</v>
      </c>
      <c r="G924" s="91" t="s">
        <v>53</v>
      </c>
      <c r="H924" s="91" t="s">
        <v>54</v>
      </c>
      <c r="I924" s="92">
        <v>2.4099975900024096E-2</v>
      </c>
    </row>
    <row r="925" spans="1:9">
      <c r="A925" s="91" t="s">
        <v>2985</v>
      </c>
      <c r="B925" s="91" t="s">
        <v>2986</v>
      </c>
      <c r="C925" s="91" t="s">
        <v>2987</v>
      </c>
      <c r="D925" s="91" t="s">
        <v>65</v>
      </c>
      <c r="E925" s="91" t="s">
        <v>78</v>
      </c>
      <c r="F925" s="91" t="s">
        <v>141</v>
      </c>
      <c r="G925" s="91" t="s">
        <v>53</v>
      </c>
      <c r="H925" s="91" t="s">
        <v>54</v>
      </c>
      <c r="I925" s="92">
        <v>2.3999976000023997E-2</v>
      </c>
    </row>
    <row r="926" spans="1:9">
      <c r="A926" s="91" t="s">
        <v>2988</v>
      </c>
      <c r="B926" s="91" t="s">
        <v>2989</v>
      </c>
      <c r="C926" s="91" t="s">
        <v>2990</v>
      </c>
      <c r="D926" s="91" t="s">
        <v>65</v>
      </c>
      <c r="E926" s="91" t="s">
        <v>92</v>
      </c>
      <c r="F926" s="91" t="s">
        <v>93</v>
      </c>
      <c r="G926" s="91" t="s">
        <v>53</v>
      </c>
      <c r="H926" s="91" t="s">
        <v>54</v>
      </c>
      <c r="I926" s="92">
        <v>2.3999976000023997E-2</v>
      </c>
    </row>
    <row r="927" spans="1:9">
      <c r="A927" s="91" t="s">
        <v>2991</v>
      </c>
      <c r="B927" s="91" t="s">
        <v>2992</v>
      </c>
      <c r="C927" s="91" t="s">
        <v>2993</v>
      </c>
      <c r="D927" s="91" t="s">
        <v>99</v>
      </c>
      <c r="E927" s="91" t="s">
        <v>226</v>
      </c>
      <c r="F927" s="91" t="s">
        <v>227</v>
      </c>
      <c r="G927" s="91" t="s">
        <v>53</v>
      </c>
      <c r="H927" s="91" t="s">
        <v>54</v>
      </c>
      <c r="I927" s="92">
        <v>2.3999976000023997E-2</v>
      </c>
    </row>
    <row r="928" spans="1:9">
      <c r="A928" s="91" t="s">
        <v>2994</v>
      </c>
      <c r="B928" s="91" t="s">
        <v>2995</v>
      </c>
      <c r="C928" s="91" t="s">
        <v>2996</v>
      </c>
      <c r="D928" s="91" t="s">
        <v>82</v>
      </c>
      <c r="E928" s="91" t="s">
        <v>400</v>
      </c>
      <c r="F928" s="91" t="s">
        <v>401</v>
      </c>
      <c r="G928" s="91" t="s">
        <v>53</v>
      </c>
      <c r="H928" s="91" t="s">
        <v>54</v>
      </c>
      <c r="I928" s="92">
        <v>2.3999976000023997E-2</v>
      </c>
    </row>
    <row r="929" spans="1:9">
      <c r="A929" s="91" t="s">
        <v>2997</v>
      </c>
      <c r="B929" s="91" t="s">
        <v>2998</v>
      </c>
      <c r="C929" s="91" t="s">
        <v>2999</v>
      </c>
      <c r="D929" s="91" t="s">
        <v>94</v>
      </c>
      <c r="E929" s="91" t="s">
        <v>94</v>
      </c>
      <c r="F929" s="91" t="s">
        <v>281</v>
      </c>
      <c r="G929" s="91" t="s">
        <v>194</v>
      </c>
      <c r="H929" s="91" t="s">
        <v>147</v>
      </c>
      <c r="I929" s="92">
        <v>2.3999976000023997E-2</v>
      </c>
    </row>
    <row r="930" spans="1:9">
      <c r="A930" s="91" t="s">
        <v>3000</v>
      </c>
      <c r="B930" s="91" t="s">
        <v>3001</v>
      </c>
      <c r="C930" s="91" t="s">
        <v>3002</v>
      </c>
      <c r="D930" s="91" t="s">
        <v>65</v>
      </c>
      <c r="E930" s="91" t="s">
        <v>78</v>
      </c>
      <c r="F930" s="91" t="s">
        <v>79</v>
      </c>
      <c r="G930" s="91" t="s">
        <v>114</v>
      </c>
      <c r="H930" s="91" t="s">
        <v>115</v>
      </c>
      <c r="I930" s="92">
        <v>2.3899976100023899E-2</v>
      </c>
    </row>
    <row r="931" spans="1:9">
      <c r="A931" s="91" t="s">
        <v>3003</v>
      </c>
      <c r="B931" s="91" t="s">
        <v>3004</v>
      </c>
      <c r="C931" s="91" t="s">
        <v>3005</v>
      </c>
      <c r="D931" s="91" t="s">
        <v>58</v>
      </c>
      <c r="E931" s="91" t="s">
        <v>58</v>
      </c>
      <c r="F931" s="91" t="s">
        <v>59</v>
      </c>
      <c r="G931" s="91" t="s">
        <v>53</v>
      </c>
      <c r="H931" s="91" t="s">
        <v>54</v>
      </c>
      <c r="I931" s="92">
        <v>2.3899976100023899E-2</v>
      </c>
    </row>
    <row r="932" spans="1:9">
      <c r="A932" s="91" t="s">
        <v>3006</v>
      </c>
      <c r="B932" s="91" t="s">
        <v>3007</v>
      </c>
      <c r="C932" s="91" t="s">
        <v>3008</v>
      </c>
      <c r="D932" s="91" t="s">
        <v>94</v>
      </c>
      <c r="E932" s="91" t="s">
        <v>94</v>
      </c>
      <c r="F932" s="91" t="s">
        <v>281</v>
      </c>
      <c r="G932" s="91" t="s">
        <v>194</v>
      </c>
      <c r="H932" s="91" t="s">
        <v>147</v>
      </c>
      <c r="I932" s="92">
        <v>2.3899976100023899E-2</v>
      </c>
    </row>
    <row r="933" spans="1:9">
      <c r="A933" s="91" t="s">
        <v>3009</v>
      </c>
      <c r="B933" s="91" t="s">
        <v>3010</v>
      </c>
      <c r="C933" s="91" t="s">
        <v>3011</v>
      </c>
      <c r="D933" s="91" t="s">
        <v>70</v>
      </c>
      <c r="E933" s="91" t="s">
        <v>86</v>
      </c>
      <c r="F933" s="91" t="s">
        <v>87</v>
      </c>
      <c r="G933" s="91" t="s">
        <v>114</v>
      </c>
      <c r="H933" s="91" t="s">
        <v>115</v>
      </c>
      <c r="I933" s="92">
        <v>2.3899976100023899E-2</v>
      </c>
    </row>
    <row r="934" spans="1:9">
      <c r="A934" s="91" t="s">
        <v>3012</v>
      </c>
      <c r="B934" s="91" t="s">
        <v>3013</v>
      </c>
      <c r="C934" s="91" t="s">
        <v>3014</v>
      </c>
      <c r="D934" s="91" t="s">
        <v>58</v>
      </c>
      <c r="E934" s="91" t="s">
        <v>58</v>
      </c>
      <c r="F934" s="91" t="s">
        <v>217</v>
      </c>
      <c r="G934" s="91" t="s">
        <v>364</v>
      </c>
      <c r="H934" s="91" t="s">
        <v>195</v>
      </c>
      <c r="I934" s="92">
        <v>2.37999762000238E-2</v>
      </c>
    </row>
    <row r="935" spans="1:9">
      <c r="A935" s="91" t="s">
        <v>3015</v>
      </c>
      <c r="B935" s="91" t="s">
        <v>3016</v>
      </c>
      <c r="C935" s="91" t="s">
        <v>3017</v>
      </c>
      <c r="D935" s="91" t="s">
        <v>88</v>
      </c>
      <c r="E935" s="91" t="s">
        <v>311</v>
      </c>
      <c r="F935" s="91" t="s">
        <v>311</v>
      </c>
      <c r="G935" s="91" t="s">
        <v>194</v>
      </c>
      <c r="H935" s="91" t="s">
        <v>147</v>
      </c>
      <c r="I935" s="92">
        <v>2.37999762000238E-2</v>
      </c>
    </row>
    <row r="936" spans="1:9">
      <c r="A936" s="91" t="s">
        <v>3018</v>
      </c>
      <c r="B936" s="91" t="s">
        <v>3019</v>
      </c>
      <c r="C936" s="91" t="s">
        <v>3020</v>
      </c>
      <c r="D936" s="91" t="s">
        <v>99</v>
      </c>
      <c r="E936" s="91" t="s">
        <v>192</v>
      </c>
      <c r="F936" s="91" t="s">
        <v>1044</v>
      </c>
      <c r="G936" s="91" t="s">
        <v>194</v>
      </c>
      <c r="H936" s="91" t="s">
        <v>147</v>
      </c>
      <c r="I936" s="92">
        <v>2.3699976300023694E-2</v>
      </c>
    </row>
    <row r="937" spans="1:9">
      <c r="A937" s="91" t="s">
        <v>3021</v>
      </c>
      <c r="B937" s="91" t="s">
        <v>3022</v>
      </c>
      <c r="C937" s="91" t="s">
        <v>3023</v>
      </c>
      <c r="D937" s="91" t="s">
        <v>58</v>
      </c>
      <c r="E937" s="91" t="s">
        <v>58</v>
      </c>
      <c r="F937" s="91" t="s">
        <v>59</v>
      </c>
      <c r="G937" s="91" t="s">
        <v>276</v>
      </c>
      <c r="H937" s="91" t="s">
        <v>152</v>
      </c>
      <c r="I937" s="92">
        <v>2.3699976300023694E-2</v>
      </c>
    </row>
    <row r="938" spans="1:9">
      <c r="A938" s="91" t="s">
        <v>3024</v>
      </c>
      <c r="B938" s="91" t="s">
        <v>3025</v>
      </c>
      <c r="C938" s="91" t="s">
        <v>3026</v>
      </c>
      <c r="D938" s="91" t="s">
        <v>99</v>
      </c>
      <c r="E938" s="91" t="s">
        <v>192</v>
      </c>
      <c r="F938" s="91" t="s">
        <v>193</v>
      </c>
      <c r="G938" s="91" t="s">
        <v>194</v>
      </c>
      <c r="H938" s="91" t="s">
        <v>147</v>
      </c>
      <c r="I938" s="92">
        <v>2.3599976400023596E-2</v>
      </c>
    </row>
    <row r="939" spans="1:9">
      <c r="A939" s="91" t="s">
        <v>3027</v>
      </c>
      <c r="B939" s="91" t="s">
        <v>3028</v>
      </c>
      <c r="C939" s="91" t="s">
        <v>3029</v>
      </c>
      <c r="D939" s="91" t="s">
        <v>99</v>
      </c>
      <c r="E939" s="91" t="s">
        <v>551</v>
      </c>
      <c r="F939" s="91" t="s">
        <v>552</v>
      </c>
      <c r="G939" s="91" t="s">
        <v>53</v>
      </c>
      <c r="H939" s="91" t="s">
        <v>54</v>
      </c>
      <c r="I939" s="92">
        <v>2.3599976400023596E-2</v>
      </c>
    </row>
    <row r="940" spans="1:9">
      <c r="A940" s="91" t="s">
        <v>3030</v>
      </c>
      <c r="B940" s="91" t="s">
        <v>3031</v>
      </c>
      <c r="C940" s="91" t="s">
        <v>3032</v>
      </c>
      <c r="D940" s="91" t="s">
        <v>105</v>
      </c>
      <c r="E940" s="91" t="s">
        <v>105</v>
      </c>
      <c r="F940" s="91" t="s">
        <v>665</v>
      </c>
      <c r="G940" s="91" t="s">
        <v>53</v>
      </c>
      <c r="H940" s="91" t="s">
        <v>54</v>
      </c>
      <c r="I940" s="92">
        <v>2.3599976400023596E-2</v>
      </c>
    </row>
    <row r="941" spans="1:9">
      <c r="A941" s="91" t="s">
        <v>3033</v>
      </c>
      <c r="B941" s="91" t="s">
        <v>3034</v>
      </c>
      <c r="C941" s="91" t="s">
        <v>3035</v>
      </c>
      <c r="D941" s="91" t="s">
        <v>65</v>
      </c>
      <c r="E941" s="91" t="s">
        <v>92</v>
      </c>
      <c r="F941" s="91" t="s">
        <v>876</v>
      </c>
      <c r="G941" s="91" t="s">
        <v>327</v>
      </c>
      <c r="H941" s="91" t="s">
        <v>166</v>
      </c>
      <c r="I941" s="92">
        <v>2.3499976500023497E-2</v>
      </c>
    </row>
    <row r="942" spans="1:9">
      <c r="A942" s="91" t="s">
        <v>3036</v>
      </c>
      <c r="B942" s="91" t="s">
        <v>3037</v>
      </c>
      <c r="C942" s="91" t="s">
        <v>3038</v>
      </c>
      <c r="D942" s="91" t="s">
        <v>94</v>
      </c>
      <c r="E942" s="91" t="s">
        <v>94</v>
      </c>
      <c r="F942" s="91" t="s">
        <v>164</v>
      </c>
      <c r="G942" s="91" t="s">
        <v>426</v>
      </c>
      <c r="H942" s="91" t="s">
        <v>244</v>
      </c>
      <c r="I942" s="92">
        <v>2.3499976500023497E-2</v>
      </c>
    </row>
    <row r="943" spans="1:9">
      <c r="A943" s="91" t="s">
        <v>3039</v>
      </c>
      <c r="B943" s="91" t="s">
        <v>3040</v>
      </c>
      <c r="C943" s="91" t="s">
        <v>3041</v>
      </c>
      <c r="D943" s="91" t="s">
        <v>82</v>
      </c>
      <c r="E943" s="91" t="s">
        <v>103</v>
      </c>
      <c r="F943" s="91" t="s">
        <v>104</v>
      </c>
      <c r="G943" s="91" t="s">
        <v>268</v>
      </c>
      <c r="H943" s="91" t="s">
        <v>137</v>
      </c>
      <c r="I943" s="92">
        <v>2.3499976500023497E-2</v>
      </c>
    </row>
    <row r="944" spans="1:9">
      <c r="A944" s="91" t="s">
        <v>3042</v>
      </c>
      <c r="B944" s="91" t="s">
        <v>3043</v>
      </c>
      <c r="C944" s="91" t="s">
        <v>3044</v>
      </c>
      <c r="D944" s="91" t="s">
        <v>50</v>
      </c>
      <c r="E944" s="91" t="s">
        <v>51</v>
      </c>
      <c r="F944" s="91" t="s">
        <v>208</v>
      </c>
      <c r="G944" s="91" t="s">
        <v>276</v>
      </c>
      <c r="H944" s="91" t="s">
        <v>152</v>
      </c>
      <c r="I944" s="92">
        <v>2.3499976500023497E-2</v>
      </c>
    </row>
    <row r="945" spans="1:9">
      <c r="A945" s="91" t="s">
        <v>3045</v>
      </c>
      <c r="B945" s="91" t="s">
        <v>3046</v>
      </c>
      <c r="C945" s="91" t="s">
        <v>3047</v>
      </c>
      <c r="D945" s="91" t="s">
        <v>88</v>
      </c>
      <c r="E945" s="91" t="s">
        <v>311</v>
      </c>
      <c r="F945" s="91" t="s">
        <v>311</v>
      </c>
      <c r="G945" s="91" t="s">
        <v>179</v>
      </c>
      <c r="H945" s="91" t="s">
        <v>142</v>
      </c>
      <c r="I945" s="92">
        <v>2.3499976500023497E-2</v>
      </c>
    </row>
    <row r="946" spans="1:9">
      <c r="A946" s="91" t="s">
        <v>3048</v>
      </c>
      <c r="B946" s="91" t="s">
        <v>3049</v>
      </c>
      <c r="C946" s="91" t="s">
        <v>3050</v>
      </c>
      <c r="D946" s="91" t="s">
        <v>88</v>
      </c>
      <c r="E946" s="91" t="s">
        <v>112</v>
      </c>
      <c r="F946" s="91" t="s">
        <v>113</v>
      </c>
      <c r="G946" s="91" t="s">
        <v>406</v>
      </c>
      <c r="H946" s="91" t="s">
        <v>228</v>
      </c>
      <c r="I946" s="92">
        <v>2.3499976500023497E-2</v>
      </c>
    </row>
    <row r="947" spans="1:9">
      <c r="A947" s="91" t="s">
        <v>3051</v>
      </c>
      <c r="B947" s="91" t="s">
        <v>3052</v>
      </c>
      <c r="C947" s="91" t="s">
        <v>3053</v>
      </c>
      <c r="D947" s="91" t="s">
        <v>70</v>
      </c>
      <c r="E947" s="91" t="s">
        <v>1457</v>
      </c>
      <c r="F947" s="91" t="s">
        <v>1504</v>
      </c>
      <c r="G947" s="91" t="s">
        <v>80</v>
      </c>
      <c r="H947" s="91" t="s">
        <v>81</v>
      </c>
      <c r="I947" s="92">
        <v>2.3399976600023398E-2</v>
      </c>
    </row>
    <row r="948" spans="1:9">
      <c r="A948" s="91" t="s">
        <v>3054</v>
      </c>
      <c r="B948" s="91" t="s">
        <v>3055</v>
      </c>
      <c r="C948" s="91" t="s">
        <v>3056</v>
      </c>
      <c r="D948" s="91" t="s">
        <v>88</v>
      </c>
      <c r="E948" s="91" t="s">
        <v>112</v>
      </c>
      <c r="F948" s="91" t="s">
        <v>113</v>
      </c>
      <c r="G948" s="91" t="s">
        <v>352</v>
      </c>
      <c r="H948" s="91" t="s">
        <v>180</v>
      </c>
      <c r="I948" s="92">
        <v>2.3399976600023398E-2</v>
      </c>
    </row>
    <row r="949" spans="1:9">
      <c r="A949" s="91" t="s">
        <v>3057</v>
      </c>
      <c r="B949" s="91" t="s">
        <v>3058</v>
      </c>
      <c r="C949" s="91" t="s">
        <v>3059</v>
      </c>
      <c r="D949" s="91" t="s">
        <v>74</v>
      </c>
      <c r="E949" s="91" t="s">
        <v>74</v>
      </c>
      <c r="F949" s="91" t="s">
        <v>98</v>
      </c>
      <c r="G949" s="91" t="s">
        <v>315</v>
      </c>
      <c r="H949" s="91" t="s">
        <v>156</v>
      </c>
      <c r="I949" s="92">
        <v>2.3399976600023398E-2</v>
      </c>
    </row>
    <row r="950" spans="1:9">
      <c r="A950" s="91" t="s">
        <v>3060</v>
      </c>
      <c r="B950" s="91" t="s">
        <v>3061</v>
      </c>
      <c r="C950" s="91" t="s">
        <v>3062</v>
      </c>
      <c r="D950" s="91" t="s">
        <v>70</v>
      </c>
      <c r="E950" s="91" t="s">
        <v>435</v>
      </c>
      <c r="F950" s="91" t="s">
        <v>2642</v>
      </c>
      <c r="G950" s="91" t="s">
        <v>319</v>
      </c>
      <c r="H950" s="91" t="s">
        <v>137</v>
      </c>
      <c r="I950" s="92">
        <v>2.3299976700023296E-2</v>
      </c>
    </row>
    <row r="951" spans="1:9">
      <c r="A951" s="91" t="s">
        <v>3063</v>
      </c>
      <c r="B951" s="91" t="s">
        <v>3064</v>
      </c>
      <c r="C951" s="91" t="s">
        <v>3065</v>
      </c>
      <c r="D951" s="91" t="s">
        <v>50</v>
      </c>
      <c r="E951" s="91" t="s">
        <v>63</v>
      </c>
      <c r="F951" s="91" t="s">
        <v>120</v>
      </c>
      <c r="G951" s="91" t="s">
        <v>53</v>
      </c>
      <c r="H951" s="91" t="s">
        <v>54</v>
      </c>
      <c r="I951" s="92">
        <v>2.3299976700023296E-2</v>
      </c>
    </row>
    <row r="952" spans="1:9">
      <c r="A952" s="91" t="s">
        <v>3066</v>
      </c>
      <c r="B952" s="91" t="s">
        <v>3067</v>
      </c>
      <c r="C952" s="91" t="s">
        <v>3068</v>
      </c>
      <c r="D952" s="91" t="s">
        <v>88</v>
      </c>
      <c r="E952" s="91" t="s">
        <v>311</v>
      </c>
      <c r="F952" s="91" t="s">
        <v>311</v>
      </c>
      <c r="G952" s="91" t="s">
        <v>276</v>
      </c>
      <c r="H952" s="91" t="s">
        <v>152</v>
      </c>
      <c r="I952" s="92">
        <v>2.3299976700023296E-2</v>
      </c>
    </row>
    <row r="953" spans="1:9">
      <c r="A953" s="91" t="s">
        <v>3069</v>
      </c>
      <c r="B953" s="91" t="s">
        <v>3070</v>
      </c>
      <c r="C953" s="91" t="s">
        <v>3071</v>
      </c>
      <c r="D953" s="91" t="s">
        <v>99</v>
      </c>
      <c r="E953" s="91" t="s">
        <v>226</v>
      </c>
      <c r="F953" s="91" t="s">
        <v>227</v>
      </c>
      <c r="G953" s="91" t="s">
        <v>114</v>
      </c>
      <c r="H953" s="91" t="s">
        <v>115</v>
      </c>
      <c r="I953" s="92">
        <v>2.3299976700023296E-2</v>
      </c>
    </row>
    <row r="954" spans="1:9">
      <c r="A954" s="91" t="s">
        <v>3072</v>
      </c>
      <c r="B954" s="91" t="s">
        <v>3073</v>
      </c>
      <c r="C954" s="91" t="s">
        <v>3074</v>
      </c>
      <c r="D954" s="91" t="s">
        <v>105</v>
      </c>
      <c r="E954" s="91" t="s">
        <v>105</v>
      </c>
      <c r="F954" s="91" t="s">
        <v>3075</v>
      </c>
      <c r="G954" s="91" t="s">
        <v>114</v>
      </c>
      <c r="H954" s="91" t="s">
        <v>115</v>
      </c>
      <c r="I954" s="92">
        <v>2.3299976700023296E-2</v>
      </c>
    </row>
    <row r="955" spans="1:9">
      <c r="A955" s="91" t="s">
        <v>3076</v>
      </c>
      <c r="B955" s="91" t="s">
        <v>3077</v>
      </c>
      <c r="C955" s="91" t="s">
        <v>3078</v>
      </c>
      <c r="D955" s="91" t="s">
        <v>88</v>
      </c>
      <c r="E955" s="91" t="s">
        <v>112</v>
      </c>
      <c r="F955" s="91" t="s">
        <v>113</v>
      </c>
      <c r="G955" s="91" t="s">
        <v>388</v>
      </c>
      <c r="H955" s="91" t="s">
        <v>213</v>
      </c>
      <c r="I955" s="92">
        <v>2.3199976800023194E-2</v>
      </c>
    </row>
    <row r="956" spans="1:9">
      <c r="A956" s="91" t="s">
        <v>3079</v>
      </c>
      <c r="B956" s="91" t="s">
        <v>3080</v>
      </c>
      <c r="C956" s="91" t="s">
        <v>3081</v>
      </c>
      <c r="D956" s="91" t="s">
        <v>70</v>
      </c>
      <c r="E956" s="91" t="s">
        <v>86</v>
      </c>
      <c r="F956" s="91" t="s">
        <v>300</v>
      </c>
      <c r="G956" s="91" t="s">
        <v>53</v>
      </c>
      <c r="H956" s="91" t="s">
        <v>54</v>
      </c>
      <c r="I956" s="92">
        <v>2.3199976800023194E-2</v>
      </c>
    </row>
    <row r="957" spans="1:9">
      <c r="A957" s="91" t="s">
        <v>3082</v>
      </c>
      <c r="B957" s="91" t="s">
        <v>3083</v>
      </c>
      <c r="C957" s="91" t="s">
        <v>3084</v>
      </c>
      <c r="D957" s="91" t="s">
        <v>58</v>
      </c>
      <c r="E957" s="91" t="s">
        <v>58</v>
      </c>
      <c r="F957" s="91" t="s">
        <v>217</v>
      </c>
      <c r="G957" s="91" t="s">
        <v>114</v>
      </c>
      <c r="H957" s="91" t="s">
        <v>115</v>
      </c>
      <c r="I957" s="92">
        <v>2.3099976900023095E-2</v>
      </c>
    </row>
    <row r="958" spans="1:9">
      <c r="A958" s="91" t="s">
        <v>3085</v>
      </c>
      <c r="B958" s="91" t="s">
        <v>3086</v>
      </c>
      <c r="C958" s="91" t="s">
        <v>3087</v>
      </c>
      <c r="D958" s="91" t="s">
        <v>50</v>
      </c>
      <c r="E958" s="91" t="s">
        <v>63</v>
      </c>
      <c r="F958" s="91" t="s">
        <v>64</v>
      </c>
      <c r="G958" s="91" t="s">
        <v>53</v>
      </c>
      <c r="H958" s="91" t="s">
        <v>54</v>
      </c>
      <c r="I958" s="92">
        <v>2.2999977000022997E-2</v>
      </c>
    </row>
    <row r="959" spans="1:9">
      <c r="A959" s="91" t="s">
        <v>3088</v>
      </c>
      <c r="B959" s="91" t="s">
        <v>3089</v>
      </c>
      <c r="C959" s="91" t="s">
        <v>3090</v>
      </c>
      <c r="D959" s="91" t="s">
        <v>99</v>
      </c>
      <c r="E959" s="91" t="s">
        <v>296</v>
      </c>
      <c r="F959" s="91" t="s">
        <v>296</v>
      </c>
      <c r="G959" s="91" t="s">
        <v>53</v>
      </c>
      <c r="H959" s="91" t="s">
        <v>54</v>
      </c>
      <c r="I959" s="92">
        <v>2.2999977000022997E-2</v>
      </c>
    </row>
    <row r="960" spans="1:9">
      <c r="A960" s="91" t="s">
        <v>3091</v>
      </c>
      <c r="B960" s="91" t="s">
        <v>3092</v>
      </c>
      <c r="C960" s="91" t="s">
        <v>3093</v>
      </c>
      <c r="D960" s="91" t="s">
        <v>58</v>
      </c>
      <c r="E960" s="91" t="s">
        <v>58</v>
      </c>
      <c r="F960" s="91" t="s">
        <v>217</v>
      </c>
      <c r="G960" s="91" t="s">
        <v>53</v>
      </c>
      <c r="H960" s="91" t="s">
        <v>54</v>
      </c>
      <c r="I960" s="92">
        <v>2.2999977000022997E-2</v>
      </c>
    </row>
    <row r="961" spans="1:9">
      <c r="A961" s="91" t="s">
        <v>3094</v>
      </c>
      <c r="B961" s="91" t="s">
        <v>3095</v>
      </c>
      <c r="C961" s="91" t="s">
        <v>3096</v>
      </c>
      <c r="D961" s="91" t="s">
        <v>65</v>
      </c>
      <c r="E961" s="91" t="s">
        <v>203</v>
      </c>
      <c r="F961" s="91" t="s">
        <v>203</v>
      </c>
      <c r="G961" s="91" t="s">
        <v>315</v>
      </c>
      <c r="H961" s="91" t="s">
        <v>54</v>
      </c>
      <c r="I961" s="92">
        <v>2.2999977000022997E-2</v>
      </c>
    </row>
    <row r="962" spans="1:9">
      <c r="A962" s="91" t="s">
        <v>3097</v>
      </c>
      <c r="B962" s="91" t="s">
        <v>3098</v>
      </c>
      <c r="C962" s="91" t="s">
        <v>3099</v>
      </c>
      <c r="D962" s="91" t="s">
        <v>50</v>
      </c>
      <c r="E962" s="91" t="s">
        <v>63</v>
      </c>
      <c r="F962" s="91" t="s">
        <v>64</v>
      </c>
      <c r="G962" s="91" t="s">
        <v>114</v>
      </c>
      <c r="H962" s="91" t="s">
        <v>115</v>
      </c>
      <c r="I962" s="92">
        <v>2.2999977000022997E-2</v>
      </c>
    </row>
    <row r="963" spans="1:9">
      <c r="A963" s="91" t="s">
        <v>3100</v>
      </c>
      <c r="B963" s="91" t="s">
        <v>3101</v>
      </c>
      <c r="C963" s="91" t="s">
        <v>3102</v>
      </c>
      <c r="D963" s="91" t="s">
        <v>50</v>
      </c>
      <c r="E963" s="91" t="s">
        <v>146</v>
      </c>
      <c r="F963" s="91" t="s">
        <v>146</v>
      </c>
      <c r="G963" s="91" t="s">
        <v>323</v>
      </c>
      <c r="H963" s="91" t="s">
        <v>160</v>
      </c>
      <c r="I963" s="92">
        <v>2.2999977000022997E-2</v>
      </c>
    </row>
    <row r="964" spans="1:9">
      <c r="A964" s="91" t="s">
        <v>3103</v>
      </c>
      <c r="B964" s="91" t="s">
        <v>3104</v>
      </c>
      <c r="C964" s="91" t="s">
        <v>3105</v>
      </c>
      <c r="D964" s="91" t="s">
        <v>50</v>
      </c>
      <c r="E964" s="91" t="s">
        <v>63</v>
      </c>
      <c r="F964" s="91" t="s">
        <v>69</v>
      </c>
      <c r="G964" s="91" t="s">
        <v>174</v>
      </c>
      <c r="H964" s="91" t="s">
        <v>137</v>
      </c>
      <c r="I964" s="92">
        <v>2.2899977100022898E-2</v>
      </c>
    </row>
    <row r="965" spans="1:9">
      <c r="A965" s="91" t="s">
        <v>3106</v>
      </c>
      <c r="B965" s="91" t="s">
        <v>3107</v>
      </c>
      <c r="C965" s="91" t="s">
        <v>3108</v>
      </c>
      <c r="D965" s="91" t="s">
        <v>99</v>
      </c>
      <c r="E965" s="91" t="s">
        <v>551</v>
      </c>
      <c r="F965" s="91" t="s">
        <v>552</v>
      </c>
      <c r="G965" s="91" t="s">
        <v>53</v>
      </c>
      <c r="H965" s="91" t="s">
        <v>54</v>
      </c>
      <c r="I965" s="92">
        <v>2.2899977100022898E-2</v>
      </c>
    </row>
    <row r="966" spans="1:9">
      <c r="A966" s="91" t="s">
        <v>3109</v>
      </c>
      <c r="B966" s="91" t="s">
        <v>3110</v>
      </c>
      <c r="C966" s="91" t="s">
        <v>3111</v>
      </c>
      <c r="D966" s="91" t="s">
        <v>99</v>
      </c>
      <c r="E966" s="91" t="s">
        <v>291</v>
      </c>
      <c r="F966" s="91" t="s">
        <v>669</v>
      </c>
      <c r="G966" s="91" t="s">
        <v>53</v>
      </c>
      <c r="H966" s="91" t="s">
        <v>54</v>
      </c>
      <c r="I966" s="92">
        <v>2.2799977200022796E-2</v>
      </c>
    </row>
    <row r="967" spans="1:9">
      <c r="A967" s="91" t="s">
        <v>3112</v>
      </c>
      <c r="B967" s="91" t="s">
        <v>3113</v>
      </c>
      <c r="C967" s="91" t="s">
        <v>3114</v>
      </c>
      <c r="D967" s="91" t="s">
        <v>70</v>
      </c>
      <c r="E967" s="91" t="s">
        <v>1457</v>
      </c>
      <c r="F967" s="91" t="s">
        <v>1458</v>
      </c>
      <c r="G967" s="91" t="s">
        <v>114</v>
      </c>
      <c r="H967" s="91" t="s">
        <v>115</v>
      </c>
      <c r="I967" s="92">
        <v>2.2799977200022796E-2</v>
      </c>
    </row>
    <row r="968" spans="1:9">
      <c r="A968" s="91" t="s">
        <v>3115</v>
      </c>
      <c r="B968" s="91" t="s">
        <v>3116</v>
      </c>
      <c r="C968" s="91" t="s">
        <v>3117</v>
      </c>
      <c r="D968" s="91" t="s">
        <v>74</v>
      </c>
      <c r="E968" s="91" t="s">
        <v>74</v>
      </c>
      <c r="F968" s="91" t="s">
        <v>98</v>
      </c>
      <c r="G968" s="91" t="s">
        <v>360</v>
      </c>
      <c r="H968" s="91" t="s">
        <v>188</v>
      </c>
      <c r="I968" s="92">
        <v>2.2799977200022796E-2</v>
      </c>
    </row>
    <row r="969" spans="1:9">
      <c r="A969" s="91" t="s">
        <v>3118</v>
      </c>
      <c r="B969" s="91" t="s">
        <v>3119</v>
      </c>
      <c r="C969" s="91" t="s">
        <v>3120</v>
      </c>
      <c r="D969" s="91" t="s">
        <v>88</v>
      </c>
      <c r="E969" s="91" t="s">
        <v>112</v>
      </c>
      <c r="F969" s="91" t="s">
        <v>113</v>
      </c>
      <c r="G969" s="91" t="s">
        <v>315</v>
      </c>
      <c r="H969" s="91" t="s">
        <v>156</v>
      </c>
      <c r="I969" s="92">
        <v>2.2699977300022697E-2</v>
      </c>
    </row>
    <row r="970" spans="1:9">
      <c r="A970" s="91" t="s">
        <v>3121</v>
      </c>
      <c r="B970" s="91" t="s">
        <v>3122</v>
      </c>
      <c r="C970" s="91" t="s">
        <v>3123</v>
      </c>
      <c r="D970" s="91" t="s">
        <v>70</v>
      </c>
      <c r="E970" s="91" t="s">
        <v>86</v>
      </c>
      <c r="F970" s="91" t="s">
        <v>87</v>
      </c>
      <c r="G970" s="91" t="s">
        <v>364</v>
      </c>
      <c r="H970" s="91" t="s">
        <v>195</v>
      </c>
      <c r="I970" s="92">
        <v>2.2599977400022595E-2</v>
      </c>
    </row>
    <row r="971" spans="1:9">
      <c r="A971" s="91" t="s">
        <v>3124</v>
      </c>
      <c r="B971" s="91" t="s">
        <v>3125</v>
      </c>
      <c r="C971" s="91" t="s">
        <v>3126</v>
      </c>
      <c r="D971" s="91" t="s">
        <v>70</v>
      </c>
      <c r="E971" s="91" t="s">
        <v>86</v>
      </c>
      <c r="F971" s="91" t="s">
        <v>300</v>
      </c>
      <c r="G971" s="91" t="s">
        <v>360</v>
      </c>
      <c r="H971" s="91" t="s">
        <v>188</v>
      </c>
      <c r="I971" s="92">
        <v>2.2599977400022595E-2</v>
      </c>
    </row>
    <row r="972" spans="1:9">
      <c r="A972" s="91" t="s">
        <v>3127</v>
      </c>
      <c r="B972" s="91" t="s">
        <v>3128</v>
      </c>
      <c r="C972" s="91" t="s">
        <v>3129</v>
      </c>
      <c r="D972" s="91" t="s">
        <v>50</v>
      </c>
      <c r="E972" s="91" t="s">
        <v>51</v>
      </c>
      <c r="F972" s="91" t="s">
        <v>761</v>
      </c>
      <c r="G972" s="91" t="s">
        <v>194</v>
      </c>
      <c r="H972" s="91" t="s">
        <v>147</v>
      </c>
      <c r="I972" s="92">
        <v>2.2599977400022595E-2</v>
      </c>
    </row>
    <row r="973" spans="1:9">
      <c r="A973" s="91" t="s">
        <v>3130</v>
      </c>
      <c r="B973" s="91" t="s">
        <v>3131</v>
      </c>
      <c r="C973" s="91" t="s">
        <v>3132</v>
      </c>
      <c r="D973" s="91" t="s">
        <v>65</v>
      </c>
      <c r="E973" s="91" t="s">
        <v>78</v>
      </c>
      <c r="F973" s="91" t="s">
        <v>79</v>
      </c>
      <c r="G973" s="91" t="s">
        <v>53</v>
      </c>
      <c r="H973" s="91" t="s">
        <v>54</v>
      </c>
      <c r="I973" s="92">
        <v>2.2499977500022496E-2</v>
      </c>
    </row>
    <row r="974" spans="1:9">
      <c r="A974" s="91" t="s">
        <v>3133</v>
      </c>
      <c r="B974" s="91" t="s">
        <v>3134</v>
      </c>
      <c r="C974" s="91" t="s">
        <v>3135</v>
      </c>
      <c r="D974" s="91" t="s">
        <v>88</v>
      </c>
      <c r="E974" s="91" t="s">
        <v>112</v>
      </c>
      <c r="F974" s="91" t="s">
        <v>113</v>
      </c>
      <c r="G974" s="91" t="s">
        <v>174</v>
      </c>
      <c r="H974" s="91" t="s">
        <v>137</v>
      </c>
      <c r="I974" s="92">
        <v>2.2499977500022496E-2</v>
      </c>
    </row>
    <row r="975" spans="1:9">
      <c r="A975" s="91" t="s">
        <v>3136</v>
      </c>
      <c r="B975" s="91" t="s">
        <v>3137</v>
      </c>
      <c r="C975" s="91" t="s">
        <v>3138</v>
      </c>
      <c r="D975" s="91" t="s">
        <v>88</v>
      </c>
      <c r="E975" s="91" t="s">
        <v>609</v>
      </c>
      <c r="F975" s="91" t="s">
        <v>1025</v>
      </c>
      <c r="G975" s="91" t="s">
        <v>194</v>
      </c>
      <c r="H975" s="91" t="s">
        <v>147</v>
      </c>
      <c r="I975" s="92">
        <v>2.2499977500022496E-2</v>
      </c>
    </row>
    <row r="976" spans="1:9">
      <c r="A976" s="91" t="s">
        <v>3139</v>
      </c>
      <c r="B976" s="91" t="s">
        <v>3140</v>
      </c>
      <c r="C976" s="91" t="s">
        <v>3141</v>
      </c>
      <c r="D976" s="91" t="s">
        <v>50</v>
      </c>
      <c r="E976" s="91" t="s">
        <v>51</v>
      </c>
      <c r="F976" s="91" t="s">
        <v>52</v>
      </c>
      <c r="G976" s="91" t="s">
        <v>323</v>
      </c>
      <c r="H976" s="91" t="s">
        <v>160</v>
      </c>
      <c r="I976" s="92">
        <v>2.2299977700022296E-2</v>
      </c>
    </row>
    <row r="977" spans="1:9">
      <c r="A977" s="91" t="s">
        <v>3142</v>
      </c>
      <c r="B977" s="91" t="s">
        <v>3143</v>
      </c>
      <c r="C977" s="91" t="s">
        <v>3144</v>
      </c>
      <c r="D977" s="91" t="s">
        <v>82</v>
      </c>
      <c r="E977" s="91" t="s">
        <v>103</v>
      </c>
      <c r="F977" s="91" t="s">
        <v>1069</v>
      </c>
      <c r="G977" s="91" t="s">
        <v>53</v>
      </c>
      <c r="H977" s="91" t="s">
        <v>54</v>
      </c>
      <c r="I977" s="92">
        <v>2.2299977700022296E-2</v>
      </c>
    </row>
    <row r="978" spans="1:9">
      <c r="A978" s="91" t="s">
        <v>3145</v>
      </c>
      <c r="B978" s="91" t="s">
        <v>3146</v>
      </c>
      <c r="C978" s="91" t="s">
        <v>3147</v>
      </c>
      <c r="D978" s="91" t="s">
        <v>105</v>
      </c>
      <c r="E978" s="91" t="s">
        <v>105</v>
      </c>
      <c r="F978" s="91" t="s">
        <v>565</v>
      </c>
      <c r="G978" s="91" t="s">
        <v>53</v>
      </c>
      <c r="H978" s="91" t="s">
        <v>54</v>
      </c>
      <c r="I978" s="92">
        <v>2.2299977700022296E-2</v>
      </c>
    </row>
    <row r="979" spans="1:9">
      <c r="A979" s="91" t="s">
        <v>3148</v>
      </c>
      <c r="B979" s="91" t="s">
        <v>3149</v>
      </c>
      <c r="C979" s="91" t="s">
        <v>3150</v>
      </c>
      <c r="D979" s="91" t="s">
        <v>65</v>
      </c>
      <c r="E979" s="91" t="s">
        <v>92</v>
      </c>
      <c r="F979" s="91" t="s">
        <v>876</v>
      </c>
      <c r="G979" s="91" t="s">
        <v>268</v>
      </c>
      <c r="H979" s="91" t="s">
        <v>137</v>
      </c>
      <c r="I979" s="92">
        <v>2.2199977800022197E-2</v>
      </c>
    </row>
    <row r="980" spans="1:9">
      <c r="A980" s="91" t="s">
        <v>3151</v>
      </c>
      <c r="B980" s="91" t="s">
        <v>3152</v>
      </c>
      <c r="C980" s="91" t="s">
        <v>3153</v>
      </c>
      <c r="D980" s="91" t="s">
        <v>88</v>
      </c>
      <c r="E980" s="91" t="s">
        <v>609</v>
      </c>
      <c r="F980" s="91" t="s">
        <v>610</v>
      </c>
      <c r="G980" s="91" t="s">
        <v>114</v>
      </c>
      <c r="H980" s="91" t="s">
        <v>115</v>
      </c>
      <c r="I980" s="92">
        <v>2.2199977800022197E-2</v>
      </c>
    </row>
    <row r="981" spans="1:9">
      <c r="A981" s="91" t="s">
        <v>3154</v>
      </c>
      <c r="B981" s="91" t="s">
        <v>3155</v>
      </c>
      <c r="C981" s="91" t="s">
        <v>3156</v>
      </c>
      <c r="D981" s="91" t="s">
        <v>88</v>
      </c>
      <c r="E981" s="91" t="s">
        <v>609</v>
      </c>
      <c r="F981" s="91" t="s">
        <v>1025</v>
      </c>
      <c r="G981" s="91" t="s">
        <v>380</v>
      </c>
      <c r="H981" s="91" t="s">
        <v>209</v>
      </c>
      <c r="I981" s="92">
        <v>2.2199977800022197E-2</v>
      </c>
    </row>
    <row r="982" spans="1:9">
      <c r="A982" s="91" t="s">
        <v>3157</v>
      </c>
      <c r="B982" s="91" t="s">
        <v>3158</v>
      </c>
      <c r="C982" s="91" t="s">
        <v>3159</v>
      </c>
      <c r="D982" s="91" t="s">
        <v>99</v>
      </c>
      <c r="E982" s="91" t="s">
        <v>291</v>
      </c>
      <c r="F982" s="91" t="s">
        <v>292</v>
      </c>
      <c r="G982" s="91" t="s">
        <v>352</v>
      </c>
      <c r="H982" s="91" t="s">
        <v>180</v>
      </c>
      <c r="I982" s="92">
        <v>2.2199977800022197E-2</v>
      </c>
    </row>
    <row r="983" spans="1:9">
      <c r="A983" s="91" t="s">
        <v>3160</v>
      </c>
      <c r="B983" s="91" t="s">
        <v>3161</v>
      </c>
      <c r="C983" s="91" t="s">
        <v>3162</v>
      </c>
      <c r="D983" s="91" t="s">
        <v>99</v>
      </c>
      <c r="E983" s="91" t="s">
        <v>291</v>
      </c>
      <c r="F983" s="91" t="s">
        <v>669</v>
      </c>
      <c r="G983" s="91" t="s">
        <v>53</v>
      </c>
      <c r="H983" s="91" t="s">
        <v>54</v>
      </c>
      <c r="I983" s="92">
        <v>2.2199977800022197E-2</v>
      </c>
    </row>
    <row r="984" spans="1:9">
      <c r="A984" s="91" t="s">
        <v>3163</v>
      </c>
      <c r="B984" s="91" t="s">
        <v>3164</v>
      </c>
      <c r="C984" s="91" t="s">
        <v>3165</v>
      </c>
      <c r="D984" s="91" t="s">
        <v>50</v>
      </c>
      <c r="E984" s="91" t="s">
        <v>63</v>
      </c>
      <c r="F984" s="91" t="s">
        <v>64</v>
      </c>
      <c r="G984" s="91" t="s">
        <v>53</v>
      </c>
      <c r="H984" s="91" t="s">
        <v>54</v>
      </c>
      <c r="I984" s="92">
        <v>2.2199977800022197E-2</v>
      </c>
    </row>
    <row r="985" spans="1:9">
      <c r="A985" s="91" t="s">
        <v>3166</v>
      </c>
      <c r="B985" s="91" t="s">
        <v>3167</v>
      </c>
      <c r="C985" s="91" t="s">
        <v>3168</v>
      </c>
      <c r="D985" s="91" t="s">
        <v>88</v>
      </c>
      <c r="E985" s="91" t="s">
        <v>609</v>
      </c>
      <c r="F985" s="91" t="s">
        <v>610</v>
      </c>
      <c r="G985" s="91" t="s">
        <v>53</v>
      </c>
      <c r="H985" s="91" t="s">
        <v>54</v>
      </c>
      <c r="I985" s="92">
        <v>2.2199977800022197E-2</v>
      </c>
    </row>
    <row r="986" spans="1:9">
      <c r="A986" s="91" t="s">
        <v>3169</v>
      </c>
      <c r="B986" s="91" t="s">
        <v>3170</v>
      </c>
      <c r="C986" s="91" t="s">
        <v>3171</v>
      </c>
      <c r="D986" s="91" t="s">
        <v>70</v>
      </c>
      <c r="E986" s="91" t="s">
        <v>86</v>
      </c>
      <c r="F986" s="91" t="s">
        <v>1003</v>
      </c>
      <c r="G986" s="91" t="s">
        <v>179</v>
      </c>
      <c r="H986" s="91" t="s">
        <v>142</v>
      </c>
      <c r="I986" s="92">
        <v>2.2199977800022197E-2</v>
      </c>
    </row>
    <row r="987" spans="1:9">
      <c r="A987" s="91" t="s">
        <v>3172</v>
      </c>
      <c r="B987" s="91" t="s">
        <v>3173</v>
      </c>
      <c r="C987" s="91" t="s">
        <v>3174</v>
      </c>
      <c r="D987" s="91" t="s">
        <v>99</v>
      </c>
      <c r="E987" s="91" t="s">
        <v>291</v>
      </c>
      <c r="F987" s="91" t="s">
        <v>292</v>
      </c>
      <c r="G987" s="91" t="s">
        <v>53</v>
      </c>
      <c r="H987" s="91" t="s">
        <v>54</v>
      </c>
      <c r="I987" s="92">
        <v>2.2099977900022098E-2</v>
      </c>
    </row>
    <row r="988" spans="1:9">
      <c r="A988" s="91" t="s">
        <v>3175</v>
      </c>
      <c r="B988" s="91" t="s">
        <v>3176</v>
      </c>
      <c r="C988" s="91" t="s">
        <v>3177</v>
      </c>
      <c r="D988" s="91" t="s">
        <v>70</v>
      </c>
      <c r="E988" s="91" t="s">
        <v>435</v>
      </c>
      <c r="F988" s="91" t="s">
        <v>436</v>
      </c>
      <c r="G988" s="91" t="s">
        <v>194</v>
      </c>
      <c r="H988" s="91" t="s">
        <v>147</v>
      </c>
      <c r="I988" s="92">
        <v>2.2099977900022098E-2</v>
      </c>
    </row>
    <row r="989" spans="1:9">
      <c r="A989" s="91" t="s">
        <v>3178</v>
      </c>
      <c r="B989" s="91" t="s">
        <v>3179</v>
      </c>
      <c r="C989" s="91" t="s">
        <v>3180</v>
      </c>
      <c r="D989" s="91" t="s">
        <v>82</v>
      </c>
      <c r="E989" s="91" t="s">
        <v>103</v>
      </c>
      <c r="F989" s="91" t="s">
        <v>104</v>
      </c>
      <c r="G989" s="91" t="s">
        <v>392</v>
      </c>
      <c r="H989" s="91" t="s">
        <v>137</v>
      </c>
      <c r="I989" s="92">
        <v>2.1999978000021996E-2</v>
      </c>
    </row>
    <row r="990" spans="1:9">
      <c r="A990" s="91" t="s">
        <v>3181</v>
      </c>
      <c r="B990" s="91" t="s">
        <v>3182</v>
      </c>
      <c r="C990" s="91" t="s">
        <v>3183</v>
      </c>
      <c r="D990" s="91" t="s">
        <v>99</v>
      </c>
      <c r="E990" s="91" t="s">
        <v>291</v>
      </c>
      <c r="F990" s="91" t="s">
        <v>292</v>
      </c>
      <c r="G990" s="91" t="s">
        <v>53</v>
      </c>
      <c r="H990" s="91" t="s">
        <v>54</v>
      </c>
      <c r="I990" s="92">
        <v>2.1999978000021996E-2</v>
      </c>
    </row>
    <row r="991" spans="1:9">
      <c r="A991" s="91" t="s">
        <v>3184</v>
      </c>
      <c r="B991" s="91" t="s">
        <v>3185</v>
      </c>
      <c r="C991" s="91" t="s">
        <v>3186</v>
      </c>
      <c r="D991" s="91" t="s">
        <v>65</v>
      </c>
      <c r="E991" s="91" t="s">
        <v>92</v>
      </c>
      <c r="F991" s="91" t="s">
        <v>876</v>
      </c>
      <c r="G991" s="91" t="s">
        <v>194</v>
      </c>
      <c r="H991" s="91" t="s">
        <v>147</v>
      </c>
      <c r="I991" s="92">
        <v>2.1999978000021996E-2</v>
      </c>
    </row>
    <row r="992" spans="1:9">
      <c r="A992" s="91" t="s">
        <v>3187</v>
      </c>
      <c r="B992" s="91" t="s">
        <v>3188</v>
      </c>
      <c r="C992" s="91" t="s">
        <v>3189</v>
      </c>
      <c r="D992" s="91" t="s">
        <v>88</v>
      </c>
      <c r="E992" s="91" t="s">
        <v>311</v>
      </c>
      <c r="F992" s="91" t="s">
        <v>311</v>
      </c>
      <c r="G992" s="91" t="s">
        <v>327</v>
      </c>
      <c r="H992" s="91" t="s">
        <v>166</v>
      </c>
      <c r="I992" s="92">
        <v>2.1899978100021898E-2</v>
      </c>
    </row>
    <row r="993" spans="1:9">
      <c r="A993" s="91" t="s">
        <v>3190</v>
      </c>
      <c r="B993" s="91" t="s">
        <v>3191</v>
      </c>
      <c r="C993" s="91" t="s">
        <v>3192</v>
      </c>
      <c r="D993" s="91" t="s">
        <v>94</v>
      </c>
      <c r="E993" s="91" t="s">
        <v>94</v>
      </c>
      <c r="F993" s="91" t="s">
        <v>281</v>
      </c>
      <c r="G993" s="91" t="s">
        <v>268</v>
      </c>
      <c r="H993" s="91" t="s">
        <v>137</v>
      </c>
      <c r="I993" s="92">
        <v>2.1899978100021898E-2</v>
      </c>
    </row>
    <row r="994" spans="1:9">
      <c r="A994" s="91" t="s">
        <v>3193</v>
      </c>
      <c r="B994" s="91" t="s">
        <v>3194</v>
      </c>
      <c r="C994" s="91" t="s">
        <v>3195</v>
      </c>
      <c r="D994" s="91" t="s">
        <v>58</v>
      </c>
      <c r="E994" s="91" t="s">
        <v>58</v>
      </c>
      <c r="F994" s="91" t="s">
        <v>217</v>
      </c>
      <c r="G994" s="91" t="s">
        <v>53</v>
      </c>
      <c r="H994" s="91" t="s">
        <v>54</v>
      </c>
      <c r="I994" s="92">
        <v>2.1899978100021898E-2</v>
      </c>
    </row>
    <row r="995" spans="1:9">
      <c r="A995" s="91" t="s">
        <v>3196</v>
      </c>
      <c r="B995" s="91" t="s">
        <v>3197</v>
      </c>
      <c r="C995" s="91" t="s">
        <v>3198</v>
      </c>
      <c r="D995" s="91" t="s">
        <v>94</v>
      </c>
      <c r="E995" s="91" t="s">
        <v>94</v>
      </c>
      <c r="F995" s="91" t="s">
        <v>2262</v>
      </c>
      <c r="G995" s="91" t="s">
        <v>53</v>
      </c>
      <c r="H995" s="91" t="s">
        <v>54</v>
      </c>
      <c r="I995" s="92">
        <v>2.1799978200021795E-2</v>
      </c>
    </row>
    <row r="996" spans="1:9">
      <c r="A996" s="91" t="s">
        <v>3199</v>
      </c>
      <c r="B996" s="91" t="s">
        <v>3200</v>
      </c>
      <c r="C996" s="91" t="s">
        <v>3201</v>
      </c>
      <c r="D996" s="91" t="s">
        <v>88</v>
      </c>
      <c r="E996" s="91" t="s">
        <v>112</v>
      </c>
      <c r="F996" s="91" t="s">
        <v>113</v>
      </c>
      <c r="G996" s="91" t="s">
        <v>368</v>
      </c>
      <c r="H996" s="91" t="s">
        <v>166</v>
      </c>
      <c r="I996" s="92">
        <v>2.1799978200021795E-2</v>
      </c>
    </row>
    <row r="997" spans="1:9">
      <c r="A997" s="91" t="s">
        <v>3202</v>
      </c>
      <c r="B997" s="91" t="s">
        <v>3203</v>
      </c>
      <c r="C997" s="91" t="s">
        <v>3204</v>
      </c>
      <c r="D997" s="91" t="s">
        <v>88</v>
      </c>
      <c r="E997" s="91" t="s">
        <v>609</v>
      </c>
      <c r="F997" s="91" t="s">
        <v>1025</v>
      </c>
      <c r="G997" s="91" t="s">
        <v>194</v>
      </c>
      <c r="H997" s="91" t="s">
        <v>147</v>
      </c>
      <c r="I997" s="92">
        <v>2.1799978200021795E-2</v>
      </c>
    </row>
    <row r="998" spans="1:9">
      <c r="A998" s="91" t="s">
        <v>3205</v>
      </c>
      <c r="B998" s="91" t="s">
        <v>3206</v>
      </c>
      <c r="C998" s="91" t="s">
        <v>3207</v>
      </c>
      <c r="D998" s="91" t="s">
        <v>70</v>
      </c>
      <c r="E998" s="91" t="s">
        <v>435</v>
      </c>
      <c r="F998" s="91" t="s">
        <v>482</v>
      </c>
      <c r="G998" s="91" t="s">
        <v>194</v>
      </c>
      <c r="H998" s="91" t="s">
        <v>147</v>
      </c>
      <c r="I998" s="92">
        <v>2.1799978200021795E-2</v>
      </c>
    </row>
    <row r="999" spans="1:9">
      <c r="A999" s="91" t="s">
        <v>3208</v>
      </c>
      <c r="B999" s="91" t="s">
        <v>3209</v>
      </c>
      <c r="C999" s="91" t="s">
        <v>3210</v>
      </c>
      <c r="D999" s="91" t="s">
        <v>58</v>
      </c>
      <c r="E999" s="91" t="s">
        <v>58</v>
      </c>
      <c r="F999" s="91" t="s">
        <v>59</v>
      </c>
      <c r="G999" s="91" t="s">
        <v>53</v>
      </c>
      <c r="H999" s="91" t="s">
        <v>54</v>
      </c>
      <c r="I999" s="92">
        <v>2.1799978200021795E-2</v>
      </c>
    </row>
    <row r="1000" spans="1:9">
      <c r="A1000" s="91" t="s">
        <v>3211</v>
      </c>
      <c r="B1000" s="91" t="s">
        <v>3212</v>
      </c>
      <c r="C1000" s="91" t="s">
        <v>3213</v>
      </c>
      <c r="D1000" s="91" t="s">
        <v>50</v>
      </c>
      <c r="E1000" s="91" t="s">
        <v>63</v>
      </c>
      <c r="F1000" s="91" t="s">
        <v>69</v>
      </c>
      <c r="G1000" s="91" t="s">
        <v>53</v>
      </c>
      <c r="H1000" s="91" t="s">
        <v>54</v>
      </c>
      <c r="I1000" s="92">
        <v>2.1699978300021697E-2</v>
      </c>
    </row>
    <row r="1001" spans="1:9">
      <c r="A1001" s="91" t="s">
        <v>3214</v>
      </c>
      <c r="B1001" s="91" t="s">
        <v>3215</v>
      </c>
      <c r="C1001" s="91" t="s">
        <v>3216</v>
      </c>
      <c r="D1001" s="91" t="s">
        <v>50</v>
      </c>
      <c r="E1001" s="91" t="s">
        <v>51</v>
      </c>
      <c r="F1001" s="91" t="s">
        <v>492</v>
      </c>
      <c r="G1001" s="91" t="s">
        <v>194</v>
      </c>
      <c r="H1001" s="91" t="s">
        <v>147</v>
      </c>
      <c r="I1001" s="92">
        <v>2.1699978300021697E-2</v>
      </c>
    </row>
    <row r="1002" spans="1:9">
      <c r="A1002" s="91" t="s">
        <v>3217</v>
      </c>
      <c r="B1002" s="91" t="s">
        <v>3218</v>
      </c>
      <c r="C1002" s="91" t="s">
        <v>3219</v>
      </c>
      <c r="D1002" s="91" t="s">
        <v>88</v>
      </c>
      <c r="E1002" s="91" t="s">
        <v>311</v>
      </c>
      <c r="F1002" s="91" t="s">
        <v>311</v>
      </c>
      <c r="G1002" s="91" t="s">
        <v>53</v>
      </c>
      <c r="H1002" s="91" t="s">
        <v>54</v>
      </c>
      <c r="I1002" s="92">
        <v>2.1699978300021697E-2</v>
      </c>
    </row>
    <row r="1003" spans="1:9">
      <c r="A1003" s="91" t="s">
        <v>3220</v>
      </c>
      <c r="B1003" s="91" t="s">
        <v>3221</v>
      </c>
      <c r="C1003" s="91" t="s">
        <v>3222</v>
      </c>
      <c r="D1003" s="91" t="s">
        <v>88</v>
      </c>
      <c r="E1003" s="91" t="s">
        <v>112</v>
      </c>
      <c r="F1003" s="91" t="s">
        <v>113</v>
      </c>
      <c r="G1003" s="91" t="s">
        <v>372</v>
      </c>
      <c r="H1003" s="91" t="s">
        <v>199</v>
      </c>
      <c r="I1003" s="92">
        <v>2.1599978400021598E-2</v>
      </c>
    </row>
    <row r="1004" spans="1:9">
      <c r="A1004" s="91" t="s">
        <v>3223</v>
      </c>
      <c r="B1004" s="91" t="s">
        <v>3224</v>
      </c>
      <c r="C1004" s="91" t="s">
        <v>3225</v>
      </c>
      <c r="D1004" s="91" t="s">
        <v>94</v>
      </c>
      <c r="E1004" s="91" t="s">
        <v>94</v>
      </c>
      <c r="F1004" s="91" t="s">
        <v>164</v>
      </c>
      <c r="G1004" s="91" t="s">
        <v>276</v>
      </c>
      <c r="H1004" s="91" t="s">
        <v>152</v>
      </c>
      <c r="I1004" s="92">
        <v>2.1599978400021598E-2</v>
      </c>
    </row>
    <row r="1005" spans="1:9">
      <c r="A1005" s="91" t="s">
        <v>3226</v>
      </c>
      <c r="B1005" s="91" t="s">
        <v>3227</v>
      </c>
      <c r="C1005" s="91" t="s">
        <v>3228</v>
      </c>
      <c r="D1005" s="91" t="s">
        <v>105</v>
      </c>
      <c r="E1005" s="91" t="s">
        <v>105</v>
      </c>
      <c r="F1005" s="91" t="s">
        <v>565</v>
      </c>
      <c r="G1005" s="91" t="s">
        <v>276</v>
      </c>
      <c r="H1005" s="91" t="s">
        <v>152</v>
      </c>
      <c r="I1005" s="92">
        <v>2.1599978400021598E-2</v>
      </c>
    </row>
    <row r="1006" spans="1:9">
      <c r="A1006" s="91" t="s">
        <v>3229</v>
      </c>
      <c r="B1006" s="91" t="s">
        <v>3230</v>
      </c>
      <c r="C1006" s="91" t="s">
        <v>3231</v>
      </c>
      <c r="D1006" s="91" t="s">
        <v>94</v>
      </c>
      <c r="E1006" s="91" t="s">
        <v>94</v>
      </c>
      <c r="F1006" s="91" t="s">
        <v>164</v>
      </c>
      <c r="G1006" s="91" t="s">
        <v>372</v>
      </c>
      <c r="H1006" s="91" t="s">
        <v>199</v>
      </c>
      <c r="I1006" s="92">
        <v>2.1599978400021598E-2</v>
      </c>
    </row>
    <row r="1007" spans="1:9">
      <c r="A1007" s="91" t="s">
        <v>3232</v>
      </c>
      <c r="B1007" s="91" t="s">
        <v>3233</v>
      </c>
      <c r="C1007" s="91" t="s">
        <v>3234</v>
      </c>
      <c r="D1007" s="91" t="s">
        <v>50</v>
      </c>
      <c r="E1007" s="91" t="s">
        <v>51</v>
      </c>
      <c r="F1007" s="91" t="s">
        <v>761</v>
      </c>
      <c r="G1007" s="91" t="s">
        <v>179</v>
      </c>
      <c r="H1007" s="91" t="s">
        <v>142</v>
      </c>
      <c r="I1007" s="92">
        <v>2.1599978400021598E-2</v>
      </c>
    </row>
    <row r="1008" spans="1:9">
      <c r="A1008" s="91" t="s">
        <v>3235</v>
      </c>
      <c r="B1008" s="91" t="s">
        <v>3236</v>
      </c>
      <c r="C1008" s="91" t="s">
        <v>3237</v>
      </c>
      <c r="D1008" s="91" t="s">
        <v>88</v>
      </c>
      <c r="E1008" s="91" t="s">
        <v>112</v>
      </c>
      <c r="F1008" s="91" t="s">
        <v>113</v>
      </c>
      <c r="G1008" s="91" t="s">
        <v>323</v>
      </c>
      <c r="H1008" s="91" t="s">
        <v>160</v>
      </c>
      <c r="I1008" s="92">
        <v>2.1599978400021598E-2</v>
      </c>
    </row>
    <row r="1009" spans="1:9">
      <c r="A1009" s="91" t="s">
        <v>3238</v>
      </c>
      <c r="B1009" s="91" t="s">
        <v>3239</v>
      </c>
      <c r="C1009" s="91" t="s">
        <v>3240</v>
      </c>
      <c r="D1009" s="91" t="s">
        <v>50</v>
      </c>
      <c r="E1009" s="91" t="s">
        <v>51</v>
      </c>
      <c r="F1009" s="91" t="s">
        <v>52</v>
      </c>
      <c r="G1009" s="91" t="s">
        <v>323</v>
      </c>
      <c r="H1009" s="91" t="s">
        <v>160</v>
      </c>
      <c r="I1009" s="92">
        <v>2.1599978400021598E-2</v>
      </c>
    </row>
    <row r="1010" spans="1:9">
      <c r="A1010" s="91" t="s">
        <v>3241</v>
      </c>
      <c r="B1010" s="91" t="s">
        <v>3242</v>
      </c>
      <c r="C1010" s="91" t="s">
        <v>3243</v>
      </c>
      <c r="D1010" s="91" t="s">
        <v>88</v>
      </c>
      <c r="E1010" s="91" t="s">
        <v>311</v>
      </c>
      <c r="F1010" s="91" t="s">
        <v>311</v>
      </c>
      <c r="G1010" s="91" t="s">
        <v>114</v>
      </c>
      <c r="H1010" s="91" t="s">
        <v>115</v>
      </c>
      <c r="I1010" s="92">
        <v>2.1599978400021598E-2</v>
      </c>
    </row>
    <row r="1011" spans="1:9">
      <c r="A1011" s="91" t="s">
        <v>3244</v>
      </c>
      <c r="B1011" s="91" t="s">
        <v>3245</v>
      </c>
      <c r="C1011" s="91" t="s">
        <v>3246</v>
      </c>
      <c r="D1011" s="91" t="s">
        <v>50</v>
      </c>
      <c r="E1011" s="91" t="s">
        <v>63</v>
      </c>
      <c r="F1011" s="91" t="s">
        <v>64</v>
      </c>
      <c r="G1011" s="91" t="s">
        <v>53</v>
      </c>
      <c r="H1011" s="91" t="s">
        <v>54</v>
      </c>
      <c r="I1011" s="92">
        <v>2.1499978500021496E-2</v>
      </c>
    </row>
    <row r="1012" spans="1:9">
      <c r="A1012" s="91" t="s">
        <v>3247</v>
      </c>
      <c r="B1012" s="91" t="s">
        <v>3248</v>
      </c>
      <c r="C1012" s="91" t="s">
        <v>3249</v>
      </c>
      <c r="D1012" s="91" t="s">
        <v>88</v>
      </c>
      <c r="E1012" s="91" t="s">
        <v>311</v>
      </c>
      <c r="F1012" s="91" t="s">
        <v>311</v>
      </c>
      <c r="G1012" s="91" t="s">
        <v>114</v>
      </c>
      <c r="H1012" s="91" t="s">
        <v>115</v>
      </c>
      <c r="I1012" s="92">
        <v>2.1499978500021496E-2</v>
      </c>
    </row>
    <row r="1013" spans="1:9">
      <c r="A1013" s="91" t="s">
        <v>3250</v>
      </c>
      <c r="B1013" s="91" t="s">
        <v>3251</v>
      </c>
      <c r="C1013" s="91" t="s">
        <v>3252</v>
      </c>
      <c r="D1013" s="91" t="s">
        <v>58</v>
      </c>
      <c r="E1013" s="91" t="s">
        <v>58</v>
      </c>
      <c r="F1013" s="91" t="s">
        <v>217</v>
      </c>
      <c r="G1013" s="91" t="s">
        <v>165</v>
      </c>
      <c r="H1013" s="91" t="s">
        <v>132</v>
      </c>
      <c r="I1013" s="92">
        <v>2.1499978500021496E-2</v>
      </c>
    </row>
    <row r="1014" spans="1:9">
      <c r="A1014" s="91" t="s">
        <v>3253</v>
      </c>
      <c r="B1014" s="91" t="s">
        <v>3254</v>
      </c>
      <c r="C1014" s="91" t="s">
        <v>3255</v>
      </c>
      <c r="D1014" s="91" t="s">
        <v>70</v>
      </c>
      <c r="E1014" s="91" t="s">
        <v>86</v>
      </c>
      <c r="F1014" s="91" t="s">
        <v>300</v>
      </c>
      <c r="G1014" s="91" t="s">
        <v>384</v>
      </c>
      <c r="H1014" s="91" t="s">
        <v>137</v>
      </c>
      <c r="I1014" s="92">
        <v>2.1399978600021397E-2</v>
      </c>
    </row>
    <row r="1015" spans="1:9">
      <c r="A1015" s="91" t="s">
        <v>3256</v>
      </c>
      <c r="B1015" s="91" t="s">
        <v>3257</v>
      </c>
      <c r="C1015" s="91" t="s">
        <v>3258</v>
      </c>
      <c r="D1015" s="91" t="s">
        <v>58</v>
      </c>
      <c r="E1015" s="91" t="s">
        <v>58</v>
      </c>
      <c r="F1015" s="91" t="s">
        <v>59</v>
      </c>
      <c r="G1015" s="91" t="s">
        <v>431</v>
      </c>
      <c r="H1015" s="91" t="s">
        <v>137</v>
      </c>
      <c r="I1015" s="92">
        <v>2.1399978600021397E-2</v>
      </c>
    </row>
    <row r="1016" spans="1:9">
      <c r="A1016" s="91" t="s">
        <v>3259</v>
      </c>
      <c r="B1016" s="91" t="s">
        <v>3260</v>
      </c>
      <c r="C1016" s="91" t="s">
        <v>3261</v>
      </c>
      <c r="D1016" s="91" t="s">
        <v>88</v>
      </c>
      <c r="E1016" s="91" t="s">
        <v>311</v>
      </c>
      <c r="F1016" s="91" t="s">
        <v>311</v>
      </c>
      <c r="G1016" s="91" t="s">
        <v>426</v>
      </c>
      <c r="H1016" s="91" t="s">
        <v>244</v>
      </c>
      <c r="I1016" s="92">
        <v>2.1399978600021397E-2</v>
      </c>
    </row>
    <row r="1017" spans="1:9">
      <c r="A1017" s="91" t="s">
        <v>3262</v>
      </c>
      <c r="B1017" s="91" t="s">
        <v>3263</v>
      </c>
      <c r="C1017" s="91" t="s">
        <v>3264</v>
      </c>
      <c r="D1017" s="91" t="s">
        <v>88</v>
      </c>
      <c r="E1017" s="91" t="s">
        <v>127</v>
      </c>
      <c r="F1017" s="91" t="s">
        <v>128</v>
      </c>
      <c r="G1017" s="91" t="s">
        <v>348</v>
      </c>
      <c r="H1017" s="91" t="s">
        <v>137</v>
      </c>
      <c r="I1017" s="92">
        <v>2.1299978700021295E-2</v>
      </c>
    </row>
    <row r="1018" spans="1:9">
      <c r="A1018" s="91" t="s">
        <v>3265</v>
      </c>
      <c r="B1018" s="91" t="s">
        <v>3266</v>
      </c>
      <c r="C1018" s="91" t="s">
        <v>3267</v>
      </c>
      <c r="D1018" s="91" t="s">
        <v>99</v>
      </c>
      <c r="E1018" s="91" t="s">
        <v>296</v>
      </c>
      <c r="F1018" s="91" t="s">
        <v>296</v>
      </c>
      <c r="G1018" s="91" t="s">
        <v>53</v>
      </c>
      <c r="H1018" s="91" t="s">
        <v>54</v>
      </c>
      <c r="I1018" s="92">
        <v>2.1199978800021196E-2</v>
      </c>
    </row>
    <row r="1019" spans="1:9">
      <c r="A1019" s="91" t="s">
        <v>3268</v>
      </c>
      <c r="B1019" s="91" t="s">
        <v>3269</v>
      </c>
      <c r="C1019" s="91" t="s">
        <v>3270</v>
      </c>
      <c r="D1019" s="91" t="s">
        <v>105</v>
      </c>
      <c r="E1019" s="91" t="s">
        <v>105</v>
      </c>
      <c r="F1019" s="91" t="s">
        <v>565</v>
      </c>
      <c r="G1019" s="91" t="s">
        <v>174</v>
      </c>
      <c r="H1019" s="91" t="s">
        <v>137</v>
      </c>
      <c r="I1019" s="92">
        <v>2.1199978800021196E-2</v>
      </c>
    </row>
    <row r="1020" spans="1:9">
      <c r="A1020" s="91" t="s">
        <v>3271</v>
      </c>
      <c r="B1020" s="91" t="s">
        <v>3272</v>
      </c>
      <c r="C1020" s="91" t="s">
        <v>3273</v>
      </c>
      <c r="D1020" s="91" t="s">
        <v>65</v>
      </c>
      <c r="E1020" s="91" t="s">
        <v>78</v>
      </c>
      <c r="F1020" s="91" t="s">
        <v>79</v>
      </c>
      <c r="G1020" s="91" t="s">
        <v>53</v>
      </c>
      <c r="H1020" s="91" t="s">
        <v>54</v>
      </c>
      <c r="I1020" s="92">
        <v>2.1199978800021196E-2</v>
      </c>
    </row>
    <row r="1021" spans="1:9">
      <c r="A1021" s="91" t="s">
        <v>3274</v>
      </c>
      <c r="B1021" s="91" t="s">
        <v>3275</v>
      </c>
      <c r="C1021" s="91" t="s">
        <v>3276</v>
      </c>
      <c r="D1021" s="91" t="s">
        <v>58</v>
      </c>
      <c r="E1021" s="91" t="s">
        <v>58</v>
      </c>
      <c r="F1021" s="91" t="s">
        <v>59</v>
      </c>
      <c r="G1021" s="91" t="s">
        <v>53</v>
      </c>
      <c r="H1021" s="91" t="s">
        <v>54</v>
      </c>
      <c r="I1021" s="92">
        <v>2.1199978800021196E-2</v>
      </c>
    </row>
    <row r="1022" spans="1:9">
      <c r="A1022" s="91" t="s">
        <v>3277</v>
      </c>
      <c r="B1022" s="91" t="s">
        <v>3278</v>
      </c>
      <c r="C1022" s="91" t="s">
        <v>3279</v>
      </c>
      <c r="D1022" s="91" t="s">
        <v>105</v>
      </c>
      <c r="E1022" s="91" t="s">
        <v>105</v>
      </c>
      <c r="F1022" s="91" t="s">
        <v>3075</v>
      </c>
      <c r="G1022" s="91" t="s">
        <v>53</v>
      </c>
      <c r="H1022" s="91" t="s">
        <v>54</v>
      </c>
      <c r="I1022" s="92">
        <v>2.1099978900021098E-2</v>
      </c>
    </row>
    <row r="1023" spans="1:9">
      <c r="A1023" s="91" t="s">
        <v>3280</v>
      </c>
      <c r="B1023" s="91" t="s">
        <v>3281</v>
      </c>
      <c r="C1023" s="91" t="s">
        <v>3282</v>
      </c>
      <c r="D1023" s="91" t="s">
        <v>88</v>
      </c>
      <c r="E1023" s="91" t="s">
        <v>112</v>
      </c>
      <c r="F1023" s="91" t="s">
        <v>113</v>
      </c>
      <c r="G1023" s="91" t="s">
        <v>327</v>
      </c>
      <c r="H1023" s="91" t="s">
        <v>166</v>
      </c>
      <c r="I1023" s="92">
        <v>2.1099978900021098E-2</v>
      </c>
    </row>
    <row r="1024" spans="1:9">
      <c r="A1024" s="91" t="s">
        <v>3283</v>
      </c>
      <c r="B1024" s="91" t="s">
        <v>3284</v>
      </c>
      <c r="C1024" s="91" t="s">
        <v>3285</v>
      </c>
      <c r="D1024" s="91" t="s">
        <v>70</v>
      </c>
      <c r="E1024" s="91" t="s">
        <v>86</v>
      </c>
      <c r="F1024" s="91" t="s">
        <v>1003</v>
      </c>
      <c r="G1024" s="91" t="s">
        <v>174</v>
      </c>
      <c r="H1024" s="91" t="s">
        <v>137</v>
      </c>
      <c r="I1024" s="92">
        <v>2.1099978900021098E-2</v>
      </c>
    </row>
    <row r="1025" spans="1:9">
      <c r="A1025" s="91" t="s">
        <v>3286</v>
      </c>
      <c r="B1025" s="91" t="s">
        <v>3287</v>
      </c>
      <c r="C1025" s="91" t="s">
        <v>3288</v>
      </c>
      <c r="D1025" s="91" t="s">
        <v>70</v>
      </c>
      <c r="E1025" s="91" t="s">
        <v>86</v>
      </c>
      <c r="F1025" s="91" t="s">
        <v>1003</v>
      </c>
      <c r="G1025" s="91" t="s">
        <v>194</v>
      </c>
      <c r="H1025" s="91" t="s">
        <v>147</v>
      </c>
      <c r="I1025" s="92">
        <v>2.1099978900021098E-2</v>
      </c>
    </row>
    <row r="1026" spans="1:9">
      <c r="A1026" s="91" t="s">
        <v>3289</v>
      </c>
      <c r="B1026" s="91" t="s">
        <v>3290</v>
      </c>
      <c r="C1026" s="91" t="s">
        <v>3291</v>
      </c>
      <c r="D1026" s="91" t="s">
        <v>65</v>
      </c>
      <c r="E1026" s="91" t="s">
        <v>78</v>
      </c>
      <c r="F1026" s="91" t="s">
        <v>79</v>
      </c>
      <c r="G1026" s="91" t="s">
        <v>392</v>
      </c>
      <c r="H1026" s="91" t="s">
        <v>137</v>
      </c>
      <c r="I1026" s="92">
        <v>2.1099978900021098E-2</v>
      </c>
    </row>
    <row r="1027" spans="1:9">
      <c r="A1027" s="91" t="s">
        <v>3292</v>
      </c>
      <c r="B1027" s="91" t="s">
        <v>3293</v>
      </c>
      <c r="C1027" s="91" t="s">
        <v>3294</v>
      </c>
      <c r="D1027" s="91" t="s">
        <v>70</v>
      </c>
      <c r="E1027" s="91" t="s">
        <v>86</v>
      </c>
      <c r="F1027" s="91" t="s">
        <v>300</v>
      </c>
      <c r="G1027" s="91" t="s">
        <v>80</v>
      </c>
      <c r="H1027" s="91" t="s">
        <v>81</v>
      </c>
      <c r="I1027" s="92">
        <v>2.1099978900021098E-2</v>
      </c>
    </row>
    <row r="1028" spans="1:9">
      <c r="A1028" s="91" t="s">
        <v>3295</v>
      </c>
      <c r="B1028" s="91" t="s">
        <v>3296</v>
      </c>
      <c r="C1028" s="91" t="s">
        <v>3297</v>
      </c>
      <c r="D1028" s="91" t="s">
        <v>50</v>
      </c>
      <c r="E1028" s="91" t="s">
        <v>63</v>
      </c>
      <c r="F1028" s="91" t="s">
        <v>69</v>
      </c>
      <c r="G1028" s="91" t="s">
        <v>319</v>
      </c>
      <c r="H1028" s="91" t="s">
        <v>137</v>
      </c>
      <c r="I1028" s="92">
        <v>2.0999979000020999E-2</v>
      </c>
    </row>
    <row r="1029" spans="1:9">
      <c r="A1029" s="91" t="s">
        <v>3298</v>
      </c>
      <c r="B1029" s="91" t="s">
        <v>3299</v>
      </c>
      <c r="C1029" s="91" t="s">
        <v>3300</v>
      </c>
      <c r="D1029" s="91" t="s">
        <v>88</v>
      </c>
      <c r="E1029" s="91" t="s">
        <v>609</v>
      </c>
      <c r="F1029" s="91" t="s">
        <v>610</v>
      </c>
      <c r="G1029" s="91" t="s">
        <v>53</v>
      </c>
      <c r="H1029" s="91" t="s">
        <v>54</v>
      </c>
      <c r="I1029" s="92">
        <v>2.0999979000020999E-2</v>
      </c>
    </row>
    <row r="1030" spans="1:9">
      <c r="A1030" s="91" t="s">
        <v>3301</v>
      </c>
      <c r="B1030" s="91" t="s">
        <v>3302</v>
      </c>
      <c r="C1030" s="91" t="s">
        <v>3303</v>
      </c>
      <c r="D1030" s="91" t="s">
        <v>70</v>
      </c>
      <c r="E1030" s="91" t="s">
        <v>435</v>
      </c>
      <c r="F1030" s="91" t="s">
        <v>482</v>
      </c>
      <c r="G1030" s="91" t="s">
        <v>194</v>
      </c>
      <c r="H1030" s="91" t="s">
        <v>147</v>
      </c>
      <c r="I1030" s="92">
        <v>2.0999979000020999E-2</v>
      </c>
    </row>
    <row r="1031" spans="1:9">
      <c r="A1031" s="91" t="s">
        <v>3304</v>
      </c>
      <c r="B1031" s="91" t="s">
        <v>3305</v>
      </c>
      <c r="C1031" s="91" t="s">
        <v>3306</v>
      </c>
      <c r="D1031" s="91" t="s">
        <v>88</v>
      </c>
      <c r="E1031" s="91" t="s">
        <v>112</v>
      </c>
      <c r="F1031" s="91" t="s">
        <v>113</v>
      </c>
      <c r="G1031" s="91" t="s">
        <v>53</v>
      </c>
      <c r="H1031" s="91" t="s">
        <v>54</v>
      </c>
      <c r="I1031" s="92">
        <v>2.0899979100020897E-2</v>
      </c>
    </row>
    <row r="1032" spans="1:9">
      <c r="A1032" s="91" t="s">
        <v>3307</v>
      </c>
      <c r="B1032" s="91" t="s">
        <v>3308</v>
      </c>
      <c r="C1032" s="91" t="s">
        <v>3309</v>
      </c>
      <c r="D1032" s="91" t="s">
        <v>105</v>
      </c>
      <c r="E1032" s="91" t="s">
        <v>105</v>
      </c>
      <c r="F1032" s="91" t="s">
        <v>565</v>
      </c>
      <c r="G1032" s="91" t="s">
        <v>194</v>
      </c>
      <c r="H1032" s="91" t="s">
        <v>147</v>
      </c>
      <c r="I1032" s="92">
        <v>2.0899979100020897E-2</v>
      </c>
    </row>
    <row r="1033" spans="1:9">
      <c r="A1033" s="91" t="s">
        <v>3310</v>
      </c>
      <c r="B1033" s="91" t="s">
        <v>3311</v>
      </c>
      <c r="C1033" s="91" t="s">
        <v>3312</v>
      </c>
      <c r="D1033" s="91" t="s">
        <v>105</v>
      </c>
      <c r="E1033" s="91" t="s">
        <v>105</v>
      </c>
      <c r="F1033" s="91" t="s">
        <v>3075</v>
      </c>
      <c r="G1033" s="91" t="s">
        <v>114</v>
      </c>
      <c r="H1033" s="91" t="s">
        <v>115</v>
      </c>
      <c r="I1033" s="92">
        <v>2.0899979100020897E-2</v>
      </c>
    </row>
    <row r="1034" spans="1:9">
      <c r="A1034" s="91" t="s">
        <v>3313</v>
      </c>
      <c r="B1034" s="91" t="s">
        <v>3314</v>
      </c>
      <c r="C1034" s="91" t="s">
        <v>3315</v>
      </c>
      <c r="D1034" s="91" t="s">
        <v>94</v>
      </c>
      <c r="E1034" s="91" t="s">
        <v>94</v>
      </c>
      <c r="F1034" s="91" t="s">
        <v>281</v>
      </c>
      <c r="G1034" s="91" t="s">
        <v>348</v>
      </c>
      <c r="H1034" s="91" t="s">
        <v>137</v>
      </c>
      <c r="I1034" s="92">
        <v>2.0899979100020897E-2</v>
      </c>
    </row>
    <row r="1035" spans="1:9">
      <c r="A1035" s="91" t="s">
        <v>3316</v>
      </c>
      <c r="B1035" s="91" t="s">
        <v>3317</v>
      </c>
      <c r="C1035" s="91" t="s">
        <v>3318</v>
      </c>
      <c r="D1035" s="91" t="s">
        <v>99</v>
      </c>
      <c r="E1035" s="91" t="s">
        <v>192</v>
      </c>
      <c r="F1035" s="91" t="s">
        <v>1044</v>
      </c>
      <c r="G1035" s="91" t="s">
        <v>53</v>
      </c>
      <c r="H1035" s="91" t="s">
        <v>54</v>
      </c>
      <c r="I1035" s="92">
        <v>2.0799979200020795E-2</v>
      </c>
    </row>
    <row r="1036" spans="1:9">
      <c r="A1036" s="91" t="s">
        <v>3319</v>
      </c>
      <c r="B1036" s="91" t="s">
        <v>3320</v>
      </c>
      <c r="C1036" s="91" t="s">
        <v>3321</v>
      </c>
      <c r="D1036" s="91" t="s">
        <v>88</v>
      </c>
      <c r="E1036" s="91" t="s">
        <v>112</v>
      </c>
      <c r="F1036" s="91" t="s">
        <v>113</v>
      </c>
      <c r="G1036" s="91" t="s">
        <v>194</v>
      </c>
      <c r="H1036" s="91" t="s">
        <v>147</v>
      </c>
      <c r="I1036" s="92">
        <v>2.0799979200020795E-2</v>
      </c>
    </row>
    <row r="1037" spans="1:9">
      <c r="A1037" s="91" t="s">
        <v>3322</v>
      </c>
      <c r="B1037" s="91" t="s">
        <v>3323</v>
      </c>
      <c r="C1037" s="91" t="s">
        <v>3324</v>
      </c>
      <c r="D1037" s="91" t="s">
        <v>88</v>
      </c>
      <c r="E1037" s="91" t="s">
        <v>112</v>
      </c>
      <c r="F1037" s="91" t="s">
        <v>113</v>
      </c>
      <c r="G1037" s="91" t="s">
        <v>426</v>
      </c>
      <c r="H1037" s="91" t="s">
        <v>244</v>
      </c>
      <c r="I1037" s="92">
        <v>2.0799979200020795E-2</v>
      </c>
    </row>
    <row r="1038" spans="1:9">
      <c r="A1038" s="91" t="s">
        <v>3325</v>
      </c>
      <c r="B1038" s="91" t="s">
        <v>3326</v>
      </c>
      <c r="C1038" s="91" t="s">
        <v>3327</v>
      </c>
      <c r="D1038" s="91" t="s">
        <v>70</v>
      </c>
      <c r="E1038" s="91" t="s">
        <v>86</v>
      </c>
      <c r="F1038" s="91" t="s">
        <v>300</v>
      </c>
      <c r="G1038" s="91" t="s">
        <v>268</v>
      </c>
      <c r="H1038" s="91" t="s">
        <v>137</v>
      </c>
      <c r="I1038" s="92">
        <v>2.0799979200020795E-2</v>
      </c>
    </row>
    <row r="1039" spans="1:9">
      <c r="A1039" s="91" t="s">
        <v>3328</v>
      </c>
      <c r="B1039" s="91" t="s">
        <v>3329</v>
      </c>
      <c r="C1039" s="91" t="s">
        <v>3330</v>
      </c>
      <c r="D1039" s="91" t="s">
        <v>88</v>
      </c>
      <c r="E1039" s="91" t="s">
        <v>609</v>
      </c>
      <c r="F1039" s="91" t="s">
        <v>1025</v>
      </c>
      <c r="G1039" s="91" t="s">
        <v>368</v>
      </c>
      <c r="H1039" s="91" t="s">
        <v>166</v>
      </c>
      <c r="I1039" s="92">
        <v>2.0799979200020795E-2</v>
      </c>
    </row>
    <row r="1040" spans="1:9">
      <c r="A1040" s="91" t="s">
        <v>3331</v>
      </c>
      <c r="B1040" s="91" t="s">
        <v>3332</v>
      </c>
      <c r="C1040" s="91" t="s">
        <v>3333</v>
      </c>
      <c r="D1040" s="91" t="s">
        <v>88</v>
      </c>
      <c r="E1040" s="91" t="s">
        <v>609</v>
      </c>
      <c r="F1040" s="91" t="s">
        <v>1025</v>
      </c>
      <c r="G1040" s="91" t="s">
        <v>368</v>
      </c>
      <c r="H1040" s="91" t="s">
        <v>166</v>
      </c>
      <c r="I1040" s="92">
        <v>2.0799979200020795E-2</v>
      </c>
    </row>
    <row r="1041" spans="1:9">
      <c r="A1041" s="91" t="s">
        <v>3334</v>
      </c>
      <c r="B1041" s="91" t="s">
        <v>3335</v>
      </c>
      <c r="C1041" s="91" t="s">
        <v>3336</v>
      </c>
      <c r="D1041" s="91" t="s">
        <v>70</v>
      </c>
      <c r="E1041" s="91" t="s">
        <v>1457</v>
      </c>
      <c r="F1041" s="91" t="s">
        <v>1504</v>
      </c>
      <c r="G1041" s="91" t="s">
        <v>114</v>
      </c>
      <c r="H1041" s="91" t="s">
        <v>115</v>
      </c>
      <c r="I1041" s="92">
        <v>2.0799979200020795E-2</v>
      </c>
    </row>
    <row r="1042" spans="1:9">
      <c r="A1042" s="91" t="s">
        <v>3337</v>
      </c>
      <c r="B1042" s="91" t="s">
        <v>3338</v>
      </c>
      <c r="C1042" s="91" t="s">
        <v>3339</v>
      </c>
      <c r="D1042" s="91" t="s">
        <v>88</v>
      </c>
      <c r="E1042" s="91" t="s">
        <v>127</v>
      </c>
      <c r="F1042" s="91" t="s">
        <v>128</v>
      </c>
      <c r="G1042" s="91" t="s">
        <v>53</v>
      </c>
      <c r="H1042" s="91" t="s">
        <v>54</v>
      </c>
      <c r="I1042" s="92">
        <v>2.0799979200020795E-2</v>
      </c>
    </row>
    <row r="1043" spans="1:9">
      <c r="A1043" s="91" t="s">
        <v>3340</v>
      </c>
      <c r="B1043" s="91" t="s">
        <v>3341</v>
      </c>
      <c r="C1043" s="91" t="s">
        <v>3342</v>
      </c>
      <c r="D1043" s="91" t="s">
        <v>70</v>
      </c>
      <c r="E1043" s="91" t="s">
        <v>86</v>
      </c>
      <c r="F1043" s="91" t="s">
        <v>87</v>
      </c>
      <c r="G1043" s="91" t="s">
        <v>179</v>
      </c>
      <c r="H1043" s="91" t="s">
        <v>142</v>
      </c>
      <c r="I1043" s="92">
        <v>2.0799979200020795E-2</v>
      </c>
    </row>
    <row r="1044" spans="1:9">
      <c r="A1044" s="91" t="s">
        <v>3343</v>
      </c>
      <c r="B1044" s="91" t="s">
        <v>3344</v>
      </c>
      <c r="C1044" s="91" t="s">
        <v>3345</v>
      </c>
      <c r="D1044" s="91" t="s">
        <v>65</v>
      </c>
      <c r="E1044" s="91" t="s">
        <v>78</v>
      </c>
      <c r="F1044" s="91" t="s">
        <v>79</v>
      </c>
      <c r="G1044" s="91" t="s">
        <v>276</v>
      </c>
      <c r="H1044" s="91" t="s">
        <v>152</v>
      </c>
      <c r="I1044" s="92">
        <v>2.0799979200020795E-2</v>
      </c>
    </row>
    <row r="1045" spans="1:9">
      <c r="A1045" s="91" t="s">
        <v>3346</v>
      </c>
      <c r="B1045" s="91" t="s">
        <v>3347</v>
      </c>
      <c r="C1045" s="91" t="s">
        <v>3348</v>
      </c>
      <c r="D1045" s="91" t="s">
        <v>88</v>
      </c>
      <c r="E1045" s="91" t="s">
        <v>112</v>
      </c>
      <c r="F1045" s="91" t="s">
        <v>113</v>
      </c>
      <c r="G1045" s="91" t="s">
        <v>194</v>
      </c>
      <c r="H1045" s="91" t="s">
        <v>147</v>
      </c>
      <c r="I1045" s="92">
        <v>2.0799979200020795E-2</v>
      </c>
    </row>
    <row r="1046" spans="1:9">
      <c r="A1046" s="91" t="s">
        <v>3349</v>
      </c>
      <c r="B1046" s="91" t="s">
        <v>3350</v>
      </c>
      <c r="C1046" s="91" t="s">
        <v>3351</v>
      </c>
      <c r="D1046" s="91" t="s">
        <v>65</v>
      </c>
      <c r="E1046" s="91" t="s">
        <v>78</v>
      </c>
      <c r="F1046" s="91" t="s">
        <v>79</v>
      </c>
      <c r="G1046" s="91" t="s">
        <v>327</v>
      </c>
      <c r="H1046" s="91" t="s">
        <v>166</v>
      </c>
      <c r="I1046" s="92">
        <v>2.0799979200020795E-2</v>
      </c>
    </row>
    <row r="1047" spans="1:9">
      <c r="A1047" s="91" t="s">
        <v>3352</v>
      </c>
      <c r="B1047" s="91" t="s">
        <v>3353</v>
      </c>
      <c r="C1047" s="91" t="s">
        <v>3354</v>
      </c>
      <c r="D1047" s="91" t="s">
        <v>94</v>
      </c>
      <c r="E1047" s="91" t="s">
        <v>94</v>
      </c>
      <c r="F1047" s="91" t="s">
        <v>281</v>
      </c>
      <c r="G1047" s="91" t="s">
        <v>53</v>
      </c>
      <c r="H1047" s="91" t="s">
        <v>54</v>
      </c>
      <c r="I1047" s="92">
        <v>2.0699979300020696E-2</v>
      </c>
    </row>
    <row r="1048" spans="1:9">
      <c r="A1048" s="91" t="s">
        <v>3355</v>
      </c>
      <c r="B1048" s="91" t="s">
        <v>3356</v>
      </c>
      <c r="C1048" s="91" t="s">
        <v>3357</v>
      </c>
      <c r="D1048" s="91" t="s">
        <v>65</v>
      </c>
      <c r="E1048" s="91" t="s">
        <v>203</v>
      </c>
      <c r="F1048" s="91" t="s">
        <v>203</v>
      </c>
      <c r="G1048" s="91" t="s">
        <v>418</v>
      </c>
      <c r="H1048" s="91" t="s">
        <v>236</v>
      </c>
      <c r="I1048" s="92">
        <v>2.0699979300020696E-2</v>
      </c>
    </row>
    <row r="1049" spans="1:9">
      <c r="A1049" s="91" t="s">
        <v>3358</v>
      </c>
      <c r="B1049" s="91" t="s">
        <v>3359</v>
      </c>
      <c r="C1049" s="91" t="s">
        <v>3360</v>
      </c>
      <c r="D1049" s="91" t="s">
        <v>105</v>
      </c>
      <c r="E1049" s="91" t="s">
        <v>105</v>
      </c>
      <c r="F1049" s="91" t="s">
        <v>1847</v>
      </c>
      <c r="G1049" s="91" t="s">
        <v>319</v>
      </c>
      <c r="H1049" s="91" t="s">
        <v>137</v>
      </c>
      <c r="I1049" s="92">
        <v>2.0699979300020696E-2</v>
      </c>
    </row>
    <row r="1050" spans="1:9">
      <c r="A1050" s="91" t="s">
        <v>3361</v>
      </c>
      <c r="B1050" s="91" t="s">
        <v>3362</v>
      </c>
      <c r="C1050" s="91" t="s">
        <v>3363</v>
      </c>
      <c r="D1050" s="91" t="s">
        <v>88</v>
      </c>
      <c r="E1050" s="91" t="s">
        <v>609</v>
      </c>
      <c r="F1050" s="91" t="s">
        <v>610</v>
      </c>
      <c r="G1050" s="91" t="s">
        <v>165</v>
      </c>
      <c r="H1050" s="91" t="s">
        <v>132</v>
      </c>
      <c r="I1050" s="92">
        <v>2.0699979300020696E-2</v>
      </c>
    </row>
    <row r="1051" spans="1:9">
      <c r="A1051" s="91" t="s">
        <v>3364</v>
      </c>
      <c r="B1051" s="91" t="s">
        <v>3365</v>
      </c>
      <c r="C1051" s="91" t="s">
        <v>3366</v>
      </c>
      <c r="D1051" s="91" t="s">
        <v>70</v>
      </c>
      <c r="E1051" s="91" t="s">
        <v>86</v>
      </c>
      <c r="F1051" s="91" t="s">
        <v>1003</v>
      </c>
      <c r="G1051" s="91" t="s">
        <v>53</v>
      </c>
      <c r="H1051" s="91" t="s">
        <v>54</v>
      </c>
      <c r="I1051" s="92">
        <v>2.0699979300020696E-2</v>
      </c>
    </row>
    <row r="1052" spans="1:9">
      <c r="A1052" s="91" t="s">
        <v>3367</v>
      </c>
      <c r="B1052" s="91" t="s">
        <v>3368</v>
      </c>
      <c r="C1052" s="91" t="s">
        <v>3369</v>
      </c>
      <c r="D1052" s="91" t="s">
        <v>65</v>
      </c>
      <c r="E1052" s="91" t="s">
        <v>92</v>
      </c>
      <c r="F1052" s="91" t="s">
        <v>93</v>
      </c>
      <c r="G1052" s="91" t="s">
        <v>194</v>
      </c>
      <c r="H1052" s="91" t="s">
        <v>147</v>
      </c>
      <c r="I1052" s="92">
        <v>2.0699979300020696E-2</v>
      </c>
    </row>
    <row r="1053" spans="1:9">
      <c r="A1053" s="91" t="s">
        <v>3370</v>
      </c>
      <c r="B1053" s="91" t="s">
        <v>3371</v>
      </c>
      <c r="C1053" s="91" t="s">
        <v>3372</v>
      </c>
      <c r="D1053" s="91" t="s">
        <v>65</v>
      </c>
      <c r="E1053" s="91" t="s">
        <v>78</v>
      </c>
      <c r="F1053" s="91" t="s">
        <v>79</v>
      </c>
      <c r="G1053" s="91" t="s">
        <v>323</v>
      </c>
      <c r="H1053" s="91" t="s">
        <v>160</v>
      </c>
      <c r="I1053" s="92">
        <v>2.0699979300020696E-2</v>
      </c>
    </row>
    <row r="1054" spans="1:9">
      <c r="A1054" s="91" t="s">
        <v>3373</v>
      </c>
      <c r="B1054" s="91" t="s">
        <v>3374</v>
      </c>
      <c r="C1054" s="91" t="s">
        <v>3375</v>
      </c>
      <c r="D1054" s="91" t="s">
        <v>88</v>
      </c>
      <c r="E1054" s="91" t="s">
        <v>311</v>
      </c>
      <c r="F1054" s="91" t="s">
        <v>311</v>
      </c>
      <c r="G1054" s="91" t="s">
        <v>53</v>
      </c>
      <c r="H1054" s="91" t="s">
        <v>54</v>
      </c>
      <c r="I1054" s="92">
        <v>2.0699979300020696E-2</v>
      </c>
    </row>
    <row r="1055" spans="1:9">
      <c r="A1055" s="91" t="s">
        <v>3376</v>
      </c>
      <c r="B1055" s="91" t="s">
        <v>3377</v>
      </c>
      <c r="C1055" s="91" t="s">
        <v>3378</v>
      </c>
      <c r="D1055" s="91" t="s">
        <v>58</v>
      </c>
      <c r="E1055" s="91" t="s">
        <v>58</v>
      </c>
      <c r="F1055" s="91" t="s">
        <v>217</v>
      </c>
      <c r="G1055" s="91" t="s">
        <v>114</v>
      </c>
      <c r="H1055" s="91" t="s">
        <v>115</v>
      </c>
      <c r="I1055" s="92">
        <v>2.0599979400020597E-2</v>
      </c>
    </row>
    <row r="1056" spans="1:9">
      <c r="A1056" s="91" t="s">
        <v>3379</v>
      </c>
      <c r="B1056" s="91" t="s">
        <v>3380</v>
      </c>
      <c r="C1056" s="91" t="s">
        <v>3381</v>
      </c>
      <c r="D1056" s="91" t="s">
        <v>82</v>
      </c>
      <c r="E1056" s="91" t="s">
        <v>103</v>
      </c>
      <c r="F1056" s="91" t="s">
        <v>104</v>
      </c>
      <c r="G1056" s="91" t="s">
        <v>53</v>
      </c>
      <c r="H1056" s="91" t="s">
        <v>54</v>
      </c>
      <c r="I1056" s="92">
        <v>2.0599979400020597E-2</v>
      </c>
    </row>
    <row r="1057" spans="1:9">
      <c r="A1057" s="91" t="s">
        <v>3382</v>
      </c>
      <c r="B1057" s="91" t="s">
        <v>3383</v>
      </c>
      <c r="C1057" s="91" t="s">
        <v>3384</v>
      </c>
      <c r="D1057" s="91" t="s">
        <v>70</v>
      </c>
      <c r="E1057" s="91" t="s">
        <v>86</v>
      </c>
      <c r="F1057" s="91" t="s">
        <v>300</v>
      </c>
      <c r="G1057" s="91" t="s">
        <v>179</v>
      </c>
      <c r="H1057" s="91" t="s">
        <v>142</v>
      </c>
      <c r="I1057" s="92">
        <v>2.0599979400020597E-2</v>
      </c>
    </row>
    <row r="1058" spans="1:9">
      <c r="A1058" s="91" t="s">
        <v>3385</v>
      </c>
      <c r="B1058" s="91" t="s">
        <v>3386</v>
      </c>
      <c r="C1058" s="91" t="s">
        <v>3387</v>
      </c>
      <c r="D1058" s="91" t="s">
        <v>50</v>
      </c>
      <c r="E1058" s="91" t="s">
        <v>51</v>
      </c>
      <c r="F1058" s="91" t="s">
        <v>208</v>
      </c>
      <c r="G1058" s="91" t="s">
        <v>174</v>
      </c>
      <c r="H1058" s="91" t="s">
        <v>137</v>
      </c>
      <c r="I1058" s="92">
        <v>2.0499979500020499E-2</v>
      </c>
    </row>
    <row r="1059" spans="1:9">
      <c r="A1059" s="91" t="s">
        <v>3388</v>
      </c>
      <c r="B1059" s="91" t="s">
        <v>3389</v>
      </c>
      <c r="C1059" s="91" t="s">
        <v>3390</v>
      </c>
      <c r="D1059" s="91" t="s">
        <v>88</v>
      </c>
      <c r="E1059" s="91" t="s">
        <v>127</v>
      </c>
      <c r="F1059" s="91" t="s">
        <v>128</v>
      </c>
      <c r="G1059" s="91" t="s">
        <v>165</v>
      </c>
      <c r="H1059" s="91" t="s">
        <v>132</v>
      </c>
      <c r="I1059" s="92">
        <v>2.0499979500020499E-2</v>
      </c>
    </row>
    <row r="1060" spans="1:9">
      <c r="A1060" s="91" t="s">
        <v>3391</v>
      </c>
      <c r="B1060" s="91" t="s">
        <v>3392</v>
      </c>
      <c r="C1060" s="91" t="s">
        <v>3393</v>
      </c>
      <c r="D1060" s="91" t="s">
        <v>88</v>
      </c>
      <c r="E1060" s="91" t="s">
        <v>609</v>
      </c>
      <c r="F1060" s="91" t="s">
        <v>610</v>
      </c>
      <c r="G1060" s="91" t="s">
        <v>194</v>
      </c>
      <c r="H1060" s="91" t="s">
        <v>147</v>
      </c>
      <c r="I1060" s="92">
        <v>2.0499979500020499E-2</v>
      </c>
    </row>
    <row r="1061" spans="1:9">
      <c r="A1061" s="91" t="s">
        <v>3394</v>
      </c>
      <c r="B1061" s="91" t="s">
        <v>3395</v>
      </c>
      <c r="C1061" s="91" t="s">
        <v>3396</v>
      </c>
      <c r="D1061" s="91" t="s">
        <v>50</v>
      </c>
      <c r="E1061" s="91" t="s">
        <v>63</v>
      </c>
      <c r="F1061" s="91" t="s">
        <v>120</v>
      </c>
      <c r="G1061" s="91" t="s">
        <v>53</v>
      </c>
      <c r="H1061" s="91" t="s">
        <v>54</v>
      </c>
      <c r="I1061" s="92">
        <v>2.0499979500020499E-2</v>
      </c>
    </row>
    <row r="1062" spans="1:9">
      <c r="A1062" s="91" t="s">
        <v>3397</v>
      </c>
      <c r="B1062" s="91" t="s">
        <v>3398</v>
      </c>
      <c r="C1062" s="91" t="s">
        <v>3399</v>
      </c>
      <c r="D1062" s="91" t="s">
        <v>105</v>
      </c>
      <c r="E1062" s="91" t="s">
        <v>105</v>
      </c>
      <c r="F1062" s="91" t="s">
        <v>665</v>
      </c>
      <c r="G1062" s="91" t="s">
        <v>276</v>
      </c>
      <c r="H1062" s="91" t="s">
        <v>152</v>
      </c>
      <c r="I1062" s="92">
        <v>2.03999796000204E-2</v>
      </c>
    </row>
    <row r="1063" spans="1:9">
      <c r="A1063" s="91" t="s">
        <v>3400</v>
      </c>
      <c r="B1063" s="91" t="s">
        <v>3401</v>
      </c>
      <c r="C1063" s="91" t="s">
        <v>3402</v>
      </c>
      <c r="D1063" s="91" t="s">
        <v>88</v>
      </c>
      <c r="E1063" s="91" t="s">
        <v>127</v>
      </c>
      <c r="F1063" s="91" t="s">
        <v>128</v>
      </c>
      <c r="G1063" s="91" t="s">
        <v>323</v>
      </c>
      <c r="H1063" s="91" t="s">
        <v>160</v>
      </c>
      <c r="I1063" s="92">
        <v>2.03999796000204E-2</v>
      </c>
    </row>
    <row r="1064" spans="1:9">
      <c r="A1064" s="91" t="s">
        <v>3403</v>
      </c>
      <c r="B1064" s="91" t="s">
        <v>3404</v>
      </c>
      <c r="C1064" s="91" t="s">
        <v>3405</v>
      </c>
      <c r="D1064" s="91" t="s">
        <v>99</v>
      </c>
      <c r="E1064" s="91" t="s">
        <v>291</v>
      </c>
      <c r="F1064" s="91" t="s">
        <v>343</v>
      </c>
      <c r="G1064" s="91" t="s">
        <v>53</v>
      </c>
      <c r="H1064" s="91" t="s">
        <v>54</v>
      </c>
      <c r="I1064" s="92">
        <v>2.03999796000204E-2</v>
      </c>
    </row>
    <row r="1065" spans="1:9">
      <c r="A1065" s="91" t="s">
        <v>3406</v>
      </c>
      <c r="B1065" s="91" t="s">
        <v>3407</v>
      </c>
      <c r="C1065" s="91" t="s">
        <v>3408</v>
      </c>
      <c r="D1065" s="91" t="s">
        <v>94</v>
      </c>
      <c r="E1065" s="91" t="s">
        <v>94</v>
      </c>
      <c r="F1065" s="91" t="s">
        <v>2262</v>
      </c>
      <c r="G1065" s="91" t="s">
        <v>114</v>
      </c>
      <c r="H1065" s="91" t="s">
        <v>115</v>
      </c>
      <c r="I1065" s="92">
        <v>2.03999796000204E-2</v>
      </c>
    </row>
    <row r="1066" spans="1:9">
      <c r="A1066" s="91" t="s">
        <v>3409</v>
      </c>
      <c r="B1066" s="91" t="s">
        <v>3410</v>
      </c>
      <c r="C1066" s="91" t="s">
        <v>3411</v>
      </c>
      <c r="D1066" s="91" t="s">
        <v>65</v>
      </c>
      <c r="E1066" s="91" t="s">
        <v>203</v>
      </c>
      <c r="F1066" s="91" t="s">
        <v>203</v>
      </c>
      <c r="G1066" s="91" t="s">
        <v>114</v>
      </c>
      <c r="H1066" s="91" t="s">
        <v>115</v>
      </c>
      <c r="I1066" s="92">
        <v>2.03999796000204E-2</v>
      </c>
    </row>
    <row r="1067" spans="1:9">
      <c r="A1067" s="91" t="s">
        <v>3412</v>
      </c>
      <c r="B1067" s="91" t="s">
        <v>3413</v>
      </c>
      <c r="C1067" s="91" t="s">
        <v>3414</v>
      </c>
      <c r="D1067" s="91" t="s">
        <v>88</v>
      </c>
      <c r="E1067" s="91" t="s">
        <v>112</v>
      </c>
      <c r="F1067" s="91" t="s">
        <v>113</v>
      </c>
      <c r="G1067" s="91" t="s">
        <v>376</v>
      </c>
      <c r="H1067" s="91" t="s">
        <v>204</v>
      </c>
      <c r="I1067" s="92">
        <v>2.03999796000204E-2</v>
      </c>
    </row>
    <row r="1068" spans="1:9">
      <c r="A1068" s="91" t="s">
        <v>3415</v>
      </c>
      <c r="B1068" s="91" t="s">
        <v>3416</v>
      </c>
      <c r="C1068" s="91" t="s">
        <v>3417</v>
      </c>
      <c r="D1068" s="91" t="s">
        <v>65</v>
      </c>
      <c r="E1068" s="91" t="s">
        <v>78</v>
      </c>
      <c r="F1068" s="91" t="s">
        <v>79</v>
      </c>
      <c r="G1068" s="91" t="s">
        <v>327</v>
      </c>
      <c r="H1068" s="91" t="s">
        <v>166</v>
      </c>
      <c r="I1068" s="92">
        <v>2.03999796000204E-2</v>
      </c>
    </row>
    <row r="1069" spans="1:9">
      <c r="A1069" s="91" t="s">
        <v>3418</v>
      </c>
      <c r="B1069" s="91" t="s">
        <v>3419</v>
      </c>
      <c r="C1069" s="91" t="s">
        <v>3420</v>
      </c>
      <c r="D1069" s="91" t="s">
        <v>70</v>
      </c>
      <c r="E1069" s="91" t="s">
        <v>1457</v>
      </c>
      <c r="F1069" s="91" t="s">
        <v>1458</v>
      </c>
      <c r="G1069" s="91" t="s">
        <v>194</v>
      </c>
      <c r="H1069" s="91" t="s">
        <v>147</v>
      </c>
      <c r="I1069" s="92">
        <v>2.0299979700020294E-2</v>
      </c>
    </row>
    <row r="1070" spans="1:9">
      <c r="A1070" s="91" t="s">
        <v>3421</v>
      </c>
      <c r="B1070" s="91" t="s">
        <v>3422</v>
      </c>
      <c r="C1070" s="91" t="s">
        <v>3423</v>
      </c>
      <c r="D1070" s="91" t="s">
        <v>105</v>
      </c>
      <c r="E1070" s="91" t="s">
        <v>105</v>
      </c>
      <c r="F1070" s="91" t="s">
        <v>2377</v>
      </c>
      <c r="G1070" s="91" t="s">
        <v>418</v>
      </c>
      <c r="H1070" s="91" t="s">
        <v>236</v>
      </c>
      <c r="I1070" s="92">
        <v>2.0299979700020294E-2</v>
      </c>
    </row>
    <row r="1071" spans="1:9">
      <c r="A1071" s="91" t="s">
        <v>3424</v>
      </c>
      <c r="B1071" s="91" t="s">
        <v>3425</v>
      </c>
      <c r="C1071" s="91" t="s">
        <v>3426</v>
      </c>
      <c r="D1071" s="91" t="s">
        <v>94</v>
      </c>
      <c r="E1071" s="91" t="s">
        <v>94</v>
      </c>
      <c r="F1071" s="91" t="s">
        <v>164</v>
      </c>
      <c r="G1071" s="91" t="s">
        <v>276</v>
      </c>
      <c r="H1071" s="91" t="s">
        <v>152</v>
      </c>
      <c r="I1071" s="92">
        <v>2.0299979700020294E-2</v>
      </c>
    </row>
    <row r="1072" spans="1:9">
      <c r="A1072" s="91" t="s">
        <v>3427</v>
      </c>
      <c r="B1072" s="91" t="s">
        <v>3428</v>
      </c>
      <c r="C1072" s="91" t="s">
        <v>3429</v>
      </c>
      <c r="D1072" s="91" t="s">
        <v>65</v>
      </c>
      <c r="E1072" s="91" t="s">
        <v>78</v>
      </c>
      <c r="F1072" s="91" t="s">
        <v>79</v>
      </c>
      <c r="G1072" s="91" t="s">
        <v>402</v>
      </c>
      <c r="H1072" s="91" t="s">
        <v>222</v>
      </c>
      <c r="I1072" s="92">
        <v>2.0299979700020294E-2</v>
      </c>
    </row>
    <row r="1073" spans="1:9">
      <c r="A1073" s="91" t="s">
        <v>3430</v>
      </c>
      <c r="B1073" s="91" t="s">
        <v>3431</v>
      </c>
      <c r="C1073" s="91" t="s">
        <v>3432</v>
      </c>
      <c r="D1073" s="91" t="s">
        <v>70</v>
      </c>
      <c r="E1073" s="91" t="s">
        <v>86</v>
      </c>
      <c r="F1073" s="91" t="s">
        <v>300</v>
      </c>
      <c r="G1073" s="91" t="s">
        <v>384</v>
      </c>
      <c r="H1073" s="91" t="s">
        <v>137</v>
      </c>
      <c r="I1073" s="92">
        <v>2.0299979700020294E-2</v>
      </c>
    </row>
    <row r="1074" spans="1:9">
      <c r="A1074" s="91" t="s">
        <v>3433</v>
      </c>
      <c r="B1074" s="91" t="s">
        <v>3434</v>
      </c>
      <c r="C1074" s="91" t="s">
        <v>3435</v>
      </c>
      <c r="D1074" s="91" t="s">
        <v>82</v>
      </c>
      <c r="E1074" s="91" t="s">
        <v>400</v>
      </c>
      <c r="F1074" s="91" t="s">
        <v>596</v>
      </c>
      <c r="G1074" s="91" t="s">
        <v>53</v>
      </c>
      <c r="H1074" s="91" t="s">
        <v>54</v>
      </c>
      <c r="I1074" s="92">
        <v>2.0199979800020196E-2</v>
      </c>
    </row>
    <row r="1075" spans="1:9">
      <c r="A1075" s="91" t="s">
        <v>3436</v>
      </c>
      <c r="B1075" s="91" t="s">
        <v>3437</v>
      </c>
      <c r="C1075" s="91" t="s">
        <v>3438</v>
      </c>
      <c r="D1075" s="91" t="s">
        <v>82</v>
      </c>
      <c r="E1075" s="91" t="s">
        <v>400</v>
      </c>
      <c r="F1075" s="91" t="s">
        <v>596</v>
      </c>
      <c r="G1075" s="91" t="s">
        <v>360</v>
      </c>
      <c r="H1075" s="91" t="s">
        <v>188</v>
      </c>
      <c r="I1075" s="92">
        <v>2.0199979800020196E-2</v>
      </c>
    </row>
    <row r="1076" spans="1:9">
      <c r="A1076" s="91" t="s">
        <v>3439</v>
      </c>
      <c r="B1076" s="91" t="s">
        <v>3440</v>
      </c>
      <c r="C1076" s="91" t="s">
        <v>3441</v>
      </c>
      <c r="D1076" s="91" t="s">
        <v>88</v>
      </c>
      <c r="E1076" s="91" t="s">
        <v>112</v>
      </c>
      <c r="F1076" s="91" t="s">
        <v>113</v>
      </c>
      <c r="G1076" s="91" t="s">
        <v>406</v>
      </c>
      <c r="H1076" s="91" t="s">
        <v>228</v>
      </c>
      <c r="I1076" s="92">
        <v>2.0199979800020196E-2</v>
      </c>
    </row>
    <row r="1077" spans="1:9">
      <c r="A1077" s="91" t="s">
        <v>3442</v>
      </c>
      <c r="B1077" s="91" t="s">
        <v>3443</v>
      </c>
      <c r="C1077" s="91" t="s">
        <v>3444</v>
      </c>
      <c r="D1077" s="91" t="s">
        <v>105</v>
      </c>
      <c r="E1077" s="91" t="s">
        <v>105</v>
      </c>
      <c r="F1077" s="91" t="s">
        <v>565</v>
      </c>
      <c r="G1077" s="91" t="s">
        <v>179</v>
      </c>
      <c r="H1077" s="91" t="s">
        <v>142</v>
      </c>
      <c r="I1077" s="92">
        <v>2.0199979800020196E-2</v>
      </c>
    </row>
    <row r="1078" spans="1:9">
      <c r="A1078" s="91" t="s">
        <v>3445</v>
      </c>
      <c r="B1078" s="91" t="s">
        <v>3446</v>
      </c>
      <c r="C1078" s="91" t="s">
        <v>3447</v>
      </c>
      <c r="D1078" s="91" t="s">
        <v>94</v>
      </c>
      <c r="E1078" s="91" t="s">
        <v>94</v>
      </c>
      <c r="F1078" s="91" t="s">
        <v>281</v>
      </c>
      <c r="G1078" s="91" t="s">
        <v>418</v>
      </c>
      <c r="H1078" s="91" t="s">
        <v>236</v>
      </c>
      <c r="I1078" s="92">
        <v>2.0199979800020196E-2</v>
      </c>
    </row>
    <row r="1079" spans="1:9">
      <c r="A1079" s="91" t="s">
        <v>3448</v>
      </c>
      <c r="B1079" s="91" t="s">
        <v>3449</v>
      </c>
      <c r="C1079" s="91" t="s">
        <v>3450</v>
      </c>
      <c r="D1079" s="91" t="s">
        <v>65</v>
      </c>
      <c r="E1079" s="91" t="s">
        <v>78</v>
      </c>
      <c r="F1079" s="91" t="s">
        <v>79</v>
      </c>
      <c r="G1079" s="91" t="s">
        <v>53</v>
      </c>
      <c r="H1079" s="91" t="s">
        <v>54</v>
      </c>
      <c r="I1079" s="92">
        <v>2.0199979800020196E-2</v>
      </c>
    </row>
    <row r="1080" spans="1:9">
      <c r="A1080" s="91" t="s">
        <v>3451</v>
      </c>
      <c r="B1080" s="91" t="s">
        <v>3452</v>
      </c>
      <c r="C1080" s="91" t="s">
        <v>3453</v>
      </c>
      <c r="D1080" s="91" t="s">
        <v>94</v>
      </c>
      <c r="E1080" s="91" t="s">
        <v>94</v>
      </c>
      <c r="F1080" s="91" t="s">
        <v>1411</v>
      </c>
      <c r="G1080" s="91" t="s">
        <v>53</v>
      </c>
      <c r="H1080" s="91" t="s">
        <v>54</v>
      </c>
      <c r="I1080" s="92">
        <v>2.0199979800020196E-2</v>
      </c>
    </row>
    <row r="1081" spans="1:9">
      <c r="A1081" s="91" t="s">
        <v>3454</v>
      </c>
      <c r="B1081" s="91" t="s">
        <v>3455</v>
      </c>
      <c r="C1081" s="91" t="s">
        <v>3456</v>
      </c>
      <c r="D1081" s="91" t="s">
        <v>99</v>
      </c>
      <c r="E1081" s="91" t="s">
        <v>551</v>
      </c>
      <c r="F1081" s="91" t="s">
        <v>1076</v>
      </c>
      <c r="G1081" s="91" t="s">
        <v>53</v>
      </c>
      <c r="H1081" s="91" t="s">
        <v>54</v>
      </c>
      <c r="I1081" s="92">
        <v>2.0199979800020196E-2</v>
      </c>
    </row>
    <row r="1082" spans="1:9">
      <c r="A1082" s="91" t="s">
        <v>3457</v>
      </c>
      <c r="B1082" s="91" t="s">
        <v>3458</v>
      </c>
      <c r="C1082" s="91" t="s">
        <v>3459</v>
      </c>
      <c r="D1082" s="91" t="s">
        <v>94</v>
      </c>
      <c r="E1082" s="91" t="s">
        <v>94</v>
      </c>
      <c r="F1082" s="91" t="s">
        <v>164</v>
      </c>
      <c r="G1082" s="91" t="s">
        <v>114</v>
      </c>
      <c r="H1082" s="91" t="s">
        <v>115</v>
      </c>
      <c r="I1082" s="92">
        <v>2.0099979900020097E-2</v>
      </c>
    </row>
    <row r="1083" spans="1:9">
      <c r="A1083" s="91" t="s">
        <v>3460</v>
      </c>
      <c r="B1083" s="91" t="s">
        <v>3461</v>
      </c>
      <c r="C1083" s="91" t="s">
        <v>3462</v>
      </c>
      <c r="D1083" s="91" t="s">
        <v>94</v>
      </c>
      <c r="E1083" s="91" t="s">
        <v>94</v>
      </c>
      <c r="F1083" s="91" t="s">
        <v>281</v>
      </c>
      <c r="G1083" s="91" t="s">
        <v>165</v>
      </c>
      <c r="H1083" s="91" t="s">
        <v>132</v>
      </c>
      <c r="I1083" s="92">
        <v>2.0099979900020097E-2</v>
      </c>
    </row>
    <row r="1084" spans="1:9">
      <c r="A1084" s="91" t="s">
        <v>3463</v>
      </c>
      <c r="B1084" s="91" t="s">
        <v>3464</v>
      </c>
      <c r="C1084" s="91" t="s">
        <v>3465</v>
      </c>
      <c r="D1084" s="91" t="s">
        <v>70</v>
      </c>
      <c r="E1084" s="91" t="s">
        <v>86</v>
      </c>
      <c r="F1084" s="91" t="s">
        <v>1003</v>
      </c>
      <c r="G1084" s="91" t="s">
        <v>276</v>
      </c>
      <c r="H1084" s="91" t="s">
        <v>152</v>
      </c>
      <c r="I1084" s="92">
        <v>2.0099979900020097E-2</v>
      </c>
    </row>
    <row r="1085" spans="1:9">
      <c r="A1085" s="91" t="s">
        <v>3466</v>
      </c>
      <c r="B1085" s="91" t="s">
        <v>3467</v>
      </c>
      <c r="C1085" s="91" t="s">
        <v>3468</v>
      </c>
      <c r="D1085" s="91" t="s">
        <v>65</v>
      </c>
      <c r="E1085" s="91" t="s">
        <v>78</v>
      </c>
      <c r="F1085" s="91" t="s">
        <v>136</v>
      </c>
      <c r="G1085" s="91" t="s">
        <v>335</v>
      </c>
      <c r="H1085" s="91" t="s">
        <v>175</v>
      </c>
      <c r="I1085" s="92">
        <v>2.0099979900020097E-2</v>
      </c>
    </row>
    <row r="1086" spans="1:9">
      <c r="A1086" s="91" t="s">
        <v>3469</v>
      </c>
      <c r="B1086" s="91" t="s">
        <v>3470</v>
      </c>
      <c r="C1086" s="91" t="s">
        <v>3471</v>
      </c>
      <c r="D1086" s="91" t="s">
        <v>74</v>
      </c>
      <c r="E1086" s="91" t="s">
        <v>74</v>
      </c>
      <c r="F1086" s="91" t="s">
        <v>98</v>
      </c>
      <c r="G1086" s="91" t="s">
        <v>339</v>
      </c>
      <c r="H1086" s="91" t="s">
        <v>137</v>
      </c>
      <c r="I1086" s="92">
        <v>2.0099979900020097E-2</v>
      </c>
    </row>
    <row r="1087" spans="1:9">
      <c r="A1087" s="91" t="s">
        <v>3472</v>
      </c>
      <c r="B1087" s="91" t="s">
        <v>3473</v>
      </c>
      <c r="C1087" s="91" t="s">
        <v>3474</v>
      </c>
      <c r="D1087" s="91" t="s">
        <v>94</v>
      </c>
      <c r="E1087" s="91" t="s">
        <v>94</v>
      </c>
      <c r="F1087" s="91" t="s">
        <v>164</v>
      </c>
      <c r="G1087" s="91" t="s">
        <v>276</v>
      </c>
      <c r="H1087" s="91" t="s">
        <v>152</v>
      </c>
      <c r="I1087" s="92">
        <v>1.9999980000019998E-2</v>
      </c>
    </row>
    <row r="1088" spans="1:9">
      <c r="A1088" s="91" t="s">
        <v>3475</v>
      </c>
      <c r="B1088" s="91" t="s">
        <v>3476</v>
      </c>
      <c r="C1088" s="91" t="s">
        <v>3477</v>
      </c>
      <c r="D1088" s="91" t="s">
        <v>105</v>
      </c>
      <c r="E1088" s="91" t="s">
        <v>105</v>
      </c>
      <c r="F1088" s="91" t="s">
        <v>565</v>
      </c>
      <c r="G1088" s="91" t="s">
        <v>402</v>
      </c>
      <c r="H1088" s="91" t="s">
        <v>222</v>
      </c>
      <c r="I1088" s="92">
        <v>1.9999980000019998E-2</v>
      </c>
    </row>
    <row r="1089" spans="1:9">
      <c r="A1089" s="91" t="s">
        <v>3478</v>
      </c>
      <c r="B1089" s="91" t="s">
        <v>3479</v>
      </c>
      <c r="C1089" s="91" t="s">
        <v>3480</v>
      </c>
      <c r="D1089" s="91" t="s">
        <v>94</v>
      </c>
      <c r="E1089" s="91" t="s">
        <v>94</v>
      </c>
      <c r="F1089" s="91" t="s">
        <v>164</v>
      </c>
      <c r="G1089" s="91" t="s">
        <v>179</v>
      </c>
      <c r="H1089" s="91" t="s">
        <v>142</v>
      </c>
      <c r="I1089" s="92">
        <v>1.98999801000199E-2</v>
      </c>
    </row>
    <row r="1090" spans="1:9">
      <c r="A1090" s="91" t="s">
        <v>3481</v>
      </c>
      <c r="B1090" s="91" t="s">
        <v>3482</v>
      </c>
      <c r="C1090" s="91" t="s">
        <v>3483</v>
      </c>
      <c r="D1090" s="91" t="s">
        <v>70</v>
      </c>
      <c r="E1090" s="91" t="s">
        <v>1457</v>
      </c>
      <c r="F1090" s="91" t="s">
        <v>1458</v>
      </c>
      <c r="G1090" s="91" t="s">
        <v>53</v>
      </c>
      <c r="H1090" s="91" t="s">
        <v>54</v>
      </c>
      <c r="I1090" s="92">
        <v>1.98999801000199E-2</v>
      </c>
    </row>
    <row r="1091" spans="1:9">
      <c r="A1091" s="91" t="s">
        <v>3484</v>
      </c>
      <c r="B1091" s="91" t="s">
        <v>3485</v>
      </c>
      <c r="C1091" s="91" t="s">
        <v>3486</v>
      </c>
      <c r="D1091" s="91" t="s">
        <v>99</v>
      </c>
      <c r="E1091" s="91" t="s">
        <v>296</v>
      </c>
      <c r="F1091" s="91" t="s">
        <v>296</v>
      </c>
      <c r="G1091" s="91" t="s">
        <v>53</v>
      </c>
      <c r="H1091" s="91" t="s">
        <v>54</v>
      </c>
      <c r="I1091" s="92">
        <v>1.98999801000199E-2</v>
      </c>
    </row>
    <row r="1092" spans="1:9">
      <c r="A1092" s="91" t="s">
        <v>3487</v>
      </c>
      <c r="B1092" s="91" t="s">
        <v>3488</v>
      </c>
      <c r="C1092" s="91" t="s">
        <v>3489</v>
      </c>
      <c r="D1092" s="91" t="s">
        <v>88</v>
      </c>
      <c r="E1092" s="91" t="s">
        <v>112</v>
      </c>
      <c r="F1092" s="91" t="s">
        <v>1547</v>
      </c>
      <c r="G1092" s="91" t="s">
        <v>53</v>
      </c>
      <c r="H1092" s="91" t="s">
        <v>54</v>
      </c>
      <c r="I1092" s="92">
        <v>1.98999801000199E-2</v>
      </c>
    </row>
    <row r="1093" spans="1:9">
      <c r="A1093" s="91" t="s">
        <v>3490</v>
      </c>
      <c r="B1093" s="91" t="s">
        <v>3491</v>
      </c>
      <c r="C1093" s="91" t="s">
        <v>3492</v>
      </c>
      <c r="D1093" s="91" t="s">
        <v>99</v>
      </c>
      <c r="E1093" s="91" t="s">
        <v>296</v>
      </c>
      <c r="F1093" s="91" t="s">
        <v>296</v>
      </c>
      <c r="G1093" s="91" t="s">
        <v>194</v>
      </c>
      <c r="H1093" s="91" t="s">
        <v>147</v>
      </c>
      <c r="I1093" s="92">
        <v>1.9799980200019798E-2</v>
      </c>
    </row>
    <row r="1094" spans="1:9">
      <c r="A1094" s="91" t="s">
        <v>3493</v>
      </c>
      <c r="B1094" s="91" t="s">
        <v>3494</v>
      </c>
      <c r="C1094" s="91" t="s">
        <v>3495</v>
      </c>
      <c r="D1094" s="91" t="s">
        <v>65</v>
      </c>
      <c r="E1094" s="91" t="s">
        <v>78</v>
      </c>
      <c r="F1094" s="91" t="s">
        <v>79</v>
      </c>
      <c r="G1094" s="91" t="s">
        <v>372</v>
      </c>
      <c r="H1094" s="91" t="s">
        <v>199</v>
      </c>
      <c r="I1094" s="92">
        <v>1.9799980200019798E-2</v>
      </c>
    </row>
    <row r="1095" spans="1:9">
      <c r="A1095" s="91" t="s">
        <v>3496</v>
      </c>
      <c r="B1095" s="91" t="s">
        <v>3497</v>
      </c>
      <c r="C1095" s="91" t="s">
        <v>3498</v>
      </c>
      <c r="D1095" s="91" t="s">
        <v>99</v>
      </c>
      <c r="E1095" s="91" t="s">
        <v>296</v>
      </c>
      <c r="F1095" s="91" t="s">
        <v>296</v>
      </c>
      <c r="G1095" s="91" t="s">
        <v>344</v>
      </c>
      <c r="H1095" s="91" t="s">
        <v>137</v>
      </c>
      <c r="I1095" s="92">
        <v>1.9799980200019798E-2</v>
      </c>
    </row>
    <row r="1096" spans="1:9">
      <c r="A1096" s="91" t="s">
        <v>3499</v>
      </c>
      <c r="B1096" s="91" t="s">
        <v>3500</v>
      </c>
      <c r="C1096" s="91" t="s">
        <v>3501</v>
      </c>
      <c r="D1096" s="91" t="s">
        <v>65</v>
      </c>
      <c r="E1096" s="91" t="s">
        <v>203</v>
      </c>
      <c r="F1096" s="91" t="s">
        <v>203</v>
      </c>
      <c r="G1096" s="91" t="s">
        <v>348</v>
      </c>
      <c r="H1096" s="91" t="s">
        <v>137</v>
      </c>
      <c r="I1096" s="92">
        <v>1.9699980300019695E-2</v>
      </c>
    </row>
    <row r="1097" spans="1:9">
      <c r="A1097" s="91" t="s">
        <v>3502</v>
      </c>
      <c r="B1097" s="91" t="s">
        <v>3503</v>
      </c>
      <c r="C1097" s="91" t="s">
        <v>3504</v>
      </c>
      <c r="D1097" s="91" t="s">
        <v>99</v>
      </c>
      <c r="E1097" s="91" t="s">
        <v>296</v>
      </c>
      <c r="F1097" s="91" t="s">
        <v>296</v>
      </c>
      <c r="G1097" s="91" t="s">
        <v>53</v>
      </c>
      <c r="H1097" s="91" t="s">
        <v>54</v>
      </c>
      <c r="I1097" s="92">
        <v>1.9699980300019695E-2</v>
      </c>
    </row>
    <row r="1098" spans="1:9">
      <c r="A1098" s="91" t="s">
        <v>3505</v>
      </c>
      <c r="B1098" s="91" t="s">
        <v>3506</v>
      </c>
      <c r="C1098" s="91" t="s">
        <v>3507</v>
      </c>
      <c r="D1098" s="91" t="s">
        <v>94</v>
      </c>
      <c r="E1098" s="91" t="s">
        <v>94</v>
      </c>
      <c r="F1098" s="91" t="s">
        <v>164</v>
      </c>
      <c r="G1098" s="91" t="s">
        <v>364</v>
      </c>
      <c r="H1098" s="91" t="s">
        <v>195</v>
      </c>
      <c r="I1098" s="92">
        <v>1.9699980300019695E-2</v>
      </c>
    </row>
    <row r="1099" spans="1:9">
      <c r="A1099" s="91" t="s">
        <v>3508</v>
      </c>
      <c r="B1099" s="91" t="s">
        <v>3509</v>
      </c>
      <c r="C1099" s="91" t="s">
        <v>3510</v>
      </c>
      <c r="D1099" s="91" t="s">
        <v>70</v>
      </c>
      <c r="E1099" s="91" t="s">
        <v>86</v>
      </c>
      <c r="F1099" s="91" t="s">
        <v>307</v>
      </c>
      <c r="G1099" s="91" t="s">
        <v>174</v>
      </c>
      <c r="H1099" s="91" t="s">
        <v>137</v>
      </c>
      <c r="I1099" s="92">
        <v>1.9699980300019695E-2</v>
      </c>
    </row>
    <row r="1100" spans="1:9">
      <c r="A1100" s="91" t="s">
        <v>3511</v>
      </c>
      <c r="B1100" s="91" t="s">
        <v>3512</v>
      </c>
      <c r="C1100" s="91" t="s">
        <v>3513</v>
      </c>
      <c r="D1100" s="91" t="s">
        <v>99</v>
      </c>
      <c r="E1100" s="91" t="s">
        <v>192</v>
      </c>
      <c r="F1100" s="91" t="s">
        <v>1044</v>
      </c>
      <c r="G1100" s="91" t="s">
        <v>194</v>
      </c>
      <c r="H1100" s="91" t="s">
        <v>147</v>
      </c>
      <c r="I1100" s="92">
        <v>1.9699980300019695E-2</v>
      </c>
    </row>
    <row r="1101" spans="1:9">
      <c r="A1101" s="91" t="s">
        <v>3514</v>
      </c>
      <c r="B1101" s="91" t="s">
        <v>3515</v>
      </c>
      <c r="C1101" s="91" t="s">
        <v>3516</v>
      </c>
      <c r="D1101" s="91" t="s">
        <v>94</v>
      </c>
      <c r="E1101" s="91" t="s">
        <v>94</v>
      </c>
      <c r="F1101" s="91" t="s">
        <v>2262</v>
      </c>
      <c r="G1101" s="91" t="s">
        <v>53</v>
      </c>
      <c r="H1101" s="91" t="s">
        <v>54</v>
      </c>
      <c r="I1101" s="92">
        <v>1.9599980400019597E-2</v>
      </c>
    </row>
    <row r="1102" spans="1:9">
      <c r="A1102" s="91" t="s">
        <v>3517</v>
      </c>
      <c r="B1102" s="91" t="s">
        <v>3518</v>
      </c>
      <c r="C1102" s="91" t="s">
        <v>3519</v>
      </c>
      <c r="D1102" s="91" t="s">
        <v>105</v>
      </c>
      <c r="E1102" s="91" t="s">
        <v>105</v>
      </c>
      <c r="F1102" s="91" t="s">
        <v>565</v>
      </c>
      <c r="G1102" s="91" t="s">
        <v>437</v>
      </c>
      <c r="H1102" s="91" t="s">
        <v>137</v>
      </c>
      <c r="I1102" s="92">
        <v>1.9599980400019597E-2</v>
      </c>
    </row>
    <row r="1103" spans="1:9">
      <c r="A1103" s="91" t="s">
        <v>3520</v>
      </c>
      <c r="B1103" s="91" t="s">
        <v>3521</v>
      </c>
      <c r="C1103" s="91" t="s">
        <v>3522</v>
      </c>
      <c r="D1103" s="91" t="s">
        <v>70</v>
      </c>
      <c r="E1103" s="91" t="s">
        <v>86</v>
      </c>
      <c r="F1103" s="91" t="s">
        <v>1197</v>
      </c>
      <c r="G1103" s="91" t="s">
        <v>194</v>
      </c>
      <c r="H1103" s="91" t="s">
        <v>147</v>
      </c>
      <c r="I1103" s="92">
        <v>1.9599980400019597E-2</v>
      </c>
    </row>
    <row r="1104" spans="1:9">
      <c r="A1104" s="91" t="s">
        <v>3523</v>
      </c>
      <c r="B1104" s="91" t="s">
        <v>3524</v>
      </c>
      <c r="C1104" s="91" t="s">
        <v>3525</v>
      </c>
      <c r="D1104" s="91" t="s">
        <v>70</v>
      </c>
      <c r="E1104" s="91" t="s">
        <v>1457</v>
      </c>
      <c r="F1104" s="91" t="s">
        <v>1504</v>
      </c>
      <c r="G1104" s="91" t="s">
        <v>53</v>
      </c>
      <c r="H1104" s="91" t="s">
        <v>54</v>
      </c>
      <c r="I1104" s="92">
        <v>1.9499980500019498E-2</v>
      </c>
    </row>
    <row r="1105" spans="1:9">
      <c r="A1105" s="91" t="s">
        <v>3526</v>
      </c>
      <c r="B1105" s="91" t="s">
        <v>3527</v>
      </c>
      <c r="C1105" s="91" t="s">
        <v>3528</v>
      </c>
      <c r="D1105" s="91" t="s">
        <v>70</v>
      </c>
      <c r="E1105" s="91" t="s">
        <v>86</v>
      </c>
      <c r="F1105" s="91" t="s">
        <v>1003</v>
      </c>
      <c r="G1105" s="91" t="s">
        <v>376</v>
      </c>
      <c r="H1105" s="91" t="s">
        <v>204</v>
      </c>
      <c r="I1105" s="92">
        <v>1.9399980600019399E-2</v>
      </c>
    </row>
    <row r="1106" spans="1:9">
      <c r="A1106" s="91" t="s">
        <v>3529</v>
      </c>
      <c r="B1106" s="91" t="s">
        <v>3530</v>
      </c>
      <c r="C1106" s="91" t="s">
        <v>3531</v>
      </c>
      <c r="D1106" s="91" t="s">
        <v>58</v>
      </c>
      <c r="E1106" s="91" t="s">
        <v>58</v>
      </c>
      <c r="F1106" s="91" t="s">
        <v>59</v>
      </c>
      <c r="G1106" s="91" t="s">
        <v>276</v>
      </c>
      <c r="H1106" s="91" t="s">
        <v>152</v>
      </c>
      <c r="I1106" s="92">
        <v>1.9399980600019399E-2</v>
      </c>
    </row>
    <row r="1107" spans="1:9">
      <c r="A1107" s="91" t="s">
        <v>3532</v>
      </c>
      <c r="B1107" s="91" t="s">
        <v>3533</v>
      </c>
      <c r="C1107" s="91" t="s">
        <v>3534</v>
      </c>
      <c r="D1107" s="91" t="s">
        <v>99</v>
      </c>
      <c r="E1107" s="91" t="s">
        <v>551</v>
      </c>
      <c r="F1107" s="91" t="s">
        <v>1076</v>
      </c>
      <c r="G1107" s="91" t="s">
        <v>53</v>
      </c>
      <c r="H1107" s="91" t="s">
        <v>54</v>
      </c>
      <c r="I1107" s="92">
        <v>1.9299980700019297E-2</v>
      </c>
    </row>
    <row r="1108" spans="1:9">
      <c r="A1108" s="91" t="s">
        <v>3535</v>
      </c>
      <c r="B1108" s="91" t="s">
        <v>3536</v>
      </c>
      <c r="C1108" s="91" t="s">
        <v>3537</v>
      </c>
      <c r="D1108" s="91" t="s">
        <v>105</v>
      </c>
      <c r="E1108" s="91" t="s">
        <v>105</v>
      </c>
      <c r="F1108" s="91" t="s">
        <v>665</v>
      </c>
      <c r="G1108" s="91" t="s">
        <v>53</v>
      </c>
      <c r="H1108" s="91" t="s">
        <v>54</v>
      </c>
      <c r="I1108" s="92">
        <v>1.9299980700019297E-2</v>
      </c>
    </row>
    <row r="1109" spans="1:9">
      <c r="A1109" s="91" t="s">
        <v>3538</v>
      </c>
      <c r="B1109" s="91" t="s">
        <v>3539</v>
      </c>
      <c r="C1109" s="91" t="s">
        <v>3540</v>
      </c>
      <c r="D1109" s="91" t="s">
        <v>82</v>
      </c>
      <c r="E1109" s="91" t="s">
        <v>400</v>
      </c>
      <c r="F1109" s="91" t="s">
        <v>596</v>
      </c>
      <c r="G1109" s="91" t="s">
        <v>80</v>
      </c>
      <c r="H1109" s="91" t="s">
        <v>81</v>
      </c>
      <c r="I1109" s="92">
        <v>1.9299980700019297E-2</v>
      </c>
    </row>
    <row r="1110" spans="1:9">
      <c r="A1110" s="91" t="s">
        <v>3541</v>
      </c>
      <c r="B1110" s="91" t="s">
        <v>3542</v>
      </c>
      <c r="C1110" s="91" t="s">
        <v>3543</v>
      </c>
      <c r="D1110" s="91" t="s">
        <v>94</v>
      </c>
      <c r="E1110" s="91" t="s">
        <v>94</v>
      </c>
      <c r="F1110" s="91" t="s">
        <v>164</v>
      </c>
      <c r="G1110" s="91" t="s">
        <v>410</v>
      </c>
      <c r="H1110" s="91" t="s">
        <v>54</v>
      </c>
      <c r="I1110" s="92">
        <v>1.9299980700019297E-2</v>
      </c>
    </row>
    <row r="1111" spans="1:9">
      <c r="A1111" s="91" t="s">
        <v>3544</v>
      </c>
      <c r="B1111" s="91" t="s">
        <v>3545</v>
      </c>
      <c r="C1111" s="91" t="s">
        <v>3546</v>
      </c>
      <c r="D1111" s="91" t="s">
        <v>70</v>
      </c>
      <c r="E1111" s="91" t="s">
        <v>435</v>
      </c>
      <c r="F1111" s="91" t="s">
        <v>482</v>
      </c>
      <c r="G1111" s="91" t="s">
        <v>194</v>
      </c>
      <c r="H1111" s="91" t="s">
        <v>147</v>
      </c>
      <c r="I1111" s="92">
        <v>1.9299980700019297E-2</v>
      </c>
    </row>
    <row r="1112" spans="1:9">
      <c r="A1112" s="91" t="s">
        <v>3547</v>
      </c>
      <c r="B1112" s="91" t="s">
        <v>3548</v>
      </c>
      <c r="C1112" s="91" t="s">
        <v>3549</v>
      </c>
      <c r="D1112" s="91" t="s">
        <v>82</v>
      </c>
      <c r="E1112" s="91" t="s">
        <v>400</v>
      </c>
      <c r="F1112" s="91" t="s">
        <v>596</v>
      </c>
      <c r="G1112" s="91" t="s">
        <v>53</v>
      </c>
      <c r="H1112" s="91" t="s">
        <v>54</v>
      </c>
      <c r="I1112" s="92">
        <v>1.9199980800019195E-2</v>
      </c>
    </row>
    <row r="1113" spans="1:9">
      <c r="A1113" s="91" t="s">
        <v>3550</v>
      </c>
      <c r="B1113" s="91" t="s">
        <v>3551</v>
      </c>
      <c r="C1113" s="91" t="s">
        <v>3552</v>
      </c>
      <c r="D1113" s="91" t="s">
        <v>99</v>
      </c>
      <c r="E1113" s="91" t="s">
        <v>296</v>
      </c>
      <c r="F1113" s="91" t="s">
        <v>296</v>
      </c>
      <c r="G1113" s="91" t="s">
        <v>53</v>
      </c>
      <c r="H1113" s="91" t="s">
        <v>54</v>
      </c>
      <c r="I1113" s="92">
        <v>1.9199980800019195E-2</v>
      </c>
    </row>
    <row r="1114" spans="1:9">
      <c r="A1114" s="91" t="s">
        <v>3553</v>
      </c>
      <c r="B1114" s="91" t="s">
        <v>3554</v>
      </c>
      <c r="C1114" s="91" t="s">
        <v>3555</v>
      </c>
      <c r="D1114" s="91" t="s">
        <v>70</v>
      </c>
      <c r="E1114" s="91" t="s">
        <v>86</v>
      </c>
      <c r="F1114" s="91" t="s">
        <v>1003</v>
      </c>
      <c r="G1114" s="91" t="s">
        <v>53</v>
      </c>
      <c r="H1114" s="91" t="s">
        <v>54</v>
      </c>
      <c r="I1114" s="92">
        <v>1.9199980800019195E-2</v>
      </c>
    </row>
    <row r="1115" spans="1:9">
      <c r="A1115" s="91" t="s">
        <v>3556</v>
      </c>
      <c r="B1115" s="91" t="s">
        <v>3557</v>
      </c>
      <c r="C1115" s="91" t="s">
        <v>3558</v>
      </c>
      <c r="D1115" s="91" t="s">
        <v>50</v>
      </c>
      <c r="E1115" s="91" t="s">
        <v>51</v>
      </c>
      <c r="F1115" s="91" t="s">
        <v>52</v>
      </c>
      <c r="G1115" s="91" t="s">
        <v>327</v>
      </c>
      <c r="H1115" s="91" t="s">
        <v>166</v>
      </c>
      <c r="I1115" s="92">
        <v>1.9199980800019195E-2</v>
      </c>
    </row>
    <row r="1116" spans="1:9">
      <c r="A1116" s="91" t="s">
        <v>3559</v>
      </c>
      <c r="B1116" s="91" t="s">
        <v>3560</v>
      </c>
      <c r="C1116" s="91" t="s">
        <v>3561</v>
      </c>
      <c r="D1116" s="91" t="s">
        <v>105</v>
      </c>
      <c r="E1116" s="91" t="s">
        <v>105</v>
      </c>
      <c r="F1116" s="91" t="s">
        <v>565</v>
      </c>
      <c r="G1116" s="91" t="s">
        <v>319</v>
      </c>
      <c r="H1116" s="91" t="s">
        <v>137</v>
      </c>
      <c r="I1116" s="92">
        <v>1.9199980800019195E-2</v>
      </c>
    </row>
    <row r="1117" spans="1:9">
      <c r="A1117" s="91" t="s">
        <v>3562</v>
      </c>
      <c r="B1117" s="91" t="s">
        <v>3563</v>
      </c>
      <c r="C1117" s="91" t="s">
        <v>3564</v>
      </c>
      <c r="D1117" s="91" t="s">
        <v>99</v>
      </c>
      <c r="E1117" s="91" t="s">
        <v>551</v>
      </c>
      <c r="F1117" s="91" t="s">
        <v>1076</v>
      </c>
      <c r="G1117" s="91" t="s">
        <v>194</v>
      </c>
      <c r="H1117" s="91" t="s">
        <v>147</v>
      </c>
      <c r="I1117" s="92">
        <v>1.9199980800019195E-2</v>
      </c>
    </row>
    <row r="1118" spans="1:9">
      <c r="A1118" s="91" t="s">
        <v>3565</v>
      </c>
      <c r="B1118" s="91" t="s">
        <v>3566</v>
      </c>
      <c r="C1118" s="91" t="s">
        <v>3567</v>
      </c>
      <c r="D1118" s="91" t="s">
        <v>50</v>
      </c>
      <c r="E1118" s="91" t="s">
        <v>51</v>
      </c>
      <c r="F1118" s="91" t="s">
        <v>761</v>
      </c>
      <c r="G1118" s="91" t="s">
        <v>53</v>
      </c>
      <c r="H1118" s="91" t="s">
        <v>54</v>
      </c>
      <c r="I1118" s="92">
        <v>1.9099980900019096E-2</v>
      </c>
    </row>
    <row r="1119" spans="1:9">
      <c r="A1119" s="91" t="s">
        <v>3568</v>
      </c>
      <c r="B1119" s="91" t="s">
        <v>3569</v>
      </c>
      <c r="C1119" s="91" t="s">
        <v>3570</v>
      </c>
      <c r="D1119" s="91" t="s">
        <v>88</v>
      </c>
      <c r="E1119" s="91" t="s">
        <v>112</v>
      </c>
      <c r="F1119" s="91" t="s">
        <v>113</v>
      </c>
      <c r="G1119" s="91" t="s">
        <v>376</v>
      </c>
      <c r="H1119" s="91" t="s">
        <v>204</v>
      </c>
      <c r="I1119" s="92">
        <v>1.9099980900019096E-2</v>
      </c>
    </row>
    <row r="1120" spans="1:9">
      <c r="A1120" s="91" t="s">
        <v>3571</v>
      </c>
      <c r="B1120" s="91" t="s">
        <v>3572</v>
      </c>
      <c r="C1120" s="91" t="s">
        <v>3573</v>
      </c>
      <c r="D1120" s="91" t="s">
        <v>88</v>
      </c>
      <c r="E1120" s="91" t="s">
        <v>311</v>
      </c>
      <c r="F1120" s="91" t="s">
        <v>311</v>
      </c>
      <c r="G1120" s="91" t="s">
        <v>53</v>
      </c>
      <c r="H1120" s="91" t="s">
        <v>54</v>
      </c>
      <c r="I1120" s="92">
        <v>1.9099980900019096E-2</v>
      </c>
    </row>
    <row r="1121" spans="1:9">
      <c r="A1121" s="91" t="s">
        <v>3574</v>
      </c>
      <c r="B1121" s="91" t="s">
        <v>3575</v>
      </c>
      <c r="C1121" s="91" t="s">
        <v>3576</v>
      </c>
      <c r="D1121" s="91" t="s">
        <v>94</v>
      </c>
      <c r="E1121" s="91" t="s">
        <v>94</v>
      </c>
      <c r="F1121" s="91" t="s">
        <v>164</v>
      </c>
      <c r="G1121" s="91" t="s">
        <v>114</v>
      </c>
      <c r="H1121" s="91" t="s">
        <v>115</v>
      </c>
      <c r="I1121" s="92">
        <v>1.9099980900019096E-2</v>
      </c>
    </row>
    <row r="1122" spans="1:9">
      <c r="A1122" s="91" t="s">
        <v>3577</v>
      </c>
      <c r="B1122" s="91" t="s">
        <v>3578</v>
      </c>
      <c r="C1122" s="91" t="s">
        <v>3579</v>
      </c>
      <c r="D1122" s="91" t="s">
        <v>99</v>
      </c>
      <c r="E1122" s="91" t="s">
        <v>226</v>
      </c>
      <c r="F1122" s="91" t="s">
        <v>227</v>
      </c>
      <c r="G1122" s="91" t="s">
        <v>114</v>
      </c>
      <c r="H1122" s="91" t="s">
        <v>115</v>
      </c>
      <c r="I1122" s="92">
        <v>1.8999981000018998E-2</v>
      </c>
    </row>
    <row r="1123" spans="1:9">
      <c r="A1123" s="91" t="s">
        <v>3580</v>
      </c>
      <c r="B1123" s="91" t="s">
        <v>3581</v>
      </c>
      <c r="C1123" s="91" t="s">
        <v>3582</v>
      </c>
      <c r="D1123" s="91" t="s">
        <v>99</v>
      </c>
      <c r="E1123" s="91" t="s">
        <v>192</v>
      </c>
      <c r="F1123" s="91" t="s">
        <v>1044</v>
      </c>
      <c r="G1123" s="91" t="s">
        <v>114</v>
      </c>
      <c r="H1123" s="91" t="s">
        <v>115</v>
      </c>
      <c r="I1123" s="92">
        <v>1.8999981000018998E-2</v>
      </c>
    </row>
    <row r="1124" spans="1:9">
      <c r="A1124" s="91" t="s">
        <v>3583</v>
      </c>
      <c r="B1124" s="91" t="s">
        <v>3584</v>
      </c>
      <c r="C1124" s="91" t="s">
        <v>3585</v>
      </c>
      <c r="D1124" s="91" t="s">
        <v>82</v>
      </c>
      <c r="E1124" s="91" t="s">
        <v>400</v>
      </c>
      <c r="F1124" s="91" t="s">
        <v>596</v>
      </c>
      <c r="G1124" s="91" t="s">
        <v>53</v>
      </c>
      <c r="H1124" s="91" t="s">
        <v>54</v>
      </c>
      <c r="I1124" s="92">
        <v>1.8999981000018998E-2</v>
      </c>
    </row>
    <row r="1125" spans="1:9">
      <c r="A1125" s="91" t="s">
        <v>3586</v>
      </c>
      <c r="B1125" s="91" t="s">
        <v>3587</v>
      </c>
      <c r="C1125" s="91" t="s">
        <v>3588</v>
      </c>
      <c r="D1125" s="91" t="s">
        <v>99</v>
      </c>
      <c r="E1125" s="91" t="s">
        <v>296</v>
      </c>
      <c r="F1125" s="91" t="s">
        <v>296</v>
      </c>
      <c r="G1125" s="91" t="s">
        <v>268</v>
      </c>
      <c r="H1125" s="91" t="s">
        <v>137</v>
      </c>
      <c r="I1125" s="92">
        <v>1.8999981000018998E-2</v>
      </c>
    </row>
    <row r="1126" spans="1:9">
      <c r="A1126" s="91" t="s">
        <v>3589</v>
      </c>
      <c r="B1126" s="91" t="s">
        <v>3590</v>
      </c>
      <c r="C1126" s="91" t="s">
        <v>3591</v>
      </c>
      <c r="D1126" s="91" t="s">
        <v>88</v>
      </c>
      <c r="E1126" s="91" t="s">
        <v>609</v>
      </c>
      <c r="F1126" s="91" t="s">
        <v>610</v>
      </c>
      <c r="G1126" s="91" t="s">
        <v>53</v>
      </c>
      <c r="H1126" s="91" t="s">
        <v>54</v>
      </c>
      <c r="I1126" s="92">
        <v>1.8999981000018998E-2</v>
      </c>
    </row>
    <row r="1127" spans="1:9">
      <c r="A1127" s="91" t="s">
        <v>3592</v>
      </c>
      <c r="B1127" s="91" t="s">
        <v>3593</v>
      </c>
      <c r="C1127" s="91" t="s">
        <v>3594</v>
      </c>
      <c r="D1127" s="91" t="s">
        <v>88</v>
      </c>
      <c r="E1127" s="91" t="s">
        <v>112</v>
      </c>
      <c r="F1127" s="91" t="s">
        <v>113</v>
      </c>
      <c r="G1127" s="91" t="s">
        <v>406</v>
      </c>
      <c r="H1127" s="91" t="s">
        <v>228</v>
      </c>
      <c r="I1127" s="92">
        <v>1.8899981100018899E-2</v>
      </c>
    </row>
    <row r="1128" spans="1:9">
      <c r="A1128" s="91" t="s">
        <v>3595</v>
      </c>
      <c r="B1128" s="91" t="s">
        <v>3596</v>
      </c>
      <c r="C1128" s="91" t="s">
        <v>3597</v>
      </c>
      <c r="D1128" s="91" t="s">
        <v>65</v>
      </c>
      <c r="E1128" s="91" t="s">
        <v>203</v>
      </c>
      <c r="F1128" s="91" t="s">
        <v>203</v>
      </c>
      <c r="G1128" s="91" t="s">
        <v>174</v>
      </c>
      <c r="H1128" s="91" t="s">
        <v>137</v>
      </c>
      <c r="I1128" s="92">
        <v>1.8899981100018899E-2</v>
      </c>
    </row>
    <row r="1129" spans="1:9">
      <c r="A1129" s="91" t="s">
        <v>3598</v>
      </c>
      <c r="B1129" s="91" t="s">
        <v>3599</v>
      </c>
      <c r="C1129" s="91" t="s">
        <v>3600</v>
      </c>
      <c r="D1129" s="91" t="s">
        <v>105</v>
      </c>
      <c r="E1129" s="91" t="s">
        <v>105</v>
      </c>
      <c r="F1129" s="91" t="s">
        <v>565</v>
      </c>
      <c r="G1129" s="91" t="s">
        <v>194</v>
      </c>
      <c r="H1129" s="91" t="s">
        <v>147</v>
      </c>
      <c r="I1129" s="92">
        <v>1.8899981100018899E-2</v>
      </c>
    </row>
    <row r="1130" spans="1:9">
      <c r="A1130" s="91" t="s">
        <v>3601</v>
      </c>
      <c r="B1130" s="91" t="s">
        <v>3602</v>
      </c>
      <c r="C1130" s="91" t="s">
        <v>3603</v>
      </c>
      <c r="D1130" s="91" t="s">
        <v>50</v>
      </c>
      <c r="E1130" s="91" t="s">
        <v>63</v>
      </c>
      <c r="F1130" s="91" t="s">
        <v>64</v>
      </c>
      <c r="G1130" s="91" t="s">
        <v>53</v>
      </c>
      <c r="H1130" s="91" t="s">
        <v>54</v>
      </c>
      <c r="I1130" s="92">
        <v>1.8899981100018899E-2</v>
      </c>
    </row>
    <row r="1131" spans="1:9">
      <c r="A1131" s="91" t="s">
        <v>3604</v>
      </c>
      <c r="B1131" s="91" t="s">
        <v>3605</v>
      </c>
      <c r="C1131" s="91" t="s">
        <v>3606</v>
      </c>
      <c r="D1131" s="91" t="s">
        <v>88</v>
      </c>
      <c r="E1131" s="91" t="s">
        <v>127</v>
      </c>
      <c r="F1131" s="91" t="s">
        <v>461</v>
      </c>
      <c r="G1131" s="91" t="s">
        <v>276</v>
      </c>
      <c r="H1131" s="91" t="s">
        <v>152</v>
      </c>
      <c r="I1131" s="92">
        <v>1.8899981100018899E-2</v>
      </c>
    </row>
    <row r="1132" spans="1:9">
      <c r="A1132" s="91" t="s">
        <v>3607</v>
      </c>
      <c r="B1132" s="91" t="s">
        <v>3608</v>
      </c>
      <c r="C1132" s="91" t="s">
        <v>3609</v>
      </c>
      <c r="D1132" s="91" t="s">
        <v>70</v>
      </c>
      <c r="E1132" s="91" t="s">
        <v>86</v>
      </c>
      <c r="F1132" s="91" t="s">
        <v>300</v>
      </c>
      <c r="G1132" s="91" t="s">
        <v>388</v>
      </c>
      <c r="H1132" s="91" t="s">
        <v>213</v>
      </c>
      <c r="I1132" s="92">
        <v>1.8899981100018899E-2</v>
      </c>
    </row>
    <row r="1133" spans="1:9">
      <c r="A1133" s="91" t="s">
        <v>3610</v>
      </c>
      <c r="B1133" s="91" t="s">
        <v>3611</v>
      </c>
      <c r="C1133" s="91" t="s">
        <v>3612</v>
      </c>
      <c r="D1133" s="91" t="s">
        <v>88</v>
      </c>
      <c r="E1133" s="91" t="s">
        <v>609</v>
      </c>
      <c r="F1133" s="91" t="s">
        <v>1025</v>
      </c>
      <c r="G1133" s="91" t="s">
        <v>53</v>
      </c>
      <c r="H1133" s="91" t="s">
        <v>54</v>
      </c>
      <c r="I1133" s="92">
        <v>1.8799981200018797E-2</v>
      </c>
    </row>
    <row r="1134" spans="1:9">
      <c r="A1134" s="91" t="s">
        <v>3613</v>
      </c>
      <c r="B1134" s="91" t="s">
        <v>3614</v>
      </c>
      <c r="C1134" s="91" t="s">
        <v>3615</v>
      </c>
      <c r="D1134" s="91" t="s">
        <v>94</v>
      </c>
      <c r="E1134" s="91" t="s">
        <v>94</v>
      </c>
      <c r="F1134" s="91" t="s">
        <v>281</v>
      </c>
      <c r="G1134" s="91" t="s">
        <v>402</v>
      </c>
      <c r="H1134" s="91" t="s">
        <v>222</v>
      </c>
      <c r="I1134" s="92">
        <v>1.8799981200018797E-2</v>
      </c>
    </row>
    <row r="1135" spans="1:9">
      <c r="A1135" s="91" t="s">
        <v>3616</v>
      </c>
      <c r="B1135" s="91" t="s">
        <v>3617</v>
      </c>
      <c r="C1135" s="91" t="s">
        <v>3618</v>
      </c>
      <c r="D1135" s="91" t="s">
        <v>99</v>
      </c>
      <c r="E1135" s="91" t="s">
        <v>192</v>
      </c>
      <c r="F1135" s="91" t="s">
        <v>193</v>
      </c>
      <c r="G1135" s="91" t="s">
        <v>327</v>
      </c>
      <c r="H1135" s="91" t="s">
        <v>166</v>
      </c>
      <c r="I1135" s="92">
        <v>1.8699981300018698E-2</v>
      </c>
    </row>
    <row r="1136" spans="1:9">
      <c r="A1136" s="91" t="s">
        <v>3619</v>
      </c>
      <c r="B1136" s="91" t="s">
        <v>3620</v>
      </c>
      <c r="C1136" s="91" t="s">
        <v>3621</v>
      </c>
      <c r="D1136" s="91" t="s">
        <v>105</v>
      </c>
      <c r="E1136" s="91" t="s">
        <v>105</v>
      </c>
      <c r="F1136" s="91" t="s">
        <v>565</v>
      </c>
      <c r="G1136" s="91" t="s">
        <v>418</v>
      </c>
      <c r="H1136" s="91" t="s">
        <v>236</v>
      </c>
      <c r="I1136" s="92">
        <v>1.8699981300018698E-2</v>
      </c>
    </row>
    <row r="1137" spans="1:9">
      <c r="A1137" s="91" t="s">
        <v>3622</v>
      </c>
      <c r="B1137" s="91" t="s">
        <v>3623</v>
      </c>
      <c r="C1137" s="91" t="s">
        <v>3624</v>
      </c>
      <c r="D1137" s="91" t="s">
        <v>99</v>
      </c>
      <c r="E1137" s="91" t="s">
        <v>551</v>
      </c>
      <c r="F1137" s="91" t="s">
        <v>1076</v>
      </c>
      <c r="G1137" s="91" t="s">
        <v>53</v>
      </c>
      <c r="H1137" s="91" t="s">
        <v>54</v>
      </c>
      <c r="I1137" s="92">
        <v>1.8699981300018698E-2</v>
      </c>
    </row>
    <row r="1138" spans="1:9">
      <c r="A1138" s="91" t="s">
        <v>3625</v>
      </c>
      <c r="B1138" s="91" t="s">
        <v>3626</v>
      </c>
      <c r="C1138" s="91" t="s">
        <v>3627</v>
      </c>
      <c r="D1138" s="91" t="s">
        <v>70</v>
      </c>
      <c r="E1138" s="91" t="s">
        <v>435</v>
      </c>
      <c r="F1138" s="91" t="s">
        <v>482</v>
      </c>
      <c r="G1138" s="91" t="s">
        <v>194</v>
      </c>
      <c r="H1138" s="91" t="s">
        <v>147</v>
      </c>
      <c r="I1138" s="92">
        <v>1.8699981300018698E-2</v>
      </c>
    </row>
    <row r="1139" spans="1:9">
      <c r="A1139" s="91" t="s">
        <v>3628</v>
      </c>
      <c r="B1139" s="91" t="s">
        <v>3629</v>
      </c>
      <c r="C1139" s="91" t="s">
        <v>3630</v>
      </c>
      <c r="D1139" s="91" t="s">
        <v>105</v>
      </c>
      <c r="E1139" s="91" t="s">
        <v>105</v>
      </c>
      <c r="F1139" s="91" t="s">
        <v>565</v>
      </c>
      <c r="G1139" s="91" t="s">
        <v>194</v>
      </c>
      <c r="H1139" s="91" t="s">
        <v>147</v>
      </c>
      <c r="I1139" s="92">
        <v>1.8699981300018698E-2</v>
      </c>
    </row>
    <row r="1140" spans="1:9">
      <c r="A1140" s="91" t="s">
        <v>3631</v>
      </c>
      <c r="B1140" s="91" t="s">
        <v>3632</v>
      </c>
      <c r="C1140" s="91" t="s">
        <v>3633</v>
      </c>
      <c r="D1140" s="91" t="s">
        <v>99</v>
      </c>
      <c r="E1140" s="91" t="s">
        <v>291</v>
      </c>
      <c r="F1140" s="91" t="s">
        <v>292</v>
      </c>
      <c r="G1140" s="91" t="s">
        <v>194</v>
      </c>
      <c r="H1140" s="91" t="s">
        <v>147</v>
      </c>
      <c r="I1140" s="92">
        <v>1.8699981300018698E-2</v>
      </c>
    </row>
    <row r="1141" spans="1:9">
      <c r="A1141" s="91" t="s">
        <v>3634</v>
      </c>
      <c r="B1141" s="91" t="s">
        <v>3635</v>
      </c>
      <c r="C1141" s="91" t="s">
        <v>3636</v>
      </c>
      <c r="D1141" s="91" t="s">
        <v>70</v>
      </c>
      <c r="E1141" s="91" t="s">
        <v>435</v>
      </c>
      <c r="F1141" s="91" t="s">
        <v>2642</v>
      </c>
      <c r="G1141" s="91" t="s">
        <v>339</v>
      </c>
      <c r="H1141" s="91" t="s">
        <v>137</v>
      </c>
      <c r="I1141" s="92">
        <v>1.8599981400018596E-2</v>
      </c>
    </row>
    <row r="1142" spans="1:9">
      <c r="A1142" s="91" t="s">
        <v>3637</v>
      </c>
      <c r="B1142" s="91" t="s">
        <v>3638</v>
      </c>
      <c r="C1142" s="91" t="s">
        <v>3639</v>
      </c>
      <c r="D1142" s="91" t="s">
        <v>99</v>
      </c>
      <c r="E1142" s="91" t="s">
        <v>551</v>
      </c>
      <c r="F1142" s="91" t="s">
        <v>1076</v>
      </c>
      <c r="G1142" s="91" t="s">
        <v>360</v>
      </c>
      <c r="H1142" s="91" t="s">
        <v>188</v>
      </c>
      <c r="I1142" s="92">
        <v>1.8599981400018596E-2</v>
      </c>
    </row>
    <row r="1143" spans="1:9">
      <c r="A1143" s="91" t="s">
        <v>3640</v>
      </c>
      <c r="B1143" s="91" t="s">
        <v>3641</v>
      </c>
      <c r="C1143" s="91" t="s">
        <v>3642</v>
      </c>
      <c r="D1143" s="91" t="s">
        <v>99</v>
      </c>
      <c r="E1143" s="91" t="s">
        <v>226</v>
      </c>
      <c r="F1143" s="91" t="s">
        <v>3643</v>
      </c>
      <c r="G1143" s="91" t="s">
        <v>53</v>
      </c>
      <c r="H1143" s="91" t="s">
        <v>54</v>
      </c>
      <c r="I1143" s="92">
        <v>1.8499981500018498E-2</v>
      </c>
    </row>
    <row r="1144" spans="1:9">
      <c r="A1144" s="91" t="s">
        <v>3644</v>
      </c>
      <c r="B1144" s="91" t="s">
        <v>3645</v>
      </c>
      <c r="C1144" s="91" t="s">
        <v>3646</v>
      </c>
      <c r="D1144" s="91" t="s">
        <v>58</v>
      </c>
      <c r="E1144" s="91" t="s">
        <v>58</v>
      </c>
      <c r="F1144" s="91" t="s">
        <v>59</v>
      </c>
      <c r="G1144" s="91" t="s">
        <v>327</v>
      </c>
      <c r="H1144" s="91" t="s">
        <v>166</v>
      </c>
      <c r="I1144" s="92">
        <v>1.8499981500018498E-2</v>
      </c>
    </row>
    <row r="1145" spans="1:9">
      <c r="A1145" s="91" t="s">
        <v>3647</v>
      </c>
      <c r="B1145" s="91" t="s">
        <v>3648</v>
      </c>
      <c r="C1145" s="91" t="s">
        <v>3649</v>
      </c>
      <c r="D1145" s="91" t="s">
        <v>65</v>
      </c>
      <c r="E1145" s="91" t="s">
        <v>203</v>
      </c>
      <c r="F1145" s="91" t="s">
        <v>203</v>
      </c>
      <c r="G1145" s="91" t="s">
        <v>276</v>
      </c>
      <c r="H1145" s="91" t="s">
        <v>152</v>
      </c>
      <c r="I1145" s="92">
        <v>1.8499981500018498E-2</v>
      </c>
    </row>
    <row r="1146" spans="1:9">
      <c r="A1146" s="91" t="s">
        <v>3650</v>
      </c>
      <c r="B1146" s="91" t="s">
        <v>3651</v>
      </c>
      <c r="C1146" s="91" t="s">
        <v>3652</v>
      </c>
      <c r="D1146" s="91" t="s">
        <v>65</v>
      </c>
      <c r="E1146" s="91" t="s">
        <v>92</v>
      </c>
      <c r="F1146" s="91" t="s">
        <v>93</v>
      </c>
      <c r="G1146" s="91" t="s">
        <v>53</v>
      </c>
      <c r="H1146" s="91" t="s">
        <v>54</v>
      </c>
      <c r="I1146" s="92">
        <v>1.8399981600018399E-2</v>
      </c>
    </row>
    <row r="1147" spans="1:9">
      <c r="A1147" s="91" t="s">
        <v>3653</v>
      </c>
      <c r="B1147" s="91" t="s">
        <v>3654</v>
      </c>
      <c r="C1147" s="91" t="s">
        <v>3655</v>
      </c>
      <c r="D1147" s="91" t="s">
        <v>88</v>
      </c>
      <c r="E1147" s="91" t="s">
        <v>609</v>
      </c>
      <c r="F1147" s="91" t="s">
        <v>610</v>
      </c>
      <c r="G1147" s="91" t="s">
        <v>165</v>
      </c>
      <c r="H1147" s="91" t="s">
        <v>132</v>
      </c>
      <c r="I1147" s="92">
        <v>1.8399981600018399E-2</v>
      </c>
    </row>
    <row r="1148" spans="1:9">
      <c r="A1148" s="91" t="s">
        <v>3656</v>
      </c>
      <c r="B1148" s="91" t="s">
        <v>3657</v>
      </c>
      <c r="C1148" s="91" t="s">
        <v>3658</v>
      </c>
      <c r="D1148" s="91" t="s">
        <v>50</v>
      </c>
      <c r="E1148" s="91" t="s">
        <v>51</v>
      </c>
      <c r="F1148" s="91" t="s">
        <v>208</v>
      </c>
      <c r="G1148" s="91" t="s">
        <v>53</v>
      </c>
      <c r="H1148" s="91" t="s">
        <v>54</v>
      </c>
      <c r="I1148" s="92">
        <v>1.8399981600018399E-2</v>
      </c>
    </row>
    <row r="1149" spans="1:9">
      <c r="A1149" s="91" t="s">
        <v>3659</v>
      </c>
      <c r="B1149" s="91" t="s">
        <v>3660</v>
      </c>
      <c r="C1149" s="91" t="s">
        <v>3661</v>
      </c>
      <c r="D1149" s="91" t="s">
        <v>70</v>
      </c>
      <c r="E1149" s="91" t="s">
        <v>435</v>
      </c>
      <c r="F1149" s="91" t="s">
        <v>2059</v>
      </c>
      <c r="G1149" s="91" t="s">
        <v>194</v>
      </c>
      <c r="H1149" s="91" t="s">
        <v>147</v>
      </c>
      <c r="I1149" s="92">
        <v>1.8399981600018399E-2</v>
      </c>
    </row>
    <row r="1150" spans="1:9">
      <c r="A1150" s="91" t="s">
        <v>3662</v>
      </c>
      <c r="B1150" s="91" t="s">
        <v>3663</v>
      </c>
      <c r="C1150" s="91" t="s">
        <v>3664</v>
      </c>
      <c r="D1150" s="91" t="s">
        <v>99</v>
      </c>
      <c r="E1150" s="91" t="s">
        <v>226</v>
      </c>
      <c r="F1150" s="91" t="s">
        <v>227</v>
      </c>
      <c r="G1150" s="91" t="s">
        <v>174</v>
      </c>
      <c r="H1150" s="91" t="s">
        <v>137</v>
      </c>
      <c r="I1150" s="92">
        <v>1.8299981700018297E-2</v>
      </c>
    </row>
    <row r="1151" spans="1:9">
      <c r="A1151" s="91" t="s">
        <v>3665</v>
      </c>
      <c r="B1151" s="91" t="s">
        <v>3666</v>
      </c>
      <c r="C1151" s="91" t="s">
        <v>3667</v>
      </c>
      <c r="D1151" s="91" t="s">
        <v>94</v>
      </c>
      <c r="E1151" s="91" t="s">
        <v>94</v>
      </c>
      <c r="F1151" s="91" t="s">
        <v>164</v>
      </c>
      <c r="G1151" s="91" t="s">
        <v>372</v>
      </c>
      <c r="H1151" s="91" t="s">
        <v>199</v>
      </c>
      <c r="I1151" s="92">
        <v>1.8299981700018297E-2</v>
      </c>
    </row>
    <row r="1152" spans="1:9">
      <c r="A1152" s="91" t="s">
        <v>3668</v>
      </c>
      <c r="B1152" s="91" t="s">
        <v>3669</v>
      </c>
      <c r="C1152" s="91" t="s">
        <v>3670</v>
      </c>
      <c r="D1152" s="91" t="s">
        <v>70</v>
      </c>
      <c r="E1152" s="91" t="s">
        <v>435</v>
      </c>
      <c r="F1152" s="91" t="s">
        <v>482</v>
      </c>
      <c r="G1152" s="91" t="s">
        <v>165</v>
      </c>
      <c r="H1152" s="91" t="s">
        <v>132</v>
      </c>
      <c r="I1152" s="92">
        <v>1.8299981700018297E-2</v>
      </c>
    </row>
    <row r="1153" spans="1:9">
      <c r="A1153" s="91" t="s">
        <v>3671</v>
      </c>
      <c r="B1153" s="91" t="s">
        <v>3672</v>
      </c>
      <c r="C1153" s="91" t="s">
        <v>3673</v>
      </c>
      <c r="D1153" s="91" t="s">
        <v>88</v>
      </c>
      <c r="E1153" s="91" t="s">
        <v>112</v>
      </c>
      <c r="F1153" s="91" t="s">
        <v>113</v>
      </c>
      <c r="G1153" s="91" t="s">
        <v>418</v>
      </c>
      <c r="H1153" s="91" t="s">
        <v>236</v>
      </c>
      <c r="I1153" s="92">
        <v>1.8299981700018297E-2</v>
      </c>
    </row>
    <row r="1154" spans="1:9">
      <c r="A1154" s="91" t="s">
        <v>3674</v>
      </c>
      <c r="B1154" s="91" t="s">
        <v>3675</v>
      </c>
      <c r="C1154" s="91" t="s">
        <v>3676</v>
      </c>
      <c r="D1154" s="91" t="s">
        <v>88</v>
      </c>
      <c r="E1154" s="91" t="s">
        <v>112</v>
      </c>
      <c r="F1154" s="91" t="s">
        <v>113</v>
      </c>
      <c r="G1154" s="91" t="s">
        <v>396</v>
      </c>
      <c r="H1154" s="91" t="s">
        <v>218</v>
      </c>
      <c r="I1154" s="92">
        <v>1.8299981700018297E-2</v>
      </c>
    </row>
    <row r="1155" spans="1:9">
      <c r="A1155" s="91" t="s">
        <v>3677</v>
      </c>
      <c r="B1155" s="91" t="s">
        <v>3678</v>
      </c>
      <c r="C1155" s="91" t="s">
        <v>3679</v>
      </c>
      <c r="D1155" s="91" t="s">
        <v>58</v>
      </c>
      <c r="E1155" s="91" t="s">
        <v>58</v>
      </c>
      <c r="F1155" s="91" t="s">
        <v>59</v>
      </c>
      <c r="G1155" s="91" t="s">
        <v>360</v>
      </c>
      <c r="H1155" s="91" t="s">
        <v>188</v>
      </c>
      <c r="I1155" s="92">
        <v>1.8299981700018297E-2</v>
      </c>
    </row>
    <row r="1156" spans="1:9">
      <c r="A1156" s="91" t="s">
        <v>3680</v>
      </c>
      <c r="B1156" s="91" t="s">
        <v>3681</v>
      </c>
      <c r="C1156" s="91" t="s">
        <v>3682</v>
      </c>
      <c r="D1156" s="91" t="s">
        <v>74</v>
      </c>
      <c r="E1156" s="91" t="s">
        <v>74</v>
      </c>
      <c r="F1156" s="91" t="s">
        <v>151</v>
      </c>
      <c r="G1156" s="91" t="s">
        <v>53</v>
      </c>
      <c r="H1156" s="91" t="s">
        <v>54</v>
      </c>
      <c r="I1156" s="92">
        <v>1.8299981700018297E-2</v>
      </c>
    </row>
    <row r="1157" spans="1:9">
      <c r="A1157" s="91" t="s">
        <v>3683</v>
      </c>
      <c r="B1157" s="91" t="s">
        <v>3684</v>
      </c>
      <c r="C1157" s="91" t="s">
        <v>3685</v>
      </c>
      <c r="D1157" s="91" t="s">
        <v>65</v>
      </c>
      <c r="E1157" s="91" t="s">
        <v>78</v>
      </c>
      <c r="F1157" s="91" t="s">
        <v>79</v>
      </c>
      <c r="G1157" s="91" t="s">
        <v>114</v>
      </c>
      <c r="H1157" s="91" t="s">
        <v>115</v>
      </c>
      <c r="I1157" s="92">
        <v>1.8299981700018297E-2</v>
      </c>
    </row>
    <row r="1158" spans="1:9">
      <c r="A1158" s="91" t="s">
        <v>3686</v>
      </c>
      <c r="B1158" s="91" t="s">
        <v>3687</v>
      </c>
      <c r="C1158" s="91" t="s">
        <v>3688</v>
      </c>
      <c r="D1158" s="91" t="s">
        <v>88</v>
      </c>
      <c r="E1158" s="91" t="s">
        <v>609</v>
      </c>
      <c r="F1158" s="91" t="s">
        <v>1025</v>
      </c>
      <c r="G1158" s="91" t="s">
        <v>335</v>
      </c>
      <c r="H1158" s="91" t="s">
        <v>175</v>
      </c>
      <c r="I1158" s="92">
        <v>1.8199981800018198E-2</v>
      </c>
    </row>
    <row r="1159" spans="1:9">
      <c r="A1159" s="91" t="s">
        <v>3689</v>
      </c>
      <c r="B1159" s="91" t="s">
        <v>3690</v>
      </c>
      <c r="C1159" s="91" t="s">
        <v>3691</v>
      </c>
      <c r="D1159" s="91" t="s">
        <v>99</v>
      </c>
      <c r="E1159" s="91" t="s">
        <v>226</v>
      </c>
      <c r="F1159" s="91" t="s">
        <v>227</v>
      </c>
      <c r="G1159" s="91" t="s">
        <v>194</v>
      </c>
      <c r="H1159" s="91" t="s">
        <v>147</v>
      </c>
      <c r="I1159" s="92">
        <v>1.8199981800018198E-2</v>
      </c>
    </row>
    <row r="1160" spans="1:9">
      <c r="A1160" s="91" t="s">
        <v>3692</v>
      </c>
      <c r="B1160" s="91" t="s">
        <v>3693</v>
      </c>
      <c r="C1160" s="91" t="s">
        <v>3694</v>
      </c>
      <c r="D1160" s="91" t="s">
        <v>50</v>
      </c>
      <c r="E1160" s="91" t="s">
        <v>51</v>
      </c>
      <c r="F1160" s="91" t="s">
        <v>761</v>
      </c>
      <c r="G1160" s="91" t="s">
        <v>53</v>
      </c>
      <c r="H1160" s="91" t="s">
        <v>54</v>
      </c>
      <c r="I1160" s="92">
        <v>1.8099981900018099E-2</v>
      </c>
    </row>
    <row r="1161" spans="1:9">
      <c r="A1161" s="91" t="s">
        <v>3695</v>
      </c>
      <c r="B1161" s="91" t="s">
        <v>3696</v>
      </c>
      <c r="C1161" s="91" t="s">
        <v>3697</v>
      </c>
      <c r="D1161" s="91" t="s">
        <v>65</v>
      </c>
      <c r="E1161" s="91" t="s">
        <v>78</v>
      </c>
      <c r="F1161" s="91" t="s">
        <v>141</v>
      </c>
      <c r="G1161" s="91" t="s">
        <v>344</v>
      </c>
      <c r="H1161" s="91" t="s">
        <v>137</v>
      </c>
      <c r="I1161" s="92">
        <v>1.8099981900018099E-2</v>
      </c>
    </row>
    <row r="1162" spans="1:9">
      <c r="A1162" s="91" t="s">
        <v>3698</v>
      </c>
      <c r="B1162" s="91" t="s">
        <v>3699</v>
      </c>
      <c r="C1162" s="91" t="s">
        <v>3700</v>
      </c>
      <c r="D1162" s="91" t="s">
        <v>50</v>
      </c>
      <c r="E1162" s="91" t="s">
        <v>146</v>
      </c>
      <c r="F1162" s="91" t="s">
        <v>146</v>
      </c>
      <c r="G1162" s="91" t="s">
        <v>53</v>
      </c>
      <c r="H1162" s="91" t="s">
        <v>54</v>
      </c>
      <c r="I1162" s="92">
        <v>1.8099981900018099E-2</v>
      </c>
    </row>
    <row r="1163" spans="1:9">
      <c r="A1163" s="91" t="s">
        <v>3701</v>
      </c>
      <c r="B1163" s="91" t="s">
        <v>3702</v>
      </c>
      <c r="C1163" s="91" t="s">
        <v>3703</v>
      </c>
      <c r="D1163" s="91" t="s">
        <v>94</v>
      </c>
      <c r="E1163" s="91" t="s">
        <v>94</v>
      </c>
      <c r="F1163" s="91" t="s">
        <v>1563</v>
      </c>
      <c r="G1163" s="91" t="s">
        <v>53</v>
      </c>
      <c r="H1163" s="91" t="s">
        <v>54</v>
      </c>
      <c r="I1163" s="92">
        <v>1.8099981900018099E-2</v>
      </c>
    </row>
    <row r="1164" spans="1:9">
      <c r="A1164" s="91" t="s">
        <v>3704</v>
      </c>
      <c r="B1164" s="91" t="s">
        <v>3705</v>
      </c>
      <c r="C1164" s="91" t="s">
        <v>3706</v>
      </c>
      <c r="D1164" s="91" t="s">
        <v>65</v>
      </c>
      <c r="E1164" s="91" t="s">
        <v>203</v>
      </c>
      <c r="F1164" s="91" t="s">
        <v>203</v>
      </c>
      <c r="G1164" s="91" t="s">
        <v>268</v>
      </c>
      <c r="H1164" s="91" t="s">
        <v>137</v>
      </c>
      <c r="I1164" s="92">
        <v>1.8099981900018099E-2</v>
      </c>
    </row>
    <row r="1165" spans="1:9">
      <c r="A1165" s="91" t="s">
        <v>3707</v>
      </c>
      <c r="B1165" s="91" t="s">
        <v>3708</v>
      </c>
      <c r="C1165" s="91" t="s">
        <v>3709</v>
      </c>
      <c r="D1165" s="91" t="s">
        <v>88</v>
      </c>
      <c r="E1165" s="91" t="s">
        <v>609</v>
      </c>
      <c r="F1165" s="91" t="s">
        <v>1025</v>
      </c>
      <c r="G1165" s="91" t="s">
        <v>368</v>
      </c>
      <c r="H1165" s="91" t="s">
        <v>166</v>
      </c>
      <c r="I1165" s="92">
        <v>1.8099981900018099E-2</v>
      </c>
    </row>
    <row r="1166" spans="1:9">
      <c r="A1166" s="91" t="s">
        <v>3710</v>
      </c>
      <c r="B1166" s="91" t="s">
        <v>3711</v>
      </c>
      <c r="C1166" s="91" t="s">
        <v>3712</v>
      </c>
      <c r="D1166" s="91" t="s">
        <v>74</v>
      </c>
      <c r="E1166" s="91" t="s">
        <v>74</v>
      </c>
      <c r="F1166" s="91" t="s">
        <v>151</v>
      </c>
      <c r="G1166" s="91" t="s">
        <v>323</v>
      </c>
      <c r="H1166" s="91" t="s">
        <v>160</v>
      </c>
      <c r="I1166" s="92">
        <v>1.8099981900018099E-2</v>
      </c>
    </row>
    <row r="1167" spans="1:9">
      <c r="A1167" s="91" t="s">
        <v>3713</v>
      </c>
      <c r="B1167" s="91" t="s">
        <v>3714</v>
      </c>
      <c r="C1167" s="91" t="s">
        <v>3715</v>
      </c>
      <c r="D1167" s="91" t="s">
        <v>74</v>
      </c>
      <c r="E1167" s="91" t="s">
        <v>74</v>
      </c>
      <c r="F1167" s="91" t="s">
        <v>151</v>
      </c>
      <c r="G1167" s="91" t="s">
        <v>372</v>
      </c>
      <c r="H1167" s="91" t="s">
        <v>199</v>
      </c>
      <c r="I1167" s="92">
        <v>1.8099981900018099E-2</v>
      </c>
    </row>
    <row r="1168" spans="1:9">
      <c r="A1168" s="91" t="s">
        <v>3716</v>
      </c>
      <c r="B1168" s="91" t="s">
        <v>3717</v>
      </c>
      <c r="C1168" s="91" t="s">
        <v>3718</v>
      </c>
      <c r="D1168" s="91" t="s">
        <v>70</v>
      </c>
      <c r="E1168" s="91" t="s">
        <v>1457</v>
      </c>
      <c r="F1168" s="91" t="s">
        <v>1504</v>
      </c>
      <c r="G1168" s="91" t="s">
        <v>53</v>
      </c>
      <c r="H1168" s="91" t="s">
        <v>54</v>
      </c>
      <c r="I1168" s="92">
        <v>1.7999982000017997E-2</v>
      </c>
    </row>
    <row r="1169" spans="1:9">
      <c r="A1169" s="91" t="s">
        <v>3719</v>
      </c>
      <c r="B1169" s="91" t="s">
        <v>3720</v>
      </c>
      <c r="C1169" s="91" t="s">
        <v>3721</v>
      </c>
      <c r="D1169" s="91" t="s">
        <v>94</v>
      </c>
      <c r="E1169" s="91" t="s">
        <v>94</v>
      </c>
      <c r="F1169" s="91" t="s">
        <v>164</v>
      </c>
      <c r="G1169" s="91" t="s">
        <v>372</v>
      </c>
      <c r="H1169" s="91" t="s">
        <v>199</v>
      </c>
      <c r="I1169" s="92">
        <v>1.7999982000017997E-2</v>
      </c>
    </row>
    <row r="1170" spans="1:9">
      <c r="A1170" s="91" t="s">
        <v>3722</v>
      </c>
      <c r="B1170" s="91" t="s">
        <v>3723</v>
      </c>
      <c r="C1170" s="91" t="s">
        <v>3724</v>
      </c>
      <c r="D1170" s="91" t="s">
        <v>50</v>
      </c>
      <c r="E1170" s="91" t="s">
        <v>51</v>
      </c>
      <c r="F1170" s="91" t="s">
        <v>761</v>
      </c>
      <c r="G1170" s="91" t="s">
        <v>360</v>
      </c>
      <c r="H1170" s="91" t="s">
        <v>188</v>
      </c>
      <c r="I1170" s="92">
        <v>1.7999982000017997E-2</v>
      </c>
    </row>
    <row r="1171" spans="1:9">
      <c r="A1171" s="91" t="s">
        <v>3725</v>
      </c>
      <c r="B1171" s="91" t="s">
        <v>3726</v>
      </c>
      <c r="C1171" s="91" t="s">
        <v>3727</v>
      </c>
      <c r="D1171" s="91" t="s">
        <v>70</v>
      </c>
      <c r="E1171" s="91" t="s">
        <v>435</v>
      </c>
      <c r="F1171" s="91" t="s">
        <v>482</v>
      </c>
      <c r="G1171" s="91" t="s">
        <v>368</v>
      </c>
      <c r="H1171" s="91" t="s">
        <v>166</v>
      </c>
      <c r="I1171" s="92">
        <v>1.7999982000017997E-2</v>
      </c>
    </row>
    <row r="1172" spans="1:9">
      <c r="A1172" s="91" t="s">
        <v>3728</v>
      </c>
      <c r="B1172" s="91" t="s">
        <v>3729</v>
      </c>
      <c r="C1172" s="91" t="s">
        <v>3730</v>
      </c>
      <c r="D1172" s="91" t="s">
        <v>105</v>
      </c>
      <c r="E1172" s="91" t="s">
        <v>105</v>
      </c>
      <c r="F1172" s="91" t="s">
        <v>565</v>
      </c>
      <c r="G1172" s="91" t="s">
        <v>53</v>
      </c>
      <c r="H1172" s="91" t="s">
        <v>54</v>
      </c>
      <c r="I1172" s="92">
        <v>1.7999982000017997E-2</v>
      </c>
    </row>
    <row r="1173" spans="1:9">
      <c r="A1173" s="91" t="s">
        <v>3731</v>
      </c>
      <c r="B1173" s="91" t="s">
        <v>3732</v>
      </c>
      <c r="C1173" s="91" t="s">
        <v>3733</v>
      </c>
      <c r="D1173" s="91" t="s">
        <v>58</v>
      </c>
      <c r="E1173" s="91" t="s">
        <v>58</v>
      </c>
      <c r="F1173" s="91" t="s">
        <v>217</v>
      </c>
      <c r="G1173" s="91" t="s">
        <v>344</v>
      </c>
      <c r="H1173" s="91" t="s">
        <v>137</v>
      </c>
      <c r="I1173" s="92">
        <v>1.7899982100017895E-2</v>
      </c>
    </row>
    <row r="1174" spans="1:9">
      <c r="A1174" s="91" t="s">
        <v>3734</v>
      </c>
      <c r="B1174" s="91" t="s">
        <v>3735</v>
      </c>
      <c r="C1174" s="91" t="s">
        <v>3736</v>
      </c>
      <c r="D1174" s="91" t="s">
        <v>50</v>
      </c>
      <c r="E1174" s="91" t="s">
        <v>51</v>
      </c>
      <c r="F1174" s="91" t="s">
        <v>52</v>
      </c>
      <c r="G1174" s="91" t="s">
        <v>194</v>
      </c>
      <c r="H1174" s="91" t="s">
        <v>147</v>
      </c>
      <c r="I1174" s="92">
        <v>1.7899982100017895E-2</v>
      </c>
    </row>
    <row r="1175" spans="1:9">
      <c r="A1175" s="91" t="s">
        <v>3737</v>
      </c>
      <c r="B1175" s="91" t="s">
        <v>3738</v>
      </c>
      <c r="C1175" s="91" t="s">
        <v>3739</v>
      </c>
      <c r="D1175" s="91" t="s">
        <v>74</v>
      </c>
      <c r="E1175" s="91" t="s">
        <v>74</v>
      </c>
      <c r="F1175" s="91" t="s">
        <v>151</v>
      </c>
      <c r="G1175" s="91" t="s">
        <v>335</v>
      </c>
      <c r="H1175" s="91" t="s">
        <v>175</v>
      </c>
      <c r="I1175" s="92">
        <v>1.7899982100017895E-2</v>
      </c>
    </row>
    <row r="1176" spans="1:9">
      <c r="A1176" s="91" t="s">
        <v>3740</v>
      </c>
      <c r="B1176" s="91" t="s">
        <v>3741</v>
      </c>
      <c r="C1176" s="91" t="s">
        <v>3742</v>
      </c>
      <c r="D1176" s="91" t="s">
        <v>94</v>
      </c>
      <c r="E1176" s="91" t="s">
        <v>94</v>
      </c>
      <c r="F1176" s="91" t="s">
        <v>281</v>
      </c>
      <c r="G1176" s="91" t="s">
        <v>174</v>
      </c>
      <c r="H1176" s="91" t="s">
        <v>137</v>
      </c>
      <c r="I1176" s="92">
        <v>1.7799982200017796E-2</v>
      </c>
    </row>
    <row r="1177" spans="1:9">
      <c r="A1177" s="91" t="s">
        <v>3743</v>
      </c>
      <c r="B1177" s="91" t="s">
        <v>3744</v>
      </c>
      <c r="C1177" s="91" t="s">
        <v>3745</v>
      </c>
      <c r="D1177" s="91" t="s">
        <v>70</v>
      </c>
      <c r="E1177" s="91" t="s">
        <v>86</v>
      </c>
      <c r="F1177" s="91" t="s">
        <v>700</v>
      </c>
      <c r="G1177" s="91" t="s">
        <v>114</v>
      </c>
      <c r="H1177" s="91" t="s">
        <v>115</v>
      </c>
      <c r="I1177" s="92">
        <v>1.7799982200017796E-2</v>
      </c>
    </row>
    <row r="1178" spans="1:9">
      <c r="A1178" s="91" t="s">
        <v>3746</v>
      </c>
      <c r="B1178" s="91" t="s">
        <v>3747</v>
      </c>
      <c r="C1178" s="91" t="s">
        <v>3748</v>
      </c>
      <c r="D1178" s="91" t="s">
        <v>65</v>
      </c>
      <c r="E1178" s="91" t="s">
        <v>203</v>
      </c>
      <c r="F1178" s="91" t="s">
        <v>203</v>
      </c>
      <c r="G1178" s="91" t="s">
        <v>179</v>
      </c>
      <c r="H1178" s="91" t="s">
        <v>142</v>
      </c>
      <c r="I1178" s="92">
        <v>1.7799982200017796E-2</v>
      </c>
    </row>
    <row r="1179" spans="1:9">
      <c r="A1179" s="91" t="s">
        <v>3749</v>
      </c>
      <c r="B1179" s="91" t="s">
        <v>3750</v>
      </c>
      <c r="C1179" s="91" t="s">
        <v>3751</v>
      </c>
      <c r="D1179" s="91" t="s">
        <v>99</v>
      </c>
      <c r="E1179" s="91" t="s">
        <v>296</v>
      </c>
      <c r="F1179" s="91" t="s">
        <v>296</v>
      </c>
      <c r="G1179" s="91" t="s">
        <v>114</v>
      </c>
      <c r="H1179" s="91" t="s">
        <v>115</v>
      </c>
      <c r="I1179" s="92">
        <v>1.7799982200017796E-2</v>
      </c>
    </row>
    <row r="1180" spans="1:9">
      <c r="A1180" s="91" t="s">
        <v>3752</v>
      </c>
      <c r="B1180" s="91" t="s">
        <v>3753</v>
      </c>
      <c r="C1180" s="91" t="s">
        <v>3754</v>
      </c>
      <c r="D1180" s="91" t="s">
        <v>88</v>
      </c>
      <c r="E1180" s="91" t="s">
        <v>311</v>
      </c>
      <c r="F1180" s="91" t="s">
        <v>311</v>
      </c>
      <c r="G1180" s="91" t="s">
        <v>53</v>
      </c>
      <c r="H1180" s="91" t="s">
        <v>54</v>
      </c>
      <c r="I1180" s="92">
        <v>1.7799982200017796E-2</v>
      </c>
    </row>
    <row r="1181" spans="1:9">
      <c r="A1181" s="91" t="s">
        <v>3755</v>
      </c>
      <c r="B1181" s="91" t="s">
        <v>3756</v>
      </c>
      <c r="C1181" s="91" t="s">
        <v>3757</v>
      </c>
      <c r="D1181" s="91" t="s">
        <v>50</v>
      </c>
      <c r="E1181" s="91" t="s">
        <v>63</v>
      </c>
      <c r="F1181" s="91" t="s">
        <v>64</v>
      </c>
      <c r="G1181" s="91" t="s">
        <v>174</v>
      </c>
      <c r="H1181" s="91" t="s">
        <v>137</v>
      </c>
      <c r="I1181" s="92">
        <v>1.7699982300017698E-2</v>
      </c>
    </row>
    <row r="1182" spans="1:9">
      <c r="A1182" s="91" t="s">
        <v>3758</v>
      </c>
      <c r="B1182" s="91" t="s">
        <v>3759</v>
      </c>
      <c r="C1182" s="91" t="s">
        <v>3760</v>
      </c>
      <c r="D1182" s="91" t="s">
        <v>70</v>
      </c>
      <c r="E1182" s="91" t="s">
        <v>86</v>
      </c>
      <c r="F1182" s="91" t="s">
        <v>1003</v>
      </c>
      <c r="G1182" s="91" t="s">
        <v>179</v>
      </c>
      <c r="H1182" s="91" t="s">
        <v>142</v>
      </c>
      <c r="I1182" s="92">
        <v>1.7699982300017698E-2</v>
      </c>
    </row>
    <row r="1183" spans="1:9">
      <c r="A1183" s="91" t="s">
        <v>3761</v>
      </c>
      <c r="B1183" s="91" t="s">
        <v>3762</v>
      </c>
      <c r="C1183" s="91" t="s">
        <v>3763</v>
      </c>
      <c r="D1183" s="91" t="s">
        <v>105</v>
      </c>
      <c r="E1183" s="91" t="s">
        <v>105</v>
      </c>
      <c r="F1183" s="91" t="s">
        <v>565</v>
      </c>
      <c r="G1183" s="91" t="s">
        <v>194</v>
      </c>
      <c r="H1183" s="91" t="s">
        <v>147</v>
      </c>
      <c r="I1183" s="92">
        <v>1.7699982300017698E-2</v>
      </c>
    </row>
    <row r="1184" spans="1:9">
      <c r="A1184" s="91" t="s">
        <v>3764</v>
      </c>
      <c r="B1184" s="91" t="s">
        <v>3765</v>
      </c>
      <c r="C1184" s="91" t="s">
        <v>3766</v>
      </c>
      <c r="D1184" s="91" t="s">
        <v>58</v>
      </c>
      <c r="E1184" s="91" t="s">
        <v>58</v>
      </c>
      <c r="F1184" s="91" t="s">
        <v>59</v>
      </c>
      <c r="G1184" s="91" t="s">
        <v>179</v>
      </c>
      <c r="H1184" s="91" t="s">
        <v>142</v>
      </c>
      <c r="I1184" s="92">
        <v>1.7699982300017698E-2</v>
      </c>
    </row>
    <row r="1185" spans="1:9">
      <c r="A1185" s="91" t="s">
        <v>3767</v>
      </c>
      <c r="B1185" s="91" t="s">
        <v>3768</v>
      </c>
      <c r="C1185" s="91" t="s">
        <v>3769</v>
      </c>
      <c r="D1185" s="91" t="s">
        <v>70</v>
      </c>
      <c r="E1185" s="91" t="s">
        <v>86</v>
      </c>
      <c r="F1185" s="91" t="s">
        <v>700</v>
      </c>
      <c r="G1185" s="91" t="s">
        <v>276</v>
      </c>
      <c r="H1185" s="91" t="s">
        <v>152</v>
      </c>
      <c r="I1185" s="92">
        <v>1.7599982400017599E-2</v>
      </c>
    </row>
    <row r="1186" spans="1:9">
      <c r="A1186" s="91" t="s">
        <v>3770</v>
      </c>
      <c r="B1186" s="91" t="s">
        <v>3771</v>
      </c>
      <c r="C1186" s="91" t="s">
        <v>3772</v>
      </c>
      <c r="D1186" s="91" t="s">
        <v>94</v>
      </c>
      <c r="E1186" s="91" t="s">
        <v>94</v>
      </c>
      <c r="F1186" s="91" t="s">
        <v>164</v>
      </c>
      <c r="G1186" s="91" t="s">
        <v>276</v>
      </c>
      <c r="H1186" s="91" t="s">
        <v>152</v>
      </c>
      <c r="I1186" s="92">
        <v>1.7599982400017599E-2</v>
      </c>
    </row>
    <row r="1187" spans="1:9">
      <c r="A1187" s="91" t="s">
        <v>3773</v>
      </c>
      <c r="B1187" s="91" t="s">
        <v>3774</v>
      </c>
      <c r="C1187" s="91" t="s">
        <v>3775</v>
      </c>
      <c r="D1187" s="91" t="s">
        <v>94</v>
      </c>
      <c r="E1187" s="91" t="s">
        <v>94</v>
      </c>
      <c r="F1187" s="91" t="s">
        <v>2262</v>
      </c>
      <c r="G1187" s="91" t="s">
        <v>53</v>
      </c>
      <c r="H1187" s="91" t="s">
        <v>54</v>
      </c>
      <c r="I1187" s="92">
        <v>1.7599982400017599E-2</v>
      </c>
    </row>
    <row r="1188" spans="1:9">
      <c r="A1188" s="91" t="s">
        <v>3776</v>
      </c>
      <c r="B1188" s="91" t="s">
        <v>3777</v>
      </c>
      <c r="C1188" s="91" t="s">
        <v>3778</v>
      </c>
      <c r="D1188" s="91" t="s">
        <v>50</v>
      </c>
      <c r="E1188" s="91" t="s">
        <v>51</v>
      </c>
      <c r="F1188" s="91" t="s">
        <v>761</v>
      </c>
      <c r="G1188" s="91" t="s">
        <v>179</v>
      </c>
      <c r="H1188" s="91" t="s">
        <v>142</v>
      </c>
      <c r="I1188" s="92">
        <v>1.7599982400017599E-2</v>
      </c>
    </row>
    <row r="1189" spans="1:9">
      <c r="A1189" s="91" t="s">
        <v>3779</v>
      </c>
      <c r="B1189" s="91" t="s">
        <v>3780</v>
      </c>
      <c r="C1189" s="91" t="s">
        <v>3781</v>
      </c>
      <c r="D1189" s="91" t="s">
        <v>99</v>
      </c>
      <c r="E1189" s="91" t="s">
        <v>192</v>
      </c>
      <c r="F1189" s="91" t="s">
        <v>193</v>
      </c>
      <c r="G1189" s="91" t="s">
        <v>268</v>
      </c>
      <c r="H1189" s="91" t="s">
        <v>137</v>
      </c>
      <c r="I1189" s="92">
        <v>1.7599982400017599E-2</v>
      </c>
    </row>
    <row r="1190" spans="1:9">
      <c r="A1190" s="91" t="s">
        <v>3782</v>
      </c>
      <c r="B1190" s="91" t="s">
        <v>3783</v>
      </c>
      <c r="C1190" s="91" t="s">
        <v>3784</v>
      </c>
      <c r="D1190" s="91" t="s">
        <v>70</v>
      </c>
      <c r="E1190" s="91" t="s">
        <v>86</v>
      </c>
      <c r="F1190" s="91" t="s">
        <v>300</v>
      </c>
      <c r="G1190" s="91" t="s">
        <v>53</v>
      </c>
      <c r="H1190" s="91" t="s">
        <v>54</v>
      </c>
      <c r="I1190" s="92">
        <v>1.74999825000175E-2</v>
      </c>
    </row>
    <row r="1191" spans="1:9">
      <c r="A1191" s="91" t="s">
        <v>3785</v>
      </c>
      <c r="B1191" s="91" t="s">
        <v>3786</v>
      </c>
      <c r="C1191" s="91" t="s">
        <v>3787</v>
      </c>
      <c r="D1191" s="91" t="s">
        <v>50</v>
      </c>
      <c r="E1191" s="91" t="s">
        <v>51</v>
      </c>
      <c r="F1191" s="91" t="s">
        <v>52</v>
      </c>
      <c r="G1191" s="91" t="s">
        <v>323</v>
      </c>
      <c r="H1191" s="91" t="s">
        <v>160</v>
      </c>
      <c r="I1191" s="92">
        <v>1.74999825000175E-2</v>
      </c>
    </row>
    <row r="1192" spans="1:9">
      <c r="A1192" s="91" t="s">
        <v>3788</v>
      </c>
      <c r="B1192" s="91" t="s">
        <v>3789</v>
      </c>
      <c r="C1192" s="91" t="s">
        <v>3790</v>
      </c>
      <c r="D1192" s="91" t="s">
        <v>99</v>
      </c>
      <c r="E1192" s="91" t="s">
        <v>226</v>
      </c>
      <c r="F1192" s="91" t="s">
        <v>3643</v>
      </c>
      <c r="G1192" s="91" t="s">
        <v>53</v>
      </c>
      <c r="H1192" s="91" t="s">
        <v>54</v>
      </c>
      <c r="I1192" s="92">
        <v>1.74999825000175E-2</v>
      </c>
    </row>
    <row r="1193" spans="1:9">
      <c r="A1193" s="91" t="s">
        <v>3791</v>
      </c>
      <c r="B1193" s="91" t="s">
        <v>3792</v>
      </c>
      <c r="C1193" s="91" t="s">
        <v>3793</v>
      </c>
      <c r="D1193" s="91" t="s">
        <v>94</v>
      </c>
      <c r="E1193" s="91" t="s">
        <v>94</v>
      </c>
      <c r="F1193" s="91" t="s">
        <v>281</v>
      </c>
      <c r="G1193" s="91" t="s">
        <v>194</v>
      </c>
      <c r="H1193" s="91" t="s">
        <v>147</v>
      </c>
      <c r="I1193" s="92">
        <v>1.74999825000175E-2</v>
      </c>
    </row>
    <row r="1194" spans="1:9">
      <c r="A1194" s="91" t="s">
        <v>3794</v>
      </c>
      <c r="B1194" s="91" t="s">
        <v>3795</v>
      </c>
      <c r="C1194" s="91" t="s">
        <v>3796</v>
      </c>
      <c r="D1194" s="91" t="s">
        <v>99</v>
      </c>
      <c r="E1194" s="91" t="s">
        <v>291</v>
      </c>
      <c r="F1194" s="91" t="s">
        <v>669</v>
      </c>
      <c r="G1194" s="91" t="s">
        <v>276</v>
      </c>
      <c r="H1194" s="91" t="s">
        <v>152</v>
      </c>
      <c r="I1194" s="92">
        <v>1.7399982600017395E-2</v>
      </c>
    </row>
    <row r="1195" spans="1:9">
      <c r="A1195" s="91" t="s">
        <v>3797</v>
      </c>
      <c r="B1195" s="91" t="s">
        <v>3798</v>
      </c>
      <c r="C1195" s="91" t="s">
        <v>3799</v>
      </c>
      <c r="D1195" s="91" t="s">
        <v>50</v>
      </c>
      <c r="E1195" s="91" t="s">
        <v>51</v>
      </c>
      <c r="F1195" s="91" t="s">
        <v>761</v>
      </c>
      <c r="G1195" s="91" t="s">
        <v>323</v>
      </c>
      <c r="H1195" s="91" t="s">
        <v>160</v>
      </c>
      <c r="I1195" s="92">
        <v>1.7399982600017395E-2</v>
      </c>
    </row>
    <row r="1196" spans="1:9">
      <c r="A1196" s="91" t="s">
        <v>3800</v>
      </c>
      <c r="B1196" s="91" t="s">
        <v>3801</v>
      </c>
      <c r="C1196" s="91" t="s">
        <v>3802</v>
      </c>
      <c r="D1196" s="91" t="s">
        <v>94</v>
      </c>
      <c r="E1196" s="91" t="s">
        <v>94</v>
      </c>
      <c r="F1196" s="91" t="s">
        <v>164</v>
      </c>
      <c r="G1196" s="91" t="s">
        <v>276</v>
      </c>
      <c r="H1196" s="91" t="s">
        <v>152</v>
      </c>
      <c r="I1196" s="92">
        <v>1.7399982600017395E-2</v>
      </c>
    </row>
    <row r="1197" spans="1:9">
      <c r="A1197" s="91" t="s">
        <v>3803</v>
      </c>
      <c r="B1197" s="91" t="s">
        <v>3804</v>
      </c>
      <c r="C1197" s="91" t="s">
        <v>3805</v>
      </c>
      <c r="D1197" s="91" t="s">
        <v>88</v>
      </c>
      <c r="E1197" s="91" t="s">
        <v>127</v>
      </c>
      <c r="F1197" s="91" t="s">
        <v>128</v>
      </c>
      <c r="G1197" s="91" t="s">
        <v>380</v>
      </c>
      <c r="H1197" s="91" t="s">
        <v>209</v>
      </c>
      <c r="I1197" s="92">
        <v>1.7399982600017395E-2</v>
      </c>
    </row>
    <row r="1198" spans="1:9">
      <c r="A1198" s="91" t="s">
        <v>3806</v>
      </c>
      <c r="B1198" s="91" t="s">
        <v>3807</v>
      </c>
      <c r="C1198" s="91" t="s">
        <v>3808</v>
      </c>
      <c r="D1198" s="91" t="s">
        <v>88</v>
      </c>
      <c r="E1198" s="91" t="s">
        <v>311</v>
      </c>
      <c r="F1198" s="91" t="s">
        <v>311</v>
      </c>
      <c r="G1198" s="91" t="s">
        <v>53</v>
      </c>
      <c r="H1198" s="91" t="s">
        <v>54</v>
      </c>
      <c r="I1198" s="92">
        <v>1.7299982700017296E-2</v>
      </c>
    </row>
    <row r="1199" spans="1:9">
      <c r="A1199" s="91" t="s">
        <v>3809</v>
      </c>
      <c r="B1199" s="91" t="s">
        <v>3810</v>
      </c>
      <c r="C1199" s="91" t="s">
        <v>3811</v>
      </c>
      <c r="D1199" s="91" t="s">
        <v>105</v>
      </c>
      <c r="E1199" s="91" t="s">
        <v>105</v>
      </c>
      <c r="F1199" s="91" t="s">
        <v>2377</v>
      </c>
      <c r="G1199" s="91" t="s">
        <v>53</v>
      </c>
      <c r="H1199" s="91" t="s">
        <v>54</v>
      </c>
      <c r="I1199" s="92">
        <v>1.7299982700017296E-2</v>
      </c>
    </row>
    <row r="1200" spans="1:9">
      <c r="A1200" s="91" t="s">
        <v>3812</v>
      </c>
      <c r="B1200" s="91" t="s">
        <v>3813</v>
      </c>
      <c r="C1200" s="91" t="s">
        <v>3814</v>
      </c>
      <c r="D1200" s="91" t="s">
        <v>50</v>
      </c>
      <c r="E1200" s="91" t="s">
        <v>63</v>
      </c>
      <c r="F1200" s="91" t="s">
        <v>69</v>
      </c>
      <c r="G1200" s="91" t="s">
        <v>276</v>
      </c>
      <c r="H1200" s="91" t="s">
        <v>152</v>
      </c>
      <c r="I1200" s="92">
        <v>1.7299982700017296E-2</v>
      </c>
    </row>
    <row r="1201" spans="1:9">
      <c r="A1201" s="91" t="s">
        <v>3815</v>
      </c>
      <c r="B1201" s="91" t="s">
        <v>3816</v>
      </c>
      <c r="C1201" s="91" t="s">
        <v>3817</v>
      </c>
      <c r="D1201" s="91" t="s">
        <v>50</v>
      </c>
      <c r="E1201" s="91" t="s">
        <v>63</v>
      </c>
      <c r="F1201" s="91" t="s">
        <v>69</v>
      </c>
      <c r="G1201" s="91" t="s">
        <v>53</v>
      </c>
      <c r="H1201" s="91" t="s">
        <v>54</v>
      </c>
      <c r="I1201" s="92">
        <v>1.7299982700017296E-2</v>
      </c>
    </row>
    <row r="1202" spans="1:9">
      <c r="A1202" s="91" t="s">
        <v>3818</v>
      </c>
      <c r="B1202" s="91" t="s">
        <v>3819</v>
      </c>
      <c r="C1202" s="91" t="s">
        <v>3820</v>
      </c>
      <c r="D1202" s="91" t="s">
        <v>70</v>
      </c>
      <c r="E1202" s="91" t="s">
        <v>435</v>
      </c>
      <c r="F1202" s="91" t="s">
        <v>482</v>
      </c>
      <c r="G1202" s="91" t="s">
        <v>53</v>
      </c>
      <c r="H1202" s="91" t="s">
        <v>54</v>
      </c>
      <c r="I1202" s="92">
        <v>1.7299982700017296E-2</v>
      </c>
    </row>
    <row r="1203" spans="1:9">
      <c r="A1203" s="91" t="s">
        <v>3821</v>
      </c>
      <c r="B1203" s="91" t="s">
        <v>3822</v>
      </c>
      <c r="C1203" s="91" t="s">
        <v>3823</v>
      </c>
      <c r="D1203" s="91" t="s">
        <v>50</v>
      </c>
      <c r="E1203" s="91" t="s">
        <v>146</v>
      </c>
      <c r="F1203" s="91" t="s">
        <v>146</v>
      </c>
      <c r="G1203" s="91" t="s">
        <v>53</v>
      </c>
      <c r="H1203" s="91" t="s">
        <v>54</v>
      </c>
      <c r="I1203" s="92">
        <v>1.7299982700017296E-2</v>
      </c>
    </row>
    <row r="1204" spans="1:9">
      <c r="A1204" s="91" t="s">
        <v>3824</v>
      </c>
      <c r="B1204" s="91" t="s">
        <v>3825</v>
      </c>
      <c r="C1204" s="91" t="s">
        <v>3826</v>
      </c>
      <c r="D1204" s="91" t="s">
        <v>88</v>
      </c>
      <c r="E1204" s="91" t="s">
        <v>609</v>
      </c>
      <c r="F1204" s="91" t="s">
        <v>1025</v>
      </c>
      <c r="G1204" s="91" t="s">
        <v>368</v>
      </c>
      <c r="H1204" s="91" t="s">
        <v>166</v>
      </c>
      <c r="I1204" s="92">
        <v>1.7299982700017296E-2</v>
      </c>
    </row>
    <row r="1205" spans="1:9">
      <c r="A1205" s="91" t="s">
        <v>3827</v>
      </c>
      <c r="B1205" s="91" t="s">
        <v>3828</v>
      </c>
      <c r="C1205" s="91" t="s">
        <v>3829</v>
      </c>
      <c r="D1205" s="91" t="s">
        <v>70</v>
      </c>
      <c r="E1205" s="91" t="s">
        <v>86</v>
      </c>
      <c r="F1205" s="91" t="s">
        <v>87</v>
      </c>
      <c r="G1205" s="91" t="s">
        <v>380</v>
      </c>
      <c r="H1205" s="91" t="s">
        <v>209</v>
      </c>
      <c r="I1205" s="92">
        <v>1.7199982800017197E-2</v>
      </c>
    </row>
    <row r="1206" spans="1:9">
      <c r="A1206" s="91" t="s">
        <v>3830</v>
      </c>
      <c r="B1206" s="91" t="s">
        <v>3831</v>
      </c>
      <c r="C1206" s="91" t="s">
        <v>3832</v>
      </c>
      <c r="D1206" s="91" t="s">
        <v>99</v>
      </c>
      <c r="E1206" s="91" t="s">
        <v>192</v>
      </c>
      <c r="F1206" s="91" t="s">
        <v>1044</v>
      </c>
      <c r="G1206" s="91" t="s">
        <v>384</v>
      </c>
      <c r="H1206" s="91" t="s">
        <v>137</v>
      </c>
      <c r="I1206" s="92">
        <v>1.7199982800017197E-2</v>
      </c>
    </row>
    <row r="1207" spans="1:9">
      <c r="A1207" s="91" t="s">
        <v>3833</v>
      </c>
      <c r="B1207" s="91" t="s">
        <v>3834</v>
      </c>
      <c r="C1207" s="91" t="s">
        <v>3835</v>
      </c>
      <c r="D1207" s="91" t="s">
        <v>58</v>
      </c>
      <c r="E1207" s="91" t="s">
        <v>58</v>
      </c>
      <c r="F1207" s="91" t="s">
        <v>59</v>
      </c>
      <c r="G1207" s="91" t="s">
        <v>327</v>
      </c>
      <c r="H1207" s="91" t="s">
        <v>166</v>
      </c>
      <c r="I1207" s="92">
        <v>1.7199982800017197E-2</v>
      </c>
    </row>
    <row r="1208" spans="1:9">
      <c r="A1208" s="91" t="s">
        <v>3836</v>
      </c>
      <c r="B1208" s="91" t="s">
        <v>3837</v>
      </c>
      <c r="C1208" s="91" t="s">
        <v>3838</v>
      </c>
      <c r="D1208" s="91" t="s">
        <v>88</v>
      </c>
      <c r="E1208" s="91" t="s">
        <v>112</v>
      </c>
      <c r="F1208" s="91" t="s">
        <v>113</v>
      </c>
      <c r="G1208" s="91" t="s">
        <v>327</v>
      </c>
      <c r="H1208" s="91" t="s">
        <v>166</v>
      </c>
      <c r="I1208" s="92">
        <v>1.7099982900017099E-2</v>
      </c>
    </row>
    <row r="1209" spans="1:9">
      <c r="A1209" s="91" t="s">
        <v>3839</v>
      </c>
      <c r="B1209" s="91" t="s">
        <v>3840</v>
      </c>
      <c r="C1209" s="91" t="s">
        <v>3841</v>
      </c>
      <c r="D1209" s="91" t="s">
        <v>50</v>
      </c>
      <c r="E1209" s="91" t="s">
        <v>146</v>
      </c>
      <c r="F1209" s="91" t="s">
        <v>146</v>
      </c>
      <c r="G1209" s="91" t="s">
        <v>194</v>
      </c>
      <c r="H1209" s="91" t="s">
        <v>147</v>
      </c>
      <c r="I1209" s="92">
        <v>1.7099982900017099E-2</v>
      </c>
    </row>
    <row r="1210" spans="1:9">
      <c r="A1210" s="91" t="s">
        <v>3842</v>
      </c>
      <c r="B1210" s="91" t="s">
        <v>3843</v>
      </c>
      <c r="C1210" s="91" t="s">
        <v>3844</v>
      </c>
      <c r="D1210" s="91" t="s">
        <v>74</v>
      </c>
      <c r="E1210" s="91" t="s">
        <v>74</v>
      </c>
      <c r="F1210" s="91" t="s">
        <v>98</v>
      </c>
      <c r="G1210" s="91" t="s">
        <v>348</v>
      </c>
      <c r="H1210" s="91" t="s">
        <v>137</v>
      </c>
      <c r="I1210" s="92">
        <v>1.6999983000017E-2</v>
      </c>
    </row>
    <row r="1211" spans="1:9">
      <c r="A1211" s="91" t="s">
        <v>3845</v>
      </c>
      <c r="B1211" s="91" t="s">
        <v>3846</v>
      </c>
      <c r="C1211" s="91" t="s">
        <v>3847</v>
      </c>
      <c r="D1211" s="91" t="s">
        <v>65</v>
      </c>
      <c r="E1211" s="91" t="s">
        <v>203</v>
      </c>
      <c r="F1211" s="91" t="s">
        <v>203</v>
      </c>
      <c r="G1211" s="91" t="s">
        <v>335</v>
      </c>
      <c r="H1211" s="91" t="s">
        <v>175</v>
      </c>
      <c r="I1211" s="92">
        <v>1.6999983000017E-2</v>
      </c>
    </row>
    <row r="1212" spans="1:9">
      <c r="A1212" s="91" t="s">
        <v>3848</v>
      </c>
      <c r="B1212" s="91" t="s">
        <v>3849</v>
      </c>
      <c r="C1212" s="91" t="s">
        <v>3850</v>
      </c>
      <c r="D1212" s="91" t="s">
        <v>82</v>
      </c>
      <c r="E1212" s="91" t="s">
        <v>400</v>
      </c>
      <c r="F1212" s="91" t="s">
        <v>401</v>
      </c>
      <c r="G1212" s="91" t="s">
        <v>53</v>
      </c>
      <c r="H1212" s="91" t="s">
        <v>54</v>
      </c>
      <c r="I1212" s="92">
        <v>1.6999983000017E-2</v>
      </c>
    </row>
    <row r="1213" spans="1:9">
      <c r="A1213" s="91" t="s">
        <v>3851</v>
      </c>
      <c r="B1213" s="91" t="s">
        <v>3852</v>
      </c>
      <c r="C1213" s="91" t="s">
        <v>3853</v>
      </c>
      <c r="D1213" s="91" t="s">
        <v>94</v>
      </c>
      <c r="E1213" s="91" t="s">
        <v>94</v>
      </c>
      <c r="F1213" s="91" t="s">
        <v>1563</v>
      </c>
      <c r="G1213" s="91" t="s">
        <v>418</v>
      </c>
      <c r="H1213" s="91" t="s">
        <v>236</v>
      </c>
      <c r="I1213" s="92">
        <v>1.6999983000017E-2</v>
      </c>
    </row>
    <row r="1214" spans="1:9">
      <c r="A1214" s="91" t="s">
        <v>3854</v>
      </c>
      <c r="B1214" s="91" t="s">
        <v>3855</v>
      </c>
      <c r="C1214" s="91" t="s">
        <v>3856</v>
      </c>
      <c r="D1214" s="91" t="s">
        <v>58</v>
      </c>
      <c r="E1214" s="91" t="s">
        <v>58</v>
      </c>
      <c r="F1214" s="91" t="s">
        <v>59</v>
      </c>
      <c r="G1214" s="91" t="s">
        <v>53</v>
      </c>
      <c r="H1214" s="91" t="s">
        <v>54</v>
      </c>
      <c r="I1214" s="92">
        <v>1.6999983000017E-2</v>
      </c>
    </row>
    <row r="1215" spans="1:9">
      <c r="A1215" s="91" t="s">
        <v>3857</v>
      </c>
      <c r="B1215" s="91" t="s">
        <v>3858</v>
      </c>
      <c r="C1215" s="91" t="s">
        <v>3859</v>
      </c>
      <c r="D1215" s="91" t="s">
        <v>105</v>
      </c>
      <c r="E1215" s="91" t="s">
        <v>105</v>
      </c>
      <c r="F1215" s="91" t="s">
        <v>665</v>
      </c>
      <c r="G1215" s="91" t="s">
        <v>53</v>
      </c>
      <c r="H1215" s="91" t="s">
        <v>54</v>
      </c>
      <c r="I1215" s="92">
        <v>1.6999983000017E-2</v>
      </c>
    </row>
    <row r="1216" spans="1:9">
      <c r="A1216" s="91" t="s">
        <v>3860</v>
      </c>
      <c r="B1216" s="91" t="s">
        <v>3861</v>
      </c>
      <c r="C1216" s="91" t="s">
        <v>3862</v>
      </c>
      <c r="D1216" s="91" t="s">
        <v>88</v>
      </c>
      <c r="E1216" s="91" t="s">
        <v>112</v>
      </c>
      <c r="F1216" s="91" t="s">
        <v>113</v>
      </c>
      <c r="G1216" s="91" t="s">
        <v>414</v>
      </c>
      <c r="H1216" s="91" t="s">
        <v>232</v>
      </c>
      <c r="I1216" s="92">
        <v>1.6899983100016894E-2</v>
      </c>
    </row>
    <row r="1217" spans="1:9">
      <c r="A1217" s="91" t="s">
        <v>3863</v>
      </c>
      <c r="B1217" s="91" t="s">
        <v>3864</v>
      </c>
      <c r="C1217" s="91" t="s">
        <v>3865</v>
      </c>
      <c r="D1217" s="91" t="s">
        <v>94</v>
      </c>
      <c r="E1217" s="91" t="s">
        <v>94</v>
      </c>
      <c r="F1217" s="91" t="s">
        <v>164</v>
      </c>
      <c r="G1217" s="91" t="s">
        <v>360</v>
      </c>
      <c r="H1217" s="91" t="s">
        <v>188</v>
      </c>
      <c r="I1217" s="92">
        <v>1.6899983100016894E-2</v>
      </c>
    </row>
    <row r="1218" spans="1:9">
      <c r="A1218" s="91" t="s">
        <v>3866</v>
      </c>
      <c r="B1218" s="91" t="s">
        <v>3867</v>
      </c>
      <c r="C1218" s="91" t="s">
        <v>3868</v>
      </c>
      <c r="D1218" s="91" t="s">
        <v>88</v>
      </c>
      <c r="E1218" s="91" t="s">
        <v>112</v>
      </c>
      <c r="F1218" s="91" t="s">
        <v>113</v>
      </c>
      <c r="G1218" s="91" t="s">
        <v>194</v>
      </c>
      <c r="H1218" s="91" t="s">
        <v>147</v>
      </c>
      <c r="I1218" s="92">
        <v>1.6899983100016894E-2</v>
      </c>
    </row>
    <row r="1219" spans="1:9">
      <c r="A1219" s="91" t="s">
        <v>3869</v>
      </c>
      <c r="B1219" s="91" t="s">
        <v>3870</v>
      </c>
      <c r="C1219" s="91" t="s">
        <v>3871</v>
      </c>
      <c r="D1219" s="91" t="s">
        <v>65</v>
      </c>
      <c r="E1219" s="91" t="s">
        <v>203</v>
      </c>
      <c r="F1219" s="91" t="s">
        <v>203</v>
      </c>
      <c r="G1219" s="91" t="s">
        <v>406</v>
      </c>
      <c r="H1219" s="91" t="s">
        <v>228</v>
      </c>
      <c r="I1219" s="92">
        <v>1.6899983100016894E-2</v>
      </c>
    </row>
    <row r="1220" spans="1:9">
      <c r="A1220" s="91" t="s">
        <v>3872</v>
      </c>
      <c r="B1220" s="91" t="s">
        <v>3873</v>
      </c>
      <c r="C1220" s="91" t="s">
        <v>3874</v>
      </c>
      <c r="D1220" s="91" t="s">
        <v>88</v>
      </c>
      <c r="E1220" s="91" t="s">
        <v>112</v>
      </c>
      <c r="F1220" s="91" t="s">
        <v>113</v>
      </c>
      <c r="G1220" s="91" t="s">
        <v>402</v>
      </c>
      <c r="H1220" s="91" t="s">
        <v>222</v>
      </c>
      <c r="I1220" s="92">
        <v>1.6899983100016894E-2</v>
      </c>
    </row>
    <row r="1221" spans="1:9">
      <c r="A1221" s="91" t="s">
        <v>3875</v>
      </c>
      <c r="B1221" s="91" t="s">
        <v>3876</v>
      </c>
      <c r="C1221" s="91" t="s">
        <v>3877</v>
      </c>
      <c r="D1221" s="91" t="s">
        <v>82</v>
      </c>
      <c r="E1221" s="91" t="s">
        <v>400</v>
      </c>
      <c r="F1221" s="91" t="s">
        <v>401</v>
      </c>
      <c r="G1221" s="91" t="s">
        <v>165</v>
      </c>
      <c r="H1221" s="91" t="s">
        <v>132</v>
      </c>
      <c r="I1221" s="92">
        <v>1.6899983100016894E-2</v>
      </c>
    </row>
    <row r="1222" spans="1:9">
      <c r="A1222" s="91" t="s">
        <v>3878</v>
      </c>
      <c r="B1222" s="91" t="s">
        <v>3879</v>
      </c>
      <c r="C1222" s="91" t="s">
        <v>3880</v>
      </c>
      <c r="D1222" s="91" t="s">
        <v>99</v>
      </c>
      <c r="E1222" s="91" t="s">
        <v>192</v>
      </c>
      <c r="F1222" s="91" t="s">
        <v>1044</v>
      </c>
      <c r="G1222" s="91" t="s">
        <v>53</v>
      </c>
      <c r="H1222" s="91" t="s">
        <v>54</v>
      </c>
      <c r="I1222" s="92">
        <v>1.6899983100016894E-2</v>
      </c>
    </row>
    <row r="1223" spans="1:9">
      <c r="A1223" s="91" t="s">
        <v>3881</v>
      </c>
      <c r="B1223" s="91" t="s">
        <v>3882</v>
      </c>
      <c r="C1223" s="91" t="s">
        <v>3883</v>
      </c>
      <c r="D1223" s="91" t="s">
        <v>94</v>
      </c>
      <c r="E1223" s="91" t="s">
        <v>94</v>
      </c>
      <c r="F1223" s="91" t="s">
        <v>164</v>
      </c>
      <c r="G1223" s="91" t="s">
        <v>335</v>
      </c>
      <c r="H1223" s="91" t="s">
        <v>175</v>
      </c>
      <c r="I1223" s="92">
        <v>1.6799983200016796E-2</v>
      </c>
    </row>
    <row r="1224" spans="1:9">
      <c r="A1224" s="91" t="s">
        <v>3884</v>
      </c>
      <c r="B1224" s="91" t="s">
        <v>3885</v>
      </c>
      <c r="C1224" s="91" t="s">
        <v>3886</v>
      </c>
      <c r="D1224" s="91" t="s">
        <v>70</v>
      </c>
      <c r="E1224" s="91" t="s">
        <v>86</v>
      </c>
      <c r="F1224" s="91" t="s">
        <v>307</v>
      </c>
      <c r="G1224" s="91" t="s">
        <v>114</v>
      </c>
      <c r="H1224" s="91" t="s">
        <v>115</v>
      </c>
      <c r="I1224" s="92">
        <v>1.6799983200016796E-2</v>
      </c>
    </row>
    <row r="1225" spans="1:9">
      <c r="A1225" s="91" t="s">
        <v>3887</v>
      </c>
      <c r="B1225" s="91" t="s">
        <v>3888</v>
      </c>
      <c r="C1225" s="91" t="s">
        <v>3889</v>
      </c>
      <c r="D1225" s="91" t="s">
        <v>99</v>
      </c>
      <c r="E1225" s="91" t="s">
        <v>551</v>
      </c>
      <c r="F1225" s="91" t="s">
        <v>1076</v>
      </c>
      <c r="G1225" s="91" t="s">
        <v>335</v>
      </c>
      <c r="H1225" s="91" t="s">
        <v>175</v>
      </c>
      <c r="I1225" s="92">
        <v>1.6799983200016796E-2</v>
      </c>
    </row>
    <row r="1226" spans="1:9">
      <c r="A1226" s="91" t="s">
        <v>3890</v>
      </c>
      <c r="B1226" s="91" t="s">
        <v>3891</v>
      </c>
      <c r="C1226" s="91" t="s">
        <v>3892</v>
      </c>
      <c r="D1226" s="91" t="s">
        <v>99</v>
      </c>
      <c r="E1226" s="91" t="s">
        <v>226</v>
      </c>
      <c r="F1226" s="91" t="s">
        <v>227</v>
      </c>
      <c r="G1226" s="91" t="s">
        <v>114</v>
      </c>
      <c r="H1226" s="91" t="s">
        <v>115</v>
      </c>
      <c r="I1226" s="92">
        <v>1.6799983200016796E-2</v>
      </c>
    </row>
    <row r="1227" spans="1:9">
      <c r="A1227" s="91" t="s">
        <v>3893</v>
      </c>
      <c r="B1227" s="91" t="s">
        <v>3894</v>
      </c>
      <c r="C1227" s="91" t="s">
        <v>3895</v>
      </c>
      <c r="D1227" s="91" t="s">
        <v>58</v>
      </c>
      <c r="E1227" s="91" t="s">
        <v>58</v>
      </c>
      <c r="F1227" s="91" t="s">
        <v>217</v>
      </c>
      <c r="G1227" s="91" t="s">
        <v>53</v>
      </c>
      <c r="H1227" s="91" t="s">
        <v>54</v>
      </c>
      <c r="I1227" s="92">
        <v>1.6699983300016697E-2</v>
      </c>
    </row>
    <row r="1228" spans="1:9">
      <c r="A1228" s="91" t="s">
        <v>3896</v>
      </c>
      <c r="B1228" s="91" t="s">
        <v>3897</v>
      </c>
      <c r="C1228" s="91" t="s">
        <v>3898</v>
      </c>
      <c r="D1228" s="91" t="s">
        <v>70</v>
      </c>
      <c r="E1228" s="91" t="s">
        <v>435</v>
      </c>
      <c r="F1228" s="91" t="s">
        <v>482</v>
      </c>
      <c r="G1228" s="91" t="s">
        <v>331</v>
      </c>
      <c r="H1228" s="91" t="s">
        <v>170</v>
      </c>
      <c r="I1228" s="92">
        <v>1.6699983300016697E-2</v>
      </c>
    </row>
    <row r="1229" spans="1:9">
      <c r="A1229" s="91" t="s">
        <v>3899</v>
      </c>
      <c r="B1229" s="91" t="s">
        <v>3900</v>
      </c>
      <c r="C1229" s="91" t="s">
        <v>3901</v>
      </c>
      <c r="D1229" s="91" t="s">
        <v>88</v>
      </c>
      <c r="E1229" s="91" t="s">
        <v>112</v>
      </c>
      <c r="F1229" s="91" t="s">
        <v>113</v>
      </c>
      <c r="G1229" s="91" t="s">
        <v>431</v>
      </c>
      <c r="H1229" s="91" t="s">
        <v>137</v>
      </c>
      <c r="I1229" s="92">
        <v>1.6699983300016697E-2</v>
      </c>
    </row>
    <row r="1230" spans="1:9">
      <c r="A1230" s="91" t="s">
        <v>3902</v>
      </c>
      <c r="B1230" s="91" t="s">
        <v>3903</v>
      </c>
      <c r="C1230" s="91" t="s">
        <v>3904</v>
      </c>
      <c r="D1230" s="91" t="s">
        <v>88</v>
      </c>
      <c r="E1230" s="91" t="s">
        <v>311</v>
      </c>
      <c r="F1230" s="91" t="s">
        <v>311</v>
      </c>
      <c r="G1230" s="91" t="s">
        <v>53</v>
      </c>
      <c r="H1230" s="91" t="s">
        <v>54</v>
      </c>
      <c r="I1230" s="92">
        <v>1.6699983300016697E-2</v>
      </c>
    </row>
    <row r="1231" spans="1:9">
      <c r="A1231" s="91" t="s">
        <v>3905</v>
      </c>
      <c r="B1231" s="91" t="s">
        <v>3906</v>
      </c>
      <c r="C1231" s="91" t="s">
        <v>3907</v>
      </c>
      <c r="D1231" s="91" t="s">
        <v>58</v>
      </c>
      <c r="E1231" s="91" t="s">
        <v>58</v>
      </c>
      <c r="F1231" s="91" t="s">
        <v>59</v>
      </c>
      <c r="G1231" s="91" t="s">
        <v>276</v>
      </c>
      <c r="H1231" s="91" t="s">
        <v>152</v>
      </c>
      <c r="I1231" s="92">
        <v>1.6699983300016697E-2</v>
      </c>
    </row>
    <row r="1232" spans="1:9">
      <c r="A1232" s="91" t="s">
        <v>3908</v>
      </c>
      <c r="B1232" s="91" t="s">
        <v>3909</v>
      </c>
      <c r="C1232" s="91" t="s">
        <v>3910</v>
      </c>
      <c r="D1232" s="91" t="s">
        <v>70</v>
      </c>
      <c r="E1232" s="91" t="s">
        <v>435</v>
      </c>
      <c r="F1232" s="91" t="s">
        <v>3911</v>
      </c>
      <c r="G1232" s="91" t="s">
        <v>380</v>
      </c>
      <c r="H1232" s="91" t="s">
        <v>209</v>
      </c>
      <c r="I1232" s="92">
        <v>1.6699983300016697E-2</v>
      </c>
    </row>
    <row r="1233" spans="1:9">
      <c r="A1233" s="91" t="s">
        <v>3912</v>
      </c>
      <c r="B1233" s="91" t="s">
        <v>3913</v>
      </c>
      <c r="C1233" s="91" t="s">
        <v>3914</v>
      </c>
      <c r="D1233" s="91" t="s">
        <v>50</v>
      </c>
      <c r="E1233" s="91" t="s">
        <v>146</v>
      </c>
      <c r="F1233" s="91" t="s">
        <v>146</v>
      </c>
      <c r="G1233" s="91" t="s">
        <v>174</v>
      </c>
      <c r="H1233" s="91" t="s">
        <v>137</v>
      </c>
      <c r="I1233" s="92">
        <v>1.6699983300016697E-2</v>
      </c>
    </row>
    <row r="1234" spans="1:9">
      <c r="A1234" s="91" t="s">
        <v>3915</v>
      </c>
      <c r="B1234" s="91" t="s">
        <v>3916</v>
      </c>
      <c r="C1234" s="91" t="s">
        <v>3917</v>
      </c>
      <c r="D1234" s="91" t="s">
        <v>105</v>
      </c>
      <c r="E1234" s="91" t="s">
        <v>105</v>
      </c>
      <c r="F1234" s="91" t="s">
        <v>665</v>
      </c>
      <c r="G1234" s="91" t="s">
        <v>53</v>
      </c>
      <c r="H1234" s="91" t="s">
        <v>54</v>
      </c>
      <c r="I1234" s="92">
        <v>1.6599983400016598E-2</v>
      </c>
    </row>
    <row r="1235" spans="1:9">
      <c r="A1235" s="91" t="s">
        <v>3918</v>
      </c>
      <c r="B1235" s="91" t="s">
        <v>3919</v>
      </c>
      <c r="C1235" s="91" t="s">
        <v>3920</v>
      </c>
      <c r="D1235" s="91" t="s">
        <v>88</v>
      </c>
      <c r="E1235" s="91" t="s">
        <v>112</v>
      </c>
      <c r="F1235" s="91" t="s">
        <v>1547</v>
      </c>
      <c r="G1235" s="91" t="s">
        <v>53</v>
      </c>
      <c r="H1235" s="91" t="s">
        <v>54</v>
      </c>
      <c r="I1235" s="92">
        <v>1.6599983400016598E-2</v>
      </c>
    </row>
    <row r="1236" spans="1:9">
      <c r="A1236" s="91" t="s">
        <v>3921</v>
      </c>
      <c r="B1236" s="91" t="s">
        <v>3922</v>
      </c>
      <c r="C1236" s="91" t="s">
        <v>3923</v>
      </c>
      <c r="D1236" s="91" t="s">
        <v>58</v>
      </c>
      <c r="E1236" s="91" t="s">
        <v>58</v>
      </c>
      <c r="F1236" s="91" t="s">
        <v>59</v>
      </c>
      <c r="G1236" s="91" t="s">
        <v>315</v>
      </c>
      <c r="H1236" s="91" t="s">
        <v>156</v>
      </c>
      <c r="I1236" s="92">
        <v>1.6599983400016598E-2</v>
      </c>
    </row>
    <row r="1237" spans="1:9">
      <c r="A1237" s="91" t="s">
        <v>3924</v>
      </c>
      <c r="B1237" s="91" t="s">
        <v>3925</v>
      </c>
      <c r="C1237" s="91" t="s">
        <v>3926</v>
      </c>
      <c r="D1237" s="91" t="s">
        <v>99</v>
      </c>
      <c r="E1237" s="91" t="s">
        <v>291</v>
      </c>
      <c r="F1237" s="91" t="s">
        <v>292</v>
      </c>
      <c r="G1237" s="91" t="s">
        <v>372</v>
      </c>
      <c r="H1237" s="91" t="s">
        <v>199</v>
      </c>
      <c r="I1237" s="92">
        <v>1.6599983400016598E-2</v>
      </c>
    </row>
    <row r="1238" spans="1:9">
      <c r="A1238" s="91" t="s">
        <v>3927</v>
      </c>
      <c r="B1238" s="91" t="s">
        <v>3928</v>
      </c>
      <c r="C1238" s="91" t="s">
        <v>3929</v>
      </c>
      <c r="D1238" s="91" t="s">
        <v>88</v>
      </c>
      <c r="E1238" s="91" t="s">
        <v>127</v>
      </c>
      <c r="F1238" s="91" t="s">
        <v>461</v>
      </c>
      <c r="G1238" s="91" t="s">
        <v>323</v>
      </c>
      <c r="H1238" s="91" t="s">
        <v>160</v>
      </c>
      <c r="I1238" s="92">
        <v>1.6599983400016598E-2</v>
      </c>
    </row>
    <row r="1239" spans="1:9">
      <c r="A1239" s="91" t="s">
        <v>3930</v>
      </c>
      <c r="B1239" s="91" t="s">
        <v>3931</v>
      </c>
      <c r="C1239" s="91" t="s">
        <v>3932</v>
      </c>
      <c r="D1239" s="91" t="s">
        <v>74</v>
      </c>
      <c r="E1239" s="91" t="s">
        <v>74</v>
      </c>
      <c r="F1239" s="91" t="s">
        <v>151</v>
      </c>
      <c r="G1239" s="91" t="s">
        <v>406</v>
      </c>
      <c r="H1239" s="91" t="s">
        <v>228</v>
      </c>
      <c r="I1239" s="92">
        <v>1.64999835000165E-2</v>
      </c>
    </row>
    <row r="1240" spans="1:9">
      <c r="A1240" s="91" t="s">
        <v>3933</v>
      </c>
      <c r="B1240" s="91" t="s">
        <v>3934</v>
      </c>
      <c r="C1240" s="91" t="s">
        <v>3935</v>
      </c>
      <c r="D1240" s="91" t="s">
        <v>88</v>
      </c>
      <c r="E1240" s="91" t="s">
        <v>311</v>
      </c>
      <c r="F1240" s="91" t="s">
        <v>311</v>
      </c>
      <c r="G1240" s="91" t="s">
        <v>348</v>
      </c>
      <c r="H1240" s="91" t="s">
        <v>137</v>
      </c>
      <c r="I1240" s="92">
        <v>1.64999835000165E-2</v>
      </c>
    </row>
    <row r="1241" spans="1:9">
      <c r="A1241" s="91" t="s">
        <v>3936</v>
      </c>
      <c r="B1241" s="91" t="s">
        <v>3937</v>
      </c>
      <c r="C1241" s="91" t="s">
        <v>3938</v>
      </c>
      <c r="D1241" s="91" t="s">
        <v>88</v>
      </c>
      <c r="E1241" s="91" t="s">
        <v>112</v>
      </c>
      <c r="F1241" s="91" t="s">
        <v>113</v>
      </c>
      <c r="G1241" s="91" t="s">
        <v>319</v>
      </c>
      <c r="H1241" s="91" t="s">
        <v>137</v>
      </c>
      <c r="I1241" s="92">
        <v>1.64999835000165E-2</v>
      </c>
    </row>
    <row r="1242" spans="1:9">
      <c r="A1242" s="91" t="s">
        <v>3939</v>
      </c>
      <c r="B1242" s="91" t="s">
        <v>3940</v>
      </c>
      <c r="C1242" s="91" t="s">
        <v>3941</v>
      </c>
      <c r="D1242" s="91" t="s">
        <v>58</v>
      </c>
      <c r="E1242" s="91" t="s">
        <v>58</v>
      </c>
      <c r="F1242" s="91" t="s">
        <v>59</v>
      </c>
      <c r="G1242" s="91" t="s">
        <v>276</v>
      </c>
      <c r="H1242" s="91" t="s">
        <v>152</v>
      </c>
      <c r="I1242" s="92">
        <v>1.64999835000165E-2</v>
      </c>
    </row>
    <row r="1243" spans="1:9">
      <c r="A1243" s="91" t="s">
        <v>3942</v>
      </c>
      <c r="B1243" s="91" t="s">
        <v>3943</v>
      </c>
      <c r="C1243" s="91" t="s">
        <v>3944</v>
      </c>
      <c r="D1243" s="91" t="s">
        <v>105</v>
      </c>
      <c r="E1243" s="91" t="s">
        <v>105</v>
      </c>
      <c r="F1243" s="91" t="s">
        <v>565</v>
      </c>
      <c r="G1243" s="91" t="s">
        <v>315</v>
      </c>
      <c r="H1243" s="91" t="s">
        <v>156</v>
      </c>
      <c r="I1243" s="92">
        <v>1.64999835000165E-2</v>
      </c>
    </row>
    <row r="1244" spans="1:9">
      <c r="A1244" s="91" t="s">
        <v>3945</v>
      </c>
      <c r="B1244" s="91" t="s">
        <v>3946</v>
      </c>
      <c r="C1244" s="91" t="s">
        <v>3947</v>
      </c>
      <c r="D1244" s="91" t="s">
        <v>88</v>
      </c>
      <c r="E1244" s="91" t="s">
        <v>127</v>
      </c>
      <c r="F1244" s="91" t="s">
        <v>128</v>
      </c>
      <c r="G1244" s="91" t="s">
        <v>360</v>
      </c>
      <c r="H1244" s="91" t="s">
        <v>188</v>
      </c>
      <c r="I1244" s="92">
        <v>1.64999835000165E-2</v>
      </c>
    </row>
    <row r="1245" spans="1:9">
      <c r="A1245" s="91" t="s">
        <v>3948</v>
      </c>
      <c r="B1245" s="91" t="s">
        <v>3949</v>
      </c>
      <c r="C1245" s="91" t="s">
        <v>3950</v>
      </c>
      <c r="D1245" s="91" t="s">
        <v>94</v>
      </c>
      <c r="E1245" s="91" t="s">
        <v>94</v>
      </c>
      <c r="F1245" s="91" t="s">
        <v>281</v>
      </c>
      <c r="G1245" s="91" t="s">
        <v>356</v>
      </c>
      <c r="H1245" s="91" t="s">
        <v>184</v>
      </c>
      <c r="I1245" s="92">
        <v>1.64999835000165E-2</v>
      </c>
    </row>
    <row r="1246" spans="1:9">
      <c r="A1246" s="91" t="s">
        <v>3951</v>
      </c>
      <c r="B1246" s="91" t="s">
        <v>3952</v>
      </c>
      <c r="C1246" s="91" t="s">
        <v>3953</v>
      </c>
      <c r="D1246" s="91" t="s">
        <v>99</v>
      </c>
      <c r="E1246" s="91" t="s">
        <v>226</v>
      </c>
      <c r="F1246" s="91" t="s">
        <v>227</v>
      </c>
      <c r="G1246" s="91" t="s">
        <v>53</v>
      </c>
      <c r="H1246" s="91" t="s">
        <v>54</v>
      </c>
      <c r="I1246" s="92">
        <v>1.64999835000165E-2</v>
      </c>
    </row>
    <row r="1247" spans="1:9">
      <c r="A1247" s="91" t="s">
        <v>3954</v>
      </c>
      <c r="B1247" s="91" t="s">
        <v>3955</v>
      </c>
      <c r="C1247" s="91" t="s">
        <v>3956</v>
      </c>
      <c r="D1247" s="91" t="s">
        <v>58</v>
      </c>
      <c r="E1247" s="91" t="s">
        <v>58</v>
      </c>
      <c r="F1247" s="91" t="s">
        <v>217</v>
      </c>
      <c r="G1247" s="91" t="s">
        <v>53</v>
      </c>
      <c r="H1247" s="91" t="s">
        <v>54</v>
      </c>
      <c r="I1247" s="92">
        <v>1.64999835000165E-2</v>
      </c>
    </row>
    <row r="1248" spans="1:9">
      <c r="A1248" s="91" t="s">
        <v>3957</v>
      </c>
      <c r="B1248" s="91" t="s">
        <v>3958</v>
      </c>
      <c r="C1248" s="91" t="s">
        <v>3959</v>
      </c>
      <c r="D1248" s="91" t="s">
        <v>88</v>
      </c>
      <c r="E1248" s="91" t="s">
        <v>609</v>
      </c>
      <c r="F1248" s="91" t="s">
        <v>610</v>
      </c>
      <c r="G1248" s="91" t="s">
        <v>165</v>
      </c>
      <c r="H1248" s="91" t="s">
        <v>132</v>
      </c>
      <c r="I1248" s="92">
        <v>1.6399983600016398E-2</v>
      </c>
    </row>
    <row r="1249" spans="1:9">
      <c r="A1249" s="91" t="s">
        <v>3960</v>
      </c>
      <c r="B1249" s="91" t="s">
        <v>3961</v>
      </c>
      <c r="C1249" s="91" t="s">
        <v>3962</v>
      </c>
      <c r="D1249" s="91" t="s">
        <v>70</v>
      </c>
      <c r="E1249" s="91" t="s">
        <v>435</v>
      </c>
      <c r="F1249" s="91" t="s">
        <v>2642</v>
      </c>
      <c r="G1249" s="91" t="s">
        <v>174</v>
      </c>
      <c r="H1249" s="91" t="s">
        <v>137</v>
      </c>
      <c r="I1249" s="92">
        <v>1.6399983600016398E-2</v>
      </c>
    </row>
    <row r="1250" spans="1:9">
      <c r="A1250" s="91" t="s">
        <v>3963</v>
      </c>
      <c r="B1250" s="91" t="s">
        <v>3964</v>
      </c>
      <c r="C1250" s="91" t="s">
        <v>3965</v>
      </c>
      <c r="D1250" s="91" t="s">
        <v>99</v>
      </c>
      <c r="E1250" s="91" t="s">
        <v>291</v>
      </c>
      <c r="F1250" s="91" t="s">
        <v>669</v>
      </c>
      <c r="G1250" s="91" t="s">
        <v>335</v>
      </c>
      <c r="H1250" s="91" t="s">
        <v>175</v>
      </c>
      <c r="I1250" s="92">
        <v>1.6399983600016398E-2</v>
      </c>
    </row>
    <row r="1251" spans="1:9">
      <c r="A1251" s="91" t="s">
        <v>3966</v>
      </c>
      <c r="B1251" s="91" t="s">
        <v>3967</v>
      </c>
      <c r="C1251" s="91" t="s">
        <v>3968</v>
      </c>
      <c r="D1251" s="91" t="s">
        <v>70</v>
      </c>
      <c r="E1251" s="91" t="s">
        <v>86</v>
      </c>
      <c r="F1251" s="91" t="s">
        <v>300</v>
      </c>
      <c r="G1251" s="91" t="s">
        <v>194</v>
      </c>
      <c r="H1251" s="91" t="s">
        <v>147</v>
      </c>
      <c r="I1251" s="92">
        <v>1.6399983600016398E-2</v>
      </c>
    </row>
    <row r="1252" spans="1:9">
      <c r="A1252" s="91" t="s">
        <v>3969</v>
      </c>
      <c r="B1252" s="91" t="s">
        <v>3970</v>
      </c>
      <c r="C1252" s="91" t="s">
        <v>3971</v>
      </c>
      <c r="D1252" s="91" t="s">
        <v>58</v>
      </c>
      <c r="E1252" s="91" t="s">
        <v>58</v>
      </c>
      <c r="F1252" s="91" t="s">
        <v>59</v>
      </c>
      <c r="G1252" s="91" t="s">
        <v>53</v>
      </c>
      <c r="H1252" s="91" t="s">
        <v>54</v>
      </c>
      <c r="I1252" s="92">
        <v>1.6399983600016398E-2</v>
      </c>
    </row>
    <row r="1253" spans="1:9">
      <c r="A1253" s="91" t="s">
        <v>3972</v>
      </c>
      <c r="B1253" s="91" t="s">
        <v>3973</v>
      </c>
      <c r="C1253" s="91" t="s">
        <v>3974</v>
      </c>
      <c r="D1253" s="91" t="s">
        <v>70</v>
      </c>
      <c r="E1253" s="91" t="s">
        <v>86</v>
      </c>
      <c r="F1253" s="91" t="s">
        <v>1003</v>
      </c>
      <c r="G1253" s="91" t="s">
        <v>319</v>
      </c>
      <c r="H1253" s="91" t="s">
        <v>137</v>
      </c>
      <c r="I1253" s="92">
        <v>1.6299983700016295E-2</v>
      </c>
    </row>
    <row r="1254" spans="1:9">
      <c r="A1254" s="91" t="s">
        <v>3975</v>
      </c>
      <c r="B1254" s="91" t="s">
        <v>3976</v>
      </c>
      <c r="C1254" s="91" t="s">
        <v>3977</v>
      </c>
      <c r="D1254" s="91" t="s">
        <v>82</v>
      </c>
      <c r="E1254" s="91" t="s">
        <v>400</v>
      </c>
      <c r="F1254" s="91" t="s">
        <v>401</v>
      </c>
      <c r="G1254" s="91" t="s">
        <v>53</v>
      </c>
      <c r="H1254" s="91" t="s">
        <v>54</v>
      </c>
      <c r="I1254" s="92">
        <v>1.6299983700016295E-2</v>
      </c>
    </row>
    <row r="1255" spans="1:9">
      <c r="A1255" s="91" t="s">
        <v>3978</v>
      </c>
      <c r="B1255" s="91" t="s">
        <v>3979</v>
      </c>
      <c r="C1255" s="91" t="s">
        <v>3980</v>
      </c>
      <c r="D1255" s="91" t="s">
        <v>99</v>
      </c>
      <c r="E1255" s="91" t="s">
        <v>192</v>
      </c>
      <c r="F1255" s="91" t="s">
        <v>193</v>
      </c>
      <c r="G1255" s="91" t="s">
        <v>194</v>
      </c>
      <c r="H1255" s="91" t="s">
        <v>147</v>
      </c>
      <c r="I1255" s="92">
        <v>1.6299983700016295E-2</v>
      </c>
    </row>
    <row r="1256" spans="1:9">
      <c r="A1256" s="91" t="s">
        <v>3981</v>
      </c>
      <c r="B1256" s="91" t="s">
        <v>3982</v>
      </c>
      <c r="C1256" s="91" t="s">
        <v>3983</v>
      </c>
      <c r="D1256" s="91" t="s">
        <v>99</v>
      </c>
      <c r="E1256" s="91" t="s">
        <v>296</v>
      </c>
      <c r="F1256" s="91" t="s">
        <v>296</v>
      </c>
      <c r="G1256" s="91" t="s">
        <v>380</v>
      </c>
      <c r="H1256" s="91" t="s">
        <v>209</v>
      </c>
      <c r="I1256" s="92">
        <v>1.6299983700016295E-2</v>
      </c>
    </row>
    <row r="1257" spans="1:9">
      <c r="A1257" s="91" t="s">
        <v>3984</v>
      </c>
      <c r="B1257" s="91" t="s">
        <v>3985</v>
      </c>
      <c r="C1257" s="91" t="s">
        <v>3986</v>
      </c>
      <c r="D1257" s="91" t="s">
        <v>50</v>
      </c>
      <c r="E1257" s="91" t="s">
        <v>146</v>
      </c>
      <c r="F1257" s="91" t="s">
        <v>146</v>
      </c>
      <c r="G1257" s="91" t="s">
        <v>323</v>
      </c>
      <c r="H1257" s="91" t="s">
        <v>160</v>
      </c>
      <c r="I1257" s="92">
        <v>1.6199983800016197E-2</v>
      </c>
    </row>
    <row r="1258" spans="1:9">
      <c r="A1258" s="91" t="s">
        <v>3987</v>
      </c>
      <c r="B1258" s="91" t="s">
        <v>3988</v>
      </c>
      <c r="C1258" s="91" t="s">
        <v>3989</v>
      </c>
      <c r="D1258" s="91" t="s">
        <v>50</v>
      </c>
      <c r="E1258" s="91" t="s">
        <v>51</v>
      </c>
      <c r="F1258" s="91" t="s">
        <v>761</v>
      </c>
      <c r="G1258" s="91" t="s">
        <v>53</v>
      </c>
      <c r="H1258" s="91" t="s">
        <v>54</v>
      </c>
      <c r="I1258" s="92">
        <v>1.6199983800016197E-2</v>
      </c>
    </row>
    <row r="1259" spans="1:9">
      <c r="A1259" s="91" t="s">
        <v>3990</v>
      </c>
      <c r="B1259" s="91" t="s">
        <v>3991</v>
      </c>
      <c r="C1259" s="91" t="s">
        <v>3992</v>
      </c>
      <c r="D1259" s="91" t="s">
        <v>94</v>
      </c>
      <c r="E1259" s="91" t="s">
        <v>94</v>
      </c>
      <c r="F1259" s="91" t="s">
        <v>281</v>
      </c>
      <c r="G1259" s="91" t="s">
        <v>53</v>
      </c>
      <c r="H1259" s="91" t="s">
        <v>54</v>
      </c>
      <c r="I1259" s="92">
        <v>1.6199983800016197E-2</v>
      </c>
    </row>
    <row r="1260" spans="1:9">
      <c r="A1260" s="91" t="s">
        <v>3993</v>
      </c>
      <c r="B1260" s="91" t="s">
        <v>3994</v>
      </c>
      <c r="C1260" s="91" t="s">
        <v>3995</v>
      </c>
      <c r="D1260" s="91" t="s">
        <v>50</v>
      </c>
      <c r="E1260" s="91" t="s">
        <v>63</v>
      </c>
      <c r="F1260" s="91" t="s">
        <v>120</v>
      </c>
      <c r="G1260" s="91" t="s">
        <v>194</v>
      </c>
      <c r="H1260" s="91" t="s">
        <v>147</v>
      </c>
      <c r="I1260" s="92">
        <v>1.6199983800016197E-2</v>
      </c>
    </row>
    <row r="1261" spans="1:9">
      <c r="A1261" s="91" t="s">
        <v>3996</v>
      </c>
      <c r="B1261" s="91" t="s">
        <v>3997</v>
      </c>
      <c r="C1261" s="91" t="s">
        <v>3998</v>
      </c>
      <c r="D1261" s="91" t="s">
        <v>58</v>
      </c>
      <c r="E1261" s="91" t="s">
        <v>58</v>
      </c>
      <c r="F1261" s="91" t="s">
        <v>59</v>
      </c>
      <c r="G1261" s="91" t="s">
        <v>376</v>
      </c>
      <c r="H1261" s="91" t="s">
        <v>204</v>
      </c>
      <c r="I1261" s="92">
        <v>1.6099983900016098E-2</v>
      </c>
    </row>
    <row r="1262" spans="1:9">
      <c r="A1262" s="91" t="s">
        <v>3999</v>
      </c>
      <c r="B1262" s="91" t="s">
        <v>4000</v>
      </c>
      <c r="C1262" s="91" t="s">
        <v>4001</v>
      </c>
      <c r="D1262" s="91" t="s">
        <v>88</v>
      </c>
      <c r="E1262" s="91" t="s">
        <v>311</v>
      </c>
      <c r="F1262" s="91" t="s">
        <v>311</v>
      </c>
      <c r="G1262" s="91" t="s">
        <v>174</v>
      </c>
      <c r="H1262" s="91" t="s">
        <v>137</v>
      </c>
      <c r="I1262" s="92">
        <v>1.6099983900016098E-2</v>
      </c>
    </row>
    <row r="1263" spans="1:9">
      <c r="A1263" s="91" t="s">
        <v>4002</v>
      </c>
      <c r="B1263" s="91" t="s">
        <v>4003</v>
      </c>
      <c r="C1263" s="91" t="s">
        <v>4004</v>
      </c>
      <c r="D1263" s="91" t="s">
        <v>99</v>
      </c>
      <c r="E1263" s="91" t="s">
        <v>291</v>
      </c>
      <c r="F1263" s="91" t="s">
        <v>669</v>
      </c>
      <c r="G1263" s="91" t="s">
        <v>372</v>
      </c>
      <c r="H1263" s="91" t="s">
        <v>199</v>
      </c>
      <c r="I1263" s="92">
        <v>1.6099983900016098E-2</v>
      </c>
    </row>
    <row r="1264" spans="1:9">
      <c r="A1264" s="91" t="s">
        <v>4005</v>
      </c>
      <c r="B1264" s="91" t="s">
        <v>4006</v>
      </c>
      <c r="C1264" s="91" t="s">
        <v>4007</v>
      </c>
      <c r="D1264" s="91" t="s">
        <v>70</v>
      </c>
      <c r="E1264" s="91" t="s">
        <v>1457</v>
      </c>
      <c r="F1264" s="91" t="s">
        <v>1458</v>
      </c>
      <c r="G1264" s="91" t="s">
        <v>53</v>
      </c>
      <c r="H1264" s="91" t="s">
        <v>54</v>
      </c>
      <c r="I1264" s="92">
        <v>1.5999984000015999E-2</v>
      </c>
    </row>
    <row r="1265" spans="1:9">
      <c r="A1265" s="91" t="s">
        <v>4008</v>
      </c>
      <c r="B1265" s="91" t="s">
        <v>4009</v>
      </c>
      <c r="C1265" s="91" t="s">
        <v>4010</v>
      </c>
      <c r="D1265" s="91" t="s">
        <v>74</v>
      </c>
      <c r="E1265" s="91" t="s">
        <v>74</v>
      </c>
      <c r="F1265" s="91" t="s">
        <v>98</v>
      </c>
      <c r="G1265" s="91" t="s">
        <v>53</v>
      </c>
      <c r="H1265" s="91" t="s">
        <v>54</v>
      </c>
      <c r="I1265" s="92">
        <v>1.5999984000015999E-2</v>
      </c>
    </row>
    <row r="1266" spans="1:9">
      <c r="A1266" s="91" t="s">
        <v>4011</v>
      </c>
      <c r="B1266" s="91" t="s">
        <v>4012</v>
      </c>
      <c r="C1266" s="91" t="s">
        <v>4013</v>
      </c>
      <c r="D1266" s="91" t="s">
        <v>70</v>
      </c>
      <c r="E1266" s="91" t="s">
        <v>435</v>
      </c>
      <c r="F1266" s="91" t="s">
        <v>2059</v>
      </c>
      <c r="G1266" s="91" t="s">
        <v>194</v>
      </c>
      <c r="H1266" s="91" t="s">
        <v>147</v>
      </c>
      <c r="I1266" s="92">
        <v>1.5999984000015999E-2</v>
      </c>
    </row>
    <row r="1267" spans="1:9">
      <c r="A1267" s="91" t="s">
        <v>4014</v>
      </c>
      <c r="B1267" s="91" t="s">
        <v>4015</v>
      </c>
      <c r="C1267" s="91" t="s">
        <v>4016</v>
      </c>
      <c r="D1267" s="91" t="s">
        <v>58</v>
      </c>
      <c r="E1267" s="91" t="s">
        <v>58</v>
      </c>
      <c r="F1267" s="91" t="s">
        <v>217</v>
      </c>
      <c r="G1267" s="91" t="s">
        <v>53</v>
      </c>
      <c r="H1267" s="91" t="s">
        <v>54</v>
      </c>
      <c r="I1267" s="92">
        <v>1.5999984000015999E-2</v>
      </c>
    </row>
    <row r="1268" spans="1:9">
      <c r="A1268" s="91" t="s">
        <v>4017</v>
      </c>
      <c r="B1268" s="91" t="s">
        <v>4018</v>
      </c>
      <c r="C1268" s="91" t="s">
        <v>4019</v>
      </c>
      <c r="D1268" s="91" t="s">
        <v>105</v>
      </c>
      <c r="E1268" s="91" t="s">
        <v>105</v>
      </c>
      <c r="F1268" s="91" t="s">
        <v>565</v>
      </c>
      <c r="G1268" s="91" t="s">
        <v>339</v>
      </c>
      <c r="H1268" s="91" t="s">
        <v>137</v>
      </c>
      <c r="I1268" s="92">
        <v>1.5999984000015999E-2</v>
      </c>
    </row>
    <row r="1269" spans="1:9">
      <c r="A1269" s="91" t="s">
        <v>4020</v>
      </c>
      <c r="B1269" s="91" t="s">
        <v>4021</v>
      </c>
      <c r="C1269" s="91" t="s">
        <v>4022</v>
      </c>
      <c r="D1269" s="91" t="s">
        <v>70</v>
      </c>
      <c r="E1269" s="91" t="s">
        <v>1457</v>
      </c>
      <c r="F1269" s="91" t="s">
        <v>1504</v>
      </c>
      <c r="G1269" s="91" t="s">
        <v>174</v>
      </c>
      <c r="H1269" s="91" t="s">
        <v>137</v>
      </c>
      <c r="I1269" s="92">
        <v>1.5899984100015897E-2</v>
      </c>
    </row>
    <row r="1270" spans="1:9">
      <c r="A1270" s="91" t="s">
        <v>4023</v>
      </c>
      <c r="B1270" s="91" t="s">
        <v>4024</v>
      </c>
      <c r="C1270" s="91" t="s">
        <v>4025</v>
      </c>
      <c r="D1270" s="91" t="s">
        <v>70</v>
      </c>
      <c r="E1270" s="91" t="s">
        <v>86</v>
      </c>
      <c r="F1270" s="91" t="s">
        <v>1003</v>
      </c>
      <c r="G1270" s="91" t="s">
        <v>327</v>
      </c>
      <c r="H1270" s="91" t="s">
        <v>166</v>
      </c>
      <c r="I1270" s="92">
        <v>1.5899984100015897E-2</v>
      </c>
    </row>
    <row r="1271" spans="1:9">
      <c r="A1271" s="91" t="s">
        <v>4026</v>
      </c>
      <c r="B1271" s="91" t="s">
        <v>4027</v>
      </c>
      <c r="C1271" s="91" t="s">
        <v>4028</v>
      </c>
      <c r="D1271" s="91" t="s">
        <v>94</v>
      </c>
      <c r="E1271" s="91" t="s">
        <v>94</v>
      </c>
      <c r="F1271" s="91" t="s">
        <v>281</v>
      </c>
      <c r="G1271" s="91" t="s">
        <v>179</v>
      </c>
      <c r="H1271" s="91" t="s">
        <v>142</v>
      </c>
      <c r="I1271" s="92">
        <v>1.5899984100015897E-2</v>
      </c>
    </row>
    <row r="1272" spans="1:9">
      <c r="A1272" s="91" t="s">
        <v>4029</v>
      </c>
      <c r="B1272" s="91" t="s">
        <v>4030</v>
      </c>
      <c r="C1272" s="91" t="s">
        <v>4031</v>
      </c>
      <c r="D1272" s="91" t="s">
        <v>82</v>
      </c>
      <c r="E1272" s="91" t="s">
        <v>103</v>
      </c>
      <c r="F1272" s="91" t="s">
        <v>104</v>
      </c>
      <c r="G1272" s="91" t="s">
        <v>194</v>
      </c>
      <c r="H1272" s="91" t="s">
        <v>147</v>
      </c>
      <c r="I1272" s="92">
        <v>1.5899984100015897E-2</v>
      </c>
    </row>
    <row r="1273" spans="1:9">
      <c r="A1273" s="91" t="s">
        <v>4032</v>
      </c>
      <c r="B1273" s="91" t="s">
        <v>4033</v>
      </c>
      <c r="C1273" s="91" t="s">
        <v>4034</v>
      </c>
      <c r="D1273" s="91" t="s">
        <v>105</v>
      </c>
      <c r="E1273" s="91" t="s">
        <v>105</v>
      </c>
      <c r="F1273" s="91" t="s">
        <v>1847</v>
      </c>
      <c r="G1273" s="91" t="s">
        <v>388</v>
      </c>
      <c r="H1273" s="91" t="s">
        <v>213</v>
      </c>
      <c r="I1273" s="92">
        <v>1.5899984100015897E-2</v>
      </c>
    </row>
    <row r="1274" spans="1:9">
      <c r="A1274" s="91" t="s">
        <v>4035</v>
      </c>
      <c r="B1274" s="91" t="s">
        <v>4036</v>
      </c>
      <c r="C1274" s="91" t="s">
        <v>4037</v>
      </c>
      <c r="D1274" s="91" t="s">
        <v>70</v>
      </c>
      <c r="E1274" s="91" t="s">
        <v>1457</v>
      </c>
      <c r="F1274" s="91" t="s">
        <v>1504</v>
      </c>
      <c r="G1274" s="91" t="s">
        <v>344</v>
      </c>
      <c r="H1274" s="91" t="s">
        <v>137</v>
      </c>
      <c r="I1274" s="92">
        <v>1.5899984100015897E-2</v>
      </c>
    </row>
    <row r="1275" spans="1:9">
      <c r="A1275" s="91" t="s">
        <v>4038</v>
      </c>
      <c r="B1275" s="91" t="s">
        <v>4039</v>
      </c>
      <c r="C1275" s="91" t="s">
        <v>4040</v>
      </c>
      <c r="D1275" s="91" t="s">
        <v>70</v>
      </c>
      <c r="E1275" s="91" t="s">
        <v>86</v>
      </c>
      <c r="F1275" s="91" t="s">
        <v>300</v>
      </c>
      <c r="G1275" s="91" t="s">
        <v>53</v>
      </c>
      <c r="H1275" s="91" t="s">
        <v>54</v>
      </c>
      <c r="I1275" s="92">
        <v>1.5899984100015897E-2</v>
      </c>
    </row>
    <row r="1276" spans="1:9">
      <c r="A1276" s="91" t="s">
        <v>4041</v>
      </c>
      <c r="B1276" s="91" t="s">
        <v>4042</v>
      </c>
      <c r="C1276" s="91" t="s">
        <v>4043</v>
      </c>
      <c r="D1276" s="91" t="s">
        <v>50</v>
      </c>
      <c r="E1276" s="91" t="s">
        <v>51</v>
      </c>
      <c r="F1276" s="91" t="s">
        <v>761</v>
      </c>
      <c r="G1276" s="91" t="s">
        <v>194</v>
      </c>
      <c r="H1276" s="91" t="s">
        <v>147</v>
      </c>
      <c r="I1276" s="92">
        <v>1.5799984200015799E-2</v>
      </c>
    </row>
    <row r="1277" spans="1:9">
      <c r="A1277" s="91" t="s">
        <v>4044</v>
      </c>
      <c r="B1277" s="91" t="s">
        <v>4045</v>
      </c>
      <c r="C1277" s="91" t="s">
        <v>4046</v>
      </c>
      <c r="D1277" s="91" t="s">
        <v>58</v>
      </c>
      <c r="E1277" s="91" t="s">
        <v>58</v>
      </c>
      <c r="F1277" s="91" t="s">
        <v>59</v>
      </c>
      <c r="G1277" s="91" t="s">
        <v>276</v>
      </c>
      <c r="H1277" s="91" t="s">
        <v>152</v>
      </c>
      <c r="I1277" s="92">
        <v>1.5799984200015799E-2</v>
      </c>
    </row>
    <row r="1278" spans="1:9">
      <c r="A1278" s="91" t="s">
        <v>4047</v>
      </c>
      <c r="B1278" s="91" t="s">
        <v>4048</v>
      </c>
      <c r="C1278" s="91" t="s">
        <v>4049</v>
      </c>
      <c r="D1278" s="91" t="s">
        <v>65</v>
      </c>
      <c r="E1278" s="91" t="s">
        <v>203</v>
      </c>
      <c r="F1278" s="91" t="s">
        <v>203</v>
      </c>
      <c r="G1278" s="91" t="s">
        <v>327</v>
      </c>
      <c r="H1278" s="91" t="s">
        <v>166</v>
      </c>
      <c r="I1278" s="92">
        <v>1.5699984300015696E-2</v>
      </c>
    </row>
    <row r="1279" spans="1:9">
      <c r="A1279" s="91" t="s">
        <v>4050</v>
      </c>
      <c r="B1279" s="91" t="s">
        <v>4051</v>
      </c>
      <c r="C1279" s="91" t="s">
        <v>4052</v>
      </c>
      <c r="D1279" s="91" t="s">
        <v>58</v>
      </c>
      <c r="E1279" s="91" t="s">
        <v>58</v>
      </c>
      <c r="F1279" s="91" t="s">
        <v>217</v>
      </c>
      <c r="G1279" s="91" t="s">
        <v>174</v>
      </c>
      <c r="H1279" s="91" t="s">
        <v>137</v>
      </c>
      <c r="I1279" s="92">
        <v>1.5699984300015696E-2</v>
      </c>
    </row>
    <row r="1280" spans="1:9">
      <c r="A1280" s="91" t="s">
        <v>4053</v>
      </c>
      <c r="B1280" s="91" t="s">
        <v>4054</v>
      </c>
      <c r="C1280" s="91" t="s">
        <v>4055</v>
      </c>
      <c r="D1280" s="91" t="s">
        <v>99</v>
      </c>
      <c r="E1280" s="91" t="s">
        <v>226</v>
      </c>
      <c r="F1280" s="91" t="s">
        <v>227</v>
      </c>
      <c r="G1280" s="91" t="s">
        <v>53</v>
      </c>
      <c r="H1280" s="91" t="s">
        <v>54</v>
      </c>
      <c r="I1280" s="92">
        <v>1.5699984300015696E-2</v>
      </c>
    </row>
    <row r="1281" spans="1:9">
      <c r="A1281" s="91" t="s">
        <v>4056</v>
      </c>
      <c r="B1281" s="91" t="s">
        <v>4057</v>
      </c>
      <c r="C1281" s="91" t="s">
        <v>4058</v>
      </c>
      <c r="D1281" s="91" t="s">
        <v>70</v>
      </c>
      <c r="E1281" s="91" t="s">
        <v>86</v>
      </c>
      <c r="F1281" s="91" t="s">
        <v>300</v>
      </c>
      <c r="G1281" s="91" t="s">
        <v>194</v>
      </c>
      <c r="H1281" s="91" t="s">
        <v>147</v>
      </c>
      <c r="I1281" s="92">
        <v>1.5699984300015696E-2</v>
      </c>
    </row>
    <row r="1282" spans="1:9">
      <c r="A1282" s="91" t="s">
        <v>4059</v>
      </c>
      <c r="B1282" s="91" t="s">
        <v>4060</v>
      </c>
      <c r="C1282" s="91" t="s">
        <v>4061</v>
      </c>
      <c r="D1282" s="91" t="s">
        <v>94</v>
      </c>
      <c r="E1282" s="91" t="s">
        <v>94</v>
      </c>
      <c r="F1282" s="91" t="s">
        <v>281</v>
      </c>
      <c r="G1282" s="91" t="s">
        <v>80</v>
      </c>
      <c r="H1282" s="91" t="s">
        <v>81</v>
      </c>
      <c r="I1282" s="92">
        <v>1.5699984300015696E-2</v>
      </c>
    </row>
    <row r="1283" spans="1:9">
      <c r="A1283" s="91" t="s">
        <v>4062</v>
      </c>
      <c r="B1283" s="91" t="s">
        <v>4063</v>
      </c>
      <c r="C1283" s="91" t="s">
        <v>4064</v>
      </c>
      <c r="D1283" s="91" t="s">
        <v>105</v>
      </c>
      <c r="E1283" s="91" t="s">
        <v>105</v>
      </c>
      <c r="F1283" s="91" t="s">
        <v>2377</v>
      </c>
      <c r="G1283" s="91" t="s">
        <v>276</v>
      </c>
      <c r="H1283" s="91" t="s">
        <v>152</v>
      </c>
      <c r="I1283" s="92">
        <v>1.5699984300015696E-2</v>
      </c>
    </row>
    <row r="1284" spans="1:9">
      <c r="A1284" s="91" t="s">
        <v>4065</v>
      </c>
      <c r="B1284" s="91" t="s">
        <v>4066</v>
      </c>
      <c r="C1284" s="91" t="s">
        <v>4067</v>
      </c>
      <c r="D1284" s="91" t="s">
        <v>105</v>
      </c>
      <c r="E1284" s="91" t="s">
        <v>105</v>
      </c>
      <c r="F1284" s="91" t="s">
        <v>665</v>
      </c>
      <c r="G1284" s="91" t="s">
        <v>174</v>
      </c>
      <c r="H1284" s="91" t="s">
        <v>137</v>
      </c>
      <c r="I1284" s="92">
        <v>1.5699984300015696E-2</v>
      </c>
    </row>
    <row r="1285" spans="1:9">
      <c r="A1285" s="91" t="s">
        <v>4068</v>
      </c>
      <c r="B1285" s="91" t="s">
        <v>4069</v>
      </c>
      <c r="C1285" s="91" t="s">
        <v>4070</v>
      </c>
      <c r="D1285" s="91" t="s">
        <v>88</v>
      </c>
      <c r="E1285" s="91" t="s">
        <v>609</v>
      </c>
      <c r="F1285" s="91" t="s">
        <v>1025</v>
      </c>
      <c r="G1285" s="91" t="s">
        <v>380</v>
      </c>
      <c r="H1285" s="91" t="s">
        <v>209</v>
      </c>
      <c r="I1285" s="92">
        <v>1.5599984400015598E-2</v>
      </c>
    </row>
    <row r="1286" spans="1:9">
      <c r="A1286" s="91" t="s">
        <v>4071</v>
      </c>
      <c r="B1286" s="91" t="s">
        <v>4072</v>
      </c>
      <c r="C1286" s="91" t="s">
        <v>4073</v>
      </c>
      <c r="D1286" s="91" t="s">
        <v>99</v>
      </c>
      <c r="E1286" s="91" t="s">
        <v>192</v>
      </c>
      <c r="F1286" s="91" t="s">
        <v>193</v>
      </c>
      <c r="G1286" s="91" t="s">
        <v>339</v>
      </c>
      <c r="H1286" s="91" t="s">
        <v>137</v>
      </c>
      <c r="I1286" s="92">
        <v>1.5599984400015598E-2</v>
      </c>
    </row>
    <row r="1287" spans="1:9">
      <c r="A1287" s="91" t="s">
        <v>4074</v>
      </c>
      <c r="B1287" s="91" t="s">
        <v>4075</v>
      </c>
      <c r="C1287" s="91" t="s">
        <v>4076</v>
      </c>
      <c r="D1287" s="91" t="s">
        <v>99</v>
      </c>
      <c r="E1287" s="91" t="s">
        <v>192</v>
      </c>
      <c r="F1287" s="91" t="s">
        <v>193</v>
      </c>
      <c r="G1287" s="91" t="s">
        <v>194</v>
      </c>
      <c r="H1287" s="91" t="s">
        <v>147</v>
      </c>
      <c r="I1287" s="92">
        <v>1.5599984400015598E-2</v>
      </c>
    </row>
    <row r="1288" spans="1:9">
      <c r="A1288" s="91" t="s">
        <v>4077</v>
      </c>
      <c r="B1288" s="91" t="s">
        <v>4078</v>
      </c>
      <c r="C1288" s="91" t="s">
        <v>4079</v>
      </c>
      <c r="D1288" s="91" t="s">
        <v>88</v>
      </c>
      <c r="E1288" s="91" t="s">
        <v>311</v>
      </c>
      <c r="F1288" s="91" t="s">
        <v>311</v>
      </c>
      <c r="G1288" s="91" t="s">
        <v>53</v>
      </c>
      <c r="H1288" s="91" t="s">
        <v>54</v>
      </c>
      <c r="I1288" s="92">
        <v>1.5599984400015598E-2</v>
      </c>
    </row>
    <row r="1289" spans="1:9">
      <c r="A1289" s="91" t="s">
        <v>4080</v>
      </c>
      <c r="B1289" s="91" t="s">
        <v>4081</v>
      </c>
      <c r="C1289" s="91" t="s">
        <v>4082</v>
      </c>
      <c r="D1289" s="91" t="s">
        <v>88</v>
      </c>
      <c r="E1289" s="91" t="s">
        <v>609</v>
      </c>
      <c r="F1289" s="91" t="s">
        <v>610</v>
      </c>
      <c r="G1289" s="91" t="s">
        <v>114</v>
      </c>
      <c r="H1289" s="91" t="s">
        <v>115</v>
      </c>
      <c r="I1289" s="92">
        <v>1.5599984400015598E-2</v>
      </c>
    </row>
    <row r="1290" spans="1:9">
      <c r="A1290" s="91" t="s">
        <v>4083</v>
      </c>
      <c r="B1290" s="91" t="s">
        <v>4084</v>
      </c>
      <c r="C1290" s="91" t="s">
        <v>4085</v>
      </c>
      <c r="D1290" s="91" t="s">
        <v>94</v>
      </c>
      <c r="E1290" s="91" t="s">
        <v>94</v>
      </c>
      <c r="F1290" s="91" t="s">
        <v>164</v>
      </c>
      <c r="G1290" s="91" t="s">
        <v>376</v>
      </c>
      <c r="H1290" s="91" t="s">
        <v>204</v>
      </c>
      <c r="I1290" s="92">
        <v>1.5599984400015598E-2</v>
      </c>
    </row>
    <row r="1291" spans="1:9">
      <c r="A1291" s="91" t="s">
        <v>4086</v>
      </c>
      <c r="B1291" s="91" t="s">
        <v>4087</v>
      </c>
      <c r="C1291" s="91" t="s">
        <v>4088</v>
      </c>
      <c r="D1291" s="91" t="s">
        <v>99</v>
      </c>
      <c r="E1291" s="91" t="s">
        <v>192</v>
      </c>
      <c r="F1291" s="91" t="s">
        <v>193</v>
      </c>
      <c r="G1291" s="91" t="s">
        <v>376</v>
      </c>
      <c r="H1291" s="91" t="s">
        <v>204</v>
      </c>
      <c r="I1291" s="92">
        <v>1.5599984400015598E-2</v>
      </c>
    </row>
    <row r="1292" spans="1:9">
      <c r="A1292" s="91" t="s">
        <v>4089</v>
      </c>
      <c r="B1292" s="91" t="s">
        <v>4090</v>
      </c>
      <c r="C1292" s="91" t="s">
        <v>4091</v>
      </c>
      <c r="D1292" s="91" t="s">
        <v>74</v>
      </c>
      <c r="E1292" s="91" t="s">
        <v>74</v>
      </c>
      <c r="F1292" s="91" t="s">
        <v>151</v>
      </c>
      <c r="G1292" s="91" t="s">
        <v>402</v>
      </c>
      <c r="H1292" s="91" t="s">
        <v>222</v>
      </c>
      <c r="I1292" s="92">
        <v>1.5599984400015598E-2</v>
      </c>
    </row>
    <row r="1293" spans="1:9">
      <c r="A1293" s="91" t="s">
        <v>4092</v>
      </c>
      <c r="B1293" s="91" t="s">
        <v>4093</v>
      </c>
      <c r="C1293" s="91" t="s">
        <v>4094</v>
      </c>
      <c r="D1293" s="91" t="s">
        <v>94</v>
      </c>
      <c r="E1293" s="91" t="s">
        <v>94</v>
      </c>
      <c r="F1293" s="91" t="s">
        <v>164</v>
      </c>
      <c r="G1293" s="91" t="s">
        <v>53</v>
      </c>
      <c r="H1293" s="91" t="s">
        <v>54</v>
      </c>
      <c r="I1293" s="92">
        <v>1.5499984500015497E-2</v>
      </c>
    </row>
    <row r="1294" spans="1:9">
      <c r="A1294" s="91" t="s">
        <v>4095</v>
      </c>
      <c r="B1294" s="91" t="s">
        <v>4096</v>
      </c>
      <c r="C1294" s="91" t="s">
        <v>4097</v>
      </c>
      <c r="D1294" s="91" t="s">
        <v>88</v>
      </c>
      <c r="E1294" s="91" t="s">
        <v>609</v>
      </c>
      <c r="F1294" s="91" t="s">
        <v>1025</v>
      </c>
      <c r="G1294" s="91" t="s">
        <v>372</v>
      </c>
      <c r="H1294" s="91" t="s">
        <v>199</v>
      </c>
      <c r="I1294" s="92">
        <v>1.5499984500015497E-2</v>
      </c>
    </row>
    <row r="1295" spans="1:9">
      <c r="A1295" s="91" t="s">
        <v>4098</v>
      </c>
      <c r="B1295" s="91" t="s">
        <v>4099</v>
      </c>
      <c r="C1295" s="91" t="s">
        <v>4100</v>
      </c>
      <c r="D1295" s="91" t="s">
        <v>88</v>
      </c>
      <c r="E1295" s="91" t="s">
        <v>609</v>
      </c>
      <c r="F1295" s="91" t="s">
        <v>610</v>
      </c>
      <c r="G1295" s="91" t="s">
        <v>165</v>
      </c>
      <c r="H1295" s="91" t="s">
        <v>132</v>
      </c>
      <c r="I1295" s="92">
        <v>1.5499984500015497E-2</v>
      </c>
    </row>
    <row r="1296" spans="1:9">
      <c r="A1296" s="91" t="s">
        <v>4101</v>
      </c>
      <c r="B1296" s="91" t="s">
        <v>4102</v>
      </c>
      <c r="C1296" s="91" t="s">
        <v>4103</v>
      </c>
      <c r="D1296" s="91" t="s">
        <v>88</v>
      </c>
      <c r="E1296" s="91" t="s">
        <v>112</v>
      </c>
      <c r="F1296" s="91" t="s">
        <v>113</v>
      </c>
      <c r="G1296" s="91" t="s">
        <v>441</v>
      </c>
      <c r="H1296" s="91" t="s">
        <v>248</v>
      </c>
      <c r="I1296" s="92">
        <v>1.5499984500015497E-2</v>
      </c>
    </row>
    <row r="1297" spans="1:9">
      <c r="A1297" s="91" t="s">
        <v>4104</v>
      </c>
      <c r="B1297" s="91" t="s">
        <v>4105</v>
      </c>
      <c r="C1297" s="91" t="s">
        <v>4106</v>
      </c>
      <c r="D1297" s="91" t="s">
        <v>70</v>
      </c>
      <c r="E1297" s="91" t="s">
        <v>435</v>
      </c>
      <c r="F1297" s="91" t="s">
        <v>436</v>
      </c>
      <c r="G1297" s="91" t="s">
        <v>344</v>
      </c>
      <c r="H1297" s="91" t="s">
        <v>137</v>
      </c>
      <c r="I1297" s="92">
        <v>1.5499984500015497E-2</v>
      </c>
    </row>
    <row r="1298" spans="1:9">
      <c r="A1298" s="91" t="s">
        <v>4107</v>
      </c>
      <c r="B1298" s="91" t="s">
        <v>4108</v>
      </c>
      <c r="C1298" s="91" t="s">
        <v>4109</v>
      </c>
      <c r="D1298" s="91" t="s">
        <v>70</v>
      </c>
      <c r="E1298" s="91" t="s">
        <v>1457</v>
      </c>
      <c r="F1298" s="91" t="s">
        <v>1458</v>
      </c>
      <c r="G1298" s="91" t="s">
        <v>194</v>
      </c>
      <c r="H1298" s="91" t="s">
        <v>147</v>
      </c>
      <c r="I1298" s="92">
        <v>1.5499984500015497E-2</v>
      </c>
    </row>
    <row r="1299" spans="1:9">
      <c r="A1299" s="91" t="s">
        <v>4110</v>
      </c>
      <c r="B1299" s="91" t="s">
        <v>4111</v>
      </c>
      <c r="C1299" s="91" t="s">
        <v>4112</v>
      </c>
      <c r="D1299" s="91" t="s">
        <v>74</v>
      </c>
      <c r="E1299" s="91" t="s">
        <v>74</v>
      </c>
      <c r="F1299" s="91" t="s">
        <v>151</v>
      </c>
      <c r="G1299" s="91" t="s">
        <v>402</v>
      </c>
      <c r="H1299" s="91" t="s">
        <v>222</v>
      </c>
      <c r="I1299" s="92">
        <v>1.5399984600015399E-2</v>
      </c>
    </row>
    <row r="1300" spans="1:9">
      <c r="A1300" s="91" t="s">
        <v>4113</v>
      </c>
      <c r="B1300" s="91" t="s">
        <v>4114</v>
      </c>
      <c r="C1300" s="91" t="s">
        <v>4115</v>
      </c>
      <c r="D1300" s="91" t="s">
        <v>88</v>
      </c>
      <c r="E1300" s="91" t="s">
        <v>609</v>
      </c>
      <c r="F1300" s="91" t="s">
        <v>1025</v>
      </c>
      <c r="G1300" s="91" t="s">
        <v>276</v>
      </c>
      <c r="H1300" s="91" t="s">
        <v>152</v>
      </c>
      <c r="I1300" s="92">
        <v>1.5399984600015399E-2</v>
      </c>
    </row>
    <row r="1301" spans="1:9">
      <c r="A1301" s="91" t="s">
        <v>4116</v>
      </c>
      <c r="B1301" s="91" t="s">
        <v>4117</v>
      </c>
      <c r="C1301" s="91" t="s">
        <v>4118</v>
      </c>
      <c r="D1301" s="91" t="s">
        <v>88</v>
      </c>
      <c r="E1301" s="91" t="s">
        <v>609</v>
      </c>
      <c r="F1301" s="91" t="s">
        <v>1025</v>
      </c>
      <c r="G1301" s="91" t="s">
        <v>165</v>
      </c>
      <c r="H1301" s="91" t="s">
        <v>132</v>
      </c>
      <c r="I1301" s="92">
        <v>1.5399984600015399E-2</v>
      </c>
    </row>
    <row r="1302" spans="1:9">
      <c r="A1302" s="91" t="s">
        <v>4119</v>
      </c>
      <c r="B1302" s="91" t="s">
        <v>4120</v>
      </c>
      <c r="C1302" s="91" t="s">
        <v>4121</v>
      </c>
      <c r="D1302" s="91" t="s">
        <v>70</v>
      </c>
      <c r="E1302" s="91" t="s">
        <v>86</v>
      </c>
      <c r="F1302" s="91" t="s">
        <v>700</v>
      </c>
      <c r="G1302" s="91" t="s">
        <v>380</v>
      </c>
      <c r="H1302" s="91" t="s">
        <v>209</v>
      </c>
      <c r="I1302" s="92">
        <v>1.5399984600015399E-2</v>
      </c>
    </row>
    <row r="1303" spans="1:9">
      <c r="A1303" s="91" t="s">
        <v>4122</v>
      </c>
      <c r="B1303" s="91" t="s">
        <v>4123</v>
      </c>
      <c r="C1303" s="91" t="s">
        <v>4124</v>
      </c>
      <c r="D1303" s="91" t="s">
        <v>94</v>
      </c>
      <c r="E1303" s="91" t="s">
        <v>94</v>
      </c>
      <c r="F1303" s="91" t="s">
        <v>164</v>
      </c>
      <c r="G1303" s="91" t="s">
        <v>276</v>
      </c>
      <c r="H1303" s="91" t="s">
        <v>152</v>
      </c>
      <c r="I1303" s="92">
        <v>1.5399984600015399E-2</v>
      </c>
    </row>
    <row r="1304" spans="1:9">
      <c r="A1304" s="91" t="s">
        <v>4125</v>
      </c>
      <c r="B1304" s="91" t="s">
        <v>4126</v>
      </c>
      <c r="C1304" s="91" t="s">
        <v>4127</v>
      </c>
      <c r="D1304" s="91" t="s">
        <v>105</v>
      </c>
      <c r="E1304" s="91" t="s">
        <v>105</v>
      </c>
      <c r="F1304" s="91" t="s">
        <v>565</v>
      </c>
      <c r="G1304" s="91" t="s">
        <v>53</v>
      </c>
      <c r="H1304" s="91" t="s">
        <v>54</v>
      </c>
      <c r="I1304" s="92">
        <v>1.5399984600015399E-2</v>
      </c>
    </row>
    <row r="1305" spans="1:9">
      <c r="A1305" s="91" t="s">
        <v>4128</v>
      </c>
      <c r="B1305" s="91" t="s">
        <v>4129</v>
      </c>
      <c r="C1305" s="91" t="s">
        <v>4130</v>
      </c>
      <c r="D1305" s="91" t="s">
        <v>94</v>
      </c>
      <c r="E1305" s="91" t="s">
        <v>94</v>
      </c>
      <c r="F1305" s="91" t="s">
        <v>1563</v>
      </c>
      <c r="G1305" s="91" t="s">
        <v>384</v>
      </c>
      <c r="H1305" s="91" t="s">
        <v>137</v>
      </c>
      <c r="I1305" s="92">
        <v>1.5399984600015399E-2</v>
      </c>
    </row>
    <row r="1306" spans="1:9">
      <c r="A1306" s="91" t="s">
        <v>4131</v>
      </c>
      <c r="B1306" s="91" t="s">
        <v>4132</v>
      </c>
      <c r="C1306" s="91" t="s">
        <v>4133</v>
      </c>
      <c r="D1306" s="91" t="s">
        <v>88</v>
      </c>
      <c r="E1306" s="91" t="s">
        <v>112</v>
      </c>
      <c r="F1306" s="91" t="s">
        <v>113</v>
      </c>
      <c r="G1306" s="91" t="s">
        <v>372</v>
      </c>
      <c r="H1306" s="91" t="s">
        <v>199</v>
      </c>
      <c r="I1306" s="92">
        <v>1.5299984700015297E-2</v>
      </c>
    </row>
    <row r="1307" spans="1:9">
      <c r="A1307" s="91" t="s">
        <v>4134</v>
      </c>
      <c r="B1307" s="91" t="s">
        <v>4135</v>
      </c>
      <c r="C1307" s="91" t="s">
        <v>4136</v>
      </c>
      <c r="D1307" s="91" t="s">
        <v>70</v>
      </c>
      <c r="E1307" s="91" t="s">
        <v>1457</v>
      </c>
      <c r="F1307" s="91" t="s">
        <v>1458</v>
      </c>
      <c r="G1307" s="91" t="s">
        <v>114</v>
      </c>
      <c r="H1307" s="91" t="s">
        <v>115</v>
      </c>
      <c r="I1307" s="92">
        <v>1.5299984700015297E-2</v>
      </c>
    </row>
    <row r="1308" spans="1:9">
      <c r="A1308" s="91" t="s">
        <v>4137</v>
      </c>
      <c r="B1308" s="91" t="s">
        <v>4138</v>
      </c>
      <c r="C1308" s="91" t="s">
        <v>4139</v>
      </c>
      <c r="D1308" s="91" t="s">
        <v>99</v>
      </c>
      <c r="E1308" s="91" t="s">
        <v>551</v>
      </c>
      <c r="F1308" s="91" t="s">
        <v>1980</v>
      </c>
      <c r="G1308" s="91" t="s">
        <v>194</v>
      </c>
      <c r="H1308" s="91" t="s">
        <v>147</v>
      </c>
      <c r="I1308" s="92">
        <v>1.5299984700015297E-2</v>
      </c>
    </row>
    <row r="1309" spans="1:9">
      <c r="A1309" s="91" t="s">
        <v>4140</v>
      </c>
      <c r="B1309" s="91" t="s">
        <v>4141</v>
      </c>
      <c r="C1309" s="91" t="s">
        <v>4142</v>
      </c>
      <c r="D1309" s="91" t="s">
        <v>50</v>
      </c>
      <c r="E1309" s="91" t="s">
        <v>63</v>
      </c>
      <c r="F1309" s="91" t="s">
        <v>64</v>
      </c>
      <c r="G1309" s="91" t="s">
        <v>53</v>
      </c>
      <c r="H1309" s="91" t="s">
        <v>54</v>
      </c>
      <c r="I1309" s="92">
        <v>1.5299984700015297E-2</v>
      </c>
    </row>
    <row r="1310" spans="1:9">
      <c r="A1310" s="91" t="s">
        <v>4143</v>
      </c>
      <c r="B1310" s="91" t="s">
        <v>4144</v>
      </c>
      <c r="C1310" s="91" t="s">
        <v>4145</v>
      </c>
      <c r="D1310" s="91" t="s">
        <v>65</v>
      </c>
      <c r="E1310" s="91" t="s">
        <v>78</v>
      </c>
      <c r="F1310" s="91" t="s">
        <v>79</v>
      </c>
      <c r="G1310" s="91" t="s">
        <v>80</v>
      </c>
      <c r="H1310" s="91" t="s">
        <v>81</v>
      </c>
      <c r="I1310" s="92">
        <v>1.5199984800015198E-2</v>
      </c>
    </row>
    <row r="1311" spans="1:9">
      <c r="A1311" s="91" t="s">
        <v>4146</v>
      </c>
      <c r="B1311" s="91" t="s">
        <v>4147</v>
      </c>
      <c r="C1311" s="91" t="s">
        <v>4148</v>
      </c>
      <c r="D1311" s="91" t="s">
        <v>70</v>
      </c>
      <c r="E1311" s="91" t="s">
        <v>1457</v>
      </c>
      <c r="F1311" s="91" t="s">
        <v>1504</v>
      </c>
      <c r="G1311" s="91" t="s">
        <v>165</v>
      </c>
      <c r="H1311" s="91" t="s">
        <v>132</v>
      </c>
      <c r="I1311" s="92">
        <v>1.5199984800015198E-2</v>
      </c>
    </row>
    <row r="1312" spans="1:9">
      <c r="A1312" s="91" t="s">
        <v>4149</v>
      </c>
      <c r="B1312" s="91" t="s">
        <v>4150</v>
      </c>
      <c r="C1312" s="91" t="s">
        <v>4151</v>
      </c>
      <c r="D1312" s="91" t="s">
        <v>94</v>
      </c>
      <c r="E1312" s="91" t="s">
        <v>94</v>
      </c>
      <c r="F1312" s="91" t="s">
        <v>164</v>
      </c>
      <c r="G1312" s="91" t="s">
        <v>194</v>
      </c>
      <c r="H1312" s="91" t="s">
        <v>147</v>
      </c>
      <c r="I1312" s="92">
        <v>1.5199984800015198E-2</v>
      </c>
    </row>
    <row r="1313" spans="1:9">
      <c r="A1313" s="91" t="s">
        <v>4152</v>
      </c>
      <c r="B1313" s="91" t="s">
        <v>4153</v>
      </c>
      <c r="C1313" s="91" t="s">
        <v>4154</v>
      </c>
      <c r="D1313" s="91" t="s">
        <v>70</v>
      </c>
      <c r="E1313" s="91" t="s">
        <v>86</v>
      </c>
      <c r="F1313" s="91" t="s">
        <v>1003</v>
      </c>
      <c r="G1313" s="91" t="s">
        <v>53</v>
      </c>
      <c r="H1313" s="91" t="s">
        <v>54</v>
      </c>
      <c r="I1313" s="92">
        <v>1.5199984800015198E-2</v>
      </c>
    </row>
    <row r="1314" spans="1:9">
      <c r="A1314" s="91" t="s">
        <v>4155</v>
      </c>
      <c r="B1314" s="91" t="s">
        <v>4156</v>
      </c>
      <c r="C1314" s="91" t="s">
        <v>4157</v>
      </c>
      <c r="D1314" s="91" t="s">
        <v>50</v>
      </c>
      <c r="E1314" s="91" t="s">
        <v>63</v>
      </c>
      <c r="F1314" s="91" t="s">
        <v>69</v>
      </c>
      <c r="G1314" s="91" t="s">
        <v>376</v>
      </c>
      <c r="H1314" s="91" t="s">
        <v>204</v>
      </c>
      <c r="I1314" s="92">
        <v>1.5199984800015198E-2</v>
      </c>
    </row>
    <row r="1315" spans="1:9">
      <c r="A1315" s="91" t="s">
        <v>4158</v>
      </c>
      <c r="B1315" s="91" t="s">
        <v>4159</v>
      </c>
      <c r="C1315" s="91" t="s">
        <v>4160</v>
      </c>
      <c r="D1315" s="91" t="s">
        <v>50</v>
      </c>
      <c r="E1315" s="91" t="s">
        <v>146</v>
      </c>
      <c r="F1315" s="91" t="s">
        <v>146</v>
      </c>
      <c r="G1315" s="91" t="s">
        <v>53</v>
      </c>
      <c r="H1315" s="91" t="s">
        <v>54</v>
      </c>
      <c r="I1315" s="92">
        <v>1.5099984900015099E-2</v>
      </c>
    </row>
    <row r="1316" spans="1:9">
      <c r="A1316" s="91" t="s">
        <v>4161</v>
      </c>
      <c r="B1316" s="91" t="s">
        <v>4162</v>
      </c>
      <c r="C1316" s="91" t="s">
        <v>4163</v>
      </c>
      <c r="D1316" s="91" t="s">
        <v>94</v>
      </c>
      <c r="E1316" s="91" t="s">
        <v>94</v>
      </c>
      <c r="F1316" s="91" t="s">
        <v>1411</v>
      </c>
      <c r="G1316" s="91" t="s">
        <v>327</v>
      </c>
      <c r="H1316" s="91" t="s">
        <v>166</v>
      </c>
      <c r="I1316" s="92">
        <v>1.5099984900015099E-2</v>
      </c>
    </row>
    <row r="1317" spans="1:9">
      <c r="A1317" s="91" t="s">
        <v>4164</v>
      </c>
      <c r="B1317" s="91" t="s">
        <v>4165</v>
      </c>
      <c r="C1317" s="91" t="s">
        <v>4166</v>
      </c>
      <c r="D1317" s="91" t="s">
        <v>70</v>
      </c>
      <c r="E1317" s="91" t="s">
        <v>1457</v>
      </c>
      <c r="F1317" s="91" t="s">
        <v>1458</v>
      </c>
      <c r="G1317" s="91" t="s">
        <v>114</v>
      </c>
      <c r="H1317" s="91" t="s">
        <v>115</v>
      </c>
      <c r="I1317" s="92">
        <v>1.5099984900015099E-2</v>
      </c>
    </row>
    <row r="1318" spans="1:9">
      <c r="A1318" s="91" t="s">
        <v>4167</v>
      </c>
      <c r="B1318" s="91" t="s">
        <v>4168</v>
      </c>
      <c r="C1318" s="91" t="s">
        <v>4169</v>
      </c>
      <c r="D1318" s="91" t="s">
        <v>105</v>
      </c>
      <c r="E1318" s="91" t="s">
        <v>105</v>
      </c>
      <c r="F1318" s="91" t="s">
        <v>3075</v>
      </c>
      <c r="G1318" s="91" t="s">
        <v>335</v>
      </c>
      <c r="H1318" s="91" t="s">
        <v>175</v>
      </c>
      <c r="I1318" s="92">
        <v>1.5099984900015099E-2</v>
      </c>
    </row>
    <row r="1319" spans="1:9">
      <c r="A1319" s="91" t="s">
        <v>4170</v>
      </c>
      <c r="B1319" s="91" t="s">
        <v>4171</v>
      </c>
      <c r="C1319" s="91" t="s">
        <v>4172</v>
      </c>
      <c r="D1319" s="91" t="s">
        <v>88</v>
      </c>
      <c r="E1319" s="91" t="s">
        <v>127</v>
      </c>
      <c r="F1319" s="91" t="s">
        <v>128</v>
      </c>
      <c r="G1319" s="91" t="s">
        <v>396</v>
      </c>
      <c r="H1319" s="91" t="s">
        <v>218</v>
      </c>
      <c r="I1319" s="92">
        <v>1.5099984900015099E-2</v>
      </c>
    </row>
    <row r="1320" spans="1:9">
      <c r="A1320" s="91" t="s">
        <v>4173</v>
      </c>
      <c r="B1320" s="91" t="s">
        <v>4174</v>
      </c>
      <c r="C1320" s="91" t="s">
        <v>4175</v>
      </c>
      <c r="D1320" s="91" t="s">
        <v>65</v>
      </c>
      <c r="E1320" s="91" t="s">
        <v>92</v>
      </c>
      <c r="F1320" s="91" t="s">
        <v>93</v>
      </c>
      <c r="G1320" s="91" t="s">
        <v>179</v>
      </c>
      <c r="H1320" s="91" t="s">
        <v>142</v>
      </c>
      <c r="I1320" s="92">
        <v>1.5099984900015099E-2</v>
      </c>
    </row>
    <row r="1321" spans="1:9">
      <c r="A1321" s="91" t="s">
        <v>4176</v>
      </c>
      <c r="B1321" s="91" t="s">
        <v>4177</v>
      </c>
      <c r="C1321" s="91" t="s">
        <v>4178</v>
      </c>
      <c r="D1321" s="91" t="s">
        <v>70</v>
      </c>
      <c r="E1321" s="91" t="s">
        <v>86</v>
      </c>
      <c r="F1321" s="91" t="s">
        <v>1003</v>
      </c>
      <c r="G1321" s="91" t="s">
        <v>445</v>
      </c>
      <c r="H1321" s="91" t="s">
        <v>252</v>
      </c>
      <c r="I1321" s="92">
        <v>1.5099984900015099E-2</v>
      </c>
    </row>
    <row r="1322" spans="1:9">
      <c r="A1322" s="91" t="s">
        <v>4179</v>
      </c>
      <c r="B1322" s="91" t="s">
        <v>4180</v>
      </c>
      <c r="C1322" s="91" t="s">
        <v>4181</v>
      </c>
      <c r="D1322" s="91" t="s">
        <v>99</v>
      </c>
      <c r="E1322" s="91" t="s">
        <v>226</v>
      </c>
      <c r="F1322" s="91" t="s">
        <v>227</v>
      </c>
      <c r="G1322" s="91" t="s">
        <v>165</v>
      </c>
      <c r="H1322" s="91" t="s">
        <v>132</v>
      </c>
      <c r="I1322" s="92">
        <v>1.4999985000014997E-2</v>
      </c>
    </row>
    <row r="1323" spans="1:9">
      <c r="A1323" s="91" t="s">
        <v>4182</v>
      </c>
      <c r="B1323" s="91" t="s">
        <v>4183</v>
      </c>
      <c r="C1323" s="91" t="s">
        <v>4184</v>
      </c>
      <c r="D1323" s="91" t="s">
        <v>99</v>
      </c>
      <c r="E1323" s="91" t="s">
        <v>551</v>
      </c>
      <c r="F1323" s="91" t="s">
        <v>1980</v>
      </c>
      <c r="G1323" s="91" t="s">
        <v>53</v>
      </c>
      <c r="H1323" s="91" t="s">
        <v>54</v>
      </c>
      <c r="I1323" s="92">
        <v>1.4999985000014997E-2</v>
      </c>
    </row>
    <row r="1324" spans="1:9">
      <c r="A1324" s="91" t="s">
        <v>4185</v>
      </c>
      <c r="B1324" s="91" t="s">
        <v>4186</v>
      </c>
      <c r="C1324" s="91" t="s">
        <v>4187</v>
      </c>
      <c r="D1324" s="91" t="s">
        <v>70</v>
      </c>
      <c r="E1324" s="91" t="s">
        <v>86</v>
      </c>
      <c r="F1324" s="91" t="s">
        <v>1197</v>
      </c>
      <c r="G1324" s="91" t="s">
        <v>53</v>
      </c>
      <c r="H1324" s="91" t="s">
        <v>54</v>
      </c>
      <c r="I1324" s="92">
        <v>1.4999985000014997E-2</v>
      </c>
    </row>
    <row r="1325" spans="1:9">
      <c r="A1325" s="91" t="s">
        <v>4188</v>
      </c>
      <c r="B1325" s="91" t="s">
        <v>4189</v>
      </c>
      <c r="C1325" s="91" t="s">
        <v>4190</v>
      </c>
      <c r="D1325" s="91" t="s">
        <v>50</v>
      </c>
      <c r="E1325" s="91" t="s">
        <v>63</v>
      </c>
      <c r="F1325" s="91" t="s">
        <v>69</v>
      </c>
      <c r="G1325" s="91" t="s">
        <v>194</v>
      </c>
      <c r="H1325" s="91" t="s">
        <v>147</v>
      </c>
      <c r="I1325" s="92">
        <v>1.4999985000014997E-2</v>
      </c>
    </row>
    <row r="1326" spans="1:9">
      <c r="A1326" s="91" t="s">
        <v>4191</v>
      </c>
      <c r="B1326" s="91" t="s">
        <v>4192</v>
      </c>
      <c r="C1326" s="91" t="s">
        <v>4193</v>
      </c>
      <c r="D1326" s="91" t="s">
        <v>94</v>
      </c>
      <c r="E1326" s="91" t="s">
        <v>94</v>
      </c>
      <c r="F1326" s="91" t="s">
        <v>1411</v>
      </c>
      <c r="G1326" s="91" t="s">
        <v>323</v>
      </c>
      <c r="H1326" s="91" t="s">
        <v>160</v>
      </c>
      <c r="I1326" s="92">
        <v>1.4999985000014997E-2</v>
      </c>
    </row>
    <row r="1327" spans="1:9">
      <c r="A1327" s="91" t="s">
        <v>4194</v>
      </c>
      <c r="B1327" s="91" t="s">
        <v>4195</v>
      </c>
      <c r="C1327" s="91" t="s">
        <v>4196</v>
      </c>
      <c r="D1327" s="91" t="s">
        <v>70</v>
      </c>
      <c r="E1327" s="91" t="s">
        <v>86</v>
      </c>
      <c r="F1327" s="91" t="s">
        <v>700</v>
      </c>
      <c r="G1327" s="91" t="s">
        <v>194</v>
      </c>
      <c r="H1327" s="91" t="s">
        <v>147</v>
      </c>
      <c r="I1327" s="92">
        <v>1.4999985000014997E-2</v>
      </c>
    </row>
    <row r="1328" spans="1:9">
      <c r="A1328" s="91" t="s">
        <v>4197</v>
      </c>
      <c r="B1328" s="91" t="s">
        <v>4198</v>
      </c>
      <c r="C1328" s="91" t="s">
        <v>4199</v>
      </c>
      <c r="D1328" s="91" t="s">
        <v>70</v>
      </c>
      <c r="E1328" s="91" t="s">
        <v>435</v>
      </c>
      <c r="F1328" s="91" t="s">
        <v>2059</v>
      </c>
      <c r="G1328" s="91" t="s">
        <v>331</v>
      </c>
      <c r="H1328" s="91" t="s">
        <v>170</v>
      </c>
      <c r="I1328" s="92">
        <v>1.4899985100014898E-2</v>
      </c>
    </row>
    <row r="1329" spans="1:9">
      <c r="A1329" s="91" t="s">
        <v>4200</v>
      </c>
      <c r="B1329" s="91" t="s">
        <v>4201</v>
      </c>
      <c r="C1329" s="91" t="s">
        <v>4202</v>
      </c>
      <c r="D1329" s="91" t="s">
        <v>88</v>
      </c>
      <c r="E1329" s="91" t="s">
        <v>112</v>
      </c>
      <c r="F1329" s="91" t="s">
        <v>113</v>
      </c>
      <c r="G1329" s="91" t="s">
        <v>319</v>
      </c>
      <c r="H1329" s="91" t="s">
        <v>137</v>
      </c>
      <c r="I1329" s="92">
        <v>1.4899985100014898E-2</v>
      </c>
    </row>
    <row r="1330" spans="1:9">
      <c r="A1330" s="91" t="s">
        <v>4203</v>
      </c>
      <c r="B1330" s="91" t="s">
        <v>4204</v>
      </c>
      <c r="C1330" s="91" t="s">
        <v>4205</v>
      </c>
      <c r="D1330" s="91" t="s">
        <v>99</v>
      </c>
      <c r="E1330" s="91" t="s">
        <v>291</v>
      </c>
      <c r="F1330" s="91" t="s">
        <v>669</v>
      </c>
      <c r="G1330" s="91" t="s">
        <v>194</v>
      </c>
      <c r="H1330" s="91" t="s">
        <v>147</v>
      </c>
      <c r="I1330" s="92">
        <v>1.4899985100014898E-2</v>
      </c>
    </row>
    <row r="1331" spans="1:9">
      <c r="A1331" s="91" t="s">
        <v>4206</v>
      </c>
      <c r="B1331" s="91" t="s">
        <v>4207</v>
      </c>
      <c r="C1331" s="91" t="s">
        <v>4208</v>
      </c>
      <c r="D1331" s="91" t="s">
        <v>94</v>
      </c>
      <c r="E1331" s="91" t="s">
        <v>94</v>
      </c>
      <c r="F1331" s="91" t="s">
        <v>1563</v>
      </c>
      <c r="G1331" s="91" t="s">
        <v>194</v>
      </c>
      <c r="H1331" s="91" t="s">
        <v>147</v>
      </c>
      <c r="I1331" s="92">
        <v>1.4899985100014898E-2</v>
      </c>
    </row>
    <row r="1332" spans="1:9">
      <c r="A1332" s="91" t="s">
        <v>4209</v>
      </c>
      <c r="B1332" s="91" t="s">
        <v>4210</v>
      </c>
      <c r="C1332" s="91" t="s">
        <v>4211</v>
      </c>
      <c r="D1332" s="91" t="s">
        <v>94</v>
      </c>
      <c r="E1332" s="91" t="s">
        <v>94</v>
      </c>
      <c r="F1332" s="91" t="s">
        <v>1411</v>
      </c>
      <c r="G1332" s="91" t="s">
        <v>406</v>
      </c>
      <c r="H1332" s="91" t="s">
        <v>228</v>
      </c>
      <c r="I1332" s="92">
        <v>1.4899985100014898E-2</v>
      </c>
    </row>
    <row r="1333" spans="1:9">
      <c r="A1333" s="91" t="s">
        <v>4212</v>
      </c>
      <c r="B1333" s="91" t="s">
        <v>4213</v>
      </c>
      <c r="C1333" s="91" t="s">
        <v>4214</v>
      </c>
      <c r="D1333" s="91" t="s">
        <v>88</v>
      </c>
      <c r="E1333" s="91" t="s">
        <v>311</v>
      </c>
      <c r="F1333" s="91" t="s">
        <v>311</v>
      </c>
      <c r="G1333" s="91" t="s">
        <v>53</v>
      </c>
      <c r="H1333" s="91" t="s">
        <v>54</v>
      </c>
      <c r="I1333" s="92">
        <v>1.4899985100014898E-2</v>
      </c>
    </row>
    <row r="1334" spans="1:9">
      <c r="A1334" s="91" t="s">
        <v>4215</v>
      </c>
      <c r="B1334" s="91" t="s">
        <v>4216</v>
      </c>
      <c r="C1334" s="91" t="s">
        <v>4217</v>
      </c>
      <c r="D1334" s="91" t="s">
        <v>70</v>
      </c>
      <c r="E1334" s="91" t="s">
        <v>86</v>
      </c>
      <c r="F1334" s="91" t="s">
        <v>1003</v>
      </c>
      <c r="G1334" s="91" t="s">
        <v>319</v>
      </c>
      <c r="H1334" s="91" t="s">
        <v>137</v>
      </c>
      <c r="I1334" s="92">
        <v>1.4799985200014798E-2</v>
      </c>
    </row>
    <row r="1335" spans="1:9">
      <c r="A1335" s="91" t="s">
        <v>4218</v>
      </c>
      <c r="B1335" s="91" t="s">
        <v>4219</v>
      </c>
      <c r="C1335" s="91" t="s">
        <v>4220</v>
      </c>
      <c r="D1335" s="91" t="s">
        <v>58</v>
      </c>
      <c r="E1335" s="91" t="s">
        <v>58</v>
      </c>
      <c r="F1335" s="91" t="s">
        <v>59</v>
      </c>
      <c r="G1335" s="91" t="s">
        <v>388</v>
      </c>
      <c r="H1335" s="91" t="s">
        <v>213</v>
      </c>
      <c r="I1335" s="92">
        <v>1.4799985200014798E-2</v>
      </c>
    </row>
    <row r="1336" spans="1:9">
      <c r="A1336" s="91" t="s">
        <v>4221</v>
      </c>
      <c r="B1336" s="91" t="s">
        <v>4222</v>
      </c>
      <c r="C1336" s="91" t="s">
        <v>4223</v>
      </c>
      <c r="D1336" s="91" t="s">
        <v>70</v>
      </c>
      <c r="E1336" s="91" t="s">
        <v>1457</v>
      </c>
      <c r="F1336" s="91" t="s">
        <v>1458</v>
      </c>
      <c r="G1336" s="91" t="s">
        <v>174</v>
      </c>
      <c r="H1336" s="91" t="s">
        <v>137</v>
      </c>
      <c r="I1336" s="92">
        <v>1.4799985200014798E-2</v>
      </c>
    </row>
    <row r="1337" spans="1:9">
      <c r="A1337" s="91" t="s">
        <v>4224</v>
      </c>
      <c r="B1337" s="91" t="s">
        <v>4225</v>
      </c>
      <c r="C1337" s="91" t="s">
        <v>4226</v>
      </c>
      <c r="D1337" s="91" t="s">
        <v>99</v>
      </c>
      <c r="E1337" s="91" t="s">
        <v>551</v>
      </c>
      <c r="F1337" s="91" t="s">
        <v>552</v>
      </c>
      <c r="G1337" s="91" t="s">
        <v>339</v>
      </c>
      <c r="H1337" s="91" t="s">
        <v>137</v>
      </c>
      <c r="I1337" s="92">
        <v>1.4799985200014798E-2</v>
      </c>
    </row>
    <row r="1338" spans="1:9">
      <c r="A1338" s="91" t="s">
        <v>4227</v>
      </c>
      <c r="B1338" s="91" t="s">
        <v>4228</v>
      </c>
      <c r="C1338" s="91" t="s">
        <v>4229</v>
      </c>
      <c r="D1338" s="91" t="s">
        <v>105</v>
      </c>
      <c r="E1338" s="91" t="s">
        <v>105</v>
      </c>
      <c r="F1338" s="91" t="s">
        <v>565</v>
      </c>
      <c r="G1338" s="91" t="s">
        <v>426</v>
      </c>
      <c r="H1338" s="91" t="s">
        <v>244</v>
      </c>
      <c r="I1338" s="92">
        <v>1.4799985200014798E-2</v>
      </c>
    </row>
    <row r="1339" spans="1:9">
      <c r="A1339" s="91" t="s">
        <v>4230</v>
      </c>
      <c r="B1339" s="91" t="s">
        <v>4231</v>
      </c>
      <c r="C1339" s="91" t="s">
        <v>4232</v>
      </c>
      <c r="D1339" s="91" t="s">
        <v>50</v>
      </c>
      <c r="E1339" s="91" t="s">
        <v>51</v>
      </c>
      <c r="F1339" s="91" t="s">
        <v>761</v>
      </c>
      <c r="G1339" s="91" t="s">
        <v>179</v>
      </c>
      <c r="H1339" s="91" t="s">
        <v>142</v>
      </c>
      <c r="I1339" s="92">
        <v>1.4799985200014798E-2</v>
      </c>
    </row>
    <row r="1340" spans="1:9">
      <c r="A1340" s="91" t="s">
        <v>4233</v>
      </c>
      <c r="B1340" s="91" t="s">
        <v>4234</v>
      </c>
      <c r="C1340" s="91" t="s">
        <v>4235</v>
      </c>
      <c r="D1340" s="91" t="s">
        <v>88</v>
      </c>
      <c r="E1340" s="91" t="s">
        <v>127</v>
      </c>
      <c r="F1340" s="91" t="s">
        <v>461</v>
      </c>
      <c r="G1340" s="91" t="s">
        <v>53</v>
      </c>
      <c r="H1340" s="91" t="s">
        <v>54</v>
      </c>
      <c r="I1340" s="92">
        <v>1.4799985200014798E-2</v>
      </c>
    </row>
    <row r="1341" spans="1:9">
      <c r="A1341" s="91" t="s">
        <v>4236</v>
      </c>
      <c r="B1341" s="91" t="s">
        <v>4237</v>
      </c>
      <c r="C1341" s="91" t="s">
        <v>4238</v>
      </c>
      <c r="D1341" s="91" t="s">
        <v>74</v>
      </c>
      <c r="E1341" s="91" t="s">
        <v>74</v>
      </c>
      <c r="F1341" s="91" t="s">
        <v>151</v>
      </c>
      <c r="G1341" s="91" t="s">
        <v>414</v>
      </c>
      <c r="H1341" s="91" t="s">
        <v>232</v>
      </c>
      <c r="I1341" s="92">
        <v>1.4799985200014798E-2</v>
      </c>
    </row>
    <row r="1342" spans="1:9">
      <c r="A1342" s="91" t="s">
        <v>4239</v>
      </c>
      <c r="B1342" s="91" t="s">
        <v>4240</v>
      </c>
      <c r="C1342" s="91" t="s">
        <v>4241</v>
      </c>
      <c r="D1342" s="91" t="s">
        <v>82</v>
      </c>
      <c r="E1342" s="91" t="s">
        <v>103</v>
      </c>
      <c r="F1342" s="91" t="s">
        <v>478</v>
      </c>
      <c r="G1342" s="91" t="s">
        <v>80</v>
      </c>
      <c r="H1342" s="91" t="s">
        <v>81</v>
      </c>
      <c r="I1342" s="92">
        <v>1.4699985300014698E-2</v>
      </c>
    </row>
    <row r="1343" spans="1:9">
      <c r="A1343" s="91" t="s">
        <v>4242</v>
      </c>
      <c r="B1343" s="91" t="s">
        <v>4243</v>
      </c>
      <c r="C1343" s="91" t="s">
        <v>4244</v>
      </c>
      <c r="D1343" s="91" t="s">
        <v>58</v>
      </c>
      <c r="E1343" s="91" t="s">
        <v>58</v>
      </c>
      <c r="F1343" s="91" t="s">
        <v>59</v>
      </c>
      <c r="G1343" s="91" t="s">
        <v>53</v>
      </c>
      <c r="H1343" s="91" t="s">
        <v>54</v>
      </c>
      <c r="I1343" s="92">
        <v>1.4699985300014698E-2</v>
      </c>
    </row>
    <row r="1344" spans="1:9">
      <c r="A1344" s="91" t="s">
        <v>4245</v>
      </c>
      <c r="B1344" s="91" t="s">
        <v>4246</v>
      </c>
      <c r="C1344" s="91" t="s">
        <v>4247</v>
      </c>
      <c r="D1344" s="91" t="s">
        <v>65</v>
      </c>
      <c r="E1344" s="91" t="s">
        <v>78</v>
      </c>
      <c r="F1344" s="91" t="s">
        <v>79</v>
      </c>
      <c r="G1344" s="91" t="s">
        <v>53</v>
      </c>
      <c r="H1344" s="91" t="s">
        <v>54</v>
      </c>
      <c r="I1344" s="92">
        <v>1.4699985300014698E-2</v>
      </c>
    </row>
    <row r="1345" spans="1:9">
      <c r="A1345" s="91" t="s">
        <v>4248</v>
      </c>
      <c r="B1345" s="91" t="s">
        <v>4249</v>
      </c>
      <c r="C1345" s="91" t="s">
        <v>4250</v>
      </c>
      <c r="D1345" s="91" t="s">
        <v>70</v>
      </c>
      <c r="E1345" s="91" t="s">
        <v>435</v>
      </c>
      <c r="F1345" s="91" t="s">
        <v>482</v>
      </c>
      <c r="G1345" s="91" t="s">
        <v>194</v>
      </c>
      <c r="H1345" s="91" t="s">
        <v>147</v>
      </c>
      <c r="I1345" s="92">
        <v>1.4699985300014698E-2</v>
      </c>
    </row>
    <row r="1346" spans="1:9">
      <c r="A1346" s="91" t="s">
        <v>4251</v>
      </c>
      <c r="B1346" s="91" t="s">
        <v>4252</v>
      </c>
      <c r="C1346" s="91" t="s">
        <v>4253</v>
      </c>
      <c r="D1346" s="91" t="s">
        <v>70</v>
      </c>
      <c r="E1346" s="91" t="s">
        <v>86</v>
      </c>
      <c r="F1346" s="91" t="s">
        <v>1003</v>
      </c>
      <c r="G1346" s="91" t="s">
        <v>165</v>
      </c>
      <c r="H1346" s="91" t="s">
        <v>132</v>
      </c>
      <c r="I1346" s="92">
        <v>1.4699985300014698E-2</v>
      </c>
    </row>
    <row r="1347" spans="1:9">
      <c r="A1347" s="91" t="s">
        <v>4254</v>
      </c>
      <c r="B1347" s="91" t="s">
        <v>4255</v>
      </c>
      <c r="C1347" s="91" t="s">
        <v>4256</v>
      </c>
      <c r="D1347" s="91" t="s">
        <v>94</v>
      </c>
      <c r="E1347" s="91" t="s">
        <v>94</v>
      </c>
      <c r="F1347" s="91" t="s">
        <v>1411</v>
      </c>
      <c r="G1347" s="91" t="s">
        <v>327</v>
      </c>
      <c r="H1347" s="91" t="s">
        <v>166</v>
      </c>
      <c r="I1347" s="92">
        <v>1.4599985400014599E-2</v>
      </c>
    </row>
    <row r="1348" spans="1:9">
      <c r="A1348" s="91" t="s">
        <v>4257</v>
      </c>
      <c r="B1348" s="91" t="s">
        <v>4258</v>
      </c>
      <c r="C1348" s="91" t="s">
        <v>4259</v>
      </c>
      <c r="D1348" s="91" t="s">
        <v>65</v>
      </c>
      <c r="E1348" s="91" t="s">
        <v>78</v>
      </c>
      <c r="F1348" s="91" t="s">
        <v>141</v>
      </c>
      <c r="G1348" s="91" t="s">
        <v>53</v>
      </c>
      <c r="H1348" s="91" t="s">
        <v>54</v>
      </c>
      <c r="I1348" s="92">
        <v>1.4599985400014599E-2</v>
      </c>
    </row>
    <row r="1349" spans="1:9">
      <c r="A1349" s="91" t="s">
        <v>4260</v>
      </c>
      <c r="B1349" s="91" t="s">
        <v>4261</v>
      </c>
      <c r="C1349" s="91" t="s">
        <v>4262</v>
      </c>
      <c r="D1349" s="91" t="s">
        <v>74</v>
      </c>
      <c r="E1349" s="91" t="s">
        <v>74</v>
      </c>
      <c r="F1349" s="91" t="s">
        <v>151</v>
      </c>
      <c r="G1349" s="91" t="s">
        <v>402</v>
      </c>
      <c r="H1349" s="91" t="s">
        <v>222</v>
      </c>
      <c r="I1349" s="92">
        <v>1.4599985400014599E-2</v>
      </c>
    </row>
    <row r="1350" spans="1:9">
      <c r="A1350" s="91" t="s">
        <v>4263</v>
      </c>
      <c r="B1350" s="91" t="s">
        <v>4264</v>
      </c>
      <c r="C1350" s="91" t="s">
        <v>4265</v>
      </c>
      <c r="D1350" s="91" t="s">
        <v>50</v>
      </c>
      <c r="E1350" s="91" t="s">
        <v>51</v>
      </c>
      <c r="F1350" s="91" t="s">
        <v>761</v>
      </c>
      <c r="G1350" s="91" t="s">
        <v>53</v>
      </c>
      <c r="H1350" s="91" t="s">
        <v>54</v>
      </c>
      <c r="I1350" s="92">
        <v>1.4599985400014599E-2</v>
      </c>
    </row>
    <row r="1351" spans="1:9">
      <c r="A1351" s="91" t="s">
        <v>4266</v>
      </c>
      <c r="B1351" s="91" t="s">
        <v>4267</v>
      </c>
      <c r="C1351" s="91" t="s">
        <v>4268</v>
      </c>
      <c r="D1351" s="91" t="s">
        <v>65</v>
      </c>
      <c r="E1351" s="91" t="s">
        <v>78</v>
      </c>
      <c r="F1351" s="91" t="s">
        <v>141</v>
      </c>
      <c r="G1351" s="91" t="s">
        <v>352</v>
      </c>
      <c r="H1351" s="91" t="s">
        <v>180</v>
      </c>
      <c r="I1351" s="92">
        <v>1.4599985400014599E-2</v>
      </c>
    </row>
    <row r="1352" spans="1:9">
      <c r="A1352" s="91" t="s">
        <v>4269</v>
      </c>
      <c r="B1352" s="91" t="s">
        <v>4270</v>
      </c>
      <c r="C1352" s="91" t="s">
        <v>4271</v>
      </c>
      <c r="D1352" s="91" t="s">
        <v>70</v>
      </c>
      <c r="E1352" s="91" t="s">
        <v>435</v>
      </c>
      <c r="F1352" s="91" t="s">
        <v>2642</v>
      </c>
      <c r="G1352" s="91" t="s">
        <v>380</v>
      </c>
      <c r="H1352" s="91" t="s">
        <v>54</v>
      </c>
      <c r="I1352" s="92">
        <v>1.4599985400014599E-2</v>
      </c>
    </row>
    <row r="1353" spans="1:9">
      <c r="A1353" s="91" t="s">
        <v>4272</v>
      </c>
      <c r="B1353" s="91" t="s">
        <v>4273</v>
      </c>
      <c r="C1353" s="91" t="s">
        <v>4274</v>
      </c>
      <c r="D1353" s="91" t="s">
        <v>70</v>
      </c>
      <c r="E1353" s="91" t="s">
        <v>435</v>
      </c>
      <c r="F1353" s="91" t="s">
        <v>482</v>
      </c>
      <c r="G1353" s="91" t="s">
        <v>194</v>
      </c>
      <c r="H1353" s="91" t="s">
        <v>147</v>
      </c>
      <c r="I1353" s="92">
        <v>1.4599985400014599E-2</v>
      </c>
    </row>
    <row r="1354" spans="1:9">
      <c r="A1354" s="91" t="s">
        <v>4275</v>
      </c>
      <c r="B1354" s="91" t="s">
        <v>4276</v>
      </c>
      <c r="C1354" s="91" t="s">
        <v>4277</v>
      </c>
      <c r="D1354" s="91" t="s">
        <v>70</v>
      </c>
      <c r="E1354" s="91" t="s">
        <v>86</v>
      </c>
      <c r="F1354" s="91" t="s">
        <v>87</v>
      </c>
      <c r="G1354" s="91" t="s">
        <v>380</v>
      </c>
      <c r="H1354" s="91" t="s">
        <v>209</v>
      </c>
      <c r="I1354" s="92">
        <v>1.4599985400014599E-2</v>
      </c>
    </row>
    <row r="1355" spans="1:9">
      <c r="A1355" s="91" t="s">
        <v>4278</v>
      </c>
      <c r="B1355" s="91" t="s">
        <v>4279</v>
      </c>
      <c r="C1355" s="91" t="s">
        <v>4280</v>
      </c>
      <c r="D1355" s="91" t="s">
        <v>70</v>
      </c>
      <c r="E1355" s="91" t="s">
        <v>86</v>
      </c>
      <c r="F1355" s="91" t="s">
        <v>307</v>
      </c>
      <c r="G1355" s="91" t="s">
        <v>335</v>
      </c>
      <c r="H1355" s="91" t="s">
        <v>175</v>
      </c>
      <c r="I1355" s="92">
        <v>1.4499985500014499E-2</v>
      </c>
    </row>
    <row r="1356" spans="1:9">
      <c r="A1356" s="91" t="s">
        <v>4281</v>
      </c>
      <c r="B1356" s="91" t="s">
        <v>4282</v>
      </c>
      <c r="C1356" s="91" t="s">
        <v>4283</v>
      </c>
      <c r="D1356" s="91" t="s">
        <v>105</v>
      </c>
      <c r="E1356" s="91" t="s">
        <v>105</v>
      </c>
      <c r="F1356" s="91" t="s">
        <v>2377</v>
      </c>
      <c r="G1356" s="91" t="s">
        <v>53</v>
      </c>
      <c r="H1356" s="91" t="s">
        <v>54</v>
      </c>
      <c r="I1356" s="92">
        <v>1.4499985500014499E-2</v>
      </c>
    </row>
    <row r="1357" spans="1:9">
      <c r="A1357" s="91" t="s">
        <v>4284</v>
      </c>
      <c r="B1357" s="91" t="s">
        <v>4285</v>
      </c>
      <c r="C1357" s="91" t="s">
        <v>4286</v>
      </c>
      <c r="D1357" s="91" t="s">
        <v>82</v>
      </c>
      <c r="E1357" s="91" t="s">
        <v>103</v>
      </c>
      <c r="F1357" s="91" t="s">
        <v>104</v>
      </c>
      <c r="G1357" s="91" t="s">
        <v>194</v>
      </c>
      <c r="H1357" s="91" t="s">
        <v>147</v>
      </c>
      <c r="I1357" s="92">
        <v>1.4499985500014499E-2</v>
      </c>
    </row>
    <row r="1358" spans="1:9">
      <c r="A1358" s="91" t="s">
        <v>4287</v>
      </c>
      <c r="B1358" s="91" t="s">
        <v>4288</v>
      </c>
      <c r="C1358" s="91" t="s">
        <v>4289</v>
      </c>
      <c r="D1358" s="91" t="s">
        <v>70</v>
      </c>
      <c r="E1358" s="91" t="s">
        <v>435</v>
      </c>
      <c r="F1358" s="91" t="s">
        <v>436</v>
      </c>
      <c r="G1358" s="91" t="s">
        <v>165</v>
      </c>
      <c r="H1358" s="91" t="s">
        <v>132</v>
      </c>
      <c r="I1358" s="92">
        <v>1.4499985500014499E-2</v>
      </c>
    </row>
    <row r="1359" spans="1:9">
      <c r="A1359" s="91" t="s">
        <v>4290</v>
      </c>
      <c r="B1359" s="91" t="s">
        <v>4291</v>
      </c>
      <c r="C1359" s="91" t="s">
        <v>4292</v>
      </c>
      <c r="D1359" s="91" t="s">
        <v>82</v>
      </c>
      <c r="E1359" s="91" t="s">
        <v>103</v>
      </c>
      <c r="F1359" s="91" t="s">
        <v>104</v>
      </c>
      <c r="G1359" s="91" t="s">
        <v>372</v>
      </c>
      <c r="H1359" s="91" t="s">
        <v>199</v>
      </c>
      <c r="I1359" s="92">
        <v>1.4399985600014398E-2</v>
      </c>
    </row>
    <row r="1360" spans="1:9">
      <c r="A1360" s="91" t="s">
        <v>4293</v>
      </c>
      <c r="B1360" s="91" t="s">
        <v>4294</v>
      </c>
      <c r="C1360" s="91" t="s">
        <v>4295</v>
      </c>
      <c r="D1360" s="91" t="s">
        <v>50</v>
      </c>
      <c r="E1360" s="91" t="s">
        <v>51</v>
      </c>
      <c r="F1360" s="91" t="s">
        <v>52</v>
      </c>
      <c r="G1360" s="91" t="s">
        <v>323</v>
      </c>
      <c r="H1360" s="91" t="s">
        <v>160</v>
      </c>
      <c r="I1360" s="92">
        <v>1.4399985600014398E-2</v>
      </c>
    </row>
    <row r="1361" spans="1:9">
      <c r="A1361" s="91" t="s">
        <v>4296</v>
      </c>
      <c r="B1361" s="91" t="s">
        <v>4297</v>
      </c>
      <c r="C1361" s="91" t="s">
        <v>4298</v>
      </c>
      <c r="D1361" s="91" t="s">
        <v>88</v>
      </c>
      <c r="E1361" s="91" t="s">
        <v>609</v>
      </c>
      <c r="F1361" s="91" t="s">
        <v>610</v>
      </c>
      <c r="G1361" s="91" t="s">
        <v>194</v>
      </c>
      <c r="H1361" s="91" t="s">
        <v>147</v>
      </c>
      <c r="I1361" s="92">
        <v>1.4399985600014398E-2</v>
      </c>
    </row>
    <row r="1362" spans="1:9">
      <c r="A1362" s="91" t="s">
        <v>4299</v>
      </c>
      <c r="B1362" s="91" t="s">
        <v>4300</v>
      </c>
      <c r="C1362" s="91" t="s">
        <v>4301</v>
      </c>
      <c r="D1362" s="91" t="s">
        <v>105</v>
      </c>
      <c r="E1362" s="91" t="s">
        <v>105</v>
      </c>
      <c r="F1362" s="91" t="s">
        <v>665</v>
      </c>
      <c r="G1362" s="91" t="s">
        <v>53</v>
      </c>
      <c r="H1362" s="91" t="s">
        <v>54</v>
      </c>
      <c r="I1362" s="92">
        <v>1.4399985600014398E-2</v>
      </c>
    </row>
    <row r="1363" spans="1:9">
      <c r="A1363" s="91" t="s">
        <v>4302</v>
      </c>
      <c r="B1363" s="91" t="s">
        <v>4303</v>
      </c>
      <c r="C1363" s="91" t="s">
        <v>4304</v>
      </c>
      <c r="D1363" s="91" t="s">
        <v>94</v>
      </c>
      <c r="E1363" s="91" t="s">
        <v>94</v>
      </c>
      <c r="F1363" s="91" t="s">
        <v>281</v>
      </c>
      <c r="G1363" s="91" t="s">
        <v>406</v>
      </c>
      <c r="H1363" s="91" t="s">
        <v>228</v>
      </c>
      <c r="I1363" s="92">
        <v>1.4399985600014398E-2</v>
      </c>
    </row>
    <row r="1364" spans="1:9">
      <c r="A1364" s="91" t="s">
        <v>4305</v>
      </c>
      <c r="B1364" s="91" t="s">
        <v>4306</v>
      </c>
      <c r="C1364" s="91" t="s">
        <v>4307</v>
      </c>
      <c r="D1364" s="91" t="s">
        <v>65</v>
      </c>
      <c r="E1364" s="91" t="s">
        <v>78</v>
      </c>
      <c r="F1364" s="91" t="s">
        <v>79</v>
      </c>
      <c r="G1364" s="91" t="s">
        <v>53</v>
      </c>
      <c r="H1364" s="91" t="s">
        <v>54</v>
      </c>
      <c r="I1364" s="92">
        <v>1.4399985600014398E-2</v>
      </c>
    </row>
    <row r="1365" spans="1:9">
      <c r="A1365" s="91" t="s">
        <v>4308</v>
      </c>
      <c r="B1365" s="91" t="s">
        <v>4309</v>
      </c>
      <c r="C1365" s="91" t="s">
        <v>4310</v>
      </c>
      <c r="D1365" s="91" t="s">
        <v>105</v>
      </c>
      <c r="E1365" s="91" t="s">
        <v>105</v>
      </c>
      <c r="F1365" s="91" t="s">
        <v>665</v>
      </c>
      <c r="G1365" s="91" t="s">
        <v>174</v>
      </c>
      <c r="H1365" s="91" t="s">
        <v>137</v>
      </c>
      <c r="I1365" s="92">
        <v>1.4399985600014398E-2</v>
      </c>
    </row>
    <row r="1366" spans="1:9">
      <c r="A1366" s="91" t="s">
        <v>4311</v>
      </c>
      <c r="B1366" s="91" t="s">
        <v>4312</v>
      </c>
      <c r="C1366" s="91" t="s">
        <v>4313</v>
      </c>
      <c r="D1366" s="91" t="s">
        <v>99</v>
      </c>
      <c r="E1366" s="91" t="s">
        <v>226</v>
      </c>
      <c r="F1366" s="91" t="s">
        <v>227</v>
      </c>
      <c r="G1366" s="91" t="s">
        <v>368</v>
      </c>
      <c r="H1366" s="91" t="s">
        <v>166</v>
      </c>
      <c r="I1366" s="92">
        <v>1.4399985600014398E-2</v>
      </c>
    </row>
    <row r="1367" spans="1:9">
      <c r="A1367" s="91" t="s">
        <v>4314</v>
      </c>
      <c r="B1367" s="91" t="s">
        <v>4315</v>
      </c>
      <c r="C1367" s="91" t="s">
        <v>4316</v>
      </c>
      <c r="D1367" s="91" t="s">
        <v>74</v>
      </c>
      <c r="E1367" s="91" t="s">
        <v>74</v>
      </c>
      <c r="F1367" s="91" t="s">
        <v>151</v>
      </c>
      <c r="G1367" s="91" t="s">
        <v>376</v>
      </c>
      <c r="H1367" s="91" t="s">
        <v>204</v>
      </c>
      <c r="I1367" s="92">
        <v>1.4299985700014298E-2</v>
      </c>
    </row>
    <row r="1368" spans="1:9">
      <c r="A1368" s="91" t="s">
        <v>4317</v>
      </c>
      <c r="B1368" s="91" t="s">
        <v>4318</v>
      </c>
      <c r="C1368" s="91" t="s">
        <v>4319</v>
      </c>
      <c r="D1368" s="91" t="s">
        <v>58</v>
      </c>
      <c r="E1368" s="91" t="s">
        <v>58</v>
      </c>
      <c r="F1368" s="91" t="s">
        <v>59</v>
      </c>
      <c r="G1368" s="91" t="s">
        <v>53</v>
      </c>
      <c r="H1368" s="91" t="s">
        <v>54</v>
      </c>
      <c r="I1368" s="92">
        <v>1.4299985700014298E-2</v>
      </c>
    </row>
    <row r="1369" spans="1:9">
      <c r="A1369" s="91" t="s">
        <v>4320</v>
      </c>
      <c r="B1369" s="91" t="s">
        <v>4321</v>
      </c>
      <c r="C1369" s="91" t="s">
        <v>4322</v>
      </c>
      <c r="D1369" s="91" t="s">
        <v>99</v>
      </c>
      <c r="E1369" s="91" t="s">
        <v>551</v>
      </c>
      <c r="F1369" s="91" t="s">
        <v>1076</v>
      </c>
      <c r="G1369" s="91" t="s">
        <v>53</v>
      </c>
      <c r="H1369" s="91" t="s">
        <v>54</v>
      </c>
      <c r="I1369" s="92">
        <v>1.4299985700014298E-2</v>
      </c>
    </row>
    <row r="1370" spans="1:9">
      <c r="A1370" s="91" t="s">
        <v>4323</v>
      </c>
      <c r="B1370" s="91" t="s">
        <v>4324</v>
      </c>
      <c r="C1370" s="91" t="s">
        <v>4325</v>
      </c>
      <c r="D1370" s="91" t="s">
        <v>105</v>
      </c>
      <c r="E1370" s="91" t="s">
        <v>105</v>
      </c>
      <c r="F1370" s="91" t="s">
        <v>665</v>
      </c>
      <c r="G1370" s="91" t="s">
        <v>53</v>
      </c>
      <c r="H1370" s="91" t="s">
        <v>54</v>
      </c>
      <c r="I1370" s="92">
        <v>1.4299985700014298E-2</v>
      </c>
    </row>
    <row r="1371" spans="1:9">
      <c r="A1371" s="91" t="s">
        <v>4326</v>
      </c>
      <c r="B1371" s="91" t="s">
        <v>4327</v>
      </c>
      <c r="C1371" s="91" t="s">
        <v>4328</v>
      </c>
      <c r="D1371" s="91" t="s">
        <v>99</v>
      </c>
      <c r="E1371" s="91" t="s">
        <v>291</v>
      </c>
      <c r="F1371" s="91" t="s">
        <v>1708</v>
      </c>
      <c r="G1371" s="91" t="s">
        <v>380</v>
      </c>
      <c r="H1371" s="91" t="s">
        <v>209</v>
      </c>
      <c r="I1371" s="92">
        <v>1.4299985700014298E-2</v>
      </c>
    </row>
    <row r="1372" spans="1:9">
      <c r="A1372" s="91" t="s">
        <v>4329</v>
      </c>
      <c r="B1372" s="91" t="s">
        <v>4330</v>
      </c>
      <c r="C1372" s="91" t="s">
        <v>4331</v>
      </c>
      <c r="D1372" s="91" t="s">
        <v>65</v>
      </c>
      <c r="E1372" s="91" t="s">
        <v>203</v>
      </c>
      <c r="F1372" s="91" t="s">
        <v>203</v>
      </c>
      <c r="G1372" s="91" t="s">
        <v>437</v>
      </c>
      <c r="H1372" s="91" t="s">
        <v>137</v>
      </c>
      <c r="I1372" s="92">
        <v>1.4299985700014298E-2</v>
      </c>
    </row>
    <row r="1373" spans="1:9">
      <c r="A1373" s="91" t="s">
        <v>4332</v>
      </c>
      <c r="B1373" s="91" t="s">
        <v>4333</v>
      </c>
      <c r="C1373" s="91" t="s">
        <v>4334</v>
      </c>
      <c r="D1373" s="91" t="s">
        <v>65</v>
      </c>
      <c r="E1373" s="91" t="s">
        <v>78</v>
      </c>
      <c r="F1373" s="91" t="s">
        <v>79</v>
      </c>
      <c r="G1373" s="91" t="s">
        <v>80</v>
      </c>
      <c r="H1373" s="91" t="s">
        <v>81</v>
      </c>
      <c r="I1373" s="92">
        <v>1.4299985700014298E-2</v>
      </c>
    </row>
    <row r="1374" spans="1:9">
      <c r="A1374" s="91" t="s">
        <v>4335</v>
      </c>
      <c r="B1374" s="91" t="s">
        <v>4336</v>
      </c>
      <c r="C1374" s="91" t="s">
        <v>4337</v>
      </c>
      <c r="D1374" s="91" t="s">
        <v>65</v>
      </c>
      <c r="E1374" s="91" t="s">
        <v>92</v>
      </c>
      <c r="F1374" s="91" t="s">
        <v>876</v>
      </c>
      <c r="G1374" s="91" t="s">
        <v>335</v>
      </c>
      <c r="H1374" s="91" t="s">
        <v>175</v>
      </c>
      <c r="I1374" s="92">
        <v>1.4299985700014298E-2</v>
      </c>
    </row>
    <row r="1375" spans="1:9">
      <c r="A1375" s="91" t="s">
        <v>4338</v>
      </c>
      <c r="B1375" s="91" t="s">
        <v>4339</v>
      </c>
      <c r="C1375" s="91" t="s">
        <v>4340</v>
      </c>
      <c r="D1375" s="91" t="s">
        <v>82</v>
      </c>
      <c r="E1375" s="91" t="s">
        <v>400</v>
      </c>
      <c r="F1375" s="91" t="s">
        <v>401</v>
      </c>
      <c r="G1375" s="91" t="s">
        <v>53</v>
      </c>
      <c r="H1375" s="91" t="s">
        <v>54</v>
      </c>
      <c r="I1375" s="92">
        <v>1.4299985700014298E-2</v>
      </c>
    </row>
    <row r="1376" spans="1:9">
      <c r="A1376" s="91" t="s">
        <v>4341</v>
      </c>
      <c r="B1376" s="91" t="s">
        <v>4342</v>
      </c>
      <c r="C1376" s="91" t="s">
        <v>4343</v>
      </c>
      <c r="D1376" s="91" t="s">
        <v>88</v>
      </c>
      <c r="E1376" s="91" t="s">
        <v>311</v>
      </c>
      <c r="F1376" s="91" t="s">
        <v>311</v>
      </c>
      <c r="G1376" s="91" t="s">
        <v>53</v>
      </c>
      <c r="H1376" s="91" t="s">
        <v>54</v>
      </c>
      <c r="I1376" s="92">
        <v>1.4299985700014298E-2</v>
      </c>
    </row>
    <row r="1377" spans="1:9">
      <c r="A1377" s="91" t="s">
        <v>4344</v>
      </c>
      <c r="B1377" s="91" t="s">
        <v>4345</v>
      </c>
      <c r="C1377" s="91" t="s">
        <v>4346</v>
      </c>
      <c r="D1377" s="91" t="s">
        <v>88</v>
      </c>
      <c r="E1377" s="91" t="s">
        <v>311</v>
      </c>
      <c r="F1377" s="91" t="s">
        <v>311</v>
      </c>
      <c r="G1377" s="91" t="s">
        <v>179</v>
      </c>
      <c r="H1377" s="91" t="s">
        <v>142</v>
      </c>
      <c r="I1377" s="92">
        <v>1.4299985700014298E-2</v>
      </c>
    </row>
    <row r="1378" spans="1:9">
      <c r="A1378" s="91" t="s">
        <v>4347</v>
      </c>
      <c r="B1378" s="91" t="s">
        <v>4348</v>
      </c>
      <c r="C1378" s="91" t="s">
        <v>4349</v>
      </c>
      <c r="D1378" s="91" t="s">
        <v>82</v>
      </c>
      <c r="E1378" s="91" t="s">
        <v>103</v>
      </c>
      <c r="F1378" s="91" t="s">
        <v>104</v>
      </c>
      <c r="G1378" s="91" t="s">
        <v>348</v>
      </c>
      <c r="H1378" s="91" t="s">
        <v>137</v>
      </c>
      <c r="I1378" s="92">
        <v>1.4299985700014298E-2</v>
      </c>
    </row>
    <row r="1379" spans="1:9">
      <c r="A1379" s="91" t="s">
        <v>4350</v>
      </c>
      <c r="B1379" s="91" t="s">
        <v>4351</v>
      </c>
      <c r="C1379" s="91" t="s">
        <v>4352</v>
      </c>
      <c r="D1379" s="91" t="s">
        <v>50</v>
      </c>
      <c r="E1379" s="91" t="s">
        <v>51</v>
      </c>
      <c r="F1379" s="91" t="s">
        <v>761</v>
      </c>
      <c r="G1379" s="91" t="s">
        <v>323</v>
      </c>
      <c r="H1379" s="91" t="s">
        <v>160</v>
      </c>
      <c r="I1379" s="92">
        <v>1.4199985800014199E-2</v>
      </c>
    </row>
    <row r="1380" spans="1:9">
      <c r="A1380" s="91" t="s">
        <v>4353</v>
      </c>
      <c r="B1380" s="91" t="s">
        <v>4354</v>
      </c>
      <c r="C1380" s="91" t="s">
        <v>4355</v>
      </c>
      <c r="D1380" s="91" t="s">
        <v>70</v>
      </c>
      <c r="E1380" s="91" t="s">
        <v>1457</v>
      </c>
      <c r="F1380" s="91" t="s">
        <v>1504</v>
      </c>
      <c r="G1380" s="91" t="s">
        <v>53</v>
      </c>
      <c r="H1380" s="91" t="s">
        <v>54</v>
      </c>
      <c r="I1380" s="92">
        <v>1.4199985800014199E-2</v>
      </c>
    </row>
    <row r="1381" spans="1:9">
      <c r="A1381" s="91" t="s">
        <v>4356</v>
      </c>
      <c r="B1381" s="91" t="s">
        <v>4357</v>
      </c>
      <c r="C1381" s="91" t="s">
        <v>4358</v>
      </c>
      <c r="D1381" s="91" t="s">
        <v>58</v>
      </c>
      <c r="E1381" s="91" t="s">
        <v>58</v>
      </c>
      <c r="F1381" s="91" t="s">
        <v>59</v>
      </c>
      <c r="G1381" s="91" t="s">
        <v>437</v>
      </c>
      <c r="H1381" s="91" t="s">
        <v>137</v>
      </c>
      <c r="I1381" s="92">
        <v>1.4199985800014199E-2</v>
      </c>
    </row>
    <row r="1382" spans="1:9">
      <c r="A1382" s="91" t="s">
        <v>4359</v>
      </c>
      <c r="B1382" s="91" t="s">
        <v>4360</v>
      </c>
      <c r="C1382" s="91" t="s">
        <v>4361</v>
      </c>
      <c r="D1382" s="91" t="s">
        <v>50</v>
      </c>
      <c r="E1382" s="91" t="s">
        <v>51</v>
      </c>
      <c r="F1382" s="91" t="s">
        <v>492</v>
      </c>
      <c r="G1382" s="91" t="s">
        <v>194</v>
      </c>
      <c r="H1382" s="91" t="s">
        <v>147</v>
      </c>
      <c r="I1382" s="92">
        <v>1.4199985800014199E-2</v>
      </c>
    </row>
    <row r="1383" spans="1:9">
      <c r="A1383" s="91" t="s">
        <v>4362</v>
      </c>
      <c r="B1383" s="91" t="s">
        <v>4363</v>
      </c>
      <c r="C1383" s="91" t="s">
        <v>4364</v>
      </c>
      <c r="D1383" s="91" t="s">
        <v>99</v>
      </c>
      <c r="E1383" s="91" t="s">
        <v>551</v>
      </c>
      <c r="F1383" s="91" t="s">
        <v>1980</v>
      </c>
      <c r="G1383" s="91" t="s">
        <v>194</v>
      </c>
      <c r="H1383" s="91" t="s">
        <v>147</v>
      </c>
      <c r="I1383" s="92">
        <v>1.4199985800014199E-2</v>
      </c>
    </row>
    <row r="1384" spans="1:9">
      <c r="A1384" s="91" t="s">
        <v>4365</v>
      </c>
      <c r="B1384" s="91" t="s">
        <v>4366</v>
      </c>
      <c r="C1384" s="91" t="s">
        <v>4367</v>
      </c>
      <c r="D1384" s="91" t="s">
        <v>74</v>
      </c>
      <c r="E1384" s="91" t="s">
        <v>74</v>
      </c>
      <c r="F1384" s="91" t="s">
        <v>98</v>
      </c>
      <c r="G1384" s="91" t="s">
        <v>426</v>
      </c>
      <c r="H1384" s="91" t="s">
        <v>244</v>
      </c>
      <c r="I1384" s="92">
        <v>1.4199985800014199E-2</v>
      </c>
    </row>
    <row r="1385" spans="1:9">
      <c r="A1385" s="91" t="s">
        <v>4368</v>
      </c>
      <c r="B1385" s="91" t="s">
        <v>4369</v>
      </c>
      <c r="C1385" s="91" t="s">
        <v>4370</v>
      </c>
      <c r="D1385" s="91" t="s">
        <v>65</v>
      </c>
      <c r="E1385" s="91" t="s">
        <v>78</v>
      </c>
      <c r="F1385" s="91" t="s">
        <v>79</v>
      </c>
      <c r="G1385" s="91" t="s">
        <v>276</v>
      </c>
      <c r="H1385" s="91" t="s">
        <v>152</v>
      </c>
      <c r="I1385" s="92">
        <v>1.4199985800014199E-2</v>
      </c>
    </row>
    <row r="1386" spans="1:9">
      <c r="A1386" s="91" t="s">
        <v>4371</v>
      </c>
      <c r="B1386" s="91" t="s">
        <v>4372</v>
      </c>
      <c r="C1386" s="91" t="s">
        <v>4373</v>
      </c>
      <c r="D1386" s="91" t="s">
        <v>94</v>
      </c>
      <c r="E1386" s="91" t="s">
        <v>94</v>
      </c>
      <c r="F1386" s="91" t="s">
        <v>164</v>
      </c>
      <c r="G1386" s="91" t="s">
        <v>53</v>
      </c>
      <c r="H1386" s="91" t="s">
        <v>54</v>
      </c>
      <c r="I1386" s="92">
        <v>1.4199985800014199E-2</v>
      </c>
    </row>
    <row r="1387" spans="1:9">
      <c r="A1387" s="91" t="s">
        <v>4374</v>
      </c>
      <c r="B1387" s="91" t="s">
        <v>4375</v>
      </c>
      <c r="C1387" s="91" t="s">
        <v>4376</v>
      </c>
      <c r="D1387" s="91" t="s">
        <v>88</v>
      </c>
      <c r="E1387" s="91" t="s">
        <v>311</v>
      </c>
      <c r="F1387" s="91" t="s">
        <v>311</v>
      </c>
      <c r="G1387" s="91" t="s">
        <v>53</v>
      </c>
      <c r="H1387" s="91" t="s">
        <v>54</v>
      </c>
      <c r="I1387" s="92">
        <v>1.4099985900014097E-2</v>
      </c>
    </row>
    <row r="1388" spans="1:9">
      <c r="A1388" s="91" t="s">
        <v>4377</v>
      </c>
      <c r="B1388" s="91" t="s">
        <v>4378</v>
      </c>
      <c r="C1388" s="91" t="s">
        <v>4379</v>
      </c>
      <c r="D1388" s="91" t="s">
        <v>94</v>
      </c>
      <c r="E1388" s="91" t="s">
        <v>94</v>
      </c>
      <c r="F1388" s="91" t="s">
        <v>281</v>
      </c>
      <c r="G1388" s="91" t="s">
        <v>179</v>
      </c>
      <c r="H1388" s="91" t="s">
        <v>142</v>
      </c>
      <c r="I1388" s="92">
        <v>1.4099985900014097E-2</v>
      </c>
    </row>
    <row r="1389" spans="1:9">
      <c r="A1389" s="91" t="s">
        <v>4380</v>
      </c>
      <c r="B1389" s="91" t="s">
        <v>4381</v>
      </c>
      <c r="C1389" s="91" t="s">
        <v>4382</v>
      </c>
      <c r="D1389" s="91" t="s">
        <v>99</v>
      </c>
      <c r="E1389" s="91" t="s">
        <v>226</v>
      </c>
      <c r="F1389" s="91" t="s">
        <v>227</v>
      </c>
      <c r="G1389" s="91" t="s">
        <v>53</v>
      </c>
      <c r="H1389" s="91" t="s">
        <v>54</v>
      </c>
      <c r="I1389" s="92">
        <v>1.4099985900014097E-2</v>
      </c>
    </row>
    <row r="1390" spans="1:9">
      <c r="A1390" s="91" t="s">
        <v>4383</v>
      </c>
      <c r="B1390" s="91" t="s">
        <v>4384</v>
      </c>
      <c r="C1390" s="91" t="s">
        <v>4385</v>
      </c>
      <c r="D1390" s="91" t="s">
        <v>99</v>
      </c>
      <c r="E1390" s="91" t="s">
        <v>296</v>
      </c>
      <c r="F1390" s="91" t="s">
        <v>296</v>
      </c>
      <c r="G1390" s="91" t="s">
        <v>53</v>
      </c>
      <c r="H1390" s="91" t="s">
        <v>54</v>
      </c>
      <c r="I1390" s="92">
        <v>1.4099985900014097E-2</v>
      </c>
    </row>
    <row r="1391" spans="1:9">
      <c r="A1391" s="91" t="s">
        <v>4386</v>
      </c>
      <c r="B1391" s="91" t="s">
        <v>4387</v>
      </c>
      <c r="C1391" s="91" t="s">
        <v>4388</v>
      </c>
      <c r="D1391" s="91" t="s">
        <v>99</v>
      </c>
      <c r="E1391" s="91" t="s">
        <v>551</v>
      </c>
      <c r="F1391" s="91" t="s">
        <v>1076</v>
      </c>
      <c r="G1391" s="91" t="s">
        <v>372</v>
      </c>
      <c r="H1391" s="91" t="s">
        <v>199</v>
      </c>
      <c r="I1391" s="92">
        <v>1.4099985900014097E-2</v>
      </c>
    </row>
    <row r="1392" spans="1:9">
      <c r="A1392" s="91" t="s">
        <v>4389</v>
      </c>
      <c r="B1392" s="91" t="s">
        <v>4390</v>
      </c>
      <c r="C1392" s="91" t="s">
        <v>4391</v>
      </c>
      <c r="D1392" s="91" t="s">
        <v>105</v>
      </c>
      <c r="E1392" s="91" t="s">
        <v>105</v>
      </c>
      <c r="F1392" s="91" t="s">
        <v>565</v>
      </c>
      <c r="G1392" s="91" t="s">
        <v>194</v>
      </c>
      <c r="H1392" s="91" t="s">
        <v>147</v>
      </c>
      <c r="I1392" s="92">
        <v>1.4099985900014097E-2</v>
      </c>
    </row>
    <row r="1393" spans="1:9">
      <c r="A1393" s="91" t="s">
        <v>4392</v>
      </c>
      <c r="B1393" s="91" t="s">
        <v>4393</v>
      </c>
      <c r="C1393" s="91" t="s">
        <v>4394</v>
      </c>
      <c r="D1393" s="91" t="s">
        <v>99</v>
      </c>
      <c r="E1393" s="91" t="s">
        <v>192</v>
      </c>
      <c r="F1393" s="91" t="s">
        <v>193</v>
      </c>
      <c r="G1393" s="91" t="s">
        <v>194</v>
      </c>
      <c r="H1393" s="91" t="s">
        <v>147</v>
      </c>
      <c r="I1393" s="92">
        <v>1.4099985900014097E-2</v>
      </c>
    </row>
    <row r="1394" spans="1:9">
      <c r="A1394" s="91" t="s">
        <v>4395</v>
      </c>
      <c r="B1394" s="91" t="s">
        <v>4396</v>
      </c>
      <c r="C1394" s="91" t="s">
        <v>4397</v>
      </c>
      <c r="D1394" s="91" t="s">
        <v>99</v>
      </c>
      <c r="E1394" s="91" t="s">
        <v>291</v>
      </c>
      <c r="F1394" s="91" t="s">
        <v>292</v>
      </c>
      <c r="G1394" s="91" t="s">
        <v>53</v>
      </c>
      <c r="H1394" s="91" t="s">
        <v>54</v>
      </c>
      <c r="I1394" s="92">
        <v>1.3999986000013998E-2</v>
      </c>
    </row>
    <row r="1395" spans="1:9">
      <c r="A1395" s="91" t="s">
        <v>4398</v>
      </c>
      <c r="B1395" s="91" t="s">
        <v>4399</v>
      </c>
      <c r="C1395" s="91" t="s">
        <v>4400</v>
      </c>
      <c r="D1395" s="91" t="s">
        <v>70</v>
      </c>
      <c r="E1395" s="91" t="s">
        <v>1457</v>
      </c>
      <c r="F1395" s="91" t="s">
        <v>1504</v>
      </c>
      <c r="G1395" s="91" t="s">
        <v>53</v>
      </c>
      <c r="H1395" s="91" t="s">
        <v>54</v>
      </c>
      <c r="I1395" s="92">
        <v>1.3999986000013998E-2</v>
      </c>
    </row>
    <row r="1396" spans="1:9">
      <c r="A1396" s="91" t="s">
        <v>4401</v>
      </c>
      <c r="B1396" s="91" t="s">
        <v>4402</v>
      </c>
      <c r="C1396" s="91" t="s">
        <v>4403</v>
      </c>
      <c r="D1396" s="91" t="s">
        <v>99</v>
      </c>
      <c r="E1396" s="91" t="s">
        <v>192</v>
      </c>
      <c r="F1396" s="91" t="s">
        <v>1044</v>
      </c>
      <c r="G1396" s="91" t="s">
        <v>323</v>
      </c>
      <c r="H1396" s="91" t="s">
        <v>160</v>
      </c>
      <c r="I1396" s="92">
        <v>1.3899986100013898E-2</v>
      </c>
    </row>
    <row r="1397" spans="1:9">
      <c r="A1397" s="91" t="s">
        <v>4404</v>
      </c>
      <c r="B1397" s="91" t="s">
        <v>4405</v>
      </c>
      <c r="C1397" s="91" t="s">
        <v>4406</v>
      </c>
      <c r="D1397" s="91" t="s">
        <v>65</v>
      </c>
      <c r="E1397" s="91" t="s">
        <v>203</v>
      </c>
      <c r="F1397" s="91" t="s">
        <v>203</v>
      </c>
      <c r="G1397" s="91" t="s">
        <v>276</v>
      </c>
      <c r="H1397" s="91" t="s">
        <v>152</v>
      </c>
      <c r="I1397" s="92">
        <v>1.3899986100013898E-2</v>
      </c>
    </row>
    <row r="1398" spans="1:9">
      <c r="A1398" s="91" t="s">
        <v>4407</v>
      </c>
      <c r="B1398" s="91" t="s">
        <v>4408</v>
      </c>
      <c r="C1398" s="91" t="s">
        <v>4409</v>
      </c>
      <c r="D1398" s="91" t="s">
        <v>88</v>
      </c>
      <c r="E1398" s="91" t="s">
        <v>112</v>
      </c>
      <c r="F1398" s="91" t="s">
        <v>113</v>
      </c>
      <c r="G1398" s="91" t="s">
        <v>179</v>
      </c>
      <c r="H1398" s="91" t="s">
        <v>142</v>
      </c>
      <c r="I1398" s="92">
        <v>1.3899986100013898E-2</v>
      </c>
    </row>
    <row r="1399" spans="1:9">
      <c r="A1399" s="91" t="s">
        <v>4410</v>
      </c>
      <c r="B1399" s="91" t="s">
        <v>4411</v>
      </c>
      <c r="C1399" s="91" t="s">
        <v>4412</v>
      </c>
      <c r="D1399" s="91" t="s">
        <v>50</v>
      </c>
      <c r="E1399" s="91" t="s">
        <v>51</v>
      </c>
      <c r="F1399" s="91" t="s">
        <v>52</v>
      </c>
      <c r="G1399" s="91" t="s">
        <v>323</v>
      </c>
      <c r="H1399" s="91" t="s">
        <v>160</v>
      </c>
      <c r="I1399" s="92">
        <v>1.3799986200013797E-2</v>
      </c>
    </row>
    <row r="1400" spans="1:9">
      <c r="A1400" s="91" t="s">
        <v>4413</v>
      </c>
      <c r="B1400" s="91" t="s">
        <v>4414</v>
      </c>
      <c r="C1400" s="91" t="s">
        <v>4415</v>
      </c>
      <c r="D1400" s="91" t="s">
        <v>70</v>
      </c>
      <c r="E1400" s="91" t="s">
        <v>86</v>
      </c>
      <c r="F1400" s="91" t="s">
        <v>87</v>
      </c>
      <c r="G1400" s="91" t="s">
        <v>352</v>
      </c>
      <c r="H1400" s="91" t="s">
        <v>180</v>
      </c>
      <c r="I1400" s="92">
        <v>1.3799986200013797E-2</v>
      </c>
    </row>
    <row r="1401" spans="1:9">
      <c r="A1401" s="91" t="s">
        <v>4416</v>
      </c>
      <c r="B1401" s="91" t="s">
        <v>4417</v>
      </c>
      <c r="C1401" s="91" t="s">
        <v>4418</v>
      </c>
      <c r="D1401" s="91" t="s">
        <v>88</v>
      </c>
      <c r="E1401" s="91" t="s">
        <v>127</v>
      </c>
      <c r="F1401" s="91" t="s">
        <v>461</v>
      </c>
      <c r="G1401" s="91" t="s">
        <v>114</v>
      </c>
      <c r="H1401" s="91" t="s">
        <v>115</v>
      </c>
      <c r="I1401" s="92">
        <v>1.3799986200013797E-2</v>
      </c>
    </row>
    <row r="1402" spans="1:9">
      <c r="A1402" s="91" t="s">
        <v>4419</v>
      </c>
      <c r="B1402" s="91" t="s">
        <v>4420</v>
      </c>
      <c r="C1402" s="91" t="s">
        <v>4421</v>
      </c>
      <c r="D1402" s="91" t="s">
        <v>94</v>
      </c>
      <c r="E1402" s="91" t="s">
        <v>94</v>
      </c>
      <c r="F1402" s="91" t="s">
        <v>2262</v>
      </c>
      <c r="G1402" s="91" t="s">
        <v>53</v>
      </c>
      <c r="H1402" s="91" t="s">
        <v>54</v>
      </c>
      <c r="I1402" s="92">
        <v>1.3799986200013797E-2</v>
      </c>
    </row>
    <row r="1403" spans="1:9">
      <c r="A1403" s="91" t="s">
        <v>4422</v>
      </c>
      <c r="B1403" s="91" t="s">
        <v>4423</v>
      </c>
      <c r="C1403" s="91" t="s">
        <v>4424</v>
      </c>
      <c r="D1403" s="91" t="s">
        <v>70</v>
      </c>
      <c r="E1403" s="91" t="s">
        <v>435</v>
      </c>
      <c r="F1403" s="91" t="s">
        <v>2642</v>
      </c>
      <c r="G1403" s="91" t="s">
        <v>344</v>
      </c>
      <c r="H1403" s="91" t="s">
        <v>137</v>
      </c>
      <c r="I1403" s="92">
        <v>1.3799986200013797E-2</v>
      </c>
    </row>
    <row r="1404" spans="1:9">
      <c r="A1404" s="91" t="s">
        <v>4425</v>
      </c>
      <c r="B1404" s="91" t="s">
        <v>4426</v>
      </c>
      <c r="C1404" s="91" t="s">
        <v>4427</v>
      </c>
      <c r="D1404" s="91" t="s">
        <v>70</v>
      </c>
      <c r="E1404" s="91" t="s">
        <v>86</v>
      </c>
      <c r="F1404" s="91" t="s">
        <v>700</v>
      </c>
      <c r="G1404" s="91" t="s">
        <v>268</v>
      </c>
      <c r="H1404" s="91" t="s">
        <v>137</v>
      </c>
      <c r="I1404" s="92">
        <v>1.3699986300013699E-2</v>
      </c>
    </row>
    <row r="1405" spans="1:9">
      <c r="A1405" s="91" t="s">
        <v>4428</v>
      </c>
      <c r="B1405" s="91" t="s">
        <v>4429</v>
      </c>
      <c r="C1405" s="91" t="s">
        <v>4430</v>
      </c>
      <c r="D1405" s="91" t="s">
        <v>88</v>
      </c>
      <c r="E1405" s="91" t="s">
        <v>609</v>
      </c>
      <c r="F1405" s="91" t="s">
        <v>1025</v>
      </c>
      <c r="G1405" s="91" t="s">
        <v>327</v>
      </c>
      <c r="H1405" s="91" t="s">
        <v>166</v>
      </c>
      <c r="I1405" s="92">
        <v>1.3699986300013699E-2</v>
      </c>
    </row>
    <row r="1406" spans="1:9">
      <c r="A1406" s="91" t="s">
        <v>4431</v>
      </c>
      <c r="B1406" s="91" t="s">
        <v>4432</v>
      </c>
      <c r="C1406" s="91" t="s">
        <v>4433</v>
      </c>
      <c r="D1406" s="91" t="s">
        <v>65</v>
      </c>
      <c r="E1406" s="91" t="s">
        <v>78</v>
      </c>
      <c r="F1406" s="91" t="s">
        <v>79</v>
      </c>
      <c r="G1406" s="91" t="s">
        <v>380</v>
      </c>
      <c r="H1406" s="91" t="s">
        <v>209</v>
      </c>
      <c r="I1406" s="92">
        <v>1.3699986300013699E-2</v>
      </c>
    </row>
    <row r="1407" spans="1:9">
      <c r="A1407" s="91" t="s">
        <v>4434</v>
      </c>
      <c r="B1407" s="91" t="s">
        <v>4435</v>
      </c>
      <c r="C1407" s="91" t="s">
        <v>4436</v>
      </c>
      <c r="D1407" s="91" t="s">
        <v>88</v>
      </c>
      <c r="E1407" s="91" t="s">
        <v>112</v>
      </c>
      <c r="F1407" s="91" t="s">
        <v>113</v>
      </c>
      <c r="G1407" s="91" t="s">
        <v>352</v>
      </c>
      <c r="H1407" s="91" t="s">
        <v>180</v>
      </c>
      <c r="I1407" s="92">
        <v>1.3699986300013699E-2</v>
      </c>
    </row>
    <row r="1408" spans="1:9">
      <c r="A1408" s="91" t="s">
        <v>4437</v>
      </c>
      <c r="B1408" s="91" t="s">
        <v>4438</v>
      </c>
      <c r="C1408" s="91" t="s">
        <v>4439</v>
      </c>
      <c r="D1408" s="91" t="s">
        <v>58</v>
      </c>
      <c r="E1408" s="91" t="s">
        <v>58</v>
      </c>
      <c r="F1408" s="91" t="s">
        <v>59</v>
      </c>
      <c r="G1408" s="91" t="s">
        <v>53</v>
      </c>
      <c r="H1408" s="91" t="s">
        <v>54</v>
      </c>
      <c r="I1408" s="92">
        <v>1.3699986300013699E-2</v>
      </c>
    </row>
    <row r="1409" spans="1:9">
      <c r="A1409" s="91" t="s">
        <v>4440</v>
      </c>
      <c r="B1409" s="91" t="s">
        <v>4441</v>
      </c>
      <c r="C1409" s="91" t="s">
        <v>4442</v>
      </c>
      <c r="D1409" s="91" t="s">
        <v>88</v>
      </c>
      <c r="E1409" s="91" t="s">
        <v>609</v>
      </c>
      <c r="F1409" s="91" t="s">
        <v>610</v>
      </c>
      <c r="G1409" s="91" t="s">
        <v>53</v>
      </c>
      <c r="H1409" s="91" t="s">
        <v>54</v>
      </c>
      <c r="I1409" s="92">
        <v>1.3699986300013699E-2</v>
      </c>
    </row>
    <row r="1410" spans="1:9">
      <c r="A1410" s="91" t="s">
        <v>4443</v>
      </c>
      <c r="B1410" s="91" t="s">
        <v>4444</v>
      </c>
      <c r="C1410" s="91" t="s">
        <v>4445</v>
      </c>
      <c r="D1410" s="91" t="s">
        <v>94</v>
      </c>
      <c r="E1410" s="91" t="s">
        <v>94</v>
      </c>
      <c r="F1410" s="91" t="s">
        <v>1411</v>
      </c>
      <c r="G1410" s="91" t="s">
        <v>53</v>
      </c>
      <c r="H1410" s="91" t="s">
        <v>54</v>
      </c>
      <c r="I1410" s="92">
        <v>1.3699986300013699E-2</v>
      </c>
    </row>
    <row r="1411" spans="1:9">
      <c r="A1411" s="91" t="s">
        <v>4446</v>
      </c>
      <c r="B1411" s="91" t="s">
        <v>4447</v>
      </c>
      <c r="C1411" s="91" t="s">
        <v>4448</v>
      </c>
      <c r="D1411" s="91" t="s">
        <v>70</v>
      </c>
      <c r="E1411" s="91" t="s">
        <v>1457</v>
      </c>
      <c r="F1411" s="91" t="s">
        <v>1504</v>
      </c>
      <c r="G1411" s="91" t="s">
        <v>53</v>
      </c>
      <c r="H1411" s="91" t="s">
        <v>54</v>
      </c>
      <c r="I1411" s="92">
        <v>1.3699986300013699E-2</v>
      </c>
    </row>
    <row r="1412" spans="1:9">
      <c r="A1412" s="91" t="s">
        <v>4449</v>
      </c>
      <c r="B1412" s="91" t="s">
        <v>4450</v>
      </c>
      <c r="C1412" s="91" t="s">
        <v>4451</v>
      </c>
      <c r="D1412" s="91" t="s">
        <v>70</v>
      </c>
      <c r="E1412" s="91" t="s">
        <v>86</v>
      </c>
      <c r="F1412" s="91" t="s">
        <v>307</v>
      </c>
      <c r="G1412" s="91" t="s">
        <v>380</v>
      </c>
      <c r="H1412" s="91" t="s">
        <v>209</v>
      </c>
      <c r="I1412" s="92">
        <v>1.3699986300013699E-2</v>
      </c>
    </row>
    <row r="1413" spans="1:9">
      <c r="A1413" s="91" t="s">
        <v>4452</v>
      </c>
      <c r="B1413" s="91" t="s">
        <v>4453</v>
      </c>
      <c r="C1413" s="91" t="s">
        <v>4454</v>
      </c>
      <c r="D1413" s="91" t="s">
        <v>70</v>
      </c>
      <c r="E1413" s="91" t="s">
        <v>86</v>
      </c>
      <c r="F1413" s="91" t="s">
        <v>87</v>
      </c>
      <c r="G1413" s="91" t="s">
        <v>179</v>
      </c>
      <c r="H1413" s="91" t="s">
        <v>142</v>
      </c>
      <c r="I1413" s="92">
        <v>1.3699986300013699E-2</v>
      </c>
    </row>
    <row r="1414" spans="1:9">
      <c r="A1414" s="91" t="s">
        <v>4455</v>
      </c>
      <c r="B1414" s="91" t="s">
        <v>4456</v>
      </c>
      <c r="C1414" s="91" t="s">
        <v>4457</v>
      </c>
      <c r="D1414" s="91" t="s">
        <v>94</v>
      </c>
      <c r="E1414" s="91" t="s">
        <v>94</v>
      </c>
      <c r="F1414" s="91" t="s">
        <v>164</v>
      </c>
      <c r="G1414" s="91" t="s">
        <v>53</v>
      </c>
      <c r="H1414" s="91" t="s">
        <v>54</v>
      </c>
      <c r="I1414" s="92">
        <v>1.3699986300013699E-2</v>
      </c>
    </row>
    <row r="1415" spans="1:9">
      <c r="A1415" s="91" t="s">
        <v>4458</v>
      </c>
      <c r="B1415" s="91" t="s">
        <v>4459</v>
      </c>
      <c r="C1415" s="91" t="s">
        <v>4460</v>
      </c>
      <c r="D1415" s="91" t="s">
        <v>94</v>
      </c>
      <c r="E1415" s="91" t="s">
        <v>94</v>
      </c>
      <c r="F1415" s="91" t="s">
        <v>164</v>
      </c>
      <c r="G1415" s="91" t="s">
        <v>431</v>
      </c>
      <c r="H1415" s="91" t="s">
        <v>137</v>
      </c>
      <c r="I1415" s="92">
        <v>1.3699986300013699E-2</v>
      </c>
    </row>
    <row r="1416" spans="1:9">
      <c r="A1416" s="91" t="s">
        <v>4461</v>
      </c>
      <c r="B1416" s="91" t="s">
        <v>4462</v>
      </c>
      <c r="C1416" s="91" t="s">
        <v>4463</v>
      </c>
      <c r="D1416" s="91" t="s">
        <v>70</v>
      </c>
      <c r="E1416" s="91" t="s">
        <v>435</v>
      </c>
      <c r="F1416" s="91" t="s">
        <v>482</v>
      </c>
      <c r="G1416" s="91" t="s">
        <v>53</v>
      </c>
      <c r="H1416" s="91" t="s">
        <v>54</v>
      </c>
      <c r="I1416" s="92">
        <v>1.3599986400013597E-2</v>
      </c>
    </row>
    <row r="1417" spans="1:9">
      <c r="A1417" s="91" t="s">
        <v>4464</v>
      </c>
      <c r="B1417" s="91" t="s">
        <v>4465</v>
      </c>
      <c r="C1417" s="91" t="s">
        <v>4466</v>
      </c>
      <c r="D1417" s="91" t="s">
        <v>105</v>
      </c>
      <c r="E1417" s="91" t="s">
        <v>105</v>
      </c>
      <c r="F1417" s="91" t="s">
        <v>1847</v>
      </c>
      <c r="G1417" s="91" t="s">
        <v>402</v>
      </c>
      <c r="H1417" s="91" t="s">
        <v>222</v>
      </c>
      <c r="I1417" s="92">
        <v>1.3599986400013597E-2</v>
      </c>
    </row>
    <row r="1418" spans="1:9">
      <c r="A1418" s="91" t="s">
        <v>4467</v>
      </c>
      <c r="B1418" s="91" t="s">
        <v>4468</v>
      </c>
      <c r="C1418" s="91" t="s">
        <v>4469</v>
      </c>
      <c r="D1418" s="91" t="s">
        <v>74</v>
      </c>
      <c r="E1418" s="91" t="s">
        <v>74</v>
      </c>
      <c r="F1418" s="91" t="s">
        <v>98</v>
      </c>
      <c r="G1418" s="91" t="s">
        <v>431</v>
      </c>
      <c r="H1418" s="91" t="s">
        <v>137</v>
      </c>
      <c r="I1418" s="92">
        <v>1.3599986400013597E-2</v>
      </c>
    </row>
    <row r="1419" spans="1:9">
      <c r="A1419" s="91" t="s">
        <v>4470</v>
      </c>
      <c r="B1419" s="91" t="s">
        <v>4471</v>
      </c>
      <c r="C1419" s="91" t="s">
        <v>4472</v>
      </c>
      <c r="D1419" s="91" t="s">
        <v>70</v>
      </c>
      <c r="E1419" s="91" t="s">
        <v>435</v>
      </c>
      <c r="F1419" s="91" t="s">
        <v>2642</v>
      </c>
      <c r="G1419" s="91" t="s">
        <v>327</v>
      </c>
      <c r="H1419" s="91" t="s">
        <v>166</v>
      </c>
      <c r="I1419" s="92">
        <v>1.3499986500013498E-2</v>
      </c>
    </row>
    <row r="1420" spans="1:9">
      <c r="A1420" s="91" t="s">
        <v>4473</v>
      </c>
      <c r="B1420" s="91" t="s">
        <v>4474</v>
      </c>
      <c r="C1420" s="91" t="s">
        <v>4475</v>
      </c>
      <c r="D1420" s="91" t="s">
        <v>99</v>
      </c>
      <c r="E1420" s="91" t="s">
        <v>226</v>
      </c>
      <c r="F1420" s="91" t="s">
        <v>227</v>
      </c>
      <c r="G1420" s="91" t="s">
        <v>402</v>
      </c>
      <c r="H1420" s="91" t="s">
        <v>222</v>
      </c>
      <c r="I1420" s="92">
        <v>1.3499986500013498E-2</v>
      </c>
    </row>
    <row r="1421" spans="1:9">
      <c r="A1421" s="91" t="s">
        <v>4476</v>
      </c>
      <c r="B1421" s="91" t="s">
        <v>4477</v>
      </c>
      <c r="C1421" s="91" t="s">
        <v>4478</v>
      </c>
      <c r="D1421" s="91" t="s">
        <v>88</v>
      </c>
      <c r="E1421" s="91" t="s">
        <v>609</v>
      </c>
      <c r="F1421" s="91" t="s">
        <v>610</v>
      </c>
      <c r="G1421" s="91" t="s">
        <v>53</v>
      </c>
      <c r="H1421" s="91" t="s">
        <v>54</v>
      </c>
      <c r="I1421" s="92">
        <v>1.3499986500013498E-2</v>
      </c>
    </row>
    <row r="1422" spans="1:9">
      <c r="A1422" s="91" t="s">
        <v>4479</v>
      </c>
      <c r="B1422" s="91" t="s">
        <v>4480</v>
      </c>
      <c r="C1422" s="91" t="s">
        <v>4481</v>
      </c>
      <c r="D1422" s="91" t="s">
        <v>88</v>
      </c>
      <c r="E1422" s="91" t="s">
        <v>127</v>
      </c>
      <c r="F1422" s="91" t="s">
        <v>128</v>
      </c>
      <c r="G1422" s="91" t="s">
        <v>372</v>
      </c>
      <c r="H1422" s="91" t="s">
        <v>199</v>
      </c>
      <c r="I1422" s="92">
        <v>1.3399986600013399E-2</v>
      </c>
    </row>
    <row r="1423" spans="1:9">
      <c r="A1423" s="91" t="s">
        <v>4482</v>
      </c>
      <c r="B1423" s="91" t="s">
        <v>4483</v>
      </c>
      <c r="C1423" s="91" t="s">
        <v>4484</v>
      </c>
      <c r="D1423" s="91" t="s">
        <v>65</v>
      </c>
      <c r="E1423" s="91" t="s">
        <v>203</v>
      </c>
      <c r="F1423" s="91" t="s">
        <v>203</v>
      </c>
      <c r="G1423" s="91" t="s">
        <v>276</v>
      </c>
      <c r="H1423" s="91" t="s">
        <v>152</v>
      </c>
      <c r="I1423" s="92">
        <v>1.3399986600013399E-2</v>
      </c>
    </row>
    <row r="1424" spans="1:9">
      <c r="A1424" s="91" t="s">
        <v>4485</v>
      </c>
      <c r="B1424" s="91" t="s">
        <v>4486</v>
      </c>
      <c r="C1424" s="91" t="s">
        <v>4487</v>
      </c>
      <c r="D1424" s="91" t="s">
        <v>58</v>
      </c>
      <c r="E1424" s="91" t="s">
        <v>58</v>
      </c>
      <c r="F1424" s="91" t="s">
        <v>59</v>
      </c>
      <c r="G1424" s="91" t="s">
        <v>53</v>
      </c>
      <c r="H1424" s="91" t="s">
        <v>54</v>
      </c>
      <c r="I1424" s="92">
        <v>1.3399986600013399E-2</v>
      </c>
    </row>
    <row r="1425" spans="1:9">
      <c r="A1425" s="91" t="s">
        <v>4488</v>
      </c>
      <c r="B1425" s="91" t="s">
        <v>4489</v>
      </c>
      <c r="C1425" s="91" t="s">
        <v>4490</v>
      </c>
      <c r="D1425" s="91" t="s">
        <v>94</v>
      </c>
      <c r="E1425" s="91" t="s">
        <v>94</v>
      </c>
      <c r="F1425" s="91" t="s">
        <v>164</v>
      </c>
      <c r="G1425" s="91" t="s">
        <v>327</v>
      </c>
      <c r="H1425" s="91" t="s">
        <v>166</v>
      </c>
      <c r="I1425" s="92">
        <v>1.3399986600013399E-2</v>
      </c>
    </row>
    <row r="1426" spans="1:9">
      <c r="A1426" s="91" t="s">
        <v>4491</v>
      </c>
      <c r="B1426" s="91" t="s">
        <v>4492</v>
      </c>
      <c r="C1426" s="91" t="s">
        <v>4493</v>
      </c>
      <c r="D1426" s="91" t="s">
        <v>88</v>
      </c>
      <c r="E1426" s="91" t="s">
        <v>112</v>
      </c>
      <c r="F1426" s="91" t="s">
        <v>113</v>
      </c>
      <c r="G1426" s="91" t="s">
        <v>348</v>
      </c>
      <c r="H1426" s="91" t="s">
        <v>137</v>
      </c>
      <c r="I1426" s="92">
        <v>1.3399986600013399E-2</v>
      </c>
    </row>
    <row r="1427" spans="1:9">
      <c r="A1427" s="91" t="s">
        <v>4494</v>
      </c>
      <c r="B1427" s="91" t="s">
        <v>4495</v>
      </c>
      <c r="C1427" s="91" t="s">
        <v>4496</v>
      </c>
      <c r="D1427" s="91" t="s">
        <v>88</v>
      </c>
      <c r="E1427" s="91" t="s">
        <v>127</v>
      </c>
      <c r="F1427" s="91" t="s">
        <v>461</v>
      </c>
      <c r="G1427" s="91" t="s">
        <v>53</v>
      </c>
      <c r="H1427" s="91" t="s">
        <v>54</v>
      </c>
      <c r="I1427" s="92">
        <v>1.3399986600013399E-2</v>
      </c>
    </row>
    <row r="1428" spans="1:9">
      <c r="A1428" s="91" t="s">
        <v>4497</v>
      </c>
      <c r="B1428" s="91" t="s">
        <v>4498</v>
      </c>
      <c r="C1428" s="91" t="s">
        <v>4499</v>
      </c>
      <c r="D1428" s="91" t="s">
        <v>94</v>
      </c>
      <c r="E1428" s="91" t="s">
        <v>94</v>
      </c>
      <c r="F1428" s="91" t="s">
        <v>164</v>
      </c>
      <c r="G1428" s="91" t="s">
        <v>165</v>
      </c>
      <c r="H1428" s="91" t="s">
        <v>132</v>
      </c>
      <c r="I1428" s="92">
        <v>1.3399986600013399E-2</v>
      </c>
    </row>
    <row r="1429" spans="1:9">
      <c r="A1429" s="91" t="s">
        <v>4500</v>
      </c>
      <c r="B1429" s="91" t="s">
        <v>4501</v>
      </c>
      <c r="C1429" s="91" t="s">
        <v>4502</v>
      </c>
      <c r="D1429" s="91" t="s">
        <v>58</v>
      </c>
      <c r="E1429" s="91" t="s">
        <v>58</v>
      </c>
      <c r="F1429" s="91" t="s">
        <v>59</v>
      </c>
      <c r="G1429" s="91" t="s">
        <v>53</v>
      </c>
      <c r="H1429" s="91" t="s">
        <v>54</v>
      </c>
      <c r="I1429" s="92">
        <v>1.3399986600013399E-2</v>
      </c>
    </row>
    <row r="1430" spans="1:9">
      <c r="A1430" s="91" t="s">
        <v>4503</v>
      </c>
      <c r="B1430" s="91" t="s">
        <v>4504</v>
      </c>
      <c r="C1430" s="91" t="s">
        <v>4505</v>
      </c>
      <c r="D1430" s="91" t="s">
        <v>88</v>
      </c>
      <c r="E1430" s="91" t="s">
        <v>311</v>
      </c>
      <c r="F1430" s="91" t="s">
        <v>311</v>
      </c>
      <c r="G1430" s="91" t="s">
        <v>53</v>
      </c>
      <c r="H1430" s="91" t="s">
        <v>54</v>
      </c>
      <c r="I1430" s="92">
        <v>1.3299986700013297E-2</v>
      </c>
    </row>
    <row r="1431" spans="1:9">
      <c r="A1431" s="91" t="s">
        <v>4506</v>
      </c>
      <c r="B1431" s="91" t="s">
        <v>4507</v>
      </c>
      <c r="C1431" s="91" t="s">
        <v>4508</v>
      </c>
      <c r="D1431" s="91" t="s">
        <v>94</v>
      </c>
      <c r="E1431" s="91" t="s">
        <v>94</v>
      </c>
      <c r="F1431" s="91" t="s">
        <v>164</v>
      </c>
      <c r="G1431" s="91" t="s">
        <v>114</v>
      </c>
      <c r="H1431" s="91" t="s">
        <v>115</v>
      </c>
      <c r="I1431" s="92">
        <v>1.3299986700013297E-2</v>
      </c>
    </row>
    <row r="1432" spans="1:9">
      <c r="A1432" s="91" t="s">
        <v>4509</v>
      </c>
      <c r="B1432" s="91" t="s">
        <v>4510</v>
      </c>
      <c r="C1432" s="91" t="s">
        <v>4511</v>
      </c>
      <c r="D1432" s="91" t="s">
        <v>50</v>
      </c>
      <c r="E1432" s="91" t="s">
        <v>63</v>
      </c>
      <c r="F1432" s="91" t="s">
        <v>64</v>
      </c>
      <c r="G1432" s="91" t="s">
        <v>179</v>
      </c>
      <c r="H1432" s="91" t="s">
        <v>142</v>
      </c>
      <c r="I1432" s="92">
        <v>1.3299986700013297E-2</v>
      </c>
    </row>
    <row r="1433" spans="1:9">
      <c r="A1433" s="91" t="s">
        <v>4512</v>
      </c>
      <c r="B1433" s="91" t="s">
        <v>4513</v>
      </c>
      <c r="C1433" s="91" t="s">
        <v>4514</v>
      </c>
      <c r="D1433" s="91" t="s">
        <v>94</v>
      </c>
      <c r="E1433" s="91" t="s">
        <v>94</v>
      </c>
      <c r="F1433" s="91" t="s">
        <v>281</v>
      </c>
      <c r="G1433" s="91" t="s">
        <v>179</v>
      </c>
      <c r="H1433" s="91" t="s">
        <v>142</v>
      </c>
      <c r="I1433" s="92">
        <v>1.3299986700013297E-2</v>
      </c>
    </row>
    <row r="1434" spans="1:9">
      <c r="A1434" s="91" t="s">
        <v>4515</v>
      </c>
      <c r="B1434" s="91" t="s">
        <v>4516</v>
      </c>
      <c r="C1434" s="91" t="s">
        <v>4517</v>
      </c>
      <c r="D1434" s="91" t="s">
        <v>70</v>
      </c>
      <c r="E1434" s="91" t="s">
        <v>86</v>
      </c>
      <c r="F1434" s="91" t="s">
        <v>300</v>
      </c>
      <c r="G1434" s="91" t="s">
        <v>53</v>
      </c>
      <c r="H1434" s="91" t="s">
        <v>54</v>
      </c>
      <c r="I1434" s="92">
        <v>1.3299986700013297E-2</v>
      </c>
    </row>
    <row r="1435" spans="1:9">
      <c r="A1435" s="91" t="s">
        <v>4518</v>
      </c>
      <c r="B1435" s="91" t="s">
        <v>4519</v>
      </c>
      <c r="C1435" s="91" t="s">
        <v>4520</v>
      </c>
      <c r="D1435" s="91" t="s">
        <v>88</v>
      </c>
      <c r="E1435" s="91" t="s">
        <v>311</v>
      </c>
      <c r="F1435" s="91" t="s">
        <v>311</v>
      </c>
      <c r="G1435" s="91" t="s">
        <v>80</v>
      </c>
      <c r="H1435" s="91" t="s">
        <v>81</v>
      </c>
      <c r="I1435" s="92">
        <v>1.3199986800013198E-2</v>
      </c>
    </row>
    <row r="1436" spans="1:9">
      <c r="A1436" s="91" t="s">
        <v>4521</v>
      </c>
      <c r="B1436" s="91" t="s">
        <v>4522</v>
      </c>
      <c r="C1436" s="91" t="s">
        <v>4523</v>
      </c>
      <c r="D1436" s="91" t="s">
        <v>82</v>
      </c>
      <c r="E1436" s="91" t="s">
        <v>400</v>
      </c>
      <c r="F1436" s="91" t="s">
        <v>596</v>
      </c>
      <c r="G1436" s="91" t="s">
        <v>331</v>
      </c>
      <c r="H1436" s="91" t="s">
        <v>170</v>
      </c>
      <c r="I1436" s="92">
        <v>1.3199986800013198E-2</v>
      </c>
    </row>
    <row r="1437" spans="1:9">
      <c r="A1437" s="91" t="s">
        <v>4524</v>
      </c>
      <c r="B1437" s="91" t="s">
        <v>4525</v>
      </c>
      <c r="C1437" s="91" t="s">
        <v>4526</v>
      </c>
      <c r="D1437" s="91" t="s">
        <v>70</v>
      </c>
      <c r="E1437" s="91" t="s">
        <v>86</v>
      </c>
      <c r="F1437" s="91" t="s">
        <v>87</v>
      </c>
      <c r="G1437" s="91" t="s">
        <v>323</v>
      </c>
      <c r="H1437" s="91" t="s">
        <v>160</v>
      </c>
      <c r="I1437" s="92">
        <v>1.3199986800013198E-2</v>
      </c>
    </row>
    <row r="1438" spans="1:9">
      <c r="A1438" s="91" t="s">
        <v>4527</v>
      </c>
      <c r="B1438" s="91" t="s">
        <v>4528</v>
      </c>
      <c r="C1438" s="91" t="s">
        <v>4529</v>
      </c>
      <c r="D1438" s="91" t="s">
        <v>58</v>
      </c>
      <c r="E1438" s="91" t="s">
        <v>58</v>
      </c>
      <c r="F1438" s="91" t="s">
        <v>59</v>
      </c>
      <c r="G1438" s="91" t="s">
        <v>323</v>
      </c>
      <c r="H1438" s="91" t="s">
        <v>160</v>
      </c>
      <c r="I1438" s="92">
        <v>1.3199986800013198E-2</v>
      </c>
    </row>
    <row r="1439" spans="1:9">
      <c r="A1439" s="91" t="s">
        <v>4530</v>
      </c>
      <c r="B1439" s="91" t="s">
        <v>4531</v>
      </c>
      <c r="C1439" s="91" t="s">
        <v>4532</v>
      </c>
      <c r="D1439" s="91" t="s">
        <v>94</v>
      </c>
      <c r="E1439" s="91" t="s">
        <v>94</v>
      </c>
      <c r="F1439" s="91" t="s">
        <v>281</v>
      </c>
      <c r="G1439" s="91" t="s">
        <v>194</v>
      </c>
      <c r="H1439" s="91" t="s">
        <v>147</v>
      </c>
      <c r="I1439" s="92">
        <v>1.3199986800013198E-2</v>
      </c>
    </row>
    <row r="1440" spans="1:9">
      <c r="A1440" s="91" t="s">
        <v>4533</v>
      </c>
      <c r="B1440" s="91" t="s">
        <v>4534</v>
      </c>
      <c r="C1440" s="91" t="s">
        <v>4535</v>
      </c>
      <c r="D1440" s="91" t="s">
        <v>65</v>
      </c>
      <c r="E1440" s="91" t="s">
        <v>78</v>
      </c>
      <c r="F1440" s="91" t="s">
        <v>79</v>
      </c>
      <c r="G1440" s="91" t="s">
        <v>402</v>
      </c>
      <c r="H1440" s="91" t="s">
        <v>222</v>
      </c>
      <c r="I1440" s="92">
        <v>1.3199986800013198E-2</v>
      </c>
    </row>
    <row r="1441" spans="1:9">
      <c r="A1441" s="91" t="s">
        <v>4536</v>
      </c>
      <c r="B1441" s="91" t="s">
        <v>4537</v>
      </c>
      <c r="C1441" s="91" t="s">
        <v>4538</v>
      </c>
      <c r="D1441" s="91" t="s">
        <v>58</v>
      </c>
      <c r="E1441" s="91" t="s">
        <v>58</v>
      </c>
      <c r="F1441" s="91" t="s">
        <v>59</v>
      </c>
      <c r="G1441" s="91" t="s">
        <v>327</v>
      </c>
      <c r="H1441" s="91" t="s">
        <v>166</v>
      </c>
      <c r="I1441" s="92">
        <v>1.3199986800013198E-2</v>
      </c>
    </row>
    <row r="1442" spans="1:9">
      <c r="A1442" s="91" t="s">
        <v>4539</v>
      </c>
      <c r="B1442" s="91" t="s">
        <v>4540</v>
      </c>
      <c r="C1442" s="91" t="s">
        <v>4541</v>
      </c>
      <c r="D1442" s="91" t="s">
        <v>88</v>
      </c>
      <c r="E1442" s="91" t="s">
        <v>311</v>
      </c>
      <c r="F1442" s="91" t="s">
        <v>311</v>
      </c>
      <c r="G1442" s="91" t="s">
        <v>327</v>
      </c>
      <c r="H1442" s="91" t="s">
        <v>166</v>
      </c>
      <c r="I1442" s="92">
        <v>1.3199986800013198E-2</v>
      </c>
    </row>
    <row r="1443" spans="1:9">
      <c r="A1443" s="91" t="s">
        <v>4542</v>
      </c>
      <c r="B1443" s="91" t="s">
        <v>4543</v>
      </c>
      <c r="C1443" s="91" t="s">
        <v>4544</v>
      </c>
      <c r="D1443" s="91" t="s">
        <v>88</v>
      </c>
      <c r="E1443" s="91" t="s">
        <v>112</v>
      </c>
      <c r="F1443" s="91" t="s">
        <v>113</v>
      </c>
      <c r="G1443" s="91" t="s">
        <v>414</v>
      </c>
      <c r="H1443" s="91" t="s">
        <v>232</v>
      </c>
      <c r="I1443" s="92">
        <v>1.3199986800013198E-2</v>
      </c>
    </row>
    <row r="1444" spans="1:9">
      <c r="A1444" s="91" t="s">
        <v>4545</v>
      </c>
      <c r="B1444" s="91" t="s">
        <v>4546</v>
      </c>
      <c r="C1444" s="91" t="s">
        <v>4547</v>
      </c>
      <c r="D1444" s="91" t="s">
        <v>88</v>
      </c>
      <c r="E1444" s="91" t="s">
        <v>112</v>
      </c>
      <c r="F1444" s="91" t="s">
        <v>113</v>
      </c>
      <c r="G1444" s="91" t="s">
        <v>339</v>
      </c>
      <c r="H1444" s="91" t="s">
        <v>137</v>
      </c>
      <c r="I1444" s="92">
        <v>1.3199986800013198E-2</v>
      </c>
    </row>
    <row r="1445" spans="1:9">
      <c r="A1445" s="91" t="s">
        <v>4548</v>
      </c>
      <c r="B1445" s="91" t="s">
        <v>4549</v>
      </c>
      <c r="C1445" s="91" t="s">
        <v>4550</v>
      </c>
      <c r="D1445" s="91" t="s">
        <v>58</v>
      </c>
      <c r="E1445" s="91" t="s">
        <v>58</v>
      </c>
      <c r="F1445" s="91" t="s">
        <v>59</v>
      </c>
      <c r="G1445" s="91" t="s">
        <v>276</v>
      </c>
      <c r="H1445" s="91" t="s">
        <v>152</v>
      </c>
      <c r="I1445" s="92">
        <v>1.3099986900013098E-2</v>
      </c>
    </row>
    <row r="1446" spans="1:9">
      <c r="A1446" s="91" t="s">
        <v>4551</v>
      </c>
      <c r="B1446" s="91" t="s">
        <v>4552</v>
      </c>
      <c r="C1446" s="91" t="s">
        <v>4553</v>
      </c>
      <c r="D1446" s="91" t="s">
        <v>82</v>
      </c>
      <c r="E1446" s="91" t="s">
        <v>400</v>
      </c>
      <c r="F1446" s="91" t="s">
        <v>596</v>
      </c>
      <c r="G1446" s="91" t="s">
        <v>165</v>
      </c>
      <c r="H1446" s="91" t="s">
        <v>132</v>
      </c>
      <c r="I1446" s="92">
        <v>1.3099986900013098E-2</v>
      </c>
    </row>
    <row r="1447" spans="1:9">
      <c r="A1447" s="91" t="s">
        <v>4554</v>
      </c>
      <c r="B1447" s="91" t="s">
        <v>4555</v>
      </c>
      <c r="C1447" s="91" t="s">
        <v>4556</v>
      </c>
      <c r="D1447" s="91" t="s">
        <v>105</v>
      </c>
      <c r="E1447" s="91" t="s">
        <v>105</v>
      </c>
      <c r="F1447" s="91" t="s">
        <v>565</v>
      </c>
      <c r="G1447" s="91" t="s">
        <v>315</v>
      </c>
      <c r="H1447" s="91" t="s">
        <v>156</v>
      </c>
      <c r="I1447" s="92">
        <v>1.3099986900013098E-2</v>
      </c>
    </row>
    <row r="1448" spans="1:9">
      <c r="A1448" s="91" t="s">
        <v>4557</v>
      </c>
      <c r="B1448" s="91" t="s">
        <v>4558</v>
      </c>
      <c r="C1448" s="91" t="s">
        <v>4559</v>
      </c>
      <c r="D1448" s="91" t="s">
        <v>94</v>
      </c>
      <c r="E1448" s="91" t="s">
        <v>94</v>
      </c>
      <c r="F1448" s="91" t="s">
        <v>1411</v>
      </c>
      <c r="G1448" s="91" t="s">
        <v>449</v>
      </c>
      <c r="H1448" s="91" t="s">
        <v>256</v>
      </c>
      <c r="I1448" s="92">
        <v>1.3099986900013098E-2</v>
      </c>
    </row>
    <row r="1449" spans="1:9">
      <c r="A1449" s="91" t="s">
        <v>4560</v>
      </c>
      <c r="B1449" s="91" t="s">
        <v>4561</v>
      </c>
      <c r="C1449" s="91" t="s">
        <v>4562</v>
      </c>
      <c r="D1449" s="91" t="s">
        <v>65</v>
      </c>
      <c r="E1449" s="91" t="s">
        <v>78</v>
      </c>
      <c r="F1449" s="91" t="s">
        <v>79</v>
      </c>
      <c r="G1449" s="91" t="s">
        <v>352</v>
      </c>
      <c r="H1449" s="91" t="s">
        <v>180</v>
      </c>
      <c r="I1449" s="92">
        <v>1.3099986900013098E-2</v>
      </c>
    </row>
    <row r="1450" spans="1:9">
      <c r="A1450" s="91" t="s">
        <v>4563</v>
      </c>
      <c r="B1450" s="91" t="s">
        <v>4564</v>
      </c>
      <c r="C1450" s="91" t="s">
        <v>4565</v>
      </c>
      <c r="D1450" s="91" t="s">
        <v>50</v>
      </c>
      <c r="E1450" s="91" t="s">
        <v>51</v>
      </c>
      <c r="F1450" s="91" t="s">
        <v>761</v>
      </c>
      <c r="G1450" s="91" t="s">
        <v>194</v>
      </c>
      <c r="H1450" s="91" t="s">
        <v>147</v>
      </c>
      <c r="I1450" s="92">
        <v>1.3099986900013098E-2</v>
      </c>
    </row>
    <row r="1451" spans="1:9">
      <c r="A1451" s="91" t="s">
        <v>4566</v>
      </c>
      <c r="B1451" s="91" t="s">
        <v>4567</v>
      </c>
      <c r="C1451" s="91" t="s">
        <v>4568</v>
      </c>
      <c r="D1451" s="91" t="s">
        <v>70</v>
      </c>
      <c r="E1451" s="91" t="s">
        <v>86</v>
      </c>
      <c r="F1451" s="91" t="s">
        <v>300</v>
      </c>
      <c r="G1451" s="91" t="s">
        <v>53</v>
      </c>
      <c r="H1451" s="91" t="s">
        <v>54</v>
      </c>
      <c r="I1451" s="92">
        <v>1.3099986900013098E-2</v>
      </c>
    </row>
    <row r="1452" spans="1:9">
      <c r="A1452" s="91" t="s">
        <v>4569</v>
      </c>
      <c r="B1452" s="91" t="s">
        <v>4570</v>
      </c>
      <c r="C1452" s="91" t="s">
        <v>4571</v>
      </c>
      <c r="D1452" s="91" t="s">
        <v>50</v>
      </c>
      <c r="E1452" s="91" t="s">
        <v>63</v>
      </c>
      <c r="F1452" s="91" t="s">
        <v>69</v>
      </c>
      <c r="G1452" s="91" t="s">
        <v>165</v>
      </c>
      <c r="H1452" s="91" t="s">
        <v>132</v>
      </c>
      <c r="I1452" s="92">
        <v>1.2999987000012998E-2</v>
      </c>
    </row>
    <row r="1453" spans="1:9">
      <c r="A1453" s="91" t="s">
        <v>4572</v>
      </c>
      <c r="B1453" s="91" t="s">
        <v>4573</v>
      </c>
      <c r="C1453" s="91" t="s">
        <v>4574</v>
      </c>
      <c r="D1453" s="91" t="s">
        <v>99</v>
      </c>
      <c r="E1453" s="91" t="s">
        <v>192</v>
      </c>
      <c r="F1453" s="91" t="s">
        <v>193</v>
      </c>
      <c r="G1453" s="91" t="s">
        <v>194</v>
      </c>
      <c r="H1453" s="91" t="s">
        <v>147</v>
      </c>
      <c r="I1453" s="92">
        <v>1.2999987000012998E-2</v>
      </c>
    </row>
    <row r="1454" spans="1:9">
      <c r="A1454" s="91" t="s">
        <v>4575</v>
      </c>
      <c r="B1454" s="91" t="s">
        <v>4576</v>
      </c>
      <c r="C1454" s="91" t="s">
        <v>4577</v>
      </c>
      <c r="D1454" s="91" t="s">
        <v>99</v>
      </c>
      <c r="E1454" s="91" t="s">
        <v>296</v>
      </c>
      <c r="F1454" s="91" t="s">
        <v>296</v>
      </c>
      <c r="G1454" s="91" t="s">
        <v>174</v>
      </c>
      <c r="H1454" s="91" t="s">
        <v>137</v>
      </c>
      <c r="I1454" s="92">
        <v>1.2999987000012998E-2</v>
      </c>
    </row>
    <row r="1455" spans="1:9">
      <c r="A1455" s="91" t="s">
        <v>4578</v>
      </c>
      <c r="B1455" s="91" t="s">
        <v>4579</v>
      </c>
      <c r="C1455" s="91" t="s">
        <v>4580</v>
      </c>
      <c r="D1455" s="91" t="s">
        <v>70</v>
      </c>
      <c r="E1455" s="91" t="s">
        <v>435</v>
      </c>
      <c r="F1455" s="91" t="s">
        <v>3911</v>
      </c>
      <c r="G1455" s="91" t="s">
        <v>418</v>
      </c>
      <c r="H1455" s="91" t="s">
        <v>236</v>
      </c>
      <c r="I1455" s="92">
        <v>1.2999987000012998E-2</v>
      </c>
    </row>
    <row r="1456" spans="1:9">
      <c r="A1456" s="91" t="s">
        <v>4581</v>
      </c>
      <c r="B1456" s="91" t="s">
        <v>4582</v>
      </c>
      <c r="C1456" s="91" t="s">
        <v>4583</v>
      </c>
      <c r="D1456" s="91" t="s">
        <v>74</v>
      </c>
      <c r="E1456" s="91" t="s">
        <v>74</v>
      </c>
      <c r="F1456" s="91" t="s">
        <v>98</v>
      </c>
      <c r="G1456" s="91" t="s">
        <v>53</v>
      </c>
      <c r="H1456" s="91" t="s">
        <v>54</v>
      </c>
      <c r="I1456" s="92">
        <v>1.2999987000012998E-2</v>
      </c>
    </row>
    <row r="1457" spans="1:9">
      <c r="A1457" s="91" t="s">
        <v>4584</v>
      </c>
      <c r="B1457" s="91" t="s">
        <v>4585</v>
      </c>
      <c r="C1457" s="91" t="s">
        <v>4586</v>
      </c>
      <c r="D1457" s="91" t="s">
        <v>99</v>
      </c>
      <c r="E1457" s="91" t="s">
        <v>551</v>
      </c>
      <c r="F1457" s="91" t="s">
        <v>1076</v>
      </c>
      <c r="G1457" s="91" t="s">
        <v>53</v>
      </c>
      <c r="H1457" s="91" t="s">
        <v>54</v>
      </c>
      <c r="I1457" s="92">
        <v>1.2999987000012998E-2</v>
      </c>
    </row>
    <row r="1458" spans="1:9">
      <c r="A1458" s="91" t="s">
        <v>4587</v>
      </c>
      <c r="B1458" s="91" t="s">
        <v>4588</v>
      </c>
      <c r="C1458" s="91" t="s">
        <v>4589</v>
      </c>
      <c r="D1458" s="91" t="s">
        <v>58</v>
      </c>
      <c r="E1458" s="91" t="s">
        <v>58</v>
      </c>
      <c r="F1458" s="91" t="s">
        <v>59</v>
      </c>
      <c r="G1458" s="91" t="s">
        <v>426</v>
      </c>
      <c r="H1458" s="91" t="s">
        <v>244</v>
      </c>
      <c r="I1458" s="92">
        <v>1.2999987000012998E-2</v>
      </c>
    </row>
    <row r="1459" spans="1:9">
      <c r="A1459" s="91" t="s">
        <v>4590</v>
      </c>
      <c r="B1459" s="91" t="s">
        <v>4591</v>
      </c>
      <c r="C1459" s="91" t="s">
        <v>4592</v>
      </c>
      <c r="D1459" s="91" t="s">
        <v>88</v>
      </c>
      <c r="E1459" s="91" t="s">
        <v>311</v>
      </c>
      <c r="F1459" s="91" t="s">
        <v>311</v>
      </c>
      <c r="G1459" s="91" t="s">
        <v>53</v>
      </c>
      <c r="H1459" s="91" t="s">
        <v>54</v>
      </c>
      <c r="I1459" s="92">
        <v>1.2999987000012998E-2</v>
      </c>
    </row>
    <row r="1460" spans="1:9">
      <c r="A1460" s="91" t="s">
        <v>4593</v>
      </c>
      <c r="B1460" s="91" t="s">
        <v>4594</v>
      </c>
      <c r="C1460" s="91" t="s">
        <v>4595</v>
      </c>
      <c r="D1460" s="91" t="s">
        <v>99</v>
      </c>
      <c r="E1460" s="91" t="s">
        <v>551</v>
      </c>
      <c r="F1460" s="91" t="s">
        <v>1076</v>
      </c>
      <c r="G1460" s="91" t="s">
        <v>194</v>
      </c>
      <c r="H1460" s="91" t="s">
        <v>147</v>
      </c>
      <c r="I1460" s="92">
        <v>1.2999987000012998E-2</v>
      </c>
    </row>
    <row r="1461" spans="1:9">
      <c r="A1461" s="91" t="s">
        <v>4596</v>
      </c>
      <c r="B1461" s="91" t="s">
        <v>4597</v>
      </c>
      <c r="C1461" s="91" t="s">
        <v>4598</v>
      </c>
      <c r="D1461" s="91" t="s">
        <v>94</v>
      </c>
      <c r="E1461" s="91" t="s">
        <v>94</v>
      </c>
      <c r="F1461" s="91" t="s">
        <v>1411</v>
      </c>
      <c r="G1461" s="91" t="s">
        <v>388</v>
      </c>
      <c r="H1461" s="91" t="s">
        <v>213</v>
      </c>
      <c r="I1461" s="92">
        <v>1.2999987000012998E-2</v>
      </c>
    </row>
    <row r="1462" spans="1:9">
      <c r="A1462" s="91" t="s">
        <v>4599</v>
      </c>
      <c r="B1462" s="91" t="s">
        <v>4600</v>
      </c>
      <c r="C1462" s="91" t="s">
        <v>4601</v>
      </c>
      <c r="D1462" s="91" t="s">
        <v>70</v>
      </c>
      <c r="E1462" s="91" t="s">
        <v>86</v>
      </c>
      <c r="F1462" s="91" t="s">
        <v>532</v>
      </c>
      <c r="G1462" s="91" t="s">
        <v>376</v>
      </c>
      <c r="H1462" s="91" t="s">
        <v>204</v>
      </c>
      <c r="I1462" s="92">
        <v>1.2899987100012899E-2</v>
      </c>
    </row>
    <row r="1463" spans="1:9">
      <c r="A1463" s="91" t="s">
        <v>4602</v>
      </c>
      <c r="B1463" s="91" t="s">
        <v>4603</v>
      </c>
      <c r="C1463" s="91" t="s">
        <v>4604</v>
      </c>
      <c r="D1463" s="91" t="s">
        <v>82</v>
      </c>
      <c r="E1463" s="91" t="s">
        <v>103</v>
      </c>
      <c r="F1463" s="91" t="s">
        <v>104</v>
      </c>
      <c r="G1463" s="91" t="s">
        <v>194</v>
      </c>
      <c r="H1463" s="91" t="s">
        <v>147</v>
      </c>
      <c r="I1463" s="92">
        <v>1.2899987100012899E-2</v>
      </c>
    </row>
    <row r="1464" spans="1:9">
      <c r="A1464" s="91" t="s">
        <v>4605</v>
      </c>
      <c r="B1464" s="91" t="s">
        <v>4606</v>
      </c>
      <c r="C1464" s="91" t="s">
        <v>4607</v>
      </c>
      <c r="D1464" s="91" t="s">
        <v>105</v>
      </c>
      <c r="E1464" s="91" t="s">
        <v>105</v>
      </c>
      <c r="F1464" s="91" t="s">
        <v>1847</v>
      </c>
      <c r="G1464" s="91" t="s">
        <v>319</v>
      </c>
      <c r="H1464" s="91" t="s">
        <v>137</v>
      </c>
      <c r="I1464" s="92">
        <v>1.2899987100012899E-2</v>
      </c>
    </row>
    <row r="1465" spans="1:9">
      <c r="A1465" s="91" t="s">
        <v>4608</v>
      </c>
      <c r="B1465" s="91" t="s">
        <v>4609</v>
      </c>
      <c r="C1465" s="91" t="s">
        <v>4610</v>
      </c>
      <c r="D1465" s="91" t="s">
        <v>88</v>
      </c>
      <c r="E1465" s="91" t="s">
        <v>112</v>
      </c>
      <c r="F1465" s="91" t="s">
        <v>113</v>
      </c>
      <c r="G1465" s="91" t="s">
        <v>323</v>
      </c>
      <c r="H1465" s="91" t="s">
        <v>160</v>
      </c>
      <c r="I1465" s="92">
        <v>1.2899987100012899E-2</v>
      </c>
    </row>
    <row r="1466" spans="1:9">
      <c r="A1466" s="91" t="s">
        <v>4611</v>
      </c>
      <c r="B1466" s="91" t="s">
        <v>4612</v>
      </c>
      <c r="C1466" s="91" t="s">
        <v>4613</v>
      </c>
      <c r="D1466" s="91" t="s">
        <v>58</v>
      </c>
      <c r="E1466" s="91" t="s">
        <v>58</v>
      </c>
      <c r="F1466" s="91" t="s">
        <v>59</v>
      </c>
      <c r="G1466" s="91" t="s">
        <v>276</v>
      </c>
      <c r="H1466" s="91" t="s">
        <v>152</v>
      </c>
      <c r="I1466" s="92">
        <v>1.2899987100012899E-2</v>
      </c>
    </row>
    <row r="1467" spans="1:9">
      <c r="A1467" s="91" t="s">
        <v>4614</v>
      </c>
      <c r="B1467" s="91" t="s">
        <v>4615</v>
      </c>
      <c r="C1467" s="91" t="s">
        <v>4616</v>
      </c>
      <c r="D1467" s="91" t="s">
        <v>88</v>
      </c>
      <c r="E1467" s="91" t="s">
        <v>311</v>
      </c>
      <c r="F1467" s="91" t="s">
        <v>311</v>
      </c>
      <c r="G1467" s="91" t="s">
        <v>53</v>
      </c>
      <c r="H1467" s="91" t="s">
        <v>54</v>
      </c>
      <c r="I1467" s="92">
        <v>1.2799987200012799E-2</v>
      </c>
    </row>
    <row r="1468" spans="1:9">
      <c r="A1468" s="91" t="s">
        <v>4617</v>
      </c>
      <c r="B1468" s="91" t="s">
        <v>4618</v>
      </c>
      <c r="C1468" s="91" t="s">
        <v>4619</v>
      </c>
      <c r="D1468" s="91" t="s">
        <v>94</v>
      </c>
      <c r="E1468" s="91" t="s">
        <v>94</v>
      </c>
      <c r="F1468" s="91" t="s">
        <v>164</v>
      </c>
      <c r="G1468" s="91" t="s">
        <v>335</v>
      </c>
      <c r="H1468" s="91" t="s">
        <v>175</v>
      </c>
      <c r="I1468" s="92">
        <v>1.2799987200012799E-2</v>
      </c>
    </row>
    <row r="1469" spans="1:9">
      <c r="A1469" s="91" t="s">
        <v>4620</v>
      </c>
      <c r="B1469" s="91" t="s">
        <v>4621</v>
      </c>
      <c r="C1469" s="91" t="s">
        <v>4622</v>
      </c>
      <c r="D1469" s="91" t="s">
        <v>82</v>
      </c>
      <c r="E1469" s="91" t="s">
        <v>400</v>
      </c>
      <c r="F1469" s="91" t="s">
        <v>596</v>
      </c>
      <c r="G1469" s="91" t="s">
        <v>194</v>
      </c>
      <c r="H1469" s="91" t="s">
        <v>147</v>
      </c>
      <c r="I1469" s="92">
        <v>1.2799987200012799E-2</v>
      </c>
    </row>
    <row r="1470" spans="1:9">
      <c r="A1470" s="91" t="s">
        <v>4623</v>
      </c>
      <c r="B1470" s="91" t="s">
        <v>4624</v>
      </c>
      <c r="C1470" s="91" t="s">
        <v>4625</v>
      </c>
      <c r="D1470" s="91" t="s">
        <v>70</v>
      </c>
      <c r="E1470" s="91" t="s">
        <v>1457</v>
      </c>
      <c r="F1470" s="91" t="s">
        <v>1458</v>
      </c>
      <c r="G1470" s="91" t="s">
        <v>53</v>
      </c>
      <c r="H1470" s="91" t="s">
        <v>54</v>
      </c>
      <c r="I1470" s="92">
        <v>1.2799987200012799E-2</v>
      </c>
    </row>
    <row r="1471" spans="1:9">
      <c r="A1471" s="91" t="s">
        <v>4626</v>
      </c>
      <c r="B1471" s="91" t="s">
        <v>4627</v>
      </c>
      <c r="C1471" s="91" t="s">
        <v>4628</v>
      </c>
      <c r="D1471" s="91" t="s">
        <v>70</v>
      </c>
      <c r="E1471" s="91" t="s">
        <v>86</v>
      </c>
      <c r="F1471" s="91" t="s">
        <v>307</v>
      </c>
      <c r="G1471" s="91" t="s">
        <v>174</v>
      </c>
      <c r="H1471" s="91" t="s">
        <v>137</v>
      </c>
      <c r="I1471" s="92">
        <v>1.2799987200012799E-2</v>
      </c>
    </row>
    <row r="1472" spans="1:9">
      <c r="A1472" s="91" t="s">
        <v>4629</v>
      </c>
      <c r="B1472" s="91" t="s">
        <v>4630</v>
      </c>
      <c r="C1472" s="91" t="s">
        <v>4631</v>
      </c>
      <c r="D1472" s="91" t="s">
        <v>94</v>
      </c>
      <c r="E1472" s="91" t="s">
        <v>94</v>
      </c>
      <c r="F1472" s="91" t="s">
        <v>164</v>
      </c>
      <c r="G1472" s="91" t="s">
        <v>165</v>
      </c>
      <c r="H1472" s="91" t="s">
        <v>132</v>
      </c>
      <c r="I1472" s="92">
        <v>1.2699987300012698E-2</v>
      </c>
    </row>
    <row r="1473" spans="1:9">
      <c r="A1473" s="91" t="s">
        <v>4632</v>
      </c>
      <c r="B1473" s="91" t="s">
        <v>4633</v>
      </c>
      <c r="C1473" s="91" t="s">
        <v>4634</v>
      </c>
      <c r="D1473" s="91" t="s">
        <v>88</v>
      </c>
      <c r="E1473" s="91" t="s">
        <v>112</v>
      </c>
      <c r="F1473" s="91" t="s">
        <v>113</v>
      </c>
      <c r="G1473" s="91" t="s">
        <v>396</v>
      </c>
      <c r="H1473" s="91" t="s">
        <v>218</v>
      </c>
      <c r="I1473" s="92">
        <v>1.2699987300012698E-2</v>
      </c>
    </row>
    <row r="1474" spans="1:9">
      <c r="A1474" s="91" t="s">
        <v>4635</v>
      </c>
      <c r="B1474" s="91" t="s">
        <v>4636</v>
      </c>
      <c r="C1474" s="91" t="s">
        <v>4637</v>
      </c>
      <c r="D1474" s="91" t="s">
        <v>88</v>
      </c>
      <c r="E1474" s="91" t="s">
        <v>112</v>
      </c>
      <c r="F1474" s="91" t="s">
        <v>113</v>
      </c>
      <c r="G1474" s="91" t="s">
        <v>327</v>
      </c>
      <c r="H1474" s="91" t="s">
        <v>166</v>
      </c>
      <c r="I1474" s="92">
        <v>1.2699987300012698E-2</v>
      </c>
    </row>
    <row r="1475" spans="1:9">
      <c r="A1475" s="91" t="s">
        <v>4638</v>
      </c>
      <c r="B1475" s="91" t="s">
        <v>4639</v>
      </c>
      <c r="C1475" s="91" t="s">
        <v>4640</v>
      </c>
      <c r="D1475" s="91" t="s">
        <v>65</v>
      </c>
      <c r="E1475" s="91" t="s">
        <v>78</v>
      </c>
      <c r="F1475" s="91" t="s">
        <v>136</v>
      </c>
      <c r="G1475" s="91" t="s">
        <v>388</v>
      </c>
      <c r="H1475" s="91" t="s">
        <v>213</v>
      </c>
      <c r="I1475" s="92">
        <v>1.2699987300012698E-2</v>
      </c>
    </row>
    <row r="1476" spans="1:9">
      <c r="A1476" s="91" t="s">
        <v>4641</v>
      </c>
      <c r="B1476" s="91" t="s">
        <v>4642</v>
      </c>
      <c r="C1476" s="91" t="s">
        <v>4643</v>
      </c>
      <c r="D1476" s="91" t="s">
        <v>94</v>
      </c>
      <c r="E1476" s="91" t="s">
        <v>94</v>
      </c>
      <c r="F1476" s="91" t="s">
        <v>164</v>
      </c>
      <c r="G1476" s="91" t="s">
        <v>194</v>
      </c>
      <c r="H1476" s="91" t="s">
        <v>147</v>
      </c>
      <c r="I1476" s="92">
        <v>1.2699987300012698E-2</v>
      </c>
    </row>
    <row r="1477" spans="1:9">
      <c r="A1477" s="91" t="s">
        <v>4644</v>
      </c>
      <c r="B1477" s="91" t="s">
        <v>4645</v>
      </c>
      <c r="C1477" s="91" t="s">
        <v>4646</v>
      </c>
      <c r="D1477" s="91" t="s">
        <v>58</v>
      </c>
      <c r="E1477" s="91" t="s">
        <v>58</v>
      </c>
      <c r="F1477" s="91" t="s">
        <v>59</v>
      </c>
      <c r="G1477" s="91" t="s">
        <v>441</v>
      </c>
      <c r="H1477" s="91" t="s">
        <v>248</v>
      </c>
      <c r="I1477" s="92">
        <v>1.2699987300012698E-2</v>
      </c>
    </row>
    <row r="1478" spans="1:9">
      <c r="A1478" s="91" t="s">
        <v>4647</v>
      </c>
      <c r="B1478" s="91" t="s">
        <v>4648</v>
      </c>
      <c r="C1478" s="91" t="s">
        <v>4649</v>
      </c>
      <c r="D1478" s="91" t="s">
        <v>65</v>
      </c>
      <c r="E1478" s="91" t="s">
        <v>78</v>
      </c>
      <c r="F1478" s="91" t="s">
        <v>79</v>
      </c>
      <c r="G1478" s="91" t="s">
        <v>406</v>
      </c>
      <c r="H1478" s="91" t="s">
        <v>228</v>
      </c>
      <c r="I1478" s="92">
        <v>1.2599987400012598E-2</v>
      </c>
    </row>
    <row r="1479" spans="1:9">
      <c r="A1479" s="91" t="s">
        <v>4650</v>
      </c>
      <c r="B1479" s="91" t="s">
        <v>4651</v>
      </c>
      <c r="C1479" s="91" t="s">
        <v>4652</v>
      </c>
      <c r="D1479" s="91" t="s">
        <v>82</v>
      </c>
      <c r="E1479" s="91" t="s">
        <v>103</v>
      </c>
      <c r="F1479" s="91" t="s">
        <v>1069</v>
      </c>
      <c r="G1479" s="91" t="s">
        <v>268</v>
      </c>
      <c r="H1479" s="91" t="s">
        <v>137</v>
      </c>
      <c r="I1479" s="92">
        <v>1.2599987400012598E-2</v>
      </c>
    </row>
    <row r="1480" spans="1:9">
      <c r="A1480" s="91" t="s">
        <v>4653</v>
      </c>
      <c r="B1480" s="91" t="s">
        <v>4654</v>
      </c>
      <c r="C1480" s="91" t="s">
        <v>4655</v>
      </c>
      <c r="D1480" s="91" t="s">
        <v>99</v>
      </c>
      <c r="E1480" s="91" t="s">
        <v>291</v>
      </c>
      <c r="F1480" s="91" t="s">
        <v>669</v>
      </c>
      <c r="G1480" s="91" t="s">
        <v>418</v>
      </c>
      <c r="H1480" s="91" t="s">
        <v>236</v>
      </c>
      <c r="I1480" s="92">
        <v>1.2599987400012598E-2</v>
      </c>
    </row>
    <row r="1481" spans="1:9">
      <c r="A1481" s="91" t="s">
        <v>4656</v>
      </c>
      <c r="B1481" s="91" t="s">
        <v>4657</v>
      </c>
      <c r="C1481" s="91" t="s">
        <v>4658</v>
      </c>
      <c r="D1481" s="91" t="s">
        <v>50</v>
      </c>
      <c r="E1481" s="91" t="s">
        <v>63</v>
      </c>
      <c r="F1481" s="91" t="s">
        <v>69</v>
      </c>
      <c r="G1481" s="91" t="s">
        <v>53</v>
      </c>
      <c r="H1481" s="91" t="s">
        <v>54</v>
      </c>
      <c r="I1481" s="92">
        <v>1.2599987400012598E-2</v>
      </c>
    </row>
    <row r="1482" spans="1:9">
      <c r="A1482" s="91" t="s">
        <v>4659</v>
      </c>
      <c r="B1482" s="91" t="s">
        <v>4660</v>
      </c>
      <c r="C1482" s="91" t="s">
        <v>4661</v>
      </c>
      <c r="D1482" s="91" t="s">
        <v>88</v>
      </c>
      <c r="E1482" s="91" t="s">
        <v>112</v>
      </c>
      <c r="F1482" s="91" t="s">
        <v>113</v>
      </c>
      <c r="G1482" s="91" t="s">
        <v>319</v>
      </c>
      <c r="H1482" s="91" t="s">
        <v>137</v>
      </c>
      <c r="I1482" s="92">
        <v>1.2499987500012499E-2</v>
      </c>
    </row>
    <row r="1483" spans="1:9">
      <c r="A1483" s="91" t="s">
        <v>4662</v>
      </c>
      <c r="B1483" s="91" t="s">
        <v>4663</v>
      </c>
      <c r="C1483" s="91" t="s">
        <v>4664</v>
      </c>
      <c r="D1483" s="91" t="s">
        <v>94</v>
      </c>
      <c r="E1483" s="91" t="s">
        <v>94</v>
      </c>
      <c r="F1483" s="91" t="s">
        <v>164</v>
      </c>
      <c r="G1483" s="91" t="s">
        <v>372</v>
      </c>
      <c r="H1483" s="91" t="s">
        <v>199</v>
      </c>
      <c r="I1483" s="92">
        <v>1.2499987500012499E-2</v>
      </c>
    </row>
    <row r="1484" spans="1:9">
      <c r="A1484" s="91" t="s">
        <v>4665</v>
      </c>
      <c r="B1484" s="91" t="s">
        <v>4666</v>
      </c>
      <c r="C1484" s="91" t="s">
        <v>4667</v>
      </c>
      <c r="D1484" s="91" t="s">
        <v>65</v>
      </c>
      <c r="E1484" s="91" t="s">
        <v>203</v>
      </c>
      <c r="F1484" s="91" t="s">
        <v>203</v>
      </c>
      <c r="G1484" s="91" t="s">
        <v>194</v>
      </c>
      <c r="H1484" s="91" t="s">
        <v>147</v>
      </c>
      <c r="I1484" s="92">
        <v>1.2499987500012499E-2</v>
      </c>
    </row>
    <row r="1485" spans="1:9">
      <c r="A1485" s="91" t="s">
        <v>4668</v>
      </c>
      <c r="B1485" s="91" t="s">
        <v>4669</v>
      </c>
      <c r="C1485" s="91" t="s">
        <v>4670</v>
      </c>
      <c r="D1485" s="91" t="s">
        <v>70</v>
      </c>
      <c r="E1485" s="91" t="s">
        <v>86</v>
      </c>
      <c r="F1485" s="91" t="s">
        <v>300</v>
      </c>
      <c r="G1485" s="91" t="s">
        <v>380</v>
      </c>
      <c r="H1485" s="91" t="s">
        <v>209</v>
      </c>
      <c r="I1485" s="92">
        <v>1.2499987500012499E-2</v>
      </c>
    </row>
    <row r="1486" spans="1:9">
      <c r="A1486" s="91" t="s">
        <v>4671</v>
      </c>
      <c r="B1486" s="91" t="s">
        <v>4672</v>
      </c>
      <c r="C1486" s="91" t="s">
        <v>4673</v>
      </c>
      <c r="D1486" s="91" t="s">
        <v>99</v>
      </c>
      <c r="E1486" s="91" t="s">
        <v>551</v>
      </c>
      <c r="F1486" s="91" t="s">
        <v>1076</v>
      </c>
      <c r="G1486" s="91" t="s">
        <v>53</v>
      </c>
      <c r="H1486" s="91" t="s">
        <v>54</v>
      </c>
      <c r="I1486" s="92">
        <v>1.2499987500012499E-2</v>
      </c>
    </row>
    <row r="1487" spans="1:9">
      <c r="A1487" s="91" t="s">
        <v>4674</v>
      </c>
      <c r="B1487" s="91" t="s">
        <v>4675</v>
      </c>
      <c r="C1487" s="91" t="s">
        <v>4676</v>
      </c>
      <c r="D1487" s="91" t="s">
        <v>99</v>
      </c>
      <c r="E1487" s="91" t="s">
        <v>291</v>
      </c>
      <c r="F1487" s="91" t="s">
        <v>292</v>
      </c>
      <c r="G1487" s="91" t="s">
        <v>53</v>
      </c>
      <c r="H1487" s="91" t="s">
        <v>54</v>
      </c>
      <c r="I1487" s="92">
        <v>1.2499987500012499E-2</v>
      </c>
    </row>
    <row r="1488" spans="1:9">
      <c r="A1488" s="91" t="s">
        <v>4677</v>
      </c>
      <c r="B1488" s="91" t="s">
        <v>4678</v>
      </c>
      <c r="C1488" s="91" t="s">
        <v>4679</v>
      </c>
      <c r="D1488" s="91" t="s">
        <v>88</v>
      </c>
      <c r="E1488" s="91" t="s">
        <v>127</v>
      </c>
      <c r="F1488" s="91" t="s">
        <v>461</v>
      </c>
      <c r="G1488" s="91" t="s">
        <v>335</v>
      </c>
      <c r="H1488" s="91" t="s">
        <v>175</v>
      </c>
      <c r="I1488" s="92">
        <v>1.2399987600012399E-2</v>
      </c>
    </row>
    <row r="1489" spans="1:9">
      <c r="A1489" s="91" t="s">
        <v>4680</v>
      </c>
      <c r="B1489" s="91" t="s">
        <v>4681</v>
      </c>
      <c r="C1489" s="91" t="s">
        <v>4682</v>
      </c>
      <c r="D1489" s="91" t="s">
        <v>88</v>
      </c>
      <c r="E1489" s="91" t="s">
        <v>609</v>
      </c>
      <c r="F1489" s="91" t="s">
        <v>610</v>
      </c>
      <c r="G1489" s="91" t="s">
        <v>165</v>
      </c>
      <c r="H1489" s="91" t="s">
        <v>132</v>
      </c>
      <c r="I1489" s="92">
        <v>1.2399987600012399E-2</v>
      </c>
    </row>
    <row r="1490" spans="1:9">
      <c r="A1490" s="91" t="s">
        <v>4683</v>
      </c>
      <c r="B1490" s="91" t="s">
        <v>4684</v>
      </c>
      <c r="C1490" s="91" t="s">
        <v>4685</v>
      </c>
      <c r="D1490" s="91" t="s">
        <v>88</v>
      </c>
      <c r="E1490" s="91" t="s">
        <v>127</v>
      </c>
      <c r="F1490" s="91" t="s">
        <v>461</v>
      </c>
      <c r="G1490" s="91" t="s">
        <v>276</v>
      </c>
      <c r="H1490" s="91" t="s">
        <v>152</v>
      </c>
      <c r="I1490" s="92">
        <v>1.2399987600012399E-2</v>
      </c>
    </row>
    <row r="1491" spans="1:9">
      <c r="A1491" s="91" t="s">
        <v>4686</v>
      </c>
      <c r="B1491" s="91" t="s">
        <v>4687</v>
      </c>
      <c r="C1491" s="91" t="s">
        <v>4688</v>
      </c>
      <c r="D1491" s="91" t="s">
        <v>94</v>
      </c>
      <c r="E1491" s="91" t="s">
        <v>94</v>
      </c>
      <c r="F1491" s="91" t="s">
        <v>164</v>
      </c>
      <c r="G1491" s="91" t="s">
        <v>276</v>
      </c>
      <c r="H1491" s="91" t="s">
        <v>152</v>
      </c>
      <c r="I1491" s="92">
        <v>1.2399987600012399E-2</v>
      </c>
    </row>
    <row r="1492" spans="1:9">
      <c r="A1492" s="91" t="s">
        <v>4689</v>
      </c>
      <c r="B1492" s="91" t="s">
        <v>4690</v>
      </c>
      <c r="C1492" s="91" t="s">
        <v>4691</v>
      </c>
      <c r="D1492" s="91" t="s">
        <v>99</v>
      </c>
      <c r="E1492" s="91" t="s">
        <v>296</v>
      </c>
      <c r="F1492" s="91" t="s">
        <v>296</v>
      </c>
      <c r="G1492" s="91" t="s">
        <v>174</v>
      </c>
      <c r="H1492" s="91" t="s">
        <v>137</v>
      </c>
      <c r="I1492" s="92">
        <v>1.2399987600012399E-2</v>
      </c>
    </row>
    <row r="1493" spans="1:9">
      <c r="A1493" s="91" t="s">
        <v>4692</v>
      </c>
      <c r="B1493" s="91" t="s">
        <v>4693</v>
      </c>
      <c r="C1493" s="91" t="s">
        <v>4694</v>
      </c>
      <c r="D1493" s="91" t="s">
        <v>70</v>
      </c>
      <c r="E1493" s="91" t="s">
        <v>1457</v>
      </c>
      <c r="F1493" s="91" t="s">
        <v>1504</v>
      </c>
      <c r="G1493" s="91" t="s">
        <v>53</v>
      </c>
      <c r="H1493" s="91" t="s">
        <v>54</v>
      </c>
      <c r="I1493" s="92">
        <v>1.2399987600012399E-2</v>
      </c>
    </row>
    <row r="1494" spans="1:9">
      <c r="A1494" s="91" t="s">
        <v>4695</v>
      </c>
      <c r="B1494" s="91" t="s">
        <v>4696</v>
      </c>
      <c r="C1494" s="91" t="s">
        <v>4697</v>
      </c>
      <c r="D1494" s="91" t="s">
        <v>70</v>
      </c>
      <c r="E1494" s="91" t="s">
        <v>86</v>
      </c>
      <c r="F1494" s="91" t="s">
        <v>532</v>
      </c>
      <c r="G1494" s="91" t="s">
        <v>339</v>
      </c>
      <c r="H1494" s="91" t="s">
        <v>137</v>
      </c>
      <c r="I1494" s="92">
        <v>1.2399987600012399E-2</v>
      </c>
    </row>
    <row r="1495" spans="1:9">
      <c r="A1495" s="91" t="s">
        <v>4698</v>
      </c>
      <c r="B1495" s="91" t="s">
        <v>4699</v>
      </c>
      <c r="C1495" s="91" t="s">
        <v>4700</v>
      </c>
      <c r="D1495" s="91" t="s">
        <v>88</v>
      </c>
      <c r="E1495" s="91" t="s">
        <v>609</v>
      </c>
      <c r="F1495" s="91" t="s">
        <v>610</v>
      </c>
      <c r="G1495" s="91" t="s">
        <v>276</v>
      </c>
      <c r="H1495" s="91" t="s">
        <v>152</v>
      </c>
      <c r="I1495" s="92">
        <v>1.2399987600012399E-2</v>
      </c>
    </row>
    <row r="1496" spans="1:9">
      <c r="A1496" s="91" t="s">
        <v>4701</v>
      </c>
      <c r="B1496" s="91" t="s">
        <v>4702</v>
      </c>
      <c r="C1496" s="91" t="s">
        <v>4703</v>
      </c>
      <c r="D1496" s="91" t="s">
        <v>99</v>
      </c>
      <c r="E1496" s="91" t="s">
        <v>226</v>
      </c>
      <c r="F1496" s="91" t="s">
        <v>227</v>
      </c>
      <c r="G1496" s="91" t="s">
        <v>368</v>
      </c>
      <c r="H1496" s="91" t="s">
        <v>166</v>
      </c>
      <c r="I1496" s="92">
        <v>1.2399987600012399E-2</v>
      </c>
    </row>
    <row r="1497" spans="1:9">
      <c r="A1497" s="91" t="s">
        <v>4704</v>
      </c>
      <c r="B1497" s="91" t="s">
        <v>4705</v>
      </c>
      <c r="C1497" s="91" t="s">
        <v>4706</v>
      </c>
      <c r="D1497" s="91" t="s">
        <v>88</v>
      </c>
      <c r="E1497" s="91" t="s">
        <v>311</v>
      </c>
      <c r="F1497" s="91" t="s">
        <v>311</v>
      </c>
      <c r="G1497" s="91" t="s">
        <v>80</v>
      </c>
      <c r="H1497" s="91" t="s">
        <v>81</v>
      </c>
      <c r="I1497" s="92">
        <v>1.2399987600012399E-2</v>
      </c>
    </row>
    <row r="1498" spans="1:9">
      <c r="A1498" s="91" t="s">
        <v>4707</v>
      </c>
      <c r="B1498" s="91" t="s">
        <v>4708</v>
      </c>
      <c r="C1498" s="91" t="s">
        <v>4709</v>
      </c>
      <c r="D1498" s="91" t="s">
        <v>88</v>
      </c>
      <c r="E1498" s="91" t="s">
        <v>112</v>
      </c>
      <c r="F1498" s="91" t="s">
        <v>113</v>
      </c>
      <c r="G1498" s="91" t="s">
        <v>319</v>
      </c>
      <c r="H1498" s="91" t="s">
        <v>137</v>
      </c>
      <c r="I1498" s="92">
        <v>1.2299987700012298E-2</v>
      </c>
    </row>
    <row r="1499" spans="1:9">
      <c r="A1499" s="91" t="s">
        <v>4710</v>
      </c>
      <c r="B1499" s="91" t="s">
        <v>4711</v>
      </c>
      <c r="C1499" s="91" t="s">
        <v>4712</v>
      </c>
      <c r="D1499" s="91" t="s">
        <v>88</v>
      </c>
      <c r="E1499" s="91" t="s">
        <v>609</v>
      </c>
      <c r="F1499" s="91" t="s">
        <v>610</v>
      </c>
      <c r="G1499" s="91" t="s">
        <v>53</v>
      </c>
      <c r="H1499" s="91" t="s">
        <v>54</v>
      </c>
      <c r="I1499" s="92">
        <v>1.2299987700012298E-2</v>
      </c>
    </row>
    <row r="1500" spans="1:9">
      <c r="A1500" s="91" t="s">
        <v>4713</v>
      </c>
      <c r="B1500" s="91" t="s">
        <v>4714</v>
      </c>
      <c r="C1500" s="91" t="s">
        <v>4715</v>
      </c>
      <c r="D1500" s="91" t="s">
        <v>99</v>
      </c>
      <c r="E1500" s="91" t="s">
        <v>192</v>
      </c>
      <c r="F1500" s="91" t="s">
        <v>1044</v>
      </c>
      <c r="G1500" s="91" t="s">
        <v>179</v>
      </c>
      <c r="H1500" s="91" t="s">
        <v>142</v>
      </c>
      <c r="I1500" s="92">
        <v>1.2299987700012298E-2</v>
      </c>
    </row>
    <row r="1501" spans="1:9">
      <c r="A1501" s="91" t="s">
        <v>4716</v>
      </c>
      <c r="B1501" s="91" t="s">
        <v>4717</v>
      </c>
      <c r="C1501" s="91" t="s">
        <v>4718</v>
      </c>
      <c r="D1501" s="91" t="s">
        <v>99</v>
      </c>
      <c r="E1501" s="91" t="s">
        <v>291</v>
      </c>
      <c r="F1501" s="91" t="s">
        <v>1708</v>
      </c>
      <c r="G1501" s="91" t="s">
        <v>372</v>
      </c>
      <c r="H1501" s="91" t="s">
        <v>199</v>
      </c>
      <c r="I1501" s="92">
        <v>1.2299987700012298E-2</v>
      </c>
    </row>
    <row r="1502" spans="1:9">
      <c r="A1502" s="91" t="s">
        <v>4719</v>
      </c>
      <c r="B1502" s="91" t="s">
        <v>4720</v>
      </c>
      <c r="C1502" s="91" t="s">
        <v>4721</v>
      </c>
      <c r="D1502" s="91" t="s">
        <v>65</v>
      </c>
      <c r="E1502" s="91" t="s">
        <v>203</v>
      </c>
      <c r="F1502" s="91" t="s">
        <v>203</v>
      </c>
      <c r="G1502" s="91" t="s">
        <v>165</v>
      </c>
      <c r="H1502" s="91" t="s">
        <v>132</v>
      </c>
      <c r="I1502" s="92">
        <v>1.2299987700012298E-2</v>
      </c>
    </row>
    <row r="1503" spans="1:9">
      <c r="A1503" s="91" t="s">
        <v>4722</v>
      </c>
      <c r="B1503" s="91" t="s">
        <v>4723</v>
      </c>
      <c r="C1503" s="91" t="s">
        <v>4724</v>
      </c>
      <c r="D1503" s="91" t="s">
        <v>70</v>
      </c>
      <c r="E1503" s="91" t="s">
        <v>86</v>
      </c>
      <c r="F1503" s="91" t="s">
        <v>300</v>
      </c>
      <c r="G1503" s="91" t="s">
        <v>194</v>
      </c>
      <c r="H1503" s="91" t="s">
        <v>147</v>
      </c>
      <c r="I1503" s="92">
        <v>1.2299987700012298E-2</v>
      </c>
    </row>
    <row r="1504" spans="1:9">
      <c r="A1504" s="91" t="s">
        <v>4725</v>
      </c>
      <c r="B1504" s="91" t="s">
        <v>4726</v>
      </c>
      <c r="C1504" s="91" t="s">
        <v>4727</v>
      </c>
      <c r="D1504" s="91" t="s">
        <v>50</v>
      </c>
      <c r="E1504" s="91" t="s">
        <v>63</v>
      </c>
      <c r="F1504" s="91" t="s">
        <v>120</v>
      </c>
      <c r="G1504" s="91" t="s">
        <v>276</v>
      </c>
      <c r="H1504" s="91" t="s">
        <v>152</v>
      </c>
      <c r="I1504" s="92">
        <v>1.2299987700012298E-2</v>
      </c>
    </row>
    <row r="1505" spans="1:9">
      <c r="A1505" s="91" t="s">
        <v>4728</v>
      </c>
      <c r="B1505" s="91" t="s">
        <v>4729</v>
      </c>
      <c r="C1505" s="91" t="s">
        <v>4730</v>
      </c>
      <c r="D1505" s="91" t="s">
        <v>88</v>
      </c>
      <c r="E1505" s="91" t="s">
        <v>311</v>
      </c>
      <c r="F1505" s="91" t="s">
        <v>311</v>
      </c>
      <c r="G1505" s="91" t="s">
        <v>114</v>
      </c>
      <c r="H1505" s="91" t="s">
        <v>115</v>
      </c>
      <c r="I1505" s="92">
        <v>1.21999878000122E-2</v>
      </c>
    </row>
    <row r="1506" spans="1:9">
      <c r="A1506" s="91" t="s">
        <v>4731</v>
      </c>
      <c r="B1506" s="91" t="s">
        <v>4732</v>
      </c>
      <c r="C1506" s="91" t="s">
        <v>4733</v>
      </c>
      <c r="D1506" s="91" t="s">
        <v>94</v>
      </c>
      <c r="E1506" s="91" t="s">
        <v>94</v>
      </c>
      <c r="F1506" s="91" t="s">
        <v>1411</v>
      </c>
      <c r="G1506" s="91" t="s">
        <v>165</v>
      </c>
      <c r="H1506" s="91" t="s">
        <v>132</v>
      </c>
      <c r="I1506" s="92">
        <v>1.21999878000122E-2</v>
      </c>
    </row>
    <row r="1507" spans="1:9">
      <c r="A1507" s="91" t="s">
        <v>4734</v>
      </c>
      <c r="B1507" s="91" t="s">
        <v>4735</v>
      </c>
      <c r="C1507" s="91" t="s">
        <v>4736</v>
      </c>
      <c r="D1507" s="91" t="s">
        <v>65</v>
      </c>
      <c r="E1507" s="91" t="s">
        <v>78</v>
      </c>
      <c r="F1507" s="91" t="s">
        <v>79</v>
      </c>
      <c r="G1507" s="91" t="s">
        <v>327</v>
      </c>
      <c r="H1507" s="91" t="s">
        <v>166</v>
      </c>
      <c r="I1507" s="92">
        <v>1.21999878000122E-2</v>
      </c>
    </row>
    <row r="1508" spans="1:9">
      <c r="A1508" s="91" t="s">
        <v>4737</v>
      </c>
      <c r="B1508" s="91" t="s">
        <v>4738</v>
      </c>
      <c r="C1508" s="91" t="s">
        <v>4739</v>
      </c>
      <c r="D1508" s="91" t="s">
        <v>74</v>
      </c>
      <c r="E1508" s="91" t="s">
        <v>74</v>
      </c>
      <c r="F1508" s="91" t="s">
        <v>98</v>
      </c>
      <c r="G1508" s="91" t="s">
        <v>114</v>
      </c>
      <c r="H1508" s="91" t="s">
        <v>115</v>
      </c>
      <c r="I1508" s="92">
        <v>1.21999878000122E-2</v>
      </c>
    </row>
    <row r="1509" spans="1:9">
      <c r="A1509" s="91" t="s">
        <v>4740</v>
      </c>
      <c r="B1509" s="91" t="s">
        <v>4741</v>
      </c>
      <c r="C1509" s="91" t="s">
        <v>4742</v>
      </c>
      <c r="D1509" s="91" t="s">
        <v>70</v>
      </c>
      <c r="E1509" s="91" t="s">
        <v>86</v>
      </c>
      <c r="F1509" s="91" t="s">
        <v>300</v>
      </c>
      <c r="G1509" s="91" t="s">
        <v>194</v>
      </c>
      <c r="H1509" s="91" t="s">
        <v>147</v>
      </c>
      <c r="I1509" s="92">
        <v>1.21999878000122E-2</v>
      </c>
    </row>
    <row r="1510" spans="1:9">
      <c r="A1510" s="91" t="s">
        <v>4743</v>
      </c>
      <c r="B1510" s="91" t="s">
        <v>4744</v>
      </c>
      <c r="C1510" s="91" t="s">
        <v>4745</v>
      </c>
      <c r="D1510" s="91" t="s">
        <v>88</v>
      </c>
      <c r="E1510" s="91" t="s">
        <v>127</v>
      </c>
      <c r="F1510" s="91" t="s">
        <v>128</v>
      </c>
      <c r="G1510" s="91" t="s">
        <v>276</v>
      </c>
      <c r="H1510" s="91" t="s">
        <v>152</v>
      </c>
      <c r="I1510" s="92">
        <v>1.21999878000122E-2</v>
      </c>
    </row>
    <row r="1511" spans="1:9">
      <c r="A1511" s="91" t="s">
        <v>4746</v>
      </c>
      <c r="B1511" s="91" t="s">
        <v>4747</v>
      </c>
      <c r="C1511" s="91" t="s">
        <v>4748</v>
      </c>
      <c r="D1511" s="91" t="s">
        <v>74</v>
      </c>
      <c r="E1511" s="91" t="s">
        <v>74</v>
      </c>
      <c r="F1511" s="91" t="s">
        <v>98</v>
      </c>
      <c r="G1511" s="91" t="s">
        <v>437</v>
      </c>
      <c r="H1511" s="91" t="s">
        <v>137</v>
      </c>
      <c r="I1511" s="92">
        <v>1.21999878000122E-2</v>
      </c>
    </row>
    <row r="1512" spans="1:9">
      <c r="A1512" s="91" t="s">
        <v>4749</v>
      </c>
      <c r="B1512" s="91" t="s">
        <v>4750</v>
      </c>
      <c r="C1512" s="91" t="s">
        <v>4751</v>
      </c>
      <c r="D1512" s="91" t="s">
        <v>50</v>
      </c>
      <c r="E1512" s="91" t="s">
        <v>146</v>
      </c>
      <c r="F1512" s="91" t="s">
        <v>146</v>
      </c>
      <c r="G1512" s="91" t="s">
        <v>323</v>
      </c>
      <c r="H1512" s="91" t="s">
        <v>160</v>
      </c>
      <c r="I1512" s="92">
        <v>1.21999878000122E-2</v>
      </c>
    </row>
    <row r="1513" spans="1:9">
      <c r="A1513" s="91" t="s">
        <v>4752</v>
      </c>
      <c r="B1513" s="91" t="s">
        <v>4753</v>
      </c>
      <c r="C1513" s="91" t="s">
        <v>4754</v>
      </c>
      <c r="D1513" s="91" t="s">
        <v>82</v>
      </c>
      <c r="E1513" s="91" t="s">
        <v>103</v>
      </c>
      <c r="F1513" s="91" t="s">
        <v>104</v>
      </c>
      <c r="G1513" s="91" t="s">
        <v>376</v>
      </c>
      <c r="H1513" s="91" t="s">
        <v>204</v>
      </c>
      <c r="I1513" s="92">
        <v>1.21999878000122E-2</v>
      </c>
    </row>
    <row r="1514" spans="1:9">
      <c r="A1514" s="91" t="s">
        <v>4755</v>
      </c>
      <c r="B1514" s="91" t="s">
        <v>4756</v>
      </c>
      <c r="C1514" s="91" t="s">
        <v>4757</v>
      </c>
      <c r="D1514" s="91" t="s">
        <v>74</v>
      </c>
      <c r="E1514" s="91" t="s">
        <v>74</v>
      </c>
      <c r="F1514" s="91" t="s">
        <v>98</v>
      </c>
      <c r="G1514" s="91" t="s">
        <v>449</v>
      </c>
      <c r="H1514" s="91" t="s">
        <v>256</v>
      </c>
      <c r="I1514" s="92">
        <v>1.21999878000122E-2</v>
      </c>
    </row>
    <row r="1515" spans="1:9">
      <c r="A1515" s="91" t="s">
        <v>4758</v>
      </c>
      <c r="B1515" s="91" t="s">
        <v>4759</v>
      </c>
      <c r="C1515" s="91" t="s">
        <v>4760</v>
      </c>
      <c r="D1515" s="91" t="s">
        <v>70</v>
      </c>
      <c r="E1515" s="91" t="s">
        <v>86</v>
      </c>
      <c r="F1515" s="91" t="s">
        <v>1003</v>
      </c>
      <c r="G1515" s="91" t="s">
        <v>53</v>
      </c>
      <c r="H1515" s="91" t="s">
        <v>54</v>
      </c>
      <c r="I1515" s="92">
        <v>1.21999878000122E-2</v>
      </c>
    </row>
    <row r="1516" spans="1:9">
      <c r="A1516" s="91" t="s">
        <v>4761</v>
      </c>
      <c r="B1516" s="91" t="s">
        <v>4762</v>
      </c>
      <c r="C1516" s="91" t="s">
        <v>4763</v>
      </c>
      <c r="D1516" s="91" t="s">
        <v>105</v>
      </c>
      <c r="E1516" s="91" t="s">
        <v>105</v>
      </c>
      <c r="F1516" s="91" t="s">
        <v>2377</v>
      </c>
      <c r="G1516" s="91" t="s">
        <v>335</v>
      </c>
      <c r="H1516" s="91" t="s">
        <v>175</v>
      </c>
      <c r="I1516" s="92">
        <v>1.2099987900012097E-2</v>
      </c>
    </row>
    <row r="1517" spans="1:9">
      <c r="A1517" s="91" t="s">
        <v>4764</v>
      </c>
      <c r="B1517" s="91" t="s">
        <v>4765</v>
      </c>
      <c r="C1517" s="91" t="s">
        <v>4766</v>
      </c>
      <c r="D1517" s="91" t="s">
        <v>58</v>
      </c>
      <c r="E1517" s="91" t="s">
        <v>58</v>
      </c>
      <c r="F1517" s="91" t="s">
        <v>59</v>
      </c>
      <c r="G1517" s="91" t="s">
        <v>376</v>
      </c>
      <c r="H1517" s="91" t="s">
        <v>204</v>
      </c>
      <c r="I1517" s="92">
        <v>1.2099987900012097E-2</v>
      </c>
    </row>
    <row r="1518" spans="1:9">
      <c r="A1518" s="91" t="s">
        <v>4767</v>
      </c>
      <c r="B1518" s="91" t="s">
        <v>4768</v>
      </c>
      <c r="C1518" s="91" t="s">
        <v>4769</v>
      </c>
      <c r="D1518" s="91" t="s">
        <v>65</v>
      </c>
      <c r="E1518" s="91" t="s">
        <v>78</v>
      </c>
      <c r="F1518" s="91" t="s">
        <v>141</v>
      </c>
      <c r="G1518" s="91" t="s">
        <v>453</v>
      </c>
      <c r="H1518" s="91" t="s">
        <v>137</v>
      </c>
      <c r="I1518" s="92">
        <v>1.2099987900012097E-2</v>
      </c>
    </row>
    <row r="1519" spans="1:9">
      <c r="A1519" s="91" t="s">
        <v>4770</v>
      </c>
      <c r="B1519" s="91" t="s">
        <v>4771</v>
      </c>
      <c r="C1519" s="91" t="s">
        <v>4772</v>
      </c>
      <c r="D1519" s="91" t="s">
        <v>105</v>
      </c>
      <c r="E1519" s="91" t="s">
        <v>105</v>
      </c>
      <c r="F1519" s="91" t="s">
        <v>2377</v>
      </c>
      <c r="G1519" s="91" t="s">
        <v>339</v>
      </c>
      <c r="H1519" s="91" t="s">
        <v>137</v>
      </c>
      <c r="I1519" s="92">
        <v>1.2099987900012097E-2</v>
      </c>
    </row>
    <row r="1520" spans="1:9">
      <c r="A1520" s="91" t="s">
        <v>4773</v>
      </c>
      <c r="B1520" s="91" t="s">
        <v>4774</v>
      </c>
      <c r="C1520" s="91" t="s">
        <v>4775</v>
      </c>
      <c r="D1520" s="91" t="s">
        <v>94</v>
      </c>
      <c r="E1520" s="91" t="s">
        <v>94</v>
      </c>
      <c r="F1520" s="91" t="s">
        <v>1411</v>
      </c>
      <c r="G1520" s="91" t="s">
        <v>165</v>
      </c>
      <c r="H1520" s="91" t="s">
        <v>132</v>
      </c>
      <c r="I1520" s="92">
        <v>1.2099987900012097E-2</v>
      </c>
    </row>
    <row r="1521" spans="1:9">
      <c r="A1521" s="91" t="s">
        <v>4776</v>
      </c>
      <c r="B1521" s="91" t="s">
        <v>4777</v>
      </c>
      <c r="C1521" s="91" t="s">
        <v>4778</v>
      </c>
      <c r="D1521" s="91" t="s">
        <v>99</v>
      </c>
      <c r="E1521" s="91" t="s">
        <v>226</v>
      </c>
      <c r="F1521" s="91" t="s">
        <v>227</v>
      </c>
      <c r="G1521" s="91" t="s">
        <v>368</v>
      </c>
      <c r="H1521" s="91" t="s">
        <v>166</v>
      </c>
      <c r="I1521" s="92">
        <v>1.2099987900012097E-2</v>
      </c>
    </row>
    <row r="1522" spans="1:9">
      <c r="A1522" s="91" t="s">
        <v>4779</v>
      </c>
      <c r="B1522" s="91" t="s">
        <v>4780</v>
      </c>
      <c r="C1522" s="91" t="s">
        <v>4781</v>
      </c>
      <c r="D1522" s="91" t="s">
        <v>70</v>
      </c>
      <c r="E1522" s="91" t="s">
        <v>86</v>
      </c>
      <c r="F1522" s="91" t="s">
        <v>300</v>
      </c>
      <c r="G1522" s="91" t="s">
        <v>80</v>
      </c>
      <c r="H1522" s="91" t="s">
        <v>81</v>
      </c>
      <c r="I1522" s="92">
        <v>1.2099987900012097E-2</v>
      </c>
    </row>
    <row r="1523" spans="1:9">
      <c r="A1523" s="91" t="s">
        <v>4782</v>
      </c>
      <c r="B1523" s="91" t="s">
        <v>4783</v>
      </c>
      <c r="C1523" s="91" t="s">
        <v>4784</v>
      </c>
      <c r="D1523" s="91" t="s">
        <v>99</v>
      </c>
      <c r="E1523" s="91" t="s">
        <v>551</v>
      </c>
      <c r="F1523" s="91" t="s">
        <v>552</v>
      </c>
      <c r="G1523" s="91" t="s">
        <v>80</v>
      </c>
      <c r="H1523" s="91" t="s">
        <v>81</v>
      </c>
      <c r="I1523" s="92">
        <v>1.2099987900012097E-2</v>
      </c>
    </row>
    <row r="1524" spans="1:9">
      <c r="A1524" s="91" t="s">
        <v>4785</v>
      </c>
      <c r="B1524" s="91" t="s">
        <v>4786</v>
      </c>
      <c r="C1524" s="91" t="s">
        <v>4787</v>
      </c>
      <c r="D1524" s="91" t="s">
        <v>88</v>
      </c>
      <c r="E1524" s="91" t="s">
        <v>112</v>
      </c>
      <c r="F1524" s="91" t="s">
        <v>113</v>
      </c>
      <c r="G1524" s="91" t="s">
        <v>356</v>
      </c>
      <c r="H1524" s="91" t="s">
        <v>184</v>
      </c>
      <c r="I1524" s="92">
        <v>1.1999988000011999E-2</v>
      </c>
    </row>
    <row r="1525" spans="1:9">
      <c r="A1525" s="91" t="s">
        <v>4788</v>
      </c>
      <c r="B1525" s="91" t="s">
        <v>4789</v>
      </c>
      <c r="C1525" s="91" t="s">
        <v>4790</v>
      </c>
      <c r="D1525" s="91" t="s">
        <v>88</v>
      </c>
      <c r="E1525" s="91" t="s">
        <v>112</v>
      </c>
      <c r="F1525" s="91" t="s">
        <v>113</v>
      </c>
      <c r="G1525" s="91" t="s">
        <v>356</v>
      </c>
      <c r="H1525" s="91" t="s">
        <v>184</v>
      </c>
      <c r="I1525" s="92">
        <v>1.1999988000011999E-2</v>
      </c>
    </row>
    <row r="1526" spans="1:9">
      <c r="A1526" s="91" t="s">
        <v>4791</v>
      </c>
      <c r="B1526" s="91" t="s">
        <v>4792</v>
      </c>
      <c r="C1526" s="91" t="s">
        <v>4793</v>
      </c>
      <c r="D1526" s="91" t="s">
        <v>105</v>
      </c>
      <c r="E1526" s="91" t="s">
        <v>105</v>
      </c>
      <c r="F1526" s="91" t="s">
        <v>565</v>
      </c>
      <c r="G1526" s="91" t="s">
        <v>335</v>
      </c>
      <c r="H1526" s="91" t="s">
        <v>175</v>
      </c>
      <c r="I1526" s="92">
        <v>1.1999988000011999E-2</v>
      </c>
    </row>
    <row r="1527" spans="1:9">
      <c r="A1527" s="91" t="s">
        <v>4794</v>
      </c>
      <c r="B1527" s="91" t="s">
        <v>4795</v>
      </c>
      <c r="C1527" s="91" t="s">
        <v>4796</v>
      </c>
      <c r="D1527" s="91" t="s">
        <v>88</v>
      </c>
      <c r="E1527" s="91" t="s">
        <v>127</v>
      </c>
      <c r="F1527" s="91" t="s">
        <v>461</v>
      </c>
      <c r="G1527" s="91" t="s">
        <v>114</v>
      </c>
      <c r="H1527" s="91" t="s">
        <v>115</v>
      </c>
      <c r="I1527" s="92">
        <v>1.1999988000011999E-2</v>
      </c>
    </row>
    <row r="1528" spans="1:9">
      <c r="A1528" s="91" t="s">
        <v>4797</v>
      </c>
      <c r="B1528" s="91" t="s">
        <v>4798</v>
      </c>
      <c r="C1528" s="91" t="s">
        <v>4799</v>
      </c>
      <c r="D1528" s="91" t="s">
        <v>88</v>
      </c>
      <c r="E1528" s="91" t="s">
        <v>127</v>
      </c>
      <c r="F1528" s="91" t="s">
        <v>461</v>
      </c>
      <c r="G1528" s="91" t="s">
        <v>114</v>
      </c>
      <c r="H1528" s="91" t="s">
        <v>115</v>
      </c>
      <c r="I1528" s="92">
        <v>1.1999988000011999E-2</v>
      </c>
    </row>
    <row r="1529" spans="1:9">
      <c r="A1529" s="91" t="s">
        <v>4800</v>
      </c>
      <c r="B1529" s="91" t="s">
        <v>4801</v>
      </c>
      <c r="C1529" s="91" t="s">
        <v>4802</v>
      </c>
      <c r="D1529" s="91" t="s">
        <v>88</v>
      </c>
      <c r="E1529" s="91" t="s">
        <v>609</v>
      </c>
      <c r="F1529" s="91" t="s">
        <v>1025</v>
      </c>
      <c r="G1529" s="91" t="s">
        <v>368</v>
      </c>
      <c r="H1529" s="91" t="s">
        <v>166</v>
      </c>
      <c r="I1529" s="92">
        <v>1.1999988000011999E-2</v>
      </c>
    </row>
    <row r="1530" spans="1:9">
      <c r="A1530" s="91" t="s">
        <v>4803</v>
      </c>
      <c r="B1530" s="91" t="s">
        <v>4804</v>
      </c>
      <c r="C1530" s="91" t="s">
        <v>4805</v>
      </c>
      <c r="D1530" s="91" t="s">
        <v>99</v>
      </c>
      <c r="E1530" s="91" t="s">
        <v>291</v>
      </c>
      <c r="F1530" s="91" t="s">
        <v>669</v>
      </c>
      <c r="G1530" s="91" t="s">
        <v>179</v>
      </c>
      <c r="H1530" s="91" t="s">
        <v>142</v>
      </c>
      <c r="I1530" s="92">
        <v>1.1999988000011999E-2</v>
      </c>
    </row>
    <row r="1531" spans="1:9">
      <c r="A1531" s="91" t="s">
        <v>4806</v>
      </c>
      <c r="B1531" s="91" t="s">
        <v>4807</v>
      </c>
      <c r="C1531" s="91" t="s">
        <v>4808</v>
      </c>
      <c r="D1531" s="91" t="s">
        <v>94</v>
      </c>
      <c r="E1531" s="91" t="s">
        <v>94</v>
      </c>
      <c r="F1531" s="91" t="s">
        <v>164</v>
      </c>
      <c r="G1531" s="91" t="s">
        <v>376</v>
      </c>
      <c r="H1531" s="91" t="s">
        <v>204</v>
      </c>
      <c r="I1531" s="92">
        <v>1.1999988000011999E-2</v>
      </c>
    </row>
    <row r="1532" spans="1:9">
      <c r="A1532" s="91" t="s">
        <v>4809</v>
      </c>
      <c r="B1532" s="91" t="s">
        <v>4810</v>
      </c>
      <c r="C1532" s="91" t="s">
        <v>4811</v>
      </c>
      <c r="D1532" s="91" t="s">
        <v>88</v>
      </c>
      <c r="E1532" s="91" t="s">
        <v>127</v>
      </c>
      <c r="F1532" s="91" t="s">
        <v>128</v>
      </c>
      <c r="G1532" s="91" t="s">
        <v>402</v>
      </c>
      <c r="H1532" s="91" t="s">
        <v>222</v>
      </c>
      <c r="I1532" s="92">
        <v>1.18999881000119E-2</v>
      </c>
    </row>
    <row r="1533" spans="1:9">
      <c r="A1533" s="91" t="s">
        <v>4812</v>
      </c>
      <c r="B1533" s="91" t="s">
        <v>4813</v>
      </c>
      <c r="C1533" s="91" t="s">
        <v>4814</v>
      </c>
      <c r="D1533" s="91" t="s">
        <v>82</v>
      </c>
      <c r="E1533" s="91" t="s">
        <v>103</v>
      </c>
      <c r="F1533" s="91" t="s">
        <v>104</v>
      </c>
      <c r="G1533" s="91" t="s">
        <v>376</v>
      </c>
      <c r="H1533" s="91" t="s">
        <v>204</v>
      </c>
      <c r="I1533" s="92">
        <v>1.18999881000119E-2</v>
      </c>
    </row>
    <row r="1534" spans="1:9">
      <c r="A1534" s="91" t="s">
        <v>4815</v>
      </c>
      <c r="B1534" s="91" t="s">
        <v>4816</v>
      </c>
      <c r="C1534" s="91" t="s">
        <v>4817</v>
      </c>
      <c r="D1534" s="91" t="s">
        <v>88</v>
      </c>
      <c r="E1534" s="91" t="s">
        <v>127</v>
      </c>
      <c r="F1534" s="91" t="s">
        <v>461</v>
      </c>
      <c r="G1534" s="91" t="s">
        <v>53</v>
      </c>
      <c r="H1534" s="91" t="s">
        <v>54</v>
      </c>
      <c r="I1534" s="92">
        <v>1.18999881000119E-2</v>
      </c>
    </row>
    <row r="1535" spans="1:9">
      <c r="A1535" s="91" t="s">
        <v>4818</v>
      </c>
      <c r="B1535" s="91" t="s">
        <v>4819</v>
      </c>
      <c r="C1535" s="91" t="s">
        <v>4820</v>
      </c>
      <c r="D1535" s="91" t="s">
        <v>99</v>
      </c>
      <c r="E1535" s="91" t="s">
        <v>291</v>
      </c>
      <c r="F1535" s="91" t="s">
        <v>343</v>
      </c>
      <c r="G1535" s="91" t="s">
        <v>53</v>
      </c>
      <c r="H1535" s="91" t="s">
        <v>54</v>
      </c>
      <c r="I1535" s="92">
        <v>1.18999881000119E-2</v>
      </c>
    </row>
    <row r="1536" spans="1:9">
      <c r="A1536" s="91" t="s">
        <v>4821</v>
      </c>
      <c r="B1536" s="91" t="s">
        <v>4822</v>
      </c>
      <c r="C1536" s="91" t="s">
        <v>4823</v>
      </c>
      <c r="D1536" s="91" t="s">
        <v>88</v>
      </c>
      <c r="E1536" s="91" t="s">
        <v>112</v>
      </c>
      <c r="F1536" s="91" t="s">
        <v>113</v>
      </c>
      <c r="G1536" s="91" t="s">
        <v>194</v>
      </c>
      <c r="H1536" s="91" t="s">
        <v>147</v>
      </c>
      <c r="I1536" s="92">
        <v>1.18999881000119E-2</v>
      </c>
    </row>
    <row r="1537" spans="1:9">
      <c r="A1537" s="91" t="s">
        <v>4824</v>
      </c>
      <c r="B1537" s="91" t="s">
        <v>4825</v>
      </c>
      <c r="C1537" s="91" t="s">
        <v>4826</v>
      </c>
      <c r="D1537" s="91" t="s">
        <v>94</v>
      </c>
      <c r="E1537" s="91" t="s">
        <v>94</v>
      </c>
      <c r="F1537" s="91" t="s">
        <v>2262</v>
      </c>
      <c r="G1537" s="91" t="s">
        <v>53</v>
      </c>
      <c r="H1537" s="91" t="s">
        <v>54</v>
      </c>
      <c r="I1537" s="92">
        <v>1.18999881000119E-2</v>
      </c>
    </row>
    <row r="1538" spans="1:9">
      <c r="A1538" s="91" t="s">
        <v>4827</v>
      </c>
      <c r="B1538" s="91" t="s">
        <v>4828</v>
      </c>
      <c r="C1538" s="91" t="s">
        <v>4829</v>
      </c>
      <c r="D1538" s="91" t="s">
        <v>94</v>
      </c>
      <c r="E1538" s="91" t="s">
        <v>94</v>
      </c>
      <c r="F1538" s="91" t="s">
        <v>281</v>
      </c>
      <c r="G1538" s="91" t="s">
        <v>194</v>
      </c>
      <c r="H1538" s="91" t="s">
        <v>147</v>
      </c>
      <c r="I1538" s="92">
        <v>1.18999881000119E-2</v>
      </c>
    </row>
    <row r="1539" spans="1:9">
      <c r="A1539" s="91" t="s">
        <v>4830</v>
      </c>
      <c r="B1539" s="91" t="s">
        <v>4831</v>
      </c>
      <c r="C1539" s="91" t="s">
        <v>4832</v>
      </c>
      <c r="D1539" s="91" t="s">
        <v>99</v>
      </c>
      <c r="E1539" s="91" t="s">
        <v>226</v>
      </c>
      <c r="F1539" s="91" t="s">
        <v>227</v>
      </c>
      <c r="G1539" s="91" t="s">
        <v>165</v>
      </c>
      <c r="H1539" s="91" t="s">
        <v>132</v>
      </c>
      <c r="I1539" s="92">
        <v>1.18999881000119E-2</v>
      </c>
    </row>
    <row r="1540" spans="1:9">
      <c r="A1540" s="91" t="s">
        <v>4833</v>
      </c>
      <c r="B1540" s="91" t="s">
        <v>4834</v>
      </c>
      <c r="C1540" s="91" t="s">
        <v>4835</v>
      </c>
      <c r="D1540" s="91" t="s">
        <v>88</v>
      </c>
      <c r="E1540" s="91" t="s">
        <v>311</v>
      </c>
      <c r="F1540" s="91" t="s">
        <v>311</v>
      </c>
      <c r="G1540" s="91" t="s">
        <v>268</v>
      </c>
      <c r="H1540" s="91" t="s">
        <v>137</v>
      </c>
      <c r="I1540" s="92">
        <v>1.1799988200011798E-2</v>
      </c>
    </row>
    <row r="1541" spans="1:9">
      <c r="A1541" s="91" t="s">
        <v>4836</v>
      </c>
      <c r="B1541" s="91" t="s">
        <v>4837</v>
      </c>
      <c r="C1541" s="91" t="s">
        <v>4838</v>
      </c>
      <c r="D1541" s="91" t="s">
        <v>94</v>
      </c>
      <c r="E1541" s="91" t="s">
        <v>94</v>
      </c>
      <c r="F1541" s="91" t="s">
        <v>164</v>
      </c>
      <c r="G1541" s="91" t="s">
        <v>376</v>
      </c>
      <c r="H1541" s="91" t="s">
        <v>204</v>
      </c>
      <c r="I1541" s="92">
        <v>1.1799988200011798E-2</v>
      </c>
    </row>
    <row r="1542" spans="1:9">
      <c r="A1542" s="91" t="s">
        <v>4839</v>
      </c>
      <c r="B1542" s="91" t="s">
        <v>4840</v>
      </c>
      <c r="C1542" s="91" t="s">
        <v>4841</v>
      </c>
      <c r="D1542" s="91" t="s">
        <v>70</v>
      </c>
      <c r="E1542" s="91" t="s">
        <v>86</v>
      </c>
      <c r="F1542" s="91" t="s">
        <v>300</v>
      </c>
      <c r="G1542" s="91" t="s">
        <v>194</v>
      </c>
      <c r="H1542" s="91" t="s">
        <v>147</v>
      </c>
      <c r="I1542" s="92">
        <v>1.1799988200011798E-2</v>
      </c>
    </row>
    <row r="1543" spans="1:9">
      <c r="A1543" s="91" t="s">
        <v>4842</v>
      </c>
      <c r="B1543" s="91" t="s">
        <v>4843</v>
      </c>
      <c r="C1543" s="91" t="s">
        <v>4844</v>
      </c>
      <c r="D1543" s="91" t="s">
        <v>58</v>
      </c>
      <c r="E1543" s="91" t="s">
        <v>58</v>
      </c>
      <c r="F1543" s="91" t="s">
        <v>59</v>
      </c>
      <c r="G1543" s="91" t="s">
        <v>327</v>
      </c>
      <c r="H1543" s="91" t="s">
        <v>54</v>
      </c>
      <c r="I1543" s="92">
        <v>1.1799988200011798E-2</v>
      </c>
    </row>
    <row r="1544" spans="1:9">
      <c r="A1544" s="91" t="s">
        <v>4845</v>
      </c>
      <c r="B1544" s="91" t="s">
        <v>4846</v>
      </c>
      <c r="C1544" s="91" t="s">
        <v>4847</v>
      </c>
      <c r="D1544" s="91" t="s">
        <v>99</v>
      </c>
      <c r="E1544" s="91" t="s">
        <v>291</v>
      </c>
      <c r="F1544" s="91" t="s">
        <v>669</v>
      </c>
      <c r="G1544" s="91" t="s">
        <v>335</v>
      </c>
      <c r="H1544" s="91" t="s">
        <v>175</v>
      </c>
      <c r="I1544" s="92">
        <v>1.1799988200011798E-2</v>
      </c>
    </row>
    <row r="1545" spans="1:9">
      <c r="A1545" s="91" t="s">
        <v>4848</v>
      </c>
      <c r="B1545" s="91" t="s">
        <v>4849</v>
      </c>
      <c r="C1545" s="91" t="s">
        <v>4850</v>
      </c>
      <c r="D1545" s="91" t="s">
        <v>88</v>
      </c>
      <c r="E1545" s="91" t="s">
        <v>127</v>
      </c>
      <c r="F1545" s="91" t="s">
        <v>461</v>
      </c>
      <c r="G1545" s="91" t="s">
        <v>339</v>
      </c>
      <c r="H1545" s="91" t="s">
        <v>137</v>
      </c>
      <c r="I1545" s="92">
        <v>1.1799988200011798E-2</v>
      </c>
    </row>
    <row r="1546" spans="1:9">
      <c r="A1546" s="91" t="s">
        <v>4851</v>
      </c>
      <c r="B1546" s="91" t="s">
        <v>4852</v>
      </c>
      <c r="C1546" s="91" t="s">
        <v>4853</v>
      </c>
      <c r="D1546" s="91" t="s">
        <v>88</v>
      </c>
      <c r="E1546" s="91" t="s">
        <v>112</v>
      </c>
      <c r="F1546" s="91" t="s">
        <v>113</v>
      </c>
      <c r="G1546" s="91" t="s">
        <v>174</v>
      </c>
      <c r="H1546" s="91" t="s">
        <v>137</v>
      </c>
      <c r="I1546" s="92">
        <v>1.1799988200011798E-2</v>
      </c>
    </row>
    <row r="1547" spans="1:9">
      <c r="A1547" s="91" t="s">
        <v>4854</v>
      </c>
      <c r="B1547" s="91" t="s">
        <v>4855</v>
      </c>
      <c r="C1547" s="91" t="s">
        <v>4856</v>
      </c>
      <c r="D1547" s="91" t="s">
        <v>74</v>
      </c>
      <c r="E1547" s="91" t="s">
        <v>74</v>
      </c>
      <c r="F1547" s="91" t="s">
        <v>98</v>
      </c>
      <c r="G1547" s="91" t="s">
        <v>276</v>
      </c>
      <c r="H1547" s="91" t="s">
        <v>152</v>
      </c>
      <c r="I1547" s="92">
        <v>1.1799988200011798E-2</v>
      </c>
    </row>
    <row r="1548" spans="1:9">
      <c r="A1548" s="91" t="s">
        <v>4857</v>
      </c>
      <c r="B1548" s="91" t="s">
        <v>4858</v>
      </c>
      <c r="C1548" s="91" t="s">
        <v>4859</v>
      </c>
      <c r="D1548" s="91" t="s">
        <v>58</v>
      </c>
      <c r="E1548" s="91" t="s">
        <v>58</v>
      </c>
      <c r="F1548" s="91" t="s">
        <v>59</v>
      </c>
      <c r="G1548" s="91" t="s">
        <v>276</v>
      </c>
      <c r="H1548" s="91" t="s">
        <v>152</v>
      </c>
      <c r="I1548" s="92">
        <v>1.1699988300011699E-2</v>
      </c>
    </row>
    <row r="1549" spans="1:9">
      <c r="A1549" s="91" t="s">
        <v>4860</v>
      </c>
      <c r="B1549" s="91" t="s">
        <v>4861</v>
      </c>
      <c r="C1549" s="91" t="s">
        <v>4862</v>
      </c>
      <c r="D1549" s="91" t="s">
        <v>94</v>
      </c>
      <c r="E1549" s="91" t="s">
        <v>94</v>
      </c>
      <c r="F1549" s="91" t="s">
        <v>164</v>
      </c>
      <c r="G1549" s="91" t="s">
        <v>276</v>
      </c>
      <c r="H1549" s="91" t="s">
        <v>152</v>
      </c>
      <c r="I1549" s="92">
        <v>1.1699988300011699E-2</v>
      </c>
    </row>
    <row r="1550" spans="1:9">
      <c r="A1550" s="91" t="s">
        <v>4863</v>
      </c>
      <c r="B1550" s="91" t="s">
        <v>4864</v>
      </c>
      <c r="C1550" s="91" t="s">
        <v>4865</v>
      </c>
      <c r="D1550" s="91" t="s">
        <v>50</v>
      </c>
      <c r="E1550" s="91" t="s">
        <v>146</v>
      </c>
      <c r="F1550" s="91" t="s">
        <v>146</v>
      </c>
      <c r="G1550" s="91" t="s">
        <v>53</v>
      </c>
      <c r="H1550" s="91" t="s">
        <v>54</v>
      </c>
      <c r="I1550" s="92">
        <v>1.1699988300011699E-2</v>
      </c>
    </row>
    <row r="1551" spans="1:9">
      <c r="A1551" s="91" t="s">
        <v>4866</v>
      </c>
      <c r="B1551" s="91" t="s">
        <v>4867</v>
      </c>
      <c r="C1551" s="91" t="s">
        <v>4868</v>
      </c>
      <c r="D1551" s="91" t="s">
        <v>74</v>
      </c>
      <c r="E1551" s="91" t="s">
        <v>74</v>
      </c>
      <c r="F1551" s="91" t="s">
        <v>151</v>
      </c>
      <c r="G1551" s="91" t="s">
        <v>323</v>
      </c>
      <c r="H1551" s="91" t="s">
        <v>160</v>
      </c>
      <c r="I1551" s="92">
        <v>1.1699988300011699E-2</v>
      </c>
    </row>
    <row r="1552" spans="1:9">
      <c r="A1552" s="91" t="s">
        <v>4869</v>
      </c>
      <c r="B1552" s="91" t="s">
        <v>4870</v>
      </c>
      <c r="C1552" s="91" t="s">
        <v>4871</v>
      </c>
      <c r="D1552" s="91" t="s">
        <v>88</v>
      </c>
      <c r="E1552" s="91" t="s">
        <v>609</v>
      </c>
      <c r="F1552" s="91" t="s">
        <v>610</v>
      </c>
      <c r="G1552" s="91" t="s">
        <v>174</v>
      </c>
      <c r="H1552" s="91" t="s">
        <v>137</v>
      </c>
      <c r="I1552" s="92">
        <v>1.1699988300011699E-2</v>
      </c>
    </row>
    <row r="1553" spans="1:9">
      <c r="A1553" s="91" t="s">
        <v>4872</v>
      </c>
      <c r="B1553" s="91" t="s">
        <v>4873</v>
      </c>
      <c r="C1553" s="91" t="s">
        <v>4874</v>
      </c>
      <c r="D1553" s="91" t="s">
        <v>94</v>
      </c>
      <c r="E1553" s="91" t="s">
        <v>94</v>
      </c>
      <c r="F1553" s="91" t="s">
        <v>164</v>
      </c>
      <c r="G1553" s="91" t="s">
        <v>179</v>
      </c>
      <c r="H1553" s="91" t="s">
        <v>142</v>
      </c>
      <c r="I1553" s="92">
        <v>1.1699988300011699E-2</v>
      </c>
    </row>
    <row r="1554" spans="1:9">
      <c r="A1554" s="91" t="s">
        <v>4875</v>
      </c>
      <c r="B1554" s="91" t="s">
        <v>4876</v>
      </c>
      <c r="C1554" s="91" t="s">
        <v>4877</v>
      </c>
      <c r="D1554" s="91" t="s">
        <v>70</v>
      </c>
      <c r="E1554" s="91" t="s">
        <v>435</v>
      </c>
      <c r="F1554" s="91" t="s">
        <v>482</v>
      </c>
      <c r="G1554" s="91" t="s">
        <v>194</v>
      </c>
      <c r="H1554" s="91" t="s">
        <v>147</v>
      </c>
      <c r="I1554" s="92">
        <v>1.1699988300011699E-2</v>
      </c>
    </row>
    <row r="1555" spans="1:9">
      <c r="A1555" s="91" t="s">
        <v>4878</v>
      </c>
      <c r="B1555" s="91" t="s">
        <v>4879</v>
      </c>
      <c r="C1555" s="91" t="s">
        <v>4880</v>
      </c>
      <c r="D1555" s="91" t="s">
        <v>50</v>
      </c>
      <c r="E1555" s="91" t="s">
        <v>63</v>
      </c>
      <c r="F1555" s="91" t="s">
        <v>69</v>
      </c>
      <c r="G1555" s="91" t="s">
        <v>53</v>
      </c>
      <c r="H1555" s="91" t="s">
        <v>54</v>
      </c>
      <c r="I1555" s="92">
        <v>1.1699988300011699E-2</v>
      </c>
    </row>
    <row r="1556" spans="1:9">
      <c r="A1556" s="91" t="s">
        <v>4881</v>
      </c>
      <c r="B1556" s="91" t="s">
        <v>4882</v>
      </c>
      <c r="C1556" s="91" t="s">
        <v>4883</v>
      </c>
      <c r="D1556" s="91" t="s">
        <v>50</v>
      </c>
      <c r="E1556" s="91" t="s">
        <v>51</v>
      </c>
      <c r="F1556" s="91" t="s">
        <v>761</v>
      </c>
      <c r="G1556" s="91" t="s">
        <v>323</v>
      </c>
      <c r="H1556" s="91" t="s">
        <v>160</v>
      </c>
      <c r="I1556" s="92">
        <v>1.1699988300011699E-2</v>
      </c>
    </row>
    <row r="1557" spans="1:9">
      <c r="A1557" s="91" t="s">
        <v>4884</v>
      </c>
      <c r="B1557" s="91" t="s">
        <v>4885</v>
      </c>
      <c r="C1557" s="91" t="s">
        <v>4886</v>
      </c>
      <c r="D1557" s="91" t="s">
        <v>65</v>
      </c>
      <c r="E1557" s="91" t="s">
        <v>203</v>
      </c>
      <c r="F1557" s="91" t="s">
        <v>203</v>
      </c>
      <c r="G1557" s="91" t="s">
        <v>276</v>
      </c>
      <c r="H1557" s="91" t="s">
        <v>152</v>
      </c>
      <c r="I1557" s="92">
        <v>1.1699988300011699E-2</v>
      </c>
    </row>
    <row r="1558" spans="1:9">
      <c r="A1558" s="91" t="s">
        <v>4887</v>
      </c>
      <c r="B1558" s="91" t="s">
        <v>4888</v>
      </c>
      <c r="C1558" s="91" t="s">
        <v>4889</v>
      </c>
      <c r="D1558" s="91" t="s">
        <v>99</v>
      </c>
      <c r="E1558" s="91" t="s">
        <v>291</v>
      </c>
      <c r="F1558" s="91" t="s">
        <v>292</v>
      </c>
      <c r="G1558" s="91" t="s">
        <v>335</v>
      </c>
      <c r="H1558" s="91" t="s">
        <v>175</v>
      </c>
      <c r="I1558" s="92">
        <v>1.1599988400011597E-2</v>
      </c>
    </row>
    <row r="1559" spans="1:9">
      <c r="A1559" s="91" t="s">
        <v>4890</v>
      </c>
      <c r="B1559" s="91" t="s">
        <v>4891</v>
      </c>
      <c r="C1559" s="91" t="s">
        <v>4892</v>
      </c>
      <c r="D1559" s="91" t="s">
        <v>70</v>
      </c>
      <c r="E1559" s="91" t="s">
        <v>86</v>
      </c>
      <c r="F1559" s="91" t="s">
        <v>307</v>
      </c>
      <c r="G1559" s="91" t="s">
        <v>114</v>
      </c>
      <c r="H1559" s="91" t="s">
        <v>115</v>
      </c>
      <c r="I1559" s="92">
        <v>1.1599988400011597E-2</v>
      </c>
    </row>
    <row r="1560" spans="1:9">
      <c r="A1560" s="91" t="s">
        <v>4893</v>
      </c>
      <c r="B1560" s="91" t="s">
        <v>4894</v>
      </c>
      <c r="C1560" s="91" t="s">
        <v>4895</v>
      </c>
      <c r="D1560" s="91" t="s">
        <v>88</v>
      </c>
      <c r="E1560" s="91" t="s">
        <v>609</v>
      </c>
      <c r="F1560" s="91" t="s">
        <v>1025</v>
      </c>
      <c r="G1560" s="91" t="s">
        <v>327</v>
      </c>
      <c r="H1560" s="91" t="s">
        <v>166</v>
      </c>
      <c r="I1560" s="92">
        <v>1.1599988400011597E-2</v>
      </c>
    </row>
    <row r="1561" spans="1:9">
      <c r="A1561" s="91" t="s">
        <v>4896</v>
      </c>
      <c r="B1561" s="91" t="s">
        <v>4897</v>
      </c>
      <c r="C1561" s="91" t="s">
        <v>4898</v>
      </c>
      <c r="D1561" s="91" t="s">
        <v>50</v>
      </c>
      <c r="E1561" s="91" t="s">
        <v>51</v>
      </c>
      <c r="F1561" s="91" t="s">
        <v>761</v>
      </c>
      <c r="G1561" s="91" t="s">
        <v>194</v>
      </c>
      <c r="H1561" s="91" t="s">
        <v>147</v>
      </c>
      <c r="I1561" s="92">
        <v>1.1599988400011597E-2</v>
      </c>
    </row>
    <row r="1562" spans="1:9">
      <c r="A1562" s="91" t="s">
        <v>4899</v>
      </c>
      <c r="B1562" s="91" t="s">
        <v>4900</v>
      </c>
      <c r="C1562" s="91" t="s">
        <v>4901</v>
      </c>
      <c r="D1562" s="91" t="s">
        <v>88</v>
      </c>
      <c r="E1562" s="91" t="s">
        <v>609</v>
      </c>
      <c r="F1562" s="91" t="s">
        <v>1025</v>
      </c>
      <c r="G1562" s="91" t="s">
        <v>431</v>
      </c>
      <c r="H1562" s="91" t="s">
        <v>137</v>
      </c>
      <c r="I1562" s="92">
        <v>1.1599988400011597E-2</v>
      </c>
    </row>
    <row r="1563" spans="1:9">
      <c r="A1563" s="91" t="s">
        <v>4902</v>
      </c>
      <c r="B1563" s="91" t="s">
        <v>4903</v>
      </c>
      <c r="C1563" s="91" t="s">
        <v>4904</v>
      </c>
      <c r="D1563" s="91" t="s">
        <v>50</v>
      </c>
      <c r="E1563" s="91" t="s">
        <v>51</v>
      </c>
      <c r="F1563" s="91" t="s">
        <v>52</v>
      </c>
      <c r="G1563" s="91" t="s">
        <v>323</v>
      </c>
      <c r="H1563" s="91" t="s">
        <v>160</v>
      </c>
      <c r="I1563" s="92">
        <v>1.1599988400011597E-2</v>
      </c>
    </row>
    <row r="1564" spans="1:9">
      <c r="A1564" s="91" t="s">
        <v>4905</v>
      </c>
      <c r="B1564" s="91" t="s">
        <v>4906</v>
      </c>
      <c r="C1564" s="91" t="s">
        <v>4907</v>
      </c>
      <c r="D1564" s="91" t="s">
        <v>88</v>
      </c>
      <c r="E1564" s="91" t="s">
        <v>127</v>
      </c>
      <c r="F1564" s="91" t="s">
        <v>128</v>
      </c>
      <c r="G1564" s="91" t="s">
        <v>276</v>
      </c>
      <c r="H1564" s="91" t="s">
        <v>152</v>
      </c>
      <c r="I1564" s="92">
        <v>1.1499988500011498E-2</v>
      </c>
    </row>
    <row r="1565" spans="1:9">
      <c r="A1565" s="91" t="s">
        <v>4908</v>
      </c>
      <c r="B1565" s="91" t="s">
        <v>4909</v>
      </c>
      <c r="C1565" s="91" t="s">
        <v>4910</v>
      </c>
      <c r="D1565" s="91" t="s">
        <v>88</v>
      </c>
      <c r="E1565" s="91" t="s">
        <v>112</v>
      </c>
      <c r="F1565" s="91" t="s">
        <v>113</v>
      </c>
      <c r="G1565" s="91" t="s">
        <v>339</v>
      </c>
      <c r="H1565" s="91" t="s">
        <v>137</v>
      </c>
      <c r="I1565" s="92">
        <v>1.1399988600011398E-2</v>
      </c>
    </row>
    <row r="1566" spans="1:9">
      <c r="A1566" s="91" t="s">
        <v>4911</v>
      </c>
      <c r="B1566" s="91" t="s">
        <v>4912</v>
      </c>
      <c r="C1566" s="91" t="s">
        <v>4913</v>
      </c>
      <c r="D1566" s="91" t="s">
        <v>70</v>
      </c>
      <c r="E1566" s="91" t="s">
        <v>86</v>
      </c>
      <c r="F1566" s="91" t="s">
        <v>87</v>
      </c>
      <c r="G1566" s="91" t="s">
        <v>327</v>
      </c>
      <c r="H1566" s="91" t="s">
        <v>166</v>
      </c>
      <c r="I1566" s="92">
        <v>1.1399988600011398E-2</v>
      </c>
    </row>
    <row r="1567" spans="1:9">
      <c r="A1567" s="91" t="s">
        <v>4914</v>
      </c>
      <c r="B1567" s="91" t="s">
        <v>4915</v>
      </c>
      <c r="C1567" s="91" t="s">
        <v>4916</v>
      </c>
      <c r="D1567" s="91" t="s">
        <v>105</v>
      </c>
      <c r="E1567" s="91" t="s">
        <v>105</v>
      </c>
      <c r="F1567" s="91" t="s">
        <v>2377</v>
      </c>
      <c r="G1567" s="91" t="s">
        <v>327</v>
      </c>
      <c r="H1567" s="91" t="s">
        <v>166</v>
      </c>
      <c r="I1567" s="92">
        <v>1.1399988600011398E-2</v>
      </c>
    </row>
    <row r="1568" spans="1:9">
      <c r="A1568" s="91" t="s">
        <v>4917</v>
      </c>
      <c r="B1568" s="91" t="s">
        <v>4918</v>
      </c>
      <c r="C1568" s="91" t="s">
        <v>4919</v>
      </c>
      <c r="D1568" s="91" t="s">
        <v>88</v>
      </c>
      <c r="E1568" s="91" t="s">
        <v>112</v>
      </c>
      <c r="F1568" s="91" t="s">
        <v>1547</v>
      </c>
      <c r="G1568" s="91" t="s">
        <v>53</v>
      </c>
      <c r="H1568" s="91" t="s">
        <v>54</v>
      </c>
      <c r="I1568" s="92">
        <v>1.1399988600011398E-2</v>
      </c>
    </row>
    <row r="1569" spans="1:9">
      <c r="A1569" s="91" t="s">
        <v>4920</v>
      </c>
      <c r="B1569" s="91" t="s">
        <v>4921</v>
      </c>
      <c r="C1569" s="91" t="s">
        <v>4922</v>
      </c>
      <c r="D1569" s="91" t="s">
        <v>65</v>
      </c>
      <c r="E1569" s="91" t="s">
        <v>78</v>
      </c>
      <c r="F1569" s="91" t="s">
        <v>79</v>
      </c>
      <c r="G1569" s="91" t="s">
        <v>335</v>
      </c>
      <c r="H1569" s="91" t="s">
        <v>175</v>
      </c>
      <c r="I1569" s="92">
        <v>1.1399988600011398E-2</v>
      </c>
    </row>
    <row r="1570" spans="1:9">
      <c r="A1570" s="91" t="s">
        <v>4923</v>
      </c>
      <c r="B1570" s="91" t="s">
        <v>4924</v>
      </c>
      <c r="C1570" s="91" t="s">
        <v>4925</v>
      </c>
      <c r="D1570" s="91" t="s">
        <v>88</v>
      </c>
      <c r="E1570" s="91" t="s">
        <v>127</v>
      </c>
      <c r="F1570" s="91" t="s">
        <v>128</v>
      </c>
      <c r="G1570" s="91" t="s">
        <v>53</v>
      </c>
      <c r="H1570" s="91" t="s">
        <v>54</v>
      </c>
      <c r="I1570" s="92">
        <v>1.1399988600011398E-2</v>
      </c>
    </row>
    <row r="1571" spans="1:9">
      <c r="A1571" s="91" t="s">
        <v>4926</v>
      </c>
      <c r="B1571" s="91" t="s">
        <v>4927</v>
      </c>
      <c r="C1571" s="91" t="s">
        <v>4928</v>
      </c>
      <c r="D1571" s="91" t="s">
        <v>99</v>
      </c>
      <c r="E1571" s="91" t="s">
        <v>291</v>
      </c>
      <c r="F1571" s="91" t="s">
        <v>292</v>
      </c>
      <c r="G1571" s="91" t="s">
        <v>372</v>
      </c>
      <c r="H1571" s="91" t="s">
        <v>199</v>
      </c>
      <c r="I1571" s="92">
        <v>1.1399988600011398E-2</v>
      </c>
    </row>
    <row r="1572" spans="1:9">
      <c r="A1572" s="91" t="s">
        <v>4929</v>
      </c>
      <c r="B1572" s="91" t="s">
        <v>4930</v>
      </c>
      <c r="C1572" s="91" t="s">
        <v>4931</v>
      </c>
      <c r="D1572" s="91" t="s">
        <v>65</v>
      </c>
      <c r="E1572" s="91" t="s">
        <v>92</v>
      </c>
      <c r="F1572" s="91" t="s">
        <v>93</v>
      </c>
      <c r="G1572" s="91" t="s">
        <v>388</v>
      </c>
      <c r="H1572" s="91" t="s">
        <v>213</v>
      </c>
      <c r="I1572" s="92">
        <v>1.1399988600011398E-2</v>
      </c>
    </row>
    <row r="1573" spans="1:9">
      <c r="A1573" s="91" t="s">
        <v>4932</v>
      </c>
      <c r="B1573" s="91" t="s">
        <v>4933</v>
      </c>
      <c r="C1573" s="91" t="s">
        <v>4934</v>
      </c>
      <c r="D1573" s="91" t="s">
        <v>94</v>
      </c>
      <c r="E1573" s="91" t="s">
        <v>94</v>
      </c>
      <c r="F1573" s="91" t="s">
        <v>164</v>
      </c>
      <c r="G1573" s="91" t="s">
        <v>418</v>
      </c>
      <c r="H1573" s="91" t="s">
        <v>236</v>
      </c>
      <c r="I1573" s="92">
        <v>1.1299988700011298E-2</v>
      </c>
    </row>
    <row r="1574" spans="1:9">
      <c r="A1574" s="91" t="s">
        <v>4935</v>
      </c>
      <c r="B1574" s="91" t="s">
        <v>4936</v>
      </c>
      <c r="C1574" s="91" t="s">
        <v>4937</v>
      </c>
      <c r="D1574" s="91" t="s">
        <v>74</v>
      </c>
      <c r="E1574" s="91" t="s">
        <v>74</v>
      </c>
      <c r="F1574" s="91" t="s">
        <v>98</v>
      </c>
      <c r="G1574" s="91" t="s">
        <v>384</v>
      </c>
      <c r="H1574" s="91" t="s">
        <v>137</v>
      </c>
      <c r="I1574" s="92">
        <v>1.1299988700011298E-2</v>
      </c>
    </row>
    <row r="1575" spans="1:9">
      <c r="A1575" s="91" t="s">
        <v>4938</v>
      </c>
      <c r="B1575" s="91" t="s">
        <v>4939</v>
      </c>
      <c r="C1575" s="91" t="s">
        <v>4940</v>
      </c>
      <c r="D1575" s="91" t="s">
        <v>50</v>
      </c>
      <c r="E1575" s="91" t="s">
        <v>51</v>
      </c>
      <c r="F1575" s="91" t="s">
        <v>52</v>
      </c>
      <c r="G1575" s="91" t="s">
        <v>323</v>
      </c>
      <c r="H1575" s="91" t="s">
        <v>160</v>
      </c>
      <c r="I1575" s="92">
        <v>1.1299988700011298E-2</v>
      </c>
    </row>
    <row r="1576" spans="1:9">
      <c r="A1576" s="91" t="s">
        <v>4941</v>
      </c>
      <c r="B1576" s="91" t="s">
        <v>4942</v>
      </c>
      <c r="C1576" s="91" t="s">
        <v>4943</v>
      </c>
      <c r="D1576" s="91" t="s">
        <v>99</v>
      </c>
      <c r="E1576" s="91" t="s">
        <v>291</v>
      </c>
      <c r="F1576" s="91" t="s">
        <v>292</v>
      </c>
      <c r="G1576" s="91" t="s">
        <v>53</v>
      </c>
      <c r="H1576" s="91" t="s">
        <v>54</v>
      </c>
      <c r="I1576" s="92">
        <v>1.1299988700011298E-2</v>
      </c>
    </row>
    <row r="1577" spans="1:9">
      <c r="A1577" s="91" t="s">
        <v>4944</v>
      </c>
      <c r="B1577" s="91" t="s">
        <v>4945</v>
      </c>
      <c r="C1577" s="91" t="s">
        <v>4946</v>
      </c>
      <c r="D1577" s="91" t="s">
        <v>88</v>
      </c>
      <c r="E1577" s="91" t="s">
        <v>609</v>
      </c>
      <c r="F1577" s="91" t="s">
        <v>1025</v>
      </c>
      <c r="G1577" s="91" t="s">
        <v>380</v>
      </c>
      <c r="H1577" s="91" t="s">
        <v>209</v>
      </c>
      <c r="I1577" s="92">
        <v>1.1299988700011298E-2</v>
      </c>
    </row>
    <row r="1578" spans="1:9">
      <c r="A1578" s="91" t="s">
        <v>4947</v>
      </c>
      <c r="B1578" s="91" t="s">
        <v>4948</v>
      </c>
      <c r="C1578" s="91" t="s">
        <v>4949</v>
      </c>
      <c r="D1578" s="91" t="s">
        <v>99</v>
      </c>
      <c r="E1578" s="91" t="s">
        <v>192</v>
      </c>
      <c r="F1578" s="91" t="s">
        <v>193</v>
      </c>
      <c r="G1578" s="91" t="s">
        <v>376</v>
      </c>
      <c r="H1578" s="91" t="s">
        <v>204</v>
      </c>
      <c r="I1578" s="92">
        <v>1.1199988800011199E-2</v>
      </c>
    </row>
    <row r="1579" spans="1:9">
      <c r="A1579" s="91" t="s">
        <v>4950</v>
      </c>
      <c r="B1579" s="91" t="s">
        <v>4951</v>
      </c>
      <c r="C1579" s="91" t="s">
        <v>4952</v>
      </c>
      <c r="D1579" s="91" t="s">
        <v>50</v>
      </c>
      <c r="E1579" s="91" t="s">
        <v>63</v>
      </c>
      <c r="F1579" s="91" t="s">
        <v>120</v>
      </c>
      <c r="G1579" s="91" t="s">
        <v>194</v>
      </c>
      <c r="H1579" s="91" t="s">
        <v>147</v>
      </c>
      <c r="I1579" s="92">
        <v>1.1199988800011199E-2</v>
      </c>
    </row>
    <row r="1580" spans="1:9">
      <c r="A1580" s="91" t="s">
        <v>4953</v>
      </c>
      <c r="B1580" s="91" t="s">
        <v>4954</v>
      </c>
      <c r="C1580" s="91" t="s">
        <v>4955</v>
      </c>
      <c r="D1580" s="91" t="s">
        <v>70</v>
      </c>
      <c r="E1580" s="91" t="s">
        <v>435</v>
      </c>
      <c r="F1580" s="91" t="s">
        <v>3911</v>
      </c>
      <c r="G1580" s="91" t="s">
        <v>268</v>
      </c>
      <c r="H1580" s="91" t="s">
        <v>137</v>
      </c>
      <c r="I1580" s="92">
        <v>1.1199988800011199E-2</v>
      </c>
    </row>
    <row r="1581" spans="1:9">
      <c r="A1581" s="91" t="s">
        <v>4956</v>
      </c>
      <c r="B1581" s="91" t="s">
        <v>4957</v>
      </c>
      <c r="C1581" s="91" t="s">
        <v>4958</v>
      </c>
      <c r="D1581" s="91" t="s">
        <v>99</v>
      </c>
      <c r="E1581" s="91" t="s">
        <v>226</v>
      </c>
      <c r="F1581" s="91" t="s">
        <v>227</v>
      </c>
      <c r="G1581" s="91" t="s">
        <v>165</v>
      </c>
      <c r="H1581" s="91" t="s">
        <v>132</v>
      </c>
      <c r="I1581" s="92">
        <v>1.1199988800011199E-2</v>
      </c>
    </row>
    <row r="1582" spans="1:9">
      <c r="A1582" s="91" t="s">
        <v>4959</v>
      </c>
      <c r="B1582" s="91" t="s">
        <v>4960</v>
      </c>
      <c r="C1582" s="91" t="s">
        <v>4961</v>
      </c>
      <c r="D1582" s="91" t="s">
        <v>99</v>
      </c>
      <c r="E1582" s="91" t="s">
        <v>551</v>
      </c>
      <c r="F1582" s="91" t="s">
        <v>1076</v>
      </c>
      <c r="G1582" s="91" t="s">
        <v>53</v>
      </c>
      <c r="H1582" s="91" t="s">
        <v>54</v>
      </c>
      <c r="I1582" s="92">
        <v>1.1199988800011199E-2</v>
      </c>
    </row>
    <row r="1583" spans="1:9">
      <c r="A1583" s="91" t="s">
        <v>4962</v>
      </c>
      <c r="B1583" s="91" t="s">
        <v>4963</v>
      </c>
      <c r="C1583" s="91" t="s">
        <v>4964</v>
      </c>
      <c r="D1583" s="91" t="s">
        <v>88</v>
      </c>
      <c r="E1583" s="91" t="s">
        <v>311</v>
      </c>
      <c r="F1583" s="91" t="s">
        <v>311</v>
      </c>
      <c r="G1583" s="91" t="s">
        <v>194</v>
      </c>
      <c r="H1583" s="91" t="s">
        <v>147</v>
      </c>
      <c r="I1583" s="92">
        <v>1.1199988800011199E-2</v>
      </c>
    </row>
    <row r="1584" spans="1:9">
      <c r="A1584" s="91" t="s">
        <v>4965</v>
      </c>
      <c r="B1584" s="91" t="s">
        <v>4966</v>
      </c>
      <c r="C1584" s="91" t="s">
        <v>4967</v>
      </c>
      <c r="D1584" s="91" t="s">
        <v>99</v>
      </c>
      <c r="E1584" s="91" t="s">
        <v>291</v>
      </c>
      <c r="F1584" s="91" t="s">
        <v>292</v>
      </c>
      <c r="G1584" s="91" t="s">
        <v>194</v>
      </c>
      <c r="H1584" s="91" t="s">
        <v>147</v>
      </c>
      <c r="I1584" s="92">
        <v>1.1099988900011099E-2</v>
      </c>
    </row>
    <row r="1585" spans="1:9">
      <c r="A1585" s="91" t="s">
        <v>4968</v>
      </c>
      <c r="B1585" s="91" t="s">
        <v>4969</v>
      </c>
      <c r="C1585" s="91" t="s">
        <v>4970</v>
      </c>
      <c r="D1585" s="91" t="s">
        <v>58</v>
      </c>
      <c r="E1585" s="91" t="s">
        <v>58</v>
      </c>
      <c r="F1585" s="91" t="s">
        <v>59</v>
      </c>
      <c r="G1585" s="91" t="s">
        <v>276</v>
      </c>
      <c r="H1585" s="91" t="s">
        <v>152</v>
      </c>
      <c r="I1585" s="92">
        <v>1.1099988900011099E-2</v>
      </c>
    </row>
    <row r="1586" spans="1:9">
      <c r="A1586" s="91" t="s">
        <v>4971</v>
      </c>
      <c r="B1586" s="91" t="s">
        <v>4972</v>
      </c>
      <c r="C1586" s="91" t="s">
        <v>4973</v>
      </c>
      <c r="D1586" s="91" t="s">
        <v>70</v>
      </c>
      <c r="E1586" s="91" t="s">
        <v>86</v>
      </c>
      <c r="F1586" s="91" t="s">
        <v>1003</v>
      </c>
      <c r="G1586" s="91" t="s">
        <v>179</v>
      </c>
      <c r="H1586" s="91" t="s">
        <v>142</v>
      </c>
      <c r="I1586" s="92">
        <v>1.0999989000010998E-2</v>
      </c>
    </row>
    <row r="1587" spans="1:9">
      <c r="A1587" s="91" t="s">
        <v>4974</v>
      </c>
      <c r="B1587" s="91" t="s">
        <v>4975</v>
      </c>
      <c r="C1587" s="91" t="s">
        <v>4976</v>
      </c>
      <c r="D1587" s="91" t="s">
        <v>99</v>
      </c>
      <c r="E1587" s="91" t="s">
        <v>192</v>
      </c>
      <c r="F1587" s="91" t="s">
        <v>1044</v>
      </c>
      <c r="G1587" s="91" t="s">
        <v>53</v>
      </c>
      <c r="H1587" s="91" t="s">
        <v>54</v>
      </c>
      <c r="I1587" s="92">
        <v>1.0999989000010998E-2</v>
      </c>
    </row>
    <row r="1588" spans="1:9">
      <c r="A1588" s="91" t="s">
        <v>4977</v>
      </c>
      <c r="B1588" s="91" t="s">
        <v>4978</v>
      </c>
      <c r="C1588" s="91" t="s">
        <v>4979</v>
      </c>
      <c r="D1588" s="91" t="s">
        <v>105</v>
      </c>
      <c r="E1588" s="91" t="s">
        <v>105</v>
      </c>
      <c r="F1588" s="91" t="s">
        <v>565</v>
      </c>
      <c r="G1588" s="91" t="s">
        <v>194</v>
      </c>
      <c r="H1588" s="91" t="s">
        <v>147</v>
      </c>
      <c r="I1588" s="92">
        <v>1.0999989000010998E-2</v>
      </c>
    </row>
    <row r="1589" spans="1:9">
      <c r="A1589" s="91" t="s">
        <v>4980</v>
      </c>
      <c r="B1589" s="91" t="s">
        <v>4981</v>
      </c>
      <c r="C1589" s="91" t="s">
        <v>4982</v>
      </c>
      <c r="D1589" s="91" t="s">
        <v>94</v>
      </c>
      <c r="E1589" s="91" t="s">
        <v>94</v>
      </c>
      <c r="F1589" s="91" t="s">
        <v>281</v>
      </c>
      <c r="G1589" s="91" t="s">
        <v>194</v>
      </c>
      <c r="H1589" s="91" t="s">
        <v>147</v>
      </c>
      <c r="I1589" s="92">
        <v>1.0999989000010998E-2</v>
      </c>
    </row>
    <row r="1590" spans="1:9">
      <c r="A1590" s="91" t="s">
        <v>4983</v>
      </c>
      <c r="B1590" s="91" t="s">
        <v>4984</v>
      </c>
      <c r="C1590" s="91" t="s">
        <v>4985</v>
      </c>
      <c r="D1590" s="91" t="s">
        <v>88</v>
      </c>
      <c r="E1590" s="91" t="s">
        <v>609</v>
      </c>
      <c r="F1590" s="91" t="s">
        <v>1025</v>
      </c>
      <c r="G1590" s="91" t="s">
        <v>368</v>
      </c>
      <c r="H1590" s="91" t="s">
        <v>166</v>
      </c>
      <c r="I1590" s="92">
        <v>1.0999989000010998E-2</v>
      </c>
    </row>
    <row r="1591" spans="1:9">
      <c r="A1591" s="91" t="s">
        <v>4986</v>
      </c>
      <c r="B1591" s="91" t="s">
        <v>4987</v>
      </c>
      <c r="C1591" s="91" t="s">
        <v>4988</v>
      </c>
      <c r="D1591" s="91" t="s">
        <v>99</v>
      </c>
      <c r="E1591" s="91" t="s">
        <v>192</v>
      </c>
      <c r="F1591" s="91" t="s">
        <v>193</v>
      </c>
      <c r="G1591" s="91" t="s">
        <v>268</v>
      </c>
      <c r="H1591" s="91" t="s">
        <v>137</v>
      </c>
      <c r="I1591" s="92">
        <v>1.0899989100010898E-2</v>
      </c>
    </row>
    <row r="1592" spans="1:9">
      <c r="A1592" s="91" t="s">
        <v>4989</v>
      </c>
      <c r="B1592" s="91" t="s">
        <v>4990</v>
      </c>
      <c r="C1592" s="91" t="s">
        <v>4991</v>
      </c>
      <c r="D1592" s="91" t="s">
        <v>99</v>
      </c>
      <c r="E1592" s="91" t="s">
        <v>226</v>
      </c>
      <c r="F1592" s="91" t="s">
        <v>3643</v>
      </c>
      <c r="G1592" s="91" t="s">
        <v>194</v>
      </c>
      <c r="H1592" s="91" t="s">
        <v>147</v>
      </c>
      <c r="I1592" s="92">
        <v>1.0899989100010898E-2</v>
      </c>
    </row>
    <row r="1593" spans="1:9">
      <c r="A1593" s="91" t="s">
        <v>4992</v>
      </c>
      <c r="B1593" s="91" t="s">
        <v>4993</v>
      </c>
      <c r="C1593" s="91" t="s">
        <v>4994</v>
      </c>
      <c r="D1593" s="91" t="s">
        <v>88</v>
      </c>
      <c r="E1593" s="91" t="s">
        <v>609</v>
      </c>
      <c r="F1593" s="91" t="s">
        <v>610</v>
      </c>
      <c r="G1593" s="91" t="s">
        <v>380</v>
      </c>
      <c r="H1593" s="91" t="s">
        <v>209</v>
      </c>
      <c r="I1593" s="92">
        <v>1.0899989100010898E-2</v>
      </c>
    </row>
    <row r="1594" spans="1:9">
      <c r="A1594" s="91" t="s">
        <v>4995</v>
      </c>
      <c r="B1594" s="91" t="s">
        <v>4996</v>
      </c>
      <c r="C1594" s="91" t="s">
        <v>4997</v>
      </c>
      <c r="D1594" s="91" t="s">
        <v>105</v>
      </c>
      <c r="E1594" s="91" t="s">
        <v>105</v>
      </c>
      <c r="F1594" s="91" t="s">
        <v>565</v>
      </c>
      <c r="G1594" s="91" t="s">
        <v>335</v>
      </c>
      <c r="H1594" s="91" t="s">
        <v>175</v>
      </c>
      <c r="I1594" s="92">
        <v>1.0899989100010898E-2</v>
      </c>
    </row>
    <row r="1595" spans="1:9">
      <c r="A1595" s="91" t="s">
        <v>4998</v>
      </c>
      <c r="B1595" s="91" t="s">
        <v>4999</v>
      </c>
      <c r="C1595" s="91" t="s">
        <v>5000</v>
      </c>
      <c r="D1595" s="91" t="s">
        <v>58</v>
      </c>
      <c r="E1595" s="91" t="s">
        <v>58</v>
      </c>
      <c r="F1595" s="91" t="s">
        <v>217</v>
      </c>
      <c r="G1595" s="91" t="s">
        <v>344</v>
      </c>
      <c r="H1595" s="91" t="s">
        <v>137</v>
      </c>
      <c r="I1595" s="92">
        <v>1.0899989100010898E-2</v>
      </c>
    </row>
    <row r="1596" spans="1:9">
      <c r="A1596" s="91" t="s">
        <v>5001</v>
      </c>
      <c r="B1596" s="91" t="s">
        <v>5002</v>
      </c>
      <c r="C1596" s="91" t="s">
        <v>5003</v>
      </c>
      <c r="D1596" s="91" t="s">
        <v>58</v>
      </c>
      <c r="E1596" s="91" t="s">
        <v>58</v>
      </c>
      <c r="F1596" s="91" t="s">
        <v>59</v>
      </c>
      <c r="G1596" s="91" t="s">
        <v>414</v>
      </c>
      <c r="H1596" s="91" t="s">
        <v>232</v>
      </c>
      <c r="I1596" s="92">
        <v>1.0899989100010898E-2</v>
      </c>
    </row>
    <row r="1597" spans="1:9">
      <c r="A1597" s="91" t="s">
        <v>5004</v>
      </c>
      <c r="B1597" s="91" t="s">
        <v>5005</v>
      </c>
      <c r="C1597" s="91" t="s">
        <v>5006</v>
      </c>
      <c r="D1597" s="91" t="s">
        <v>94</v>
      </c>
      <c r="E1597" s="91" t="s">
        <v>94</v>
      </c>
      <c r="F1597" s="91" t="s">
        <v>164</v>
      </c>
      <c r="G1597" s="91" t="s">
        <v>335</v>
      </c>
      <c r="H1597" s="91" t="s">
        <v>175</v>
      </c>
      <c r="I1597" s="92">
        <v>1.0899989100010898E-2</v>
      </c>
    </row>
    <row r="1598" spans="1:9">
      <c r="A1598" s="91" t="s">
        <v>5007</v>
      </c>
      <c r="B1598" s="91" t="s">
        <v>5008</v>
      </c>
      <c r="C1598" s="91" t="s">
        <v>5009</v>
      </c>
      <c r="D1598" s="91" t="s">
        <v>65</v>
      </c>
      <c r="E1598" s="91" t="s">
        <v>78</v>
      </c>
      <c r="F1598" s="91" t="s">
        <v>141</v>
      </c>
      <c r="G1598" s="91" t="s">
        <v>414</v>
      </c>
      <c r="H1598" s="91" t="s">
        <v>232</v>
      </c>
      <c r="I1598" s="92">
        <v>1.0799989200010799E-2</v>
      </c>
    </row>
    <row r="1599" spans="1:9">
      <c r="A1599" s="91" t="s">
        <v>5010</v>
      </c>
      <c r="B1599" s="91" t="s">
        <v>5011</v>
      </c>
      <c r="C1599" s="91" t="s">
        <v>5012</v>
      </c>
      <c r="D1599" s="91" t="s">
        <v>70</v>
      </c>
      <c r="E1599" s="91" t="s">
        <v>1457</v>
      </c>
      <c r="F1599" s="91" t="s">
        <v>1458</v>
      </c>
      <c r="G1599" s="91" t="s">
        <v>53</v>
      </c>
      <c r="H1599" s="91" t="s">
        <v>54</v>
      </c>
      <c r="I1599" s="92">
        <v>1.0799989200010799E-2</v>
      </c>
    </row>
    <row r="1600" spans="1:9">
      <c r="A1600" s="91" t="s">
        <v>5013</v>
      </c>
      <c r="B1600" s="91" t="s">
        <v>5014</v>
      </c>
      <c r="C1600" s="91" t="s">
        <v>5015</v>
      </c>
      <c r="D1600" s="91" t="s">
        <v>88</v>
      </c>
      <c r="E1600" s="91" t="s">
        <v>112</v>
      </c>
      <c r="F1600" s="91" t="s">
        <v>113</v>
      </c>
      <c r="G1600" s="91" t="s">
        <v>388</v>
      </c>
      <c r="H1600" s="91" t="s">
        <v>213</v>
      </c>
      <c r="I1600" s="92">
        <v>1.0799989200010799E-2</v>
      </c>
    </row>
    <row r="1601" spans="1:9">
      <c r="A1601" s="91" t="s">
        <v>5016</v>
      </c>
      <c r="B1601" s="91" t="s">
        <v>5017</v>
      </c>
      <c r="C1601" s="91" t="s">
        <v>5018</v>
      </c>
      <c r="D1601" s="91" t="s">
        <v>58</v>
      </c>
      <c r="E1601" s="91" t="s">
        <v>58</v>
      </c>
      <c r="F1601" s="91" t="s">
        <v>59</v>
      </c>
      <c r="G1601" s="91" t="s">
        <v>406</v>
      </c>
      <c r="H1601" s="91" t="s">
        <v>228</v>
      </c>
      <c r="I1601" s="92">
        <v>1.0799989200010799E-2</v>
      </c>
    </row>
    <row r="1602" spans="1:9">
      <c r="A1602" s="91" t="s">
        <v>5019</v>
      </c>
      <c r="B1602" s="91" t="s">
        <v>5020</v>
      </c>
      <c r="C1602" s="91" t="s">
        <v>5021</v>
      </c>
      <c r="D1602" s="91" t="s">
        <v>88</v>
      </c>
      <c r="E1602" s="91" t="s">
        <v>112</v>
      </c>
      <c r="F1602" s="91" t="s">
        <v>113</v>
      </c>
      <c r="G1602" s="91" t="s">
        <v>165</v>
      </c>
      <c r="H1602" s="91" t="s">
        <v>132</v>
      </c>
      <c r="I1602" s="92">
        <v>1.0799989200010799E-2</v>
      </c>
    </row>
    <row r="1603" spans="1:9">
      <c r="A1603" s="91" t="s">
        <v>5022</v>
      </c>
      <c r="B1603" s="91" t="s">
        <v>5023</v>
      </c>
      <c r="C1603" s="91" t="s">
        <v>5024</v>
      </c>
      <c r="D1603" s="91" t="s">
        <v>70</v>
      </c>
      <c r="E1603" s="91" t="s">
        <v>86</v>
      </c>
      <c r="F1603" s="91" t="s">
        <v>300</v>
      </c>
      <c r="G1603" s="91" t="s">
        <v>179</v>
      </c>
      <c r="H1603" s="91" t="s">
        <v>142</v>
      </c>
      <c r="I1603" s="92">
        <v>1.0799989200010799E-2</v>
      </c>
    </row>
    <row r="1604" spans="1:9">
      <c r="A1604" s="91" t="s">
        <v>5025</v>
      </c>
      <c r="B1604" s="91" t="s">
        <v>5026</v>
      </c>
      <c r="C1604" s="91" t="s">
        <v>5027</v>
      </c>
      <c r="D1604" s="91" t="s">
        <v>99</v>
      </c>
      <c r="E1604" s="91" t="s">
        <v>226</v>
      </c>
      <c r="F1604" s="91" t="s">
        <v>227</v>
      </c>
      <c r="G1604" s="91" t="s">
        <v>368</v>
      </c>
      <c r="H1604" s="91" t="s">
        <v>166</v>
      </c>
      <c r="I1604" s="92">
        <v>1.0799989200010799E-2</v>
      </c>
    </row>
    <row r="1605" spans="1:9">
      <c r="A1605" s="91" t="s">
        <v>5028</v>
      </c>
      <c r="B1605" s="91" t="s">
        <v>5029</v>
      </c>
      <c r="C1605" s="91" t="s">
        <v>5030</v>
      </c>
      <c r="D1605" s="91" t="s">
        <v>99</v>
      </c>
      <c r="E1605" s="91" t="s">
        <v>291</v>
      </c>
      <c r="F1605" s="91" t="s">
        <v>292</v>
      </c>
      <c r="G1605" s="91" t="s">
        <v>327</v>
      </c>
      <c r="H1605" s="91" t="s">
        <v>166</v>
      </c>
      <c r="I1605" s="92">
        <v>1.0799989200010799E-2</v>
      </c>
    </row>
    <row r="1606" spans="1:9">
      <c r="A1606" s="91" t="s">
        <v>5031</v>
      </c>
      <c r="B1606" s="91" t="s">
        <v>5032</v>
      </c>
      <c r="C1606" s="91" t="s">
        <v>5033</v>
      </c>
      <c r="D1606" s="91" t="s">
        <v>70</v>
      </c>
      <c r="E1606" s="91" t="s">
        <v>86</v>
      </c>
      <c r="F1606" s="91" t="s">
        <v>1003</v>
      </c>
      <c r="G1606" s="91" t="s">
        <v>179</v>
      </c>
      <c r="H1606" s="91" t="s">
        <v>142</v>
      </c>
      <c r="I1606" s="92">
        <v>1.0799989200010799E-2</v>
      </c>
    </row>
    <row r="1607" spans="1:9">
      <c r="A1607" s="91" t="s">
        <v>5034</v>
      </c>
      <c r="B1607" s="91" t="s">
        <v>5035</v>
      </c>
      <c r="C1607" s="91" t="s">
        <v>5036</v>
      </c>
      <c r="D1607" s="91" t="s">
        <v>82</v>
      </c>
      <c r="E1607" s="91" t="s">
        <v>103</v>
      </c>
      <c r="F1607" s="91" t="s">
        <v>104</v>
      </c>
      <c r="G1607" s="91" t="s">
        <v>194</v>
      </c>
      <c r="H1607" s="91" t="s">
        <v>147</v>
      </c>
      <c r="I1607" s="92">
        <v>1.0799989200010799E-2</v>
      </c>
    </row>
    <row r="1608" spans="1:9">
      <c r="A1608" s="91" t="s">
        <v>5037</v>
      </c>
      <c r="B1608" s="91" t="s">
        <v>5038</v>
      </c>
      <c r="C1608" s="91" t="s">
        <v>5039</v>
      </c>
      <c r="D1608" s="91" t="s">
        <v>94</v>
      </c>
      <c r="E1608" s="91" t="s">
        <v>94</v>
      </c>
      <c r="F1608" s="91" t="s">
        <v>164</v>
      </c>
      <c r="G1608" s="91" t="s">
        <v>315</v>
      </c>
      <c r="H1608" s="91" t="s">
        <v>156</v>
      </c>
      <c r="I1608" s="92">
        <v>1.0799989200010799E-2</v>
      </c>
    </row>
    <row r="1609" spans="1:9">
      <c r="A1609" s="91" t="s">
        <v>5040</v>
      </c>
      <c r="B1609" s="91" t="s">
        <v>5041</v>
      </c>
      <c r="C1609" s="91" t="s">
        <v>5042</v>
      </c>
      <c r="D1609" s="91" t="s">
        <v>50</v>
      </c>
      <c r="E1609" s="91" t="s">
        <v>63</v>
      </c>
      <c r="F1609" s="91" t="s">
        <v>64</v>
      </c>
      <c r="G1609" s="91" t="s">
        <v>194</v>
      </c>
      <c r="H1609" s="91" t="s">
        <v>147</v>
      </c>
      <c r="I1609" s="92">
        <v>1.0799989200010799E-2</v>
      </c>
    </row>
    <row r="1610" spans="1:9">
      <c r="A1610" s="91" t="s">
        <v>5043</v>
      </c>
      <c r="B1610" s="91" t="s">
        <v>5044</v>
      </c>
      <c r="C1610" s="91" t="s">
        <v>5045</v>
      </c>
      <c r="D1610" s="91" t="s">
        <v>58</v>
      </c>
      <c r="E1610" s="91" t="s">
        <v>58</v>
      </c>
      <c r="F1610" s="91" t="s">
        <v>59</v>
      </c>
      <c r="G1610" s="91" t="s">
        <v>388</v>
      </c>
      <c r="H1610" s="91" t="s">
        <v>213</v>
      </c>
      <c r="I1610" s="92">
        <v>1.0699989300010699E-2</v>
      </c>
    </row>
    <row r="1611" spans="1:9">
      <c r="A1611" s="91" t="s">
        <v>5046</v>
      </c>
      <c r="B1611" s="91" t="s">
        <v>5047</v>
      </c>
      <c r="C1611" s="91" t="s">
        <v>5048</v>
      </c>
      <c r="D1611" s="91" t="s">
        <v>70</v>
      </c>
      <c r="E1611" s="91" t="s">
        <v>86</v>
      </c>
      <c r="F1611" s="91" t="s">
        <v>1003</v>
      </c>
      <c r="G1611" s="91" t="s">
        <v>114</v>
      </c>
      <c r="H1611" s="91" t="s">
        <v>115</v>
      </c>
      <c r="I1611" s="92">
        <v>1.0699989300010699E-2</v>
      </c>
    </row>
    <row r="1612" spans="1:9">
      <c r="A1612" s="91" t="s">
        <v>5049</v>
      </c>
      <c r="B1612" s="91" t="s">
        <v>5050</v>
      </c>
      <c r="C1612" s="91" t="s">
        <v>5051</v>
      </c>
      <c r="D1612" s="91" t="s">
        <v>50</v>
      </c>
      <c r="E1612" s="91" t="s">
        <v>51</v>
      </c>
      <c r="F1612" s="91" t="s">
        <v>492</v>
      </c>
      <c r="G1612" s="91" t="s">
        <v>194</v>
      </c>
      <c r="H1612" s="91" t="s">
        <v>147</v>
      </c>
      <c r="I1612" s="92">
        <v>1.0699989300010699E-2</v>
      </c>
    </row>
    <row r="1613" spans="1:9">
      <c r="A1613" s="91" t="s">
        <v>5052</v>
      </c>
      <c r="B1613" s="91" t="s">
        <v>5053</v>
      </c>
      <c r="C1613" s="91" t="s">
        <v>5054</v>
      </c>
      <c r="D1613" s="91" t="s">
        <v>88</v>
      </c>
      <c r="E1613" s="91" t="s">
        <v>112</v>
      </c>
      <c r="F1613" s="91" t="s">
        <v>113</v>
      </c>
      <c r="G1613" s="91" t="s">
        <v>323</v>
      </c>
      <c r="H1613" s="91" t="s">
        <v>160</v>
      </c>
      <c r="I1613" s="92">
        <v>1.0699989300010699E-2</v>
      </c>
    </row>
    <row r="1614" spans="1:9">
      <c r="A1614" s="91" t="s">
        <v>5055</v>
      </c>
      <c r="B1614" s="91" t="s">
        <v>5056</v>
      </c>
      <c r="C1614" s="91" t="s">
        <v>5057</v>
      </c>
      <c r="D1614" s="91" t="s">
        <v>88</v>
      </c>
      <c r="E1614" s="91" t="s">
        <v>127</v>
      </c>
      <c r="F1614" s="91" t="s">
        <v>128</v>
      </c>
      <c r="G1614" s="91" t="s">
        <v>376</v>
      </c>
      <c r="H1614" s="91" t="s">
        <v>204</v>
      </c>
      <c r="I1614" s="92">
        <v>1.0699989300010699E-2</v>
      </c>
    </row>
    <row r="1615" spans="1:9">
      <c r="A1615" s="91" t="s">
        <v>5058</v>
      </c>
      <c r="B1615" s="91" t="s">
        <v>5059</v>
      </c>
      <c r="C1615" s="91" t="s">
        <v>5060</v>
      </c>
      <c r="D1615" s="91" t="s">
        <v>74</v>
      </c>
      <c r="E1615" s="91" t="s">
        <v>74</v>
      </c>
      <c r="F1615" s="91" t="s">
        <v>151</v>
      </c>
      <c r="G1615" s="91" t="s">
        <v>53</v>
      </c>
      <c r="H1615" s="91" t="s">
        <v>54</v>
      </c>
      <c r="I1615" s="92">
        <v>1.0699989300010699E-2</v>
      </c>
    </row>
    <row r="1616" spans="1:9">
      <c r="A1616" s="91" t="s">
        <v>5061</v>
      </c>
      <c r="B1616" s="91" t="s">
        <v>5062</v>
      </c>
      <c r="C1616" s="91" t="s">
        <v>5063</v>
      </c>
      <c r="D1616" s="91" t="s">
        <v>82</v>
      </c>
      <c r="E1616" s="91" t="s">
        <v>400</v>
      </c>
      <c r="F1616" s="91" t="s">
        <v>401</v>
      </c>
      <c r="G1616" s="91" t="s">
        <v>53</v>
      </c>
      <c r="H1616" s="91" t="s">
        <v>54</v>
      </c>
      <c r="I1616" s="92">
        <v>1.0699989300010699E-2</v>
      </c>
    </row>
    <row r="1617" spans="1:9">
      <c r="A1617" s="91" t="s">
        <v>5064</v>
      </c>
      <c r="B1617" s="91" t="s">
        <v>5065</v>
      </c>
      <c r="C1617" s="91" t="s">
        <v>5066</v>
      </c>
      <c r="D1617" s="91" t="s">
        <v>99</v>
      </c>
      <c r="E1617" s="91" t="s">
        <v>192</v>
      </c>
      <c r="F1617" s="91" t="s">
        <v>193</v>
      </c>
      <c r="G1617" s="91" t="s">
        <v>174</v>
      </c>
      <c r="H1617" s="91" t="s">
        <v>137</v>
      </c>
      <c r="I1617" s="92">
        <v>1.0699989300010699E-2</v>
      </c>
    </row>
    <row r="1618" spans="1:9">
      <c r="A1618" s="91" t="s">
        <v>5067</v>
      </c>
      <c r="B1618" s="91" t="s">
        <v>5068</v>
      </c>
      <c r="C1618" s="91" t="s">
        <v>5069</v>
      </c>
      <c r="D1618" s="91" t="s">
        <v>88</v>
      </c>
      <c r="E1618" s="91" t="s">
        <v>127</v>
      </c>
      <c r="F1618" s="91" t="s">
        <v>461</v>
      </c>
      <c r="G1618" s="91" t="s">
        <v>179</v>
      </c>
      <c r="H1618" s="91" t="s">
        <v>142</v>
      </c>
      <c r="I1618" s="92">
        <v>1.0699989300010699E-2</v>
      </c>
    </row>
    <row r="1619" spans="1:9">
      <c r="A1619" s="91" t="s">
        <v>5070</v>
      </c>
      <c r="B1619" s="91" t="s">
        <v>5071</v>
      </c>
      <c r="C1619" s="91" t="s">
        <v>5072</v>
      </c>
      <c r="D1619" s="91" t="s">
        <v>70</v>
      </c>
      <c r="E1619" s="91" t="s">
        <v>86</v>
      </c>
      <c r="F1619" s="91" t="s">
        <v>300</v>
      </c>
      <c r="G1619" s="91" t="s">
        <v>194</v>
      </c>
      <c r="H1619" s="91" t="s">
        <v>147</v>
      </c>
      <c r="I1619" s="92">
        <v>1.0699989300010699E-2</v>
      </c>
    </row>
    <row r="1620" spans="1:9">
      <c r="A1620" s="91" t="s">
        <v>5073</v>
      </c>
      <c r="B1620" s="91" t="s">
        <v>5074</v>
      </c>
      <c r="C1620" s="91" t="s">
        <v>5075</v>
      </c>
      <c r="D1620" s="91" t="s">
        <v>65</v>
      </c>
      <c r="E1620" s="91" t="s">
        <v>203</v>
      </c>
      <c r="F1620" s="91" t="s">
        <v>203</v>
      </c>
      <c r="G1620" s="91" t="s">
        <v>323</v>
      </c>
      <c r="H1620" s="91" t="s">
        <v>160</v>
      </c>
      <c r="I1620" s="92">
        <v>1.0599989400010598E-2</v>
      </c>
    </row>
    <row r="1621" spans="1:9">
      <c r="A1621" s="91" t="s">
        <v>5076</v>
      </c>
      <c r="B1621" s="91" t="s">
        <v>5077</v>
      </c>
      <c r="C1621" s="91" t="s">
        <v>5078</v>
      </c>
      <c r="D1621" s="91" t="s">
        <v>70</v>
      </c>
      <c r="E1621" s="91" t="s">
        <v>1457</v>
      </c>
      <c r="F1621" s="91" t="s">
        <v>1458</v>
      </c>
      <c r="G1621" s="91" t="s">
        <v>360</v>
      </c>
      <c r="H1621" s="91" t="s">
        <v>188</v>
      </c>
      <c r="I1621" s="92">
        <v>1.0599989400010598E-2</v>
      </c>
    </row>
    <row r="1622" spans="1:9">
      <c r="A1622" s="91" t="s">
        <v>5079</v>
      </c>
      <c r="B1622" s="91" t="s">
        <v>5080</v>
      </c>
      <c r="C1622" s="91" t="s">
        <v>5081</v>
      </c>
      <c r="D1622" s="91" t="s">
        <v>99</v>
      </c>
      <c r="E1622" s="91" t="s">
        <v>551</v>
      </c>
      <c r="F1622" s="91" t="s">
        <v>1076</v>
      </c>
      <c r="G1622" s="91" t="s">
        <v>335</v>
      </c>
      <c r="H1622" s="91" t="s">
        <v>175</v>
      </c>
      <c r="I1622" s="92">
        <v>1.04999895000105E-2</v>
      </c>
    </row>
    <row r="1623" spans="1:9">
      <c r="A1623" s="91" t="s">
        <v>5082</v>
      </c>
      <c r="B1623" s="91" t="s">
        <v>5083</v>
      </c>
      <c r="C1623" s="91" t="s">
        <v>5084</v>
      </c>
      <c r="D1623" s="91" t="s">
        <v>105</v>
      </c>
      <c r="E1623" s="91" t="s">
        <v>105</v>
      </c>
      <c r="F1623" s="91" t="s">
        <v>2377</v>
      </c>
      <c r="G1623" s="91" t="s">
        <v>194</v>
      </c>
      <c r="H1623" s="91" t="s">
        <v>147</v>
      </c>
      <c r="I1623" s="92">
        <v>1.04999895000105E-2</v>
      </c>
    </row>
    <row r="1624" spans="1:9">
      <c r="A1624" s="91" t="s">
        <v>5085</v>
      </c>
      <c r="B1624" s="91" t="s">
        <v>5086</v>
      </c>
      <c r="C1624" s="91" t="s">
        <v>5087</v>
      </c>
      <c r="D1624" s="91" t="s">
        <v>88</v>
      </c>
      <c r="E1624" s="91" t="s">
        <v>112</v>
      </c>
      <c r="F1624" s="91" t="s">
        <v>113</v>
      </c>
      <c r="G1624" s="91" t="s">
        <v>422</v>
      </c>
      <c r="H1624" s="91" t="s">
        <v>240</v>
      </c>
      <c r="I1624" s="92">
        <v>1.04999895000105E-2</v>
      </c>
    </row>
    <row r="1625" spans="1:9">
      <c r="A1625" s="91" t="s">
        <v>5088</v>
      </c>
      <c r="B1625" s="91" t="s">
        <v>5089</v>
      </c>
      <c r="C1625" s="91" t="s">
        <v>5090</v>
      </c>
      <c r="D1625" s="91" t="s">
        <v>88</v>
      </c>
      <c r="E1625" s="91" t="s">
        <v>112</v>
      </c>
      <c r="F1625" s="91" t="s">
        <v>113</v>
      </c>
      <c r="G1625" s="91" t="s">
        <v>453</v>
      </c>
      <c r="H1625" s="91" t="s">
        <v>137</v>
      </c>
      <c r="I1625" s="92">
        <v>1.04999895000105E-2</v>
      </c>
    </row>
    <row r="1626" spans="1:9">
      <c r="A1626" s="91" t="s">
        <v>5091</v>
      </c>
      <c r="B1626" s="91" t="s">
        <v>5092</v>
      </c>
      <c r="C1626" s="91" t="s">
        <v>5093</v>
      </c>
      <c r="D1626" s="91" t="s">
        <v>65</v>
      </c>
      <c r="E1626" s="91" t="s">
        <v>78</v>
      </c>
      <c r="F1626" s="91" t="s">
        <v>79</v>
      </c>
      <c r="G1626" s="91" t="s">
        <v>194</v>
      </c>
      <c r="H1626" s="91" t="s">
        <v>147</v>
      </c>
      <c r="I1626" s="92">
        <v>1.04999895000105E-2</v>
      </c>
    </row>
    <row r="1627" spans="1:9">
      <c r="A1627" s="91" t="s">
        <v>5094</v>
      </c>
      <c r="B1627" s="91" t="s">
        <v>5095</v>
      </c>
      <c r="C1627" s="91" t="s">
        <v>5096</v>
      </c>
      <c r="D1627" s="91" t="s">
        <v>99</v>
      </c>
      <c r="E1627" s="91" t="s">
        <v>296</v>
      </c>
      <c r="F1627" s="91" t="s">
        <v>296</v>
      </c>
      <c r="G1627" s="91" t="s">
        <v>53</v>
      </c>
      <c r="H1627" s="91" t="s">
        <v>54</v>
      </c>
      <c r="I1627" s="92">
        <v>1.0399989600010397E-2</v>
      </c>
    </row>
    <row r="1628" spans="1:9">
      <c r="A1628" s="91" t="s">
        <v>5097</v>
      </c>
      <c r="B1628" s="91" t="s">
        <v>5098</v>
      </c>
      <c r="C1628" s="91" t="s">
        <v>5099</v>
      </c>
      <c r="D1628" s="91" t="s">
        <v>88</v>
      </c>
      <c r="E1628" s="91" t="s">
        <v>609</v>
      </c>
      <c r="F1628" s="91" t="s">
        <v>610</v>
      </c>
      <c r="G1628" s="91" t="s">
        <v>114</v>
      </c>
      <c r="H1628" s="91" t="s">
        <v>115</v>
      </c>
      <c r="I1628" s="92">
        <v>1.0399989600010397E-2</v>
      </c>
    </row>
    <row r="1629" spans="1:9">
      <c r="A1629" s="91" t="s">
        <v>5100</v>
      </c>
      <c r="B1629" s="91" t="s">
        <v>5101</v>
      </c>
      <c r="C1629" s="91" t="s">
        <v>5102</v>
      </c>
      <c r="D1629" s="91" t="s">
        <v>105</v>
      </c>
      <c r="E1629" s="91" t="s">
        <v>105</v>
      </c>
      <c r="F1629" s="91" t="s">
        <v>565</v>
      </c>
      <c r="G1629" s="91" t="s">
        <v>335</v>
      </c>
      <c r="H1629" s="91" t="s">
        <v>175</v>
      </c>
      <c r="I1629" s="92">
        <v>1.0399989600010397E-2</v>
      </c>
    </row>
    <row r="1630" spans="1:9">
      <c r="A1630" s="91" t="s">
        <v>5103</v>
      </c>
      <c r="B1630" s="91" t="s">
        <v>5104</v>
      </c>
      <c r="C1630" s="91" t="s">
        <v>5105</v>
      </c>
      <c r="D1630" s="91" t="s">
        <v>65</v>
      </c>
      <c r="E1630" s="91" t="s">
        <v>203</v>
      </c>
      <c r="F1630" s="91" t="s">
        <v>203</v>
      </c>
      <c r="G1630" s="91" t="s">
        <v>348</v>
      </c>
      <c r="H1630" s="91" t="s">
        <v>137</v>
      </c>
      <c r="I1630" s="92">
        <v>1.0399989600010397E-2</v>
      </c>
    </row>
    <row r="1631" spans="1:9">
      <c r="A1631" s="91" t="s">
        <v>5106</v>
      </c>
      <c r="B1631" s="91" t="s">
        <v>5107</v>
      </c>
      <c r="C1631" s="91" t="s">
        <v>5108</v>
      </c>
      <c r="D1631" s="91" t="s">
        <v>88</v>
      </c>
      <c r="E1631" s="91" t="s">
        <v>127</v>
      </c>
      <c r="F1631" s="91" t="s">
        <v>430</v>
      </c>
      <c r="G1631" s="91" t="s">
        <v>194</v>
      </c>
      <c r="H1631" s="91" t="s">
        <v>147</v>
      </c>
      <c r="I1631" s="92">
        <v>1.0399989600010397E-2</v>
      </c>
    </row>
    <row r="1632" spans="1:9">
      <c r="A1632" s="91" t="s">
        <v>5109</v>
      </c>
      <c r="B1632" s="91" t="s">
        <v>5110</v>
      </c>
      <c r="C1632" s="91" t="s">
        <v>5111</v>
      </c>
      <c r="D1632" s="91" t="s">
        <v>70</v>
      </c>
      <c r="E1632" s="91" t="s">
        <v>86</v>
      </c>
      <c r="F1632" s="91" t="s">
        <v>1003</v>
      </c>
      <c r="G1632" s="91" t="s">
        <v>268</v>
      </c>
      <c r="H1632" s="91" t="s">
        <v>137</v>
      </c>
      <c r="I1632" s="92">
        <v>1.0399989600010397E-2</v>
      </c>
    </row>
    <row r="1633" spans="1:9">
      <c r="A1633" s="91" t="s">
        <v>5112</v>
      </c>
      <c r="B1633" s="91" t="s">
        <v>5113</v>
      </c>
      <c r="C1633" s="91" t="s">
        <v>5114</v>
      </c>
      <c r="D1633" s="91" t="s">
        <v>88</v>
      </c>
      <c r="E1633" s="91" t="s">
        <v>112</v>
      </c>
      <c r="F1633" s="91" t="s">
        <v>113</v>
      </c>
      <c r="G1633" s="91" t="s">
        <v>194</v>
      </c>
      <c r="H1633" s="91" t="s">
        <v>147</v>
      </c>
      <c r="I1633" s="92">
        <v>1.0399989600010397E-2</v>
      </c>
    </row>
    <row r="1634" spans="1:9">
      <c r="A1634" s="91" t="s">
        <v>5115</v>
      </c>
      <c r="B1634" s="91" t="s">
        <v>5116</v>
      </c>
      <c r="C1634" s="91" t="s">
        <v>5117</v>
      </c>
      <c r="D1634" s="91" t="s">
        <v>88</v>
      </c>
      <c r="E1634" s="91" t="s">
        <v>127</v>
      </c>
      <c r="F1634" s="91" t="s">
        <v>128</v>
      </c>
      <c r="G1634" s="91" t="s">
        <v>372</v>
      </c>
      <c r="H1634" s="91" t="s">
        <v>199</v>
      </c>
      <c r="I1634" s="92">
        <v>1.0399989600010397E-2</v>
      </c>
    </row>
    <row r="1635" spans="1:9">
      <c r="A1635" s="91" t="s">
        <v>5118</v>
      </c>
      <c r="B1635" s="91" t="s">
        <v>5119</v>
      </c>
      <c r="C1635" s="91" t="s">
        <v>5120</v>
      </c>
      <c r="D1635" s="91" t="s">
        <v>99</v>
      </c>
      <c r="E1635" s="91" t="s">
        <v>291</v>
      </c>
      <c r="F1635" s="91" t="s">
        <v>669</v>
      </c>
      <c r="G1635" s="91" t="s">
        <v>53</v>
      </c>
      <c r="H1635" s="91" t="s">
        <v>54</v>
      </c>
      <c r="I1635" s="92">
        <v>1.0399989600010397E-2</v>
      </c>
    </row>
    <row r="1636" spans="1:9">
      <c r="A1636" s="91" t="s">
        <v>5121</v>
      </c>
      <c r="B1636" s="91" t="s">
        <v>5122</v>
      </c>
      <c r="C1636" s="91" t="s">
        <v>5123</v>
      </c>
      <c r="D1636" s="91" t="s">
        <v>94</v>
      </c>
      <c r="E1636" s="91" t="s">
        <v>94</v>
      </c>
      <c r="F1636" s="91" t="s">
        <v>164</v>
      </c>
      <c r="G1636" s="91" t="s">
        <v>376</v>
      </c>
      <c r="H1636" s="91" t="s">
        <v>204</v>
      </c>
      <c r="I1636" s="92">
        <v>1.0399989600010397E-2</v>
      </c>
    </row>
    <row r="1637" spans="1:9">
      <c r="A1637" s="91" t="s">
        <v>5124</v>
      </c>
      <c r="B1637" s="91" t="s">
        <v>5125</v>
      </c>
      <c r="C1637" s="91" t="s">
        <v>5126</v>
      </c>
      <c r="D1637" s="91" t="s">
        <v>74</v>
      </c>
      <c r="E1637" s="91" t="s">
        <v>74</v>
      </c>
      <c r="F1637" s="91" t="s">
        <v>98</v>
      </c>
      <c r="G1637" s="91" t="s">
        <v>331</v>
      </c>
      <c r="H1637" s="91" t="s">
        <v>170</v>
      </c>
      <c r="I1637" s="92">
        <v>1.0399989600010397E-2</v>
      </c>
    </row>
    <row r="1638" spans="1:9">
      <c r="A1638" s="91" t="s">
        <v>5127</v>
      </c>
      <c r="B1638" s="91" t="s">
        <v>5128</v>
      </c>
      <c r="C1638" s="91" t="s">
        <v>5129</v>
      </c>
      <c r="D1638" s="91" t="s">
        <v>88</v>
      </c>
      <c r="E1638" s="91" t="s">
        <v>127</v>
      </c>
      <c r="F1638" s="91" t="s">
        <v>461</v>
      </c>
      <c r="G1638" s="91" t="s">
        <v>114</v>
      </c>
      <c r="H1638" s="91" t="s">
        <v>115</v>
      </c>
      <c r="I1638" s="92">
        <v>1.0299989700010299E-2</v>
      </c>
    </row>
    <row r="1639" spans="1:9">
      <c r="A1639" s="91" t="s">
        <v>5130</v>
      </c>
      <c r="B1639" s="91" t="s">
        <v>5131</v>
      </c>
      <c r="C1639" s="91" t="s">
        <v>5132</v>
      </c>
      <c r="D1639" s="91" t="s">
        <v>65</v>
      </c>
      <c r="E1639" s="91" t="s">
        <v>92</v>
      </c>
      <c r="F1639" s="91" t="s">
        <v>876</v>
      </c>
      <c r="G1639" s="91" t="s">
        <v>179</v>
      </c>
      <c r="H1639" s="91" t="s">
        <v>142</v>
      </c>
      <c r="I1639" s="92">
        <v>1.0299989700010299E-2</v>
      </c>
    </row>
    <row r="1640" spans="1:9">
      <c r="A1640" s="91" t="s">
        <v>5133</v>
      </c>
      <c r="B1640" s="91" t="s">
        <v>5134</v>
      </c>
      <c r="C1640" s="91" t="s">
        <v>5135</v>
      </c>
      <c r="D1640" s="91" t="s">
        <v>65</v>
      </c>
      <c r="E1640" s="91" t="s">
        <v>203</v>
      </c>
      <c r="F1640" s="91" t="s">
        <v>203</v>
      </c>
      <c r="G1640" s="91" t="s">
        <v>414</v>
      </c>
      <c r="H1640" s="91" t="s">
        <v>232</v>
      </c>
      <c r="I1640" s="92">
        <v>1.0299989700010299E-2</v>
      </c>
    </row>
    <row r="1641" spans="1:9">
      <c r="A1641" s="91" t="s">
        <v>5136</v>
      </c>
      <c r="B1641" s="91" t="s">
        <v>5137</v>
      </c>
      <c r="C1641" s="91" t="s">
        <v>5138</v>
      </c>
      <c r="D1641" s="91" t="s">
        <v>58</v>
      </c>
      <c r="E1641" s="91" t="s">
        <v>58</v>
      </c>
      <c r="F1641" s="91" t="s">
        <v>59</v>
      </c>
      <c r="G1641" s="91" t="s">
        <v>179</v>
      </c>
      <c r="H1641" s="91" t="s">
        <v>142</v>
      </c>
      <c r="I1641" s="92">
        <v>1.0299989700010299E-2</v>
      </c>
    </row>
    <row r="1642" spans="1:9">
      <c r="A1642" s="91" t="s">
        <v>5139</v>
      </c>
      <c r="B1642" s="91" t="s">
        <v>5140</v>
      </c>
      <c r="C1642" s="91" t="s">
        <v>5141</v>
      </c>
      <c r="D1642" s="91" t="s">
        <v>74</v>
      </c>
      <c r="E1642" s="91" t="s">
        <v>74</v>
      </c>
      <c r="F1642" s="91" t="s">
        <v>98</v>
      </c>
      <c r="G1642" s="91" t="s">
        <v>457</v>
      </c>
      <c r="H1642" s="91" t="s">
        <v>260</v>
      </c>
      <c r="I1642" s="92">
        <v>1.0299989700010299E-2</v>
      </c>
    </row>
    <row r="1643" spans="1:9">
      <c r="A1643" s="91" t="s">
        <v>5142</v>
      </c>
      <c r="B1643" s="91" t="s">
        <v>5143</v>
      </c>
      <c r="C1643" s="91" t="s">
        <v>5144</v>
      </c>
      <c r="D1643" s="91" t="s">
        <v>70</v>
      </c>
      <c r="E1643" s="91" t="s">
        <v>86</v>
      </c>
      <c r="F1643" s="91" t="s">
        <v>1003</v>
      </c>
      <c r="G1643" s="91" t="s">
        <v>194</v>
      </c>
      <c r="H1643" s="91" t="s">
        <v>147</v>
      </c>
      <c r="I1643" s="92">
        <v>1.0299989700010299E-2</v>
      </c>
    </row>
    <row r="1644" spans="1:9">
      <c r="A1644" s="91" t="s">
        <v>5145</v>
      </c>
      <c r="B1644" s="91" t="s">
        <v>5146</v>
      </c>
      <c r="C1644" s="91" t="s">
        <v>5147</v>
      </c>
      <c r="D1644" s="91" t="s">
        <v>82</v>
      </c>
      <c r="E1644" s="91" t="s">
        <v>103</v>
      </c>
      <c r="F1644" s="91" t="s">
        <v>104</v>
      </c>
      <c r="G1644" s="91" t="s">
        <v>194</v>
      </c>
      <c r="H1644" s="91" t="s">
        <v>147</v>
      </c>
      <c r="I1644" s="92">
        <v>1.0299989700010299E-2</v>
      </c>
    </row>
    <row r="1645" spans="1:9">
      <c r="A1645" s="91" t="s">
        <v>5148</v>
      </c>
      <c r="B1645" s="91" t="s">
        <v>5149</v>
      </c>
      <c r="C1645" s="91" t="s">
        <v>5150</v>
      </c>
      <c r="D1645" s="91" t="s">
        <v>94</v>
      </c>
      <c r="E1645" s="91" t="s">
        <v>94</v>
      </c>
      <c r="F1645" s="91" t="s">
        <v>281</v>
      </c>
      <c r="G1645" s="91" t="s">
        <v>194</v>
      </c>
      <c r="H1645" s="91" t="s">
        <v>147</v>
      </c>
      <c r="I1645" s="92">
        <v>1.0299989700010299E-2</v>
      </c>
    </row>
    <row r="1646" spans="1:9">
      <c r="A1646" s="91" t="s">
        <v>5151</v>
      </c>
      <c r="B1646" s="91" t="s">
        <v>5152</v>
      </c>
      <c r="C1646" s="91" t="s">
        <v>5153</v>
      </c>
      <c r="D1646" s="91" t="s">
        <v>58</v>
      </c>
      <c r="E1646" s="91" t="s">
        <v>58</v>
      </c>
      <c r="F1646" s="91" t="s">
        <v>59</v>
      </c>
      <c r="G1646" s="91" t="s">
        <v>315</v>
      </c>
      <c r="H1646" s="91" t="s">
        <v>156</v>
      </c>
      <c r="I1646" s="92">
        <v>1.01999898000102E-2</v>
      </c>
    </row>
    <row r="1647" spans="1:9">
      <c r="A1647" s="91" t="s">
        <v>5154</v>
      </c>
      <c r="B1647" s="91" t="s">
        <v>5155</v>
      </c>
      <c r="C1647" s="91" t="s">
        <v>5156</v>
      </c>
      <c r="D1647" s="91" t="s">
        <v>88</v>
      </c>
      <c r="E1647" s="91" t="s">
        <v>609</v>
      </c>
      <c r="F1647" s="91" t="s">
        <v>610</v>
      </c>
      <c r="G1647" s="91" t="s">
        <v>380</v>
      </c>
      <c r="H1647" s="91" t="s">
        <v>209</v>
      </c>
      <c r="I1647" s="92">
        <v>1.01999898000102E-2</v>
      </c>
    </row>
    <row r="1648" spans="1:9">
      <c r="A1648" s="91" t="s">
        <v>5157</v>
      </c>
      <c r="B1648" s="91" t="s">
        <v>5158</v>
      </c>
      <c r="C1648" s="91" t="s">
        <v>5159</v>
      </c>
      <c r="D1648" s="91" t="s">
        <v>74</v>
      </c>
      <c r="E1648" s="91" t="s">
        <v>74</v>
      </c>
      <c r="F1648" s="91" t="s">
        <v>98</v>
      </c>
      <c r="G1648" s="91" t="s">
        <v>356</v>
      </c>
      <c r="H1648" s="91" t="s">
        <v>184</v>
      </c>
      <c r="I1648" s="92">
        <v>1.01999898000102E-2</v>
      </c>
    </row>
    <row r="1649" spans="1:9">
      <c r="A1649" s="91" t="s">
        <v>5160</v>
      </c>
      <c r="B1649" s="91" t="s">
        <v>5161</v>
      </c>
      <c r="C1649" s="91" t="s">
        <v>5162</v>
      </c>
      <c r="D1649" s="91" t="s">
        <v>82</v>
      </c>
      <c r="E1649" s="91" t="s">
        <v>103</v>
      </c>
      <c r="F1649" s="91" t="s">
        <v>1069</v>
      </c>
      <c r="G1649" s="91" t="s">
        <v>53</v>
      </c>
      <c r="H1649" s="91" t="s">
        <v>54</v>
      </c>
      <c r="I1649" s="92">
        <v>1.01999898000102E-2</v>
      </c>
    </row>
    <row r="1650" spans="1:9">
      <c r="A1650" s="91" t="s">
        <v>5163</v>
      </c>
      <c r="B1650" s="91" t="s">
        <v>5164</v>
      </c>
      <c r="C1650" s="91" t="s">
        <v>5165</v>
      </c>
      <c r="D1650" s="91" t="s">
        <v>105</v>
      </c>
      <c r="E1650" s="91" t="s">
        <v>105</v>
      </c>
      <c r="F1650" s="91" t="s">
        <v>1847</v>
      </c>
      <c r="G1650" s="91" t="s">
        <v>376</v>
      </c>
      <c r="H1650" s="91" t="s">
        <v>204</v>
      </c>
      <c r="I1650" s="92">
        <v>1.01999898000102E-2</v>
      </c>
    </row>
    <row r="1651" spans="1:9">
      <c r="A1651" s="91" t="s">
        <v>5166</v>
      </c>
      <c r="B1651" s="91" t="s">
        <v>5167</v>
      </c>
      <c r="C1651" s="91" t="s">
        <v>5168</v>
      </c>
      <c r="D1651" s="91" t="s">
        <v>99</v>
      </c>
      <c r="E1651" s="91" t="s">
        <v>551</v>
      </c>
      <c r="F1651" s="91" t="s">
        <v>552</v>
      </c>
      <c r="G1651" s="91" t="s">
        <v>276</v>
      </c>
      <c r="H1651" s="91" t="s">
        <v>152</v>
      </c>
      <c r="I1651" s="92">
        <v>1.01999898000102E-2</v>
      </c>
    </row>
    <row r="1652" spans="1:9">
      <c r="A1652" s="91" t="s">
        <v>5169</v>
      </c>
      <c r="B1652" s="91" t="s">
        <v>5170</v>
      </c>
      <c r="C1652" s="91" t="s">
        <v>5171</v>
      </c>
      <c r="D1652" s="91" t="s">
        <v>50</v>
      </c>
      <c r="E1652" s="91" t="s">
        <v>51</v>
      </c>
      <c r="F1652" s="91" t="s">
        <v>761</v>
      </c>
      <c r="G1652" s="91" t="s">
        <v>194</v>
      </c>
      <c r="H1652" s="91" t="s">
        <v>147</v>
      </c>
      <c r="I1652" s="92">
        <v>1.01999898000102E-2</v>
      </c>
    </row>
    <row r="1653" spans="1:9">
      <c r="A1653" s="91" t="s">
        <v>5172</v>
      </c>
      <c r="B1653" s="91" t="s">
        <v>5173</v>
      </c>
      <c r="C1653" s="91" t="s">
        <v>5174</v>
      </c>
      <c r="D1653" s="91" t="s">
        <v>65</v>
      </c>
      <c r="E1653" s="91" t="s">
        <v>92</v>
      </c>
      <c r="F1653" s="91" t="s">
        <v>93</v>
      </c>
      <c r="G1653" s="91" t="s">
        <v>352</v>
      </c>
      <c r="H1653" s="91" t="s">
        <v>180</v>
      </c>
      <c r="I1653" s="92">
        <v>1.01999898000102E-2</v>
      </c>
    </row>
    <row r="1654" spans="1:9">
      <c r="A1654" s="91" t="s">
        <v>5175</v>
      </c>
      <c r="B1654" s="91" t="s">
        <v>5176</v>
      </c>
      <c r="C1654" s="91" t="s">
        <v>5177</v>
      </c>
      <c r="D1654" s="91" t="s">
        <v>70</v>
      </c>
      <c r="E1654" s="91" t="s">
        <v>86</v>
      </c>
      <c r="F1654" s="91" t="s">
        <v>300</v>
      </c>
      <c r="G1654" s="91" t="s">
        <v>194</v>
      </c>
      <c r="H1654" s="91" t="s">
        <v>147</v>
      </c>
      <c r="I1654" s="92">
        <v>1.01999898000102E-2</v>
      </c>
    </row>
    <row r="1655" spans="1:9">
      <c r="A1655" s="91" t="s">
        <v>5178</v>
      </c>
      <c r="B1655" s="91" t="s">
        <v>5179</v>
      </c>
      <c r="C1655" s="91" t="s">
        <v>5180</v>
      </c>
      <c r="D1655" s="91" t="s">
        <v>65</v>
      </c>
      <c r="E1655" s="91" t="s">
        <v>78</v>
      </c>
      <c r="F1655" s="91" t="s">
        <v>79</v>
      </c>
      <c r="G1655" s="91" t="s">
        <v>194</v>
      </c>
      <c r="H1655" s="91" t="s">
        <v>147</v>
      </c>
      <c r="I1655" s="92">
        <v>1.01999898000102E-2</v>
      </c>
    </row>
    <row r="1656" spans="1:9">
      <c r="A1656" s="91" t="s">
        <v>5181</v>
      </c>
      <c r="B1656" s="91" t="s">
        <v>5182</v>
      </c>
      <c r="C1656" s="91" t="s">
        <v>5183</v>
      </c>
      <c r="D1656" s="91" t="s">
        <v>70</v>
      </c>
      <c r="E1656" s="91" t="s">
        <v>1457</v>
      </c>
      <c r="F1656" s="91" t="s">
        <v>1458</v>
      </c>
      <c r="G1656" s="91" t="s">
        <v>174</v>
      </c>
      <c r="H1656" s="91" t="s">
        <v>137</v>
      </c>
      <c r="I1656" s="92">
        <v>1.01999898000102E-2</v>
      </c>
    </row>
    <row r="1657" spans="1:9">
      <c r="A1657" s="91" t="s">
        <v>5184</v>
      </c>
      <c r="B1657" s="91" t="s">
        <v>5185</v>
      </c>
      <c r="C1657" s="91" t="s">
        <v>5186</v>
      </c>
      <c r="D1657" s="91" t="s">
        <v>82</v>
      </c>
      <c r="E1657" s="91" t="s">
        <v>103</v>
      </c>
      <c r="F1657" s="91" t="s">
        <v>104</v>
      </c>
      <c r="G1657" s="91" t="s">
        <v>194</v>
      </c>
      <c r="H1657" s="91" t="s">
        <v>147</v>
      </c>
      <c r="I1657" s="92">
        <v>1.01999898000102E-2</v>
      </c>
    </row>
    <row r="1658" spans="1:9">
      <c r="A1658" s="91" t="s">
        <v>5187</v>
      </c>
      <c r="B1658" s="91" t="s">
        <v>5188</v>
      </c>
      <c r="C1658" s="91" t="s">
        <v>5189</v>
      </c>
      <c r="D1658" s="91" t="s">
        <v>58</v>
      </c>
      <c r="E1658" s="91" t="s">
        <v>58</v>
      </c>
      <c r="F1658" s="91" t="s">
        <v>217</v>
      </c>
      <c r="G1658" s="91" t="s">
        <v>364</v>
      </c>
      <c r="H1658" s="91" t="s">
        <v>195</v>
      </c>
      <c r="I1658" s="92">
        <v>1.0099989900010098E-2</v>
      </c>
    </row>
    <row r="1659" spans="1:9">
      <c r="A1659" s="91" t="s">
        <v>5190</v>
      </c>
      <c r="B1659" s="91" t="s">
        <v>5191</v>
      </c>
      <c r="C1659" s="91" t="s">
        <v>5192</v>
      </c>
      <c r="D1659" s="91" t="s">
        <v>58</v>
      </c>
      <c r="E1659" s="91" t="s">
        <v>58</v>
      </c>
      <c r="F1659" s="91" t="s">
        <v>59</v>
      </c>
      <c r="G1659" s="91" t="s">
        <v>53</v>
      </c>
      <c r="H1659" s="91" t="s">
        <v>54</v>
      </c>
      <c r="I1659" s="92">
        <v>1.0099989900010098E-2</v>
      </c>
    </row>
    <row r="1660" spans="1:9">
      <c r="A1660" s="91" t="s">
        <v>5193</v>
      </c>
      <c r="B1660" s="91" t="s">
        <v>5194</v>
      </c>
      <c r="C1660" s="91" t="s">
        <v>5195</v>
      </c>
      <c r="D1660" s="91" t="s">
        <v>88</v>
      </c>
      <c r="E1660" s="91" t="s">
        <v>609</v>
      </c>
      <c r="F1660" s="91" t="s">
        <v>610</v>
      </c>
      <c r="G1660" s="91" t="s">
        <v>344</v>
      </c>
      <c r="H1660" s="91" t="s">
        <v>137</v>
      </c>
      <c r="I1660" s="92">
        <v>1.0099989900010098E-2</v>
      </c>
    </row>
    <row r="1661" spans="1:9">
      <c r="A1661" s="91" t="s">
        <v>5196</v>
      </c>
      <c r="B1661" s="91" t="s">
        <v>5197</v>
      </c>
      <c r="C1661" s="91" t="s">
        <v>5198</v>
      </c>
      <c r="D1661" s="91" t="s">
        <v>94</v>
      </c>
      <c r="E1661" s="91" t="s">
        <v>94</v>
      </c>
      <c r="F1661" s="91" t="s">
        <v>164</v>
      </c>
      <c r="G1661" s="91" t="s">
        <v>114</v>
      </c>
      <c r="H1661" s="91" t="s">
        <v>115</v>
      </c>
      <c r="I1661" s="92">
        <v>1.0099989900010098E-2</v>
      </c>
    </row>
    <row r="1662" spans="1:9">
      <c r="A1662" s="91" t="s">
        <v>5199</v>
      </c>
      <c r="B1662" s="91" t="s">
        <v>5200</v>
      </c>
      <c r="C1662" s="91" t="s">
        <v>5201</v>
      </c>
      <c r="D1662" s="91" t="s">
        <v>50</v>
      </c>
      <c r="E1662" s="91" t="s">
        <v>63</v>
      </c>
      <c r="F1662" s="91" t="s">
        <v>120</v>
      </c>
      <c r="G1662" s="91" t="s">
        <v>194</v>
      </c>
      <c r="H1662" s="91" t="s">
        <v>147</v>
      </c>
      <c r="I1662" s="92">
        <v>1.0099989900010098E-2</v>
      </c>
    </row>
    <row r="1663" spans="1:9">
      <c r="A1663" s="91" t="s">
        <v>5202</v>
      </c>
      <c r="B1663" s="91" t="s">
        <v>5203</v>
      </c>
      <c r="C1663" s="91" t="s">
        <v>5204</v>
      </c>
      <c r="D1663" s="91" t="s">
        <v>82</v>
      </c>
      <c r="E1663" s="91" t="s">
        <v>103</v>
      </c>
      <c r="F1663" s="91" t="s">
        <v>478</v>
      </c>
      <c r="G1663" s="91" t="s">
        <v>319</v>
      </c>
      <c r="H1663" s="91" t="s">
        <v>137</v>
      </c>
      <c r="I1663" s="92">
        <v>1.0099989900010098E-2</v>
      </c>
    </row>
    <row r="1664" spans="1:9">
      <c r="A1664" s="91" t="s">
        <v>5205</v>
      </c>
      <c r="B1664" s="91" t="s">
        <v>5206</v>
      </c>
      <c r="C1664" s="91" t="s">
        <v>5207</v>
      </c>
      <c r="D1664" s="91" t="s">
        <v>88</v>
      </c>
      <c r="E1664" s="91" t="s">
        <v>112</v>
      </c>
      <c r="F1664" s="91" t="s">
        <v>113</v>
      </c>
      <c r="G1664" s="91" t="s">
        <v>406</v>
      </c>
      <c r="H1664" s="91" t="s">
        <v>228</v>
      </c>
      <c r="I1664" s="92">
        <v>1.0099989900010098E-2</v>
      </c>
    </row>
    <row r="1665" spans="1:9">
      <c r="A1665" s="91" t="s">
        <v>5208</v>
      </c>
      <c r="B1665" s="91" t="s">
        <v>5209</v>
      </c>
      <c r="C1665" s="91" t="s">
        <v>5210</v>
      </c>
      <c r="D1665" s="91" t="s">
        <v>88</v>
      </c>
      <c r="E1665" s="91" t="s">
        <v>127</v>
      </c>
      <c r="F1665" s="91" t="s">
        <v>461</v>
      </c>
      <c r="G1665" s="91" t="s">
        <v>53</v>
      </c>
      <c r="H1665" s="91" t="s">
        <v>54</v>
      </c>
      <c r="I1665" s="92">
        <v>1.0099989900010098E-2</v>
      </c>
    </row>
    <row r="1666" spans="1:9">
      <c r="A1666" s="91" t="s">
        <v>5211</v>
      </c>
      <c r="B1666" s="91" t="s">
        <v>5212</v>
      </c>
      <c r="C1666" s="91" t="s">
        <v>5213</v>
      </c>
      <c r="D1666" s="91" t="s">
        <v>94</v>
      </c>
      <c r="E1666" s="91" t="s">
        <v>94</v>
      </c>
      <c r="F1666" s="91" t="s">
        <v>164</v>
      </c>
      <c r="G1666" s="91" t="s">
        <v>327</v>
      </c>
      <c r="H1666" s="91" t="s">
        <v>166</v>
      </c>
      <c r="I1666" s="92">
        <v>1.0099989900010098E-2</v>
      </c>
    </row>
    <row r="1667" spans="1:9">
      <c r="A1667" s="91" t="s">
        <v>5214</v>
      </c>
      <c r="B1667" s="91" t="s">
        <v>5215</v>
      </c>
      <c r="C1667" s="91" t="s">
        <v>5216</v>
      </c>
      <c r="D1667" s="91" t="s">
        <v>65</v>
      </c>
      <c r="E1667" s="91" t="s">
        <v>203</v>
      </c>
      <c r="F1667" s="91" t="s">
        <v>203</v>
      </c>
      <c r="G1667" s="91" t="s">
        <v>396</v>
      </c>
      <c r="H1667" s="91" t="s">
        <v>218</v>
      </c>
      <c r="I1667" s="92">
        <v>9.9999900000099992E-3</v>
      </c>
    </row>
    <row r="1668" spans="1:9">
      <c r="A1668" s="91" t="s">
        <v>5217</v>
      </c>
      <c r="B1668" s="91" t="s">
        <v>5218</v>
      </c>
      <c r="C1668" s="91" t="s">
        <v>5219</v>
      </c>
      <c r="D1668" s="91" t="s">
        <v>88</v>
      </c>
      <c r="E1668" s="91" t="s">
        <v>112</v>
      </c>
      <c r="F1668" s="91" t="s">
        <v>113</v>
      </c>
      <c r="G1668" s="91" t="s">
        <v>406</v>
      </c>
      <c r="H1668" s="91" t="s">
        <v>228</v>
      </c>
      <c r="I1668" s="92">
        <v>9.9999900000099992E-3</v>
      </c>
    </row>
    <row r="1669" spans="1:9">
      <c r="A1669" s="91" t="s">
        <v>5220</v>
      </c>
      <c r="B1669" s="91" t="s">
        <v>5221</v>
      </c>
      <c r="C1669" s="91" t="s">
        <v>5222</v>
      </c>
      <c r="D1669" s="91" t="s">
        <v>88</v>
      </c>
      <c r="E1669" s="91" t="s">
        <v>112</v>
      </c>
      <c r="F1669" s="91" t="s">
        <v>113</v>
      </c>
      <c r="G1669" s="91" t="s">
        <v>194</v>
      </c>
      <c r="H1669" s="91" t="s">
        <v>147</v>
      </c>
      <c r="I1669" s="92">
        <v>9.9999900000099992E-3</v>
      </c>
    </row>
    <row r="1670" spans="1:9">
      <c r="A1670" s="91" t="s">
        <v>5223</v>
      </c>
      <c r="B1670" s="91" t="s">
        <v>5224</v>
      </c>
      <c r="C1670" s="91" t="s">
        <v>5225</v>
      </c>
      <c r="D1670" s="91" t="s">
        <v>94</v>
      </c>
      <c r="E1670" s="91" t="s">
        <v>94</v>
      </c>
      <c r="F1670" s="91" t="s">
        <v>1411</v>
      </c>
      <c r="G1670" s="91" t="s">
        <v>388</v>
      </c>
      <c r="H1670" s="91" t="s">
        <v>213</v>
      </c>
      <c r="I1670" s="92">
        <v>9.9999900000099992E-3</v>
      </c>
    </row>
    <row r="1671" spans="1:9">
      <c r="A1671" s="91" t="s">
        <v>5226</v>
      </c>
      <c r="B1671" s="91" t="s">
        <v>5227</v>
      </c>
      <c r="C1671" s="91" t="s">
        <v>5228</v>
      </c>
      <c r="D1671" s="91" t="s">
        <v>94</v>
      </c>
      <c r="E1671" s="91" t="s">
        <v>94</v>
      </c>
      <c r="F1671" s="91" t="s">
        <v>164</v>
      </c>
      <c r="G1671" s="91" t="s">
        <v>114</v>
      </c>
      <c r="H1671" s="91" t="s">
        <v>115</v>
      </c>
      <c r="I1671" s="92">
        <v>9.9999900000099992E-3</v>
      </c>
    </row>
    <row r="1672" spans="1:9">
      <c r="A1672" s="91" t="s">
        <v>5229</v>
      </c>
      <c r="B1672" s="91" t="s">
        <v>5230</v>
      </c>
      <c r="C1672" s="91" t="s">
        <v>5231</v>
      </c>
      <c r="D1672" s="91" t="s">
        <v>74</v>
      </c>
      <c r="E1672" s="91" t="s">
        <v>74</v>
      </c>
      <c r="F1672" s="91" t="s">
        <v>151</v>
      </c>
      <c r="G1672" s="91" t="s">
        <v>462</v>
      </c>
      <c r="H1672" s="91" t="s">
        <v>264</v>
      </c>
      <c r="I1672" s="92">
        <v>9.9999900000099992E-3</v>
      </c>
    </row>
    <row r="1673" spans="1:9">
      <c r="A1673" s="91" t="s">
        <v>5232</v>
      </c>
      <c r="B1673" s="91" t="s">
        <v>5233</v>
      </c>
      <c r="C1673" s="91" t="s">
        <v>5234</v>
      </c>
      <c r="D1673" s="91" t="s">
        <v>58</v>
      </c>
      <c r="E1673" s="91" t="s">
        <v>58</v>
      </c>
      <c r="F1673" s="91" t="s">
        <v>217</v>
      </c>
      <c r="G1673" s="91" t="s">
        <v>276</v>
      </c>
      <c r="H1673" s="91" t="s">
        <v>152</v>
      </c>
      <c r="I1673" s="92">
        <v>9.9999900000099992E-3</v>
      </c>
    </row>
    <row r="1674" spans="1:9">
      <c r="A1674" s="91" t="s">
        <v>5235</v>
      </c>
      <c r="B1674" s="91" t="s">
        <v>5236</v>
      </c>
      <c r="C1674" s="91" t="s">
        <v>5237</v>
      </c>
      <c r="D1674" s="91" t="s">
        <v>50</v>
      </c>
      <c r="E1674" s="91" t="s">
        <v>63</v>
      </c>
      <c r="F1674" s="91" t="s">
        <v>69</v>
      </c>
      <c r="G1674" s="91" t="s">
        <v>174</v>
      </c>
      <c r="H1674" s="91" t="s">
        <v>137</v>
      </c>
      <c r="I1674" s="92">
        <v>9.8999901000098988E-3</v>
      </c>
    </row>
    <row r="1675" spans="1:9">
      <c r="A1675" s="91" t="s">
        <v>5238</v>
      </c>
      <c r="B1675" s="91" t="s">
        <v>5239</v>
      </c>
      <c r="C1675" s="91" t="s">
        <v>5240</v>
      </c>
      <c r="D1675" s="91" t="s">
        <v>65</v>
      </c>
      <c r="E1675" s="91" t="s">
        <v>203</v>
      </c>
      <c r="F1675" s="91" t="s">
        <v>203</v>
      </c>
      <c r="G1675" s="91" t="s">
        <v>319</v>
      </c>
      <c r="H1675" s="91" t="s">
        <v>137</v>
      </c>
      <c r="I1675" s="92">
        <v>9.8999901000098988E-3</v>
      </c>
    </row>
    <row r="1676" spans="1:9">
      <c r="A1676" s="91" t="s">
        <v>5241</v>
      </c>
      <c r="B1676" s="91" t="s">
        <v>5242</v>
      </c>
      <c r="C1676" s="91" t="s">
        <v>5243</v>
      </c>
      <c r="D1676" s="91" t="s">
        <v>88</v>
      </c>
      <c r="E1676" s="91" t="s">
        <v>112</v>
      </c>
      <c r="F1676" s="91" t="s">
        <v>113</v>
      </c>
      <c r="G1676" s="91" t="s">
        <v>323</v>
      </c>
      <c r="H1676" s="91" t="s">
        <v>160</v>
      </c>
      <c r="I1676" s="92">
        <v>9.8999901000098988E-3</v>
      </c>
    </row>
    <row r="1677" spans="1:9">
      <c r="A1677" s="91" t="s">
        <v>5244</v>
      </c>
      <c r="B1677" s="91" t="s">
        <v>5245</v>
      </c>
      <c r="C1677" s="91" t="s">
        <v>5246</v>
      </c>
      <c r="D1677" s="91" t="s">
        <v>88</v>
      </c>
      <c r="E1677" s="91" t="s">
        <v>609</v>
      </c>
      <c r="F1677" s="91" t="s">
        <v>610</v>
      </c>
      <c r="G1677" s="91" t="s">
        <v>194</v>
      </c>
      <c r="H1677" s="91" t="s">
        <v>147</v>
      </c>
      <c r="I1677" s="92">
        <v>9.8999901000098988E-3</v>
      </c>
    </row>
    <row r="1678" spans="1:9">
      <c r="A1678" s="91" t="s">
        <v>5247</v>
      </c>
      <c r="B1678" s="91" t="s">
        <v>5248</v>
      </c>
      <c r="C1678" s="91" t="s">
        <v>5249</v>
      </c>
      <c r="D1678" s="91" t="s">
        <v>50</v>
      </c>
      <c r="E1678" s="91" t="s">
        <v>146</v>
      </c>
      <c r="F1678" s="91" t="s">
        <v>146</v>
      </c>
      <c r="G1678" s="91" t="s">
        <v>368</v>
      </c>
      <c r="H1678" s="91" t="s">
        <v>166</v>
      </c>
      <c r="I1678" s="92">
        <v>9.7999902000097984E-3</v>
      </c>
    </row>
    <row r="1679" spans="1:9">
      <c r="A1679" s="91" t="s">
        <v>5250</v>
      </c>
      <c r="B1679" s="91" t="s">
        <v>5251</v>
      </c>
      <c r="C1679" s="91" t="s">
        <v>5252</v>
      </c>
      <c r="D1679" s="91" t="s">
        <v>88</v>
      </c>
      <c r="E1679" s="91" t="s">
        <v>112</v>
      </c>
      <c r="F1679" s="91" t="s">
        <v>113</v>
      </c>
      <c r="G1679" s="91" t="s">
        <v>418</v>
      </c>
      <c r="H1679" s="91" t="s">
        <v>236</v>
      </c>
      <c r="I1679" s="92">
        <v>9.7999902000097984E-3</v>
      </c>
    </row>
    <row r="1680" spans="1:9">
      <c r="A1680" s="91" t="s">
        <v>5253</v>
      </c>
      <c r="B1680" s="91" t="s">
        <v>5254</v>
      </c>
      <c r="C1680" s="91" t="s">
        <v>5255</v>
      </c>
      <c r="D1680" s="91" t="s">
        <v>70</v>
      </c>
      <c r="E1680" s="91" t="s">
        <v>86</v>
      </c>
      <c r="F1680" s="91" t="s">
        <v>307</v>
      </c>
      <c r="G1680" s="91" t="s">
        <v>276</v>
      </c>
      <c r="H1680" s="91" t="s">
        <v>152</v>
      </c>
      <c r="I1680" s="92">
        <v>9.7999902000097984E-3</v>
      </c>
    </row>
    <row r="1681" spans="1:9">
      <c r="A1681" s="91" t="s">
        <v>5256</v>
      </c>
      <c r="B1681" s="91" t="s">
        <v>5257</v>
      </c>
      <c r="C1681" s="91" t="s">
        <v>5258</v>
      </c>
      <c r="D1681" s="91" t="s">
        <v>82</v>
      </c>
      <c r="E1681" s="91" t="s">
        <v>103</v>
      </c>
      <c r="F1681" s="91" t="s">
        <v>104</v>
      </c>
      <c r="G1681" s="91" t="s">
        <v>194</v>
      </c>
      <c r="H1681" s="91" t="s">
        <v>147</v>
      </c>
      <c r="I1681" s="92">
        <v>9.7999902000097984E-3</v>
      </c>
    </row>
    <row r="1682" spans="1:9">
      <c r="A1682" s="91" t="s">
        <v>5259</v>
      </c>
      <c r="B1682" s="91" t="s">
        <v>5260</v>
      </c>
      <c r="C1682" s="91" t="s">
        <v>5261</v>
      </c>
      <c r="D1682" s="91" t="s">
        <v>50</v>
      </c>
      <c r="E1682" s="91" t="s">
        <v>51</v>
      </c>
      <c r="F1682" s="91" t="s">
        <v>52</v>
      </c>
      <c r="G1682" s="91" t="s">
        <v>323</v>
      </c>
      <c r="H1682" s="91" t="s">
        <v>160</v>
      </c>
      <c r="I1682" s="92">
        <v>9.7999902000097984E-3</v>
      </c>
    </row>
    <row r="1683" spans="1:9">
      <c r="A1683" s="91" t="s">
        <v>5262</v>
      </c>
      <c r="B1683" s="91" t="s">
        <v>5263</v>
      </c>
      <c r="C1683" s="91" t="s">
        <v>5264</v>
      </c>
      <c r="D1683" s="91" t="s">
        <v>94</v>
      </c>
      <c r="E1683" s="91" t="s">
        <v>94</v>
      </c>
      <c r="F1683" s="91" t="s">
        <v>281</v>
      </c>
      <c r="G1683" s="91" t="s">
        <v>194</v>
      </c>
      <c r="H1683" s="91" t="s">
        <v>147</v>
      </c>
      <c r="I1683" s="92">
        <v>9.7999902000097984E-3</v>
      </c>
    </row>
    <row r="1684" spans="1:9">
      <c r="A1684" s="91" t="s">
        <v>5265</v>
      </c>
      <c r="B1684" s="91" t="s">
        <v>5266</v>
      </c>
      <c r="C1684" s="91" t="s">
        <v>5267</v>
      </c>
      <c r="D1684" s="91" t="s">
        <v>65</v>
      </c>
      <c r="E1684" s="91" t="s">
        <v>203</v>
      </c>
      <c r="F1684" s="91" t="s">
        <v>203</v>
      </c>
      <c r="G1684" s="91" t="s">
        <v>380</v>
      </c>
      <c r="H1684" s="91" t="s">
        <v>209</v>
      </c>
      <c r="I1684" s="92">
        <v>9.7999902000097984E-3</v>
      </c>
    </row>
    <row r="1685" spans="1:9">
      <c r="A1685" s="91" t="s">
        <v>5268</v>
      </c>
      <c r="B1685" s="91" t="s">
        <v>5269</v>
      </c>
      <c r="C1685" s="91" t="s">
        <v>5270</v>
      </c>
      <c r="D1685" s="91" t="s">
        <v>88</v>
      </c>
      <c r="E1685" s="91" t="s">
        <v>127</v>
      </c>
      <c r="F1685" s="91" t="s">
        <v>461</v>
      </c>
      <c r="G1685" s="91" t="s">
        <v>114</v>
      </c>
      <c r="H1685" s="91" t="s">
        <v>115</v>
      </c>
      <c r="I1685" s="92">
        <v>9.7999902000097984E-3</v>
      </c>
    </row>
    <row r="1686" spans="1:9">
      <c r="A1686" s="91" t="s">
        <v>5271</v>
      </c>
      <c r="B1686" s="91" t="s">
        <v>5272</v>
      </c>
      <c r="C1686" s="91" t="s">
        <v>5273</v>
      </c>
      <c r="D1686" s="91" t="s">
        <v>88</v>
      </c>
      <c r="E1686" s="91" t="s">
        <v>609</v>
      </c>
      <c r="F1686" s="91" t="s">
        <v>610</v>
      </c>
      <c r="G1686" s="91" t="s">
        <v>114</v>
      </c>
      <c r="H1686" s="91" t="s">
        <v>115</v>
      </c>
      <c r="I1686" s="92">
        <v>9.7999902000097984E-3</v>
      </c>
    </row>
    <row r="1687" spans="1:9">
      <c r="A1687" s="91" t="s">
        <v>5274</v>
      </c>
      <c r="B1687" s="91" t="s">
        <v>5275</v>
      </c>
      <c r="C1687" s="91" t="s">
        <v>5276</v>
      </c>
      <c r="D1687" s="91" t="s">
        <v>50</v>
      </c>
      <c r="E1687" s="91" t="s">
        <v>51</v>
      </c>
      <c r="F1687" s="91" t="s">
        <v>761</v>
      </c>
      <c r="G1687" s="91" t="s">
        <v>323</v>
      </c>
      <c r="H1687" s="91" t="s">
        <v>160</v>
      </c>
      <c r="I1687" s="92">
        <v>9.6999903000096997E-3</v>
      </c>
    </row>
    <row r="1688" spans="1:9">
      <c r="A1688" s="91" t="s">
        <v>5277</v>
      </c>
      <c r="B1688" s="91" t="s">
        <v>5278</v>
      </c>
      <c r="C1688" s="91" t="s">
        <v>5279</v>
      </c>
      <c r="D1688" s="91" t="s">
        <v>88</v>
      </c>
      <c r="E1688" s="91" t="s">
        <v>609</v>
      </c>
      <c r="F1688" s="91" t="s">
        <v>1025</v>
      </c>
      <c r="G1688" s="91" t="s">
        <v>368</v>
      </c>
      <c r="H1688" s="91" t="s">
        <v>166</v>
      </c>
      <c r="I1688" s="92">
        <v>9.6999903000096997E-3</v>
      </c>
    </row>
    <row r="1689" spans="1:9">
      <c r="A1689" s="91" t="s">
        <v>5280</v>
      </c>
      <c r="B1689" s="91" t="s">
        <v>5281</v>
      </c>
      <c r="C1689" s="91" t="s">
        <v>5282</v>
      </c>
      <c r="D1689" s="91" t="s">
        <v>94</v>
      </c>
      <c r="E1689" s="91" t="s">
        <v>94</v>
      </c>
      <c r="F1689" s="91" t="s">
        <v>1411</v>
      </c>
      <c r="G1689" s="91" t="s">
        <v>396</v>
      </c>
      <c r="H1689" s="91" t="s">
        <v>218</v>
      </c>
      <c r="I1689" s="92">
        <v>9.6999903000096997E-3</v>
      </c>
    </row>
    <row r="1690" spans="1:9">
      <c r="A1690" s="91" t="s">
        <v>5283</v>
      </c>
      <c r="B1690" s="91" t="s">
        <v>5284</v>
      </c>
      <c r="C1690" s="91" t="s">
        <v>5285</v>
      </c>
      <c r="D1690" s="91" t="s">
        <v>82</v>
      </c>
      <c r="E1690" s="91" t="s">
        <v>103</v>
      </c>
      <c r="F1690" s="91" t="s">
        <v>104</v>
      </c>
      <c r="G1690" s="91" t="s">
        <v>194</v>
      </c>
      <c r="H1690" s="91" t="s">
        <v>147</v>
      </c>
      <c r="I1690" s="92">
        <v>9.6999903000096997E-3</v>
      </c>
    </row>
    <row r="1691" spans="1:9">
      <c r="A1691" s="91" t="s">
        <v>5286</v>
      </c>
      <c r="B1691" s="91" t="s">
        <v>5287</v>
      </c>
      <c r="C1691" s="91" t="s">
        <v>5288</v>
      </c>
      <c r="D1691" s="91" t="s">
        <v>94</v>
      </c>
      <c r="E1691" s="91" t="s">
        <v>94</v>
      </c>
      <c r="F1691" s="91" t="s">
        <v>164</v>
      </c>
      <c r="G1691" s="91" t="s">
        <v>352</v>
      </c>
      <c r="H1691" s="91" t="s">
        <v>180</v>
      </c>
      <c r="I1691" s="92">
        <v>9.6999903000096997E-3</v>
      </c>
    </row>
    <row r="1692" spans="1:9">
      <c r="A1692" s="91" t="s">
        <v>5289</v>
      </c>
      <c r="B1692" s="91" t="s">
        <v>5290</v>
      </c>
      <c r="C1692" s="91" t="s">
        <v>5291</v>
      </c>
      <c r="D1692" s="91" t="s">
        <v>70</v>
      </c>
      <c r="E1692" s="91" t="s">
        <v>86</v>
      </c>
      <c r="F1692" s="91" t="s">
        <v>87</v>
      </c>
      <c r="G1692" s="91" t="s">
        <v>174</v>
      </c>
      <c r="H1692" s="91" t="s">
        <v>137</v>
      </c>
      <c r="I1692" s="92">
        <v>9.6999903000096997E-3</v>
      </c>
    </row>
    <row r="1693" spans="1:9">
      <c r="A1693" s="91" t="s">
        <v>5292</v>
      </c>
      <c r="B1693" s="91" t="s">
        <v>5293</v>
      </c>
      <c r="C1693" s="91" t="s">
        <v>5294</v>
      </c>
      <c r="D1693" s="91" t="s">
        <v>70</v>
      </c>
      <c r="E1693" s="91" t="s">
        <v>435</v>
      </c>
      <c r="F1693" s="91" t="s">
        <v>2642</v>
      </c>
      <c r="G1693" s="91" t="s">
        <v>174</v>
      </c>
      <c r="H1693" s="91" t="s">
        <v>137</v>
      </c>
      <c r="I1693" s="92">
        <v>9.5999904000095976E-3</v>
      </c>
    </row>
    <row r="1694" spans="1:9">
      <c r="A1694" s="91" t="s">
        <v>5295</v>
      </c>
      <c r="B1694" s="91" t="s">
        <v>5296</v>
      </c>
      <c r="C1694" s="91" t="s">
        <v>5297</v>
      </c>
      <c r="D1694" s="91" t="s">
        <v>94</v>
      </c>
      <c r="E1694" s="91" t="s">
        <v>94</v>
      </c>
      <c r="F1694" s="91" t="s">
        <v>164</v>
      </c>
      <c r="G1694" s="91" t="s">
        <v>372</v>
      </c>
      <c r="H1694" s="91" t="s">
        <v>199</v>
      </c>
      <c r="I1694" s="92">
        <v>9.5999904000095976E-3</v>
      </c>
    </row>
    <row r="1695" spans="1:9">
      <c r="A1695" s="91" t="s">
        <v>5298</v>
      </c>
      <c r="B1695" s="91" t="s">
        <v>5299</v>
      </c>
      <c r="C1695" s="91" t="s">
        <v>5300</v>
      </c>
      <c r="D1695" s="91" t="s">
        <v>105</v>
      </c>
      <c r="E1695" s="91" t="s">
        <v>105</v>
      </c>
      <c r="F1695" s="91" t="s">
        <v>565</v>
      </c>
      <c r="G1695" s="91" t="s">
        <v>368</v>
      </c>
      <c r="H1695" s="91" t="s">
        <v>166</v>
      </c>
      <c r="I1695" s="92">
        <v>9.5999904000095976E-3</v>
      </c>
    </row>
    <row r="1696" spans="1:9">
      <c r="A1696" s="91" t="s">
        <v>5301</v>
      </c>
      <c r="B1696" s="91" t="s">
        <v>5302</v>
      </c>
      <c r="C1696" s="91" t="s">
        <v>5303</v>
      </c>
      <c r="D1696" s="91" t="s">
        <v>88</v>
      </c>
      <c r="E1696" s="91" t="s">
        <v>127</v>
      </c>
      <c r="F1696" s="91" t="s">
        <v>128</v>
      </c>
      <c r="G1696" s="91" t="s">
        <v>376</v>
      </c>
      <c r="H1696" s="91" t="s">
        <v>204</v>
      </c>
      <c r="I1696" s="92">
        <v>9.5999904000095976E-3</v>
      </c>
    </row>
    <row r="1697" spans="1:9">
      <c r="A1697" s="91" t="s">
        <v>5304</v>
      </c>
      <c r="B1697" s="91" t="s">
        <v>5305</v>
      </c>
      <c r="C1697" s="91" t="s">
        <v>5306</v>
      </c>
      <c r="D1697" s="91" t="s">
        <v>65</v>
      </c>
      <c r="E1697" s="91" t="s">
        <v>78</v>
      </c>
      <c r="F1697" s="91" t="s">
        <v>79</v>
      </c>
      <c r="G1697" s="91" t="s">
        <v>80</v>
      </c>
      <c r="H1697" s="91" t="s">
        <v>81</v>
      </c>
      <c r="I1697" s="92">
        <v>9.5999904000095976E-3</v>
      </c>
    </row>
    <row r="1698" spans="1:9">
      <c r="A1698" s="91" t="s">
        <v>5307</v>
      </c>
      <c r="B1698" s="91" t="s">
        <v>5308</v>
      </c>
      <c r="C1698" s="91" t="s">
        <v>5309</v>
      </c>
      <c r="D1698" s="91" t="s">
        <v>99</v>
      </c>
      <c r="E1698" s="91" t="s">
        <v>551</v>
      </c>
      <c r="F1698" s="91" t="s">
        <v>1980</v>
      </c>
      <c r="G1698" s="91" t="s">
        <v>194</v>
      </c>
      <c r="H1698" s="91" t="s">
        <v>147</v>
      </c>
      <c r="I1698" s="92">
        <v>9.5999904000095976E-3</v>
      </c>
    </row>
    <row r="1699" spans="1:9">
      <c r="A1699" s="91" t="s">
        <v>5310</v>
      </c>
      <c r="B1699" s="91" t="s">
        <v>5311</v>
      </c>
      <c r="C1699" s="91" t="s">
        <v>5312</v>
      </c>
      <c r="D1699" s="91" t="s">
        <v>94</v>
      </c>
      <c r="E1699" s="91" t="s">
        <v>94</v>
      </c>
      <c r="F1699" s="91" t="s">
        <v>164</v>
      </c>
      <c r="G1699" s="91" t="s">
        <v>165</v>
      </c>
      <c r="H1699" s="91" t="s">
        <v>132</v>
      </c>
      <c r="I1699" s="92">
        <v>9.5999904000095976E-3</v>
      </c>
    </row>
    <row r="1700" spans="1:9">
      <c r="A1700" s="91" t="s">
        <v>5313</v>
      </c>
      <c r="B1700" s="91" t="s">
        <v>5314</v>
      </c>
      <c r="C1700" s="91" t="s">
        <v>5315</v>
      </c>
      <c r="D1700" s="91" t="s">
        <v>70</v>
      </c>
      <c r="E1700" s="91" t="s">
        <v>86</v>
      </c>
      <c r="F1700" s="91" t="s">
        <v>87</v>
      </c>
      <c r="G1700" s="91" t="s">
        <v>462</v>
      </c>
      <c r="H1700" s="91" t="s">
        <v>264</v>
      </c>
      <c r="I1700" s="92">
        <v>9.5999904000095976E-3</v>
      </c>
    </row>
    <row r="1701" spans="1:9">
      <c r="A1701" s="91" t="s">
        <v>5316</v>
      </c>
      <c r="B1701" s="91" t="s">
        <v>5317</v>
      </c>
      <c r="C1701" s="91" t="s">
        <v>5318</v>
      </c>
      <c r="D1701" s="91" t="s">
        <v>70</v>
      </c>
      <c r="E1701" s="91" t="s">
        <v>86</v>
      </c>
      <c r="F1701" s="91" t="s">
        <v>1003</v>
      </c>
      <c r="G1701" s="91" t="s">
        <v>194</v>
      </c>
      <c r="H1701" s="91" t="s">
        <v>147</v>
      </c>
      <c r="I1701" s="92">
        <v>9.5999904000095976E-3</v>
      </c>
    </row>
    <row r="1702" spans="1:9">
      <c r="A1702" s="91" t="s">
        <v>5319</v>
      </c>
      <c r="B1702" s="91" t="s">
        <v>5320</v>
      </c>
      <c r="C1702" s="91" t="s">
        <v>5321</v>
      </c>
      <c r="D1702" s="91" t="s">
        <v>94</v>
      </c>
      <c r="E1702" s="91" t="s">
        <v>94</v>
      </c>
      <c r="F1702" s="91" t="s">
        <v>164</v>
      </c>
      <c r="G1702" s="91" t="s">
        <v>114</v>
      </c>
      <c r="H1702" s="91" t="s">
        <v>115</v>
      </c>
      <c r="I1702" s="92">
        <v>9.5999904000095976E-3</v>
      </c>
    </row>
    <row r="1703" spans="1:9">
      <c r="A1703" s="91" t="s">
        <v>5322</v>
      </c>
      <c r="B1703" s="91" t="s">
        <v>5323</v>
      </c>
      <c r="C1703" s="91" t="s">
        <v>5324</v>
      </c>
      <c r="D1703" s="91" t="s">
        <v>70</v>
      </c>
      <c r="E1703" s="91" t="s">
        <v>86</v>
      </c>
      <c r="F1703" s="91" t="s">
        <v>1003</v>
      </c>
      <c r="G1703" s="91" t="s">
        <v>344</v>
      </c>
      <c r="H1703" s="91" t="s">
        <v>137</v>
      </c>
      <c r="I1703" s="92">
        <v>9.4999905000094989E-3</v>
      </c>
    </row>
    <row r="1704" spans="1:9">
      <c r="A1704" s="91" t="s">
        <v>5325</v>
      </c>
      <c r="B1704" s="91" t="s">
        <v>5326</v>
      </c>
      <c r="C1704" s="91" t="s">
        <v>5327</v>
      </c>
      <c r="D1704" s="91" t="s">
        <v>58</v>
      </c>
      <c r="E1704" s="91" t="s">
        <v>58</v>
      </c>
      <c r="F1704" s="91" t="s">
        <v>217</v>
      </c>
      <c r="G1704" s="91" t="s">
        <v>327</v>
      </c>
      <c r="H1704" s="91" t="s">
        <v>166</v>
      </c>
      <c r="I1704" s="92">
        <v>9.4999905000094989E-3</v>
      </c>
    </row>
    <row r="1705" spans="1:9">
      <c r="A1705" s="91" t="s">
        <v>5328</v>
      </c>
      <c r="B1705" s="91" t="s">
        <v>5329</v>
      </c>
      <c r="C1705" s="91" t="s">
        <v>5330</v>
      </c>
      <c r="D1705" s="91" t="s">
        <v>105</v>
      </c>
      <c r="E1705" s="91" t="s">
        <v>105</v>
      </c>
      <c r="F1705" s="91" t="s">
        <v>565</v>
      </c>
      <c r="G1705" s="91" t="s">
        <v>194</v>
      </c>
      <c r="H1705" s="91" t="s">
        <v>147</v>
      </c>
      <c r="I1705" s="92">
        <v>9.4999905000094989E-3</v>
      </c>
    </row>
    <row r="1706" spans="1:9">
      <c r="A1706" s="91" t="s">
        <v>5331</v>
      </c>
      <c r="B1706" s="91" t="s">
        <v>5332</v>
      </c>
      <c r="C1706" s="91" t="s">
        <v>5333</v>
      </c>
      <c r="D1706" s="91" t="s">
        <v>99</v>
      </c>
      <c r="E1706" s="91" t="s">
        <v>551</v>
      </c>
      <c r="F1706" s="91" t="s">
        <v>1076</v>
      </c>
      <c r="G1706" s="91" t="s">
        <v>360</v>
      </c>
      <c r="H1706" s="91" t="s">
        <v>188</v>
      </c>
      <c r="I1706" s="92">
        <v>9.4999905000094989E-3</v>
      </c>
    </row>
    <row r="1707" spans="1:9">
      <c r="A1707" s="91" t="s">
        <v>5334</v>
      </c>
      <c r="B1707" s="91" t="s">
        <v>5335</v>
      </c>
      <c r="C1707" s="91" t="s">
        <v>5336</v>
      </c>
      <c r="D1707" s="91" t="s">
        <v>70</v>
      </c>
      <c r="E1707" s="91" t="s">
        <v>86</v>
      </c>
      <c r="F1707" s="91" t="s">
        <v>300</v>
      </c>
      <c r="G1707" s="91" t="s">
        <v>114</v>
      </c>
      <c r="H1707" s="91" t="s">
        <v>115</v>
      </c>
      <c r="I1707" s="92">
        <v>9.4999905000094989E-3</v>
      </c>
    </row>
    <row r="1708" spans="1:9">
      <c r="A1708" s="91" t="s">
        <v>5337</v>
      </c>
      <c r="B1708" s="91" t="s">
        <v>5338</v>
      </c>
      <c r="C1708" s="91" t="s">
        <v>5339</v>
      </c>
      <c r="D1708" s="91" t="s">
        <v>65</v>
      </c>
      <c r="E1708" s="91" t="s">
        <v>78</v>
      </c>
      <c r="F1708" s="91" t="s">
        <v>79</v>
      </c>
      <c r="G1708" s="91" t="s">
        <v>402</v>
      </c>
      <c r="H1708" s="91" t="s">
        <v>222</v>
      </c>
      <c r="I1708" s="92">
        <v>9.4999905000094989E-3</v>
      </c>
    </row>
    <row r="1709" spans="1:9">
      <c r="A1709" s="91" t="s">
        <v>5340</v>
      </c>
      <c r="B1709" s="91" t="s">
        <v>5341</v>
      </c>
      <c r="C1709" s="91" t="s">
        <v>5342</v>
      </c>
      <c r="D1709" s="91" t="s">
        <v>65</v>
      </c>
      <c r="E1709" s="91" t="s">
        <v>78</v>
      </c>
      <c r="F1709" s="91" t="s">
        <v>141</v>
      </c>
      <c r="G1709" s="91" t="s">
        <v>352</v>
      </c>
      <c r="H1709" s="91" t="s">
        <v>180</v>
      </c>
      <c r="I1709" s="92">
        <v>9.3999906000093985E-3</v>
      </c>
    </row>
    <row r="1710" spans="1:9">
      <c r="A1710" s="91" t="s">
        <v>5343</v>
      </c>
      <c r="B1710" s="91" t="s">
        <v>5344</v>
      </c>
      <c r="C1710" s="91" t="s">
        <v>5345</v>
      </c>
      <c r="D1710" s="91" t="s">
        <v>70</v>
      </c>
      <c r="E1710" s="91" t="s">
        <v>86</v>
      </c>
      <c r="F1710" s="91" t="s">
        <v>1003</v>
      </c>
      <c r="G1710" s="91" t="s">
        <v>179</v>
      </c>
      <c r="H1710" s="91" t="s">
        <v>142</v>
      </c>
      <c r="I1710" s="92">
        <v>9.3999906000093985E-3</v>
      </c>
    </row>
    <row r="1711" spans="1:9">
      <c r="A1711" s="91" t="s">
        <v>5346</v>
      </c>
      <c r="B1711" s="91" t="s">
        <v>5347</v>
      </c>
      <c r="C1711" s="91" t="s">
        <v>5348</v>
      </c>
      <c r="D1711" s="91" t="s">
        <v>88</v>
      </c>
      <c r="E1711" s="91" t="s">
        <v>311</v>
      </c>
      <c r="F1711" s="91" t="s">
        <v>311</v>
      </c>
      <c r="G1711" s="91" t="s">
        <v>372</v>
      </c>
      <c r="H1711" s="91" t="s">
        <v>199</v>
      </c>
      <c r="I1711" s="92">
        <v>9.3999906000093985E-3</v>
      </c>
    </row>
    <row r="1712" spans="1:9">
      <c r="A1712" s="91" t="s">
        <v>5349</v>
      </c>
      <c r="B1712" s="91" t="s">
        <v>5350</v>
      </c>
      <c r="C1712" s="91" t="s">
        <v>5351</v>
      </c>
      <c r="D1712" s="91" t="s">
        <v>88</v>
      </c>
      <c r="E1712" s="91" t="s">
        <v>609</v>
      </c>
      <c r="F1712" s="91" t="s">
        <v>1025</v>
      </c>
      <c r="G1712" s="91" t="s">
        <v>372</v>
      </c>
      <c r="H1712" s="91" t="s">
        <v>199</v>
      </c>
      <c r="I1712" s="92">
        <v>9.3999906000093985E-3</v>
      </c>
    </row>
    <row r="1713" spans="1:9">
      <c r="A1713" s="91" t="s">
        <v>5352</v>
      </c>
      <c r="B1713" s="91" t="s">
        <v>5353</v>
      </c>
      <c r="C1713" s="91" t="s">
        <v>5354</v>
      </c>
      <c r="D1713" s="91" t="s">
        <v>88</v>
      </c>
      <c r="E1713" s="91" t="s">
        <v>311</v>
      </c>
      <c r="F1713" s="91" t="s">
        <v>311</v>
      </c>
      <c r="G1713" s="91" t="s">
        <v>319</v>
      </c>
      <c r="H1713" s="91" t="s">
        <v>137</v>
      </c>
      <c r="I1713" s="92">
        <v>9.2999907000092981E-3</v>
      </c>
    </row>
    <row r="1714" spans="1:9">
      <c r="A1714" s="91" t="s">
        <v>5355</v>
      </c>
      <c r="B1714" s="91" t="s">
        <v>5356</v>
      </c>
      <c r="C1714" s="91" t="s">
        <v>5357</v>
      </c>
      <c r="D1714" s="91" t="s">
        <v>70</v>
      </c>
      <c r="E1714" s="91" t="s">
        <v>1457</v>
      </c>
      <c r="F1714" s="91" t="s">
        <v>1504</v>
      </c>
      <c r="G1714" s="91" t="s">
        <v>53</v>
      </c>
      <c r="H1714" s="91" t="s">
        <v>54</v>
      </c>
      <c r="I1714" s="92">
        <v>9.2999907000092981E-3</v>
      </c>
    </row>
    <row r="1715" spans="1:9">
      <c r="A1715" s="91" t="s">
        <v>5358</v>
      </c>
      <c r="B1715" s="91" t="s">
        <v>5359</v>
      </c>
      <c r="C1715" s="91" t="s">
        <v>5360</v>
      </c>
      <c r="D1715" s="91" t="s">
        <v>65</v>
      </c>
      <c r="E1715" s="91" t="s">
        <v>203</v>
      </c>
      <c r="F1715" s="91" t="s">
        <v>203</v>
      </c>
      <c r="G1715" s="91" t="s">
        <v>372</v>
      </c>
      <c r="H1715" s="91" t="s">
        <v>199</v>
      </c>
      <c r="I1715" s="92">
        <v>9.2999907000092981E-3</v>
      </c>
    </row>
    <row r="1716" spans="1:9">
      <c r="A1716" s="91" t="s">
        <v>5361</v>
      </c>
      <c r="B1716" s="91" t="s">
        <v>5362</v>
      </c>
      <c r="C1716" s="91" t="s">
        <v>5363</v>
      </c>
      <c r="D1716" s="91" t="s">
        <v>88</v>
      </c>
      <c r="E1716" s="91" t="s">
        <v>112</v>
      </c>
      <c r="F1716" s="91" t="s">
        <v>113</v>
      </c>
      <c r="G1716" s="91" t="s">
        <v>339</v>
      </c>
      <c r="H1716" s="91" t="s">
        <v>137</v>
      </c>
      <c r="I1716" s="92">
        <v>9.1999908000091994E-3</v>
      </c>
    </row>
    <row r="1717" spans="1:9">
      <c r="A1717" s="91" t="s">
        <v>5364</v>
      </c>
      <c r="B1717" s="91" t="s">
        <v>5365</v>
      </c>
      <c r="C1717" s="91" t="s">
        <v>5366</v>
      </c>
      <c r="D1717" s="91" t="s">
        <v>99</v>
      </c>
      <c r="E1717" s="91" t="s">
        <v>192</v>
      </c>
      <c r="F1717" s="91" t="s">
        <v>193</v>
      </c>
      <c r="G1717" s="91" t="s">
        <v>327</v>
      </c>
      <c r="H1717" s="91" t="s">
        <v>166</v>
      </c>
      <c r="I1717" s="92">
        <v>9.1999908000091994E-3</v>
      </c>
    </row>
    <row r="1718" spans="1:9">
      <c r="A1718" s="91" t="s">
        <v>5367</v>
      </c>
      <c r="B1718" s="91" t="s">
        <v>5368</v>
      </c>
      <c r="C1718" s="91" t="s">
        <v>5369</v>
      </c>
      <c r="D1718" s="91" t="s">
        <v>99</v>
      </c>
      <c r="E1718" s="91" t="s">
        <v>192</v>
      </c>
      <c r="F1718" s="91" t="s">
        <v>193</v>
      </c>
      <c r="G1718" s="91" t="s">
        <v>327</v>
      </c>
      <c r="H1718" s="91" t="s">
        <v>166</v>
      </c>
      <c r="I1718" s="92">
        <v>9.1999908000091994E-3</v>
      </c>
    </row>
    <row r="1719" spans="1:9">
      <c r="A1719" s="91" t="s">
        <v>5370</v>
      </c>
      <c r="B1719" s="91" t="s">
        <v>5371</v>
      </c>
      <c r="C1719" s="91" t="s">
        <v>5372</v>
      </c>
      <c r="D1719" s="91" t="s">
        <v>70</v>
      </c>
      <c r="E1719" s="91" t="s">
        <v>86</v>
      </c>
      <c r="F1719" s="91" t="s">
        <v>1003</v>
      </c>
      <c r="G1719" s="91" t="s">
        <v>194</v>
      </c>
      <c r="H1719" s="91" t="s">
        <v>147</v>
      </c>
      <c r="I1719" s="92">
        <v>9.1999908000091994E-3</v>
      </c>
    </row>
    <row r="1720" spans="1:9">
      <c r="A1720" s="91" t="s">
        <v>5373</v>
      </c>
      <c r="B1720" s="91" t="s">
        <v>5374</v>
      </c>
      <c r="C1720" s="91" t="s">
        <v>5375</v>
      </c>
      <c r="D1720" s="91" t="s">
        <v>82</v>
      </c>
      <c r="E1720" s="91" t="s">
        <v>103</v>
      </c>
      <c r="F1720" s="91" t="s">
        <v>1069</v>
      </c>
      <c r="G1720" s="91" t="s">
        <v>80</v>
      </c>
      <c r="H1720" s="91" t="s">
        <v>81</v>
      </c>
      <c r="I1720" s="92">
        <v>9.1999908000091994E-3</v>
      </c>
    </row>
    <row r="1721" spans="1:9">
      <c r="A1721" s="91" t="s">
        <v>5376</v>
      </c>
      <c r="B1721" s="91" t="s">
        <v>5377</v>
      </c>
      <c r="C1721" s="91" t="s">
        <v>5378</v>
      </c>
      <c r="D1721" s="91" t="s">
        <v>70</v>
      </c>
      <c r="E1721" s="91" t="s">
        <v>86</v>
      </c>
      <c r="F1721" s="91" t="s">
        <v>300</v>
      </c>
      <c r="G1721" s="91" t="s">
        <v>80</v>
      </c>
      <c r="H1721" s="91" t="s">
        <v>81</v>
      </c>
      <c r="I1721" s="92">
        <v>9.1999908000091994E-3</v>
      </c>
    </row>
    <row r="1722" spans="1:9">
      <c r="A1722" s="91" t="s">
        <v>5379</v>
      </c>
      <c r="B1722" s="91" t="s">
        <v>5380</v>
      </c>
      <c r="C1722" s="91" t="s">
        <v>5381</v>
      </c>
      <c r="D1722" s="91" t="s">
        <v>74</v>
      </c>
      <c r="E1722" s="91" t="s">
        <v>74</v>
      </c>
      <c r="F1722" s="91" t="s">
        <v>151</v>
      </c>
      <c r="G1722" s="91" t="s">
        <v>315</v>
      </c>
      <c r="H1722" s="91" t="s">
        <v>54</v>
      </c>
      <c r="I1722" s="92">
        <v>9.1999908000091994E-3</v>
      </c>
    </row>
    <row r="1723" spans="1:9">
      <c r="A1723" s="91" t="s">
        <v>5382</v>
      </c>
      <c r="B1723" s="91" t="s">
        <v>5383</v>
      </c>
      <c r="C1723" s="91" t="s">
        <v>5384</v>
      </c>
      <c r="D1723" s="91" t="s">
        <v>74</v>
      </c>
      <c r="E1723" s="91" t="s">
        <v>74</v>
      </c>
      <c r="F1723" s="91" t="s">
        <v>151</v>
      </c>
      <c r="G1723" s="91" t="s">
        <v>179</v>
      </c>
      <c r="H1723" s="91" t="s">
        <v>142</v>
      </c>
      <c r="I1723" s="92">
        <v>9.1999908000091994E-3</v>
      </c>
    </row>
    <row r="1724" spans="1:9">
      <c r="A1724" s="91" t="s">
        <v>5385</v>
      </c>
      <c r="B1724" s="91" t="s">
        <v>5386</v>
      </c>
      <c r="C1724" s="91" t="s">
        <v>5387</v>
      </c>
      <c r="D1724" s="91" t="s">
        <v>58</v>
      </c>
      <c r="E1724" s="91" t="s">
        <v>58</v>
      </c>
      <c r="F1724" s="91" t="s">
        <v>59</v>
      </c>
      <c r="G1724" s="91" t="s">
        <v>194</v>
      </c>
      <c r="H1724" s="91" t="s">
        <v>147</v>
      </c>
      <c r="I1724" s="92">
        <v>9.1999908000091994E-3</v>
      </c>
    </row>
    <row r="1725" spans="1:9">
      <c r="A1725" s="91" t="s">
        <v>5388</v>
      </c>
      <c r="B1725" s="91" t="s">
        <v>5389</v>
      </c>
      <c r="C1725" s="91" t="s">
        <v>5390</v>
      </c>
      <c r="D1725" s="91" t="s">
        <v>70</v>
      </c>
      <c r="E1725" s="91" t="s">
        <v>435</v>
      </c>
      <c r="F1725" s="91" t="s">
        <v>482</v>
      </c>
      <c r="G1725" s="91" t="s">
        <v>335</v>
      </c>
      <c r="H1725" s="91" t="s">
        <v>175</v>
      </c>
      <c r="I1725" s="92">
        <v>9.099990900009099E-3</v>
      </c>
    </row>
    <row r="1726" spans="1:9">
      <c r="A1726" s="91" t="s">
        <v>5391</v>
      </c>
      <c r="B1726" s="91" t="s">
        <v>5392</v>
      </c>
      <c r="C1726" s="91" t="s">
        <v>5393</v>
      </c>
      <c r="D1726" s="91" t="s">
        <v>105</v>
      </c>
      <c r="E1726" s="91" t="s">
        <v>105</v>
      </c>
      <c r="F1726" s="91" t="s">
        <v>565</v>
      </c>
      <c r="G1726" s="91" t="s">
        <v>335</v>
      </c>
      <c r="H1726" s="91" t="s">
        <v>175</v>
      </c>
      <c r="I1726" s="92">
        <v>9.099990900009099E-3</v>
      </c>
    </row>
    <row r="1727" spans="1:9">
      <c r="A1727" s="91" t="s">
        <v>5394</v>
      </c>
      <c r="B1727" s="91" t="s">
        <v>5395</v>
      </c>
      <c r="C1727" s="91" t="s">
        <v>5396</v>
      </c>
      <c r="D1727" s="91" t="s">
        <v>88</v>
      </c>
      <c r="E1727" s="91" t="s">
        <v>127</v>
      </c>
      <c r="F1727" s="91" t="s">
        <v>461</v>
      </c>
      <c r="G1727" s="91" t="s">
        <v>80</v>
      </c>
      <c r="H1727" s="91" t="s">
        <v>81</v>
      </c>
      <c r="I1727" s="92">
        <v>9.099990900009099E-3</v>
      </c>
    </row>
    <row r="1728" spans="1:9">
      <c r="A1728" s="91" t="s">
        <v>5397</v>
      </c>
      <c r="B1728" s="91" t="s">
        <v>5398</v>
      </c>
      <c r="C1728" s="91" t="s">
        <v>5399</v>
      </c>
      <c r="D1728" s="91" t="s">
        <v>74</v>
      </c>
      <c r="E1728" s="91" t="s">
        <v>74</v>
      </c>
      <c r="F1728" s="91" t="s">
        <v>151</v>
      </c>
      <c r="G1728" s="91" t="s">
        <v>53</v>
      </c>
      <c r="H1728" s="91" t="s">
        <v>54</v>
      </c>
      <c r="I1728" s="92">
        <v>9.099990900009099E-3</v>
      </c>
    </row>
    <row r="1729" spans="1:9">
      <c r="A1729" s="91" t="s">
        <v>5400</v>
      </c>
      <c r="B1729" s="91" t="s">
        <v>5401</v>
      </c>
      <c r="C1729" s="91" t="s">
        <v>5402</v>
      </c>
      <c r="D1729" s="91" t="s">
        <v>94</v>
      </c>
      <c r="E1729" s="91" t="s">
        <v>94</v>
      </c>
      <c r="F1729" s="91" t="s">
        <v>281</v>
      </c>
      <c r="G1729" s="91" t="s">
        <v>352</v>
      </c>
      <c r="H1729" s="91" t="s">
        <v>180</v>
      </c>
      <c r="I1729" s="92">
        <v>9.099990900009099E-3</v>
      </c>
    </row>
    <row r="1730" spans="1:9">
      <c r="A1730" s="91" t="s">
        <v>5403</v>
      </c>
      <c r="B1730" s="91" t="s">
        <v>5404</v>
      </c>
      <c r="C1730" s="91" t="s">
        <v>5405</v>
      </c>
      <c r="D1730" s="91" t="s">
        <v>82</v>
      </c>
      <c r="E1730" s="91" t="s">
        <v>400</v>
      </c>
      <c r="F1730" s="91" t="s">
        <v>401</v>
      </c>
      <c r="G1730" s="91" t="s">
        <v>165</v>
      </c>
      <c r="H1730" s="91" t="s">
        <v>132</v>
      </c>
      <c r="I1730" s="92">
        <v>9.099990900009099E-3</v>
      </c>
    </row>
    <row r="1731" spans="1:9">
      <c r="A1731" s="91" t="s">
        <v>5406</v>
      </c>
      <c r="B1731" s="91" t="s">
        <v>5407</v>
      </c>
      <c r="C1731" s="91" t="s">
        <v>5408</v>
      </c>
      <c r="D1731" s="91" t="s">
        <v>70</v>
      </c>
      <c r="E1731" s="91" t="s">
        <v>1457</v>
      </c>
      <c r="F1731" s="91" t="s">
        <v>1458</v>
      </c>
      <c r="G1731" s="91" t="s">
        <v>53</v>
      </c>
      <c r="H1731" s="91" t="s">
        <v>54</v>
      </c>
      <c r="I1731" s="92">
        <v>9.099990900009099E-3</v>
      </c>
    </row>
    <row r="1732" spans="1:9">
      <c r="A1732" s="91" t="s">
        <v>5409</v>
      </c>
      <c r="B1732" s="91" t="s">
        <v>5410</v>
      </c>
      <c r="C1732" s="91" t="s">
        <v>5411</v>
      </c>
      <c r="D1732" s="91" t="s">
        <v>99</v>
      </c>
      <c r="E1732" s="91" t="s">
        <v>551</v>
      </c>
      <c r="F1732" s="91" t="s">
        <v>1980</v>
      </c>
      <c r="G1732" s="91" t="s">
        <v>194</v>
      </c>
      <c r="H1732" s="91" t="s">
        <v>147</v>
      </c>
      <c r="I1732" s="92">
        <v>9.099990900009099E-3</v>
      </c>
    </row>
    <row r="1733" spans="1:9">
      <c r="A1733" s="91" t="s">
        <v>5412</v>
      </c>
      <c r="B1733" s="91" t="s">
        <v>5413</v>
      </c>
      <c r="C1733" s="91" t="s">
        <v>5414</v>
      </c>
      <c r="D1733" s="91" t="s">
        <v>88</v>
      </c>
      <c r="E1733" s="91" t="s">
        <v>112</v>
      </c>
      <c r="F1733" s="91" t="s">
        <v>113</v>
      </c>
      <c r="G1733" s="91" t="s">
        <v>315</v>
      </c>
      <c r="H1733" s="91" t="s">
        <v>156</v>
      </c>
      <c r="I1733" s="92">
        <v>9.099990900009099E-3</v>
      </c>
    </row>
    <row r="1734" spans="1:9">
      <c r="A1734" s="91" t="s">
        <v>5415</v>
      </c>
      <c r="B1734" s="91" t="s">
        <v>5416</v>
      </c>
      <c r="C1734" s="91" t="s">
        <v>5417</v>
      </c>
      <c r="D1734" s="91" t="s">
        <v>82</v>
      </c>
      <c r="E1734" s="91" t="s">
        <v>400</v>
      </c>
      <c r="F1734" s="91" t="s">
        <v>596</v>
      </c>
      <c r="G1734" s="91" t="s">
        <v>194</v>
      </c>
      <c r="H1734" s="91" t="s">
        <v>147</v>
      </c>
      <c r="I1734" s="92">
        <v>9.099990900009099E-3</v>
      </c>
    </row>
    <row r="1735" spans="1:9">
      <c r="A1735" s="91" t="s">
        <v>5418</v>
      </c>
      <c r="B1735" s="91" t="s">
        <v>5419</v>
      </c>
      <c r="C1735" s="91" t="s">
        <v>5420</v>
      </c>
      <c r="D1735" s="91" t="s">
        <v>70</v>
      </c>
      <c r="E1735" s="91" t="s">
        <v>435</v>
      </c>
      <c r="F1735" s="91" t="s">
        <v>3911</v>
      </c>
      <c r="G1735" s="91" t="s">
        <v>194</v>
      </c>
      <c r="H1735" s="91" t="s">
        <v>147</v>
      </c>
      <c r="I1735" s="92">
        <v>8.9999910000089986E-3</v>
      </c>
    </row>
    <row r="1736" spans="1:9">
      <c r="A1736" s="91" t="s">
        <v>5421</v>
      </c>
      <c r="B1736" s="91" t="s">
        <v>5422</v>
      </c>
      <c r="C1736" s="91" t="s">
        <v>5423</v>
      </c>
      <c r="D1736" s="91" t="s">
        <v>50</v>
      </c>
      <c r="E1736" s="91" t="s">
        <v>63</v>
      </c>
      <c r="F1736" s="91" t="s">
        <v>64</v>
      </c>
      <c r="G1736" s="91" t="s">
        <v>194</v>
      </c>
      <c r="H1736" s="91" t="s">
        <v>147</v>
      </c>
      <c r="I1736" s="92">
        <v>8.9999910000089986E-3</v>
      </c>
    </row>
    <row r="1737" spans="1:9">
      <c r="A1737" s="91" t="s">
        <v>5424</v>
      </c>
      <c r="B1737" s="91" t="s">
        <v>5425</v>
      </c>
      <c r="C1737" s="91" t="s">
        <v>5426</v>
      </c>
      <c r="D1737" s="91" t="s">
        <v>94</v>
      </c>
      <c r="E1737" s="91" t="s">
        <v>94</v>
      </c>
      <c r="F1737" s="91" t="s">
        <v>164</v>
      </c>
      <c r="G1737" s="91" t="s">
        <v>276</v>
      </c>
      <c r="H1737" s="91" t="s">
        <v>152</v>
      </c>
      <c r="I1737" s="92">
        <v>8.9999910000089986E-3</v>
      </c>
    </row>
    <row r="1738" spans="1:9">
      <c r="A1738" s="91" t="s">
        <v>5427</v>
      </c>
      <c r="B1738" s="91" t="s">
        <v>5428</v>
      </c>
      <c r="C1738" s="91" t="s">
        <v>5429</v>
      </c>
      <c r="D1738" s="91" t="s">
        <v>105</v>
      </c>
      <c r="E1738" s="91" t="s">
        <v>105</v>
      </c>
      <c r="F1738" s="91" t="s">
        <v>565</v>
      </c>
      <c r="G1738" s="91" t="s">
        <v>376</v>
      </c>
      <c r="H1738" s="91" t="s">
        <v>204</v>
      </c>
      <c r="I1738" s="92">
        <v>8.9999910000089986E-3</v>
      </c>
    </row>
    <row r="1739" spans="1:9">
      <c r="A1739" s="91" t="s">
        <v>5430</v>
      </c>
      <c r="B1739" s="91" t="s">
        <v>5431</v>
      </c>
      <c r="C1739" s="91" t="s">
        <v>5432</v>
      </c>
      <c r="D1739" s="91" t="s">
        <v>70</v>
      </c>
      <c r="E1739" s="91" t="s">
        <v>86</v>
      </c>
      <c r="F1739" s="91" t="s">
        <v>300</v>
      </c>
      <c r="G1739" s="91" t="s">
        <v>194</v>
      </c>
      <c r="H1739" s="91" t="s">
        <v>147</v>
      </c>
      <c r="I1739" s="92">
        <v>8.9999910000089986E-3</v>
      </c>
    </row>
    <row r="1740" spans="1:9">
      <c r="A1740" s="91" t="s">
        <v>5433</v>
      </c>
      <c r="B1740" s="91" t="s">
        <v>5434</v>
      </c>
      <c r="C1740" s="91" t="s">
        <v>5435</v>
      </c>
      <c r="D1740" s="91" t="s">
        <v>99</v>
      </c>
      <c r="E1740" s="91" t="s">
        <v>551</v>
      </c>
      <c r="F1740" s="91" t="s">
        <v>552</v>
      </c>
      <c r="G1740" s="91" t="s">
        <v>368</v>
      </c>
      <c r="H1740" s="91" t="s">
        <v>166</v>
      </c>
      <c r="I1740" s="92">
        <v>8.9999910000089986E-3</v>
      </c>
    </row>
    <row r="1741" spans="1:9">
      <c r="A1741" s="91" t="s">
        <v>5436</v>
      </c>
      <c r="B1741" s="91" t="s">
        <v>5437</v>
      </c>
      <c r="C1741" s="91" t="s">
        <v>5438</v>
      </c>
      <c r="D1741" s="91" t="s">
        <v>105</v>
      </c>
      <c r="E1741" s="91" t="s">
        <v>105</v>
      </c>
      <c r="F1741" s="91" t="s">
        <v>1847</v>
      </c>
      <c r="G1741" s="91" t="s">
        <v>327</v>
      </c>
      <c r="H1741" s="91" t="s">
        <v>166</v>
      </c>
      <c r="I1741" s="92">
        <v>8.8999911000088982E-3</v>
      </c>
    </row>
    <row r="1742" spans="1:9">
      <c r="A1742" s="91" t="s">
        <v>5439</v>
      </c>
      <c r="B1742" s="91" t="s">
        <v>5440</v>
      </c>
      <c r="C1742" s="91" t="s">
        <v>5441</v>
      </c>
      <c r="D1742" s="91" t="s">
        <v>74</v>
      </c>
      <c r="E1742" s="91" t="s">
        <v>74</v>
      </c>
      <c r="F1742" s="91" t="s">
        <v>98</v>
      </c>
      <c r="G1742" s="91" t="s">
        <v>174</v>
      </c>
      <c r="H1742" s="91" t="s">
        <v>137</v>
      </c>
      <c r="I1742" s="92">
        <v>8.8999911000088982E-3</v>
      </c>
    </row>
    <row r="1743" spans="1:9">
      <c r="A1743" s="91" t="s">
        <v>5442</v>
      </c>
      <c r="B1743" s="91" t="s">
        <v>5443</v>
      </c>
      <c r="C1743" s="91" t="s">
        <v>5444</v>
      </c>
      <c r="D1743" s="91" t="s">
        <v>65</v>
      </c>
      <c r="E1743" s="91" t="s">
        <v>203</v>
      </c>
      <c r="F1743" s="91" t="s">
        <v>203</v>
      </c>
      <c r="G1743" s="91" t="s">
        <v>372</v>
      </c>
      <c r="H1743" s="91" t="s">
        <v>199</v>
      </c>
      <c r="I1743" s="92">
        <v>8.8999911000088982E-3</v>
      </c>
    </row>
    <row r="1744" spans="1:9">
      <c r="A1744" s="91" t="s">
        <v>5445</v>
      </c>
      <c r="B1744" s="91" t="s">
        <v>5446</v>
      </c>
      <c r="C1744" s="91" t="s">
        <v>5447</v>
      </c>
      <c r="D1744" s="91" t="s">
        <v>82</v>
      </c>
      <c r="E1744" s="91" t="s">
        <v>103</v>
      </c>
      <c r="F1744" s="91" t="s">
        <v>104</v>
      </c>
      <c r="G1744" s="91" t="s">
        <v>441</v>
      </c>
      <c r="H1744" s="91" t="s">
        <v>248</v>
      </c>
      <c r="I1744" s="92">
        <v>8.8999911000088982E-3</v>
      </c>
    </row>
    <row r="1745" spans="1:9">
      <c r="A1745" s="91" t="s">
        <v>5448</v>
      </c>
      <c r="B1745" s="91" t="s">
        <v>5449</v>
      </c>
      <c r="C1745" s="91" t="s">
        <v>5450</v>
      </c>
      <c r="D1745" s="91" t="s">
        <v>65</v>
      </c>
      <c r="E1745" s="91" t="s">
        <v>203</v>
      </c>
      <c r="F1745" s="91" t="s">
        <v>203</v>
      </c>
      <c r="G1745" s="91" t="s">
        <v>327</v>
      </c>
      <c r="H1745" s="91" t="s">
        <v>166</v>
      </c>
      <c r="I1745" s="92">
        <v>8.8999911000088982E-3</v>
      </c>
    </row>
    <row r="1746" spans="1:9">
      <c r="A1746" s="91" t="s">
        <v>5451</v>
      </c>
      <c r="B1746" s="91" t="s">
        <v>5452</v>
      </c>
      <c r="C1746" s="91" t="s">
        <v>5453</v>
      </c>
      <c r="D1746" s="91" t="s">
        <v>70</v>
      </c>
      <c r="E1746" s="91" t="s">
        <v>86</v>
      </c>
      <c r="F1746" s="91" t="s">
        <v>300</v>
      </c>
      <c r="G1746" s="91" t="s">
        <v>194</v>
      </c>
      <c r="H1746" s="91" t="s">
        <v>147</v>
      </c>
      <c r="I1746" s="92">
        <v>8.7999912000087995E-3</v>
      </c>
    </row>
    <row r="1747" spans="1:9">
      <c r="A1747" s="91" t="s">
        <v>5454</v>
      </c>
      <c r="B1747" s="91" t="s">
        <v>5455</v>
      </c>
      <c r="C1747" s="91" t="s">
        <v>5456</v>
      </c>
      <c r="D1747" s="91" t="s">
        <v>88</v>
      </c>
      <c r="E1747" s="91" t="s">
        <v>609</v>
      </c>
      <c r="F1747" s="91" t="s">
        <v>1025</v>
      </c>
      <c r="G1747" s="91" t="s">
        <v>462</v>
      </c>
      <c r="H1747" s="91" t="s">
        <v>264</v>
      </c>
      <c r="I1747" s="92">
        <v>8.7999912000087995E-3</v>
      </c>
    </row>
    <row r="1748" spans="1:9">
      <c r="A1748" s="91" t="s">
        <v>5457</v>
      </c>
      <c r="B1748" s="91" t="s">
        <v>5458</v>
      </c>
      <c r="C1748" s="91" t="s">
        <v>5459</v>
      </c>
      <c r="D1748" s="91" t="s">
        <v>70</v>
      </c>
      <c r="E1748" s="91" t="s">
        <v>86</v>
      </c>
      <c r="F1748" s="91" t="s">
        <v>300</v>
      </c>
      <c r="G1748" s="91" t="s">
        <v>194</v>
      </c>
      <c r="H1748" s="91" t="s">
        <v>147</v>
      </c>
      <c r="I1748" s="92">
        <v>8.7999912000087995E-3</v>
      </c>
    </row>
    <row r="1749" spans="1:9">
      <c r="A1749" s="91" t="s">
        <v>5460</v>
      </c>
      <c r="B1749" s="91" t="s">
        <v>5461</v>
      </c>
      <c r="C1749" s="91" t="s">
        <v>5462</v>
      </c>
      <c r="D1749" s="91" t="s">
        <v>70</v>
      </c>
      <c r="E1749" s="91" t="s">
        <v>86</v>
      </c>
      <c r="F1749" s="91" t="s">
        <v>87</v>
      </c>
      <c r="G1749" s="91" t="s">
        <v>414</v>
      </c>
      <c r="H1749" s="91" t="s">
        <v>232</v>
      </c>
      <c r="I1749" s="92">
        <v>8.7999912000087995E-3</v>
      </c>
    </row>
    <row r="1750" spans="1:9">
      <c r="A1750" s="91" t="s">
        <v>5463</v>
      </c>
      <c r="B1750" s="91" t="s">
        <v>5464</v>
      </c>
      <c r="C1750" s="91" t="s">
        <v>5465</v>
      </c>
      <c r="D1750" s="91" t="s">
        <v>99</v>
      </c>
      <c r="E1750" s="91" t="s">
        <v>192</v>
      </c>
      <c r="F1750" s="91" t="s">
        <v>193</v>
      </c>
      <c r="G1750" s="91" t="s">
        <v>194</v>
      </c>
      <c r="H1750" s="91" t="s">
        <v>147</v>
      </c>
      <c r="I1750" s="92">
        <v>8.7999912000087995E-3</v>
      </c>
    </row>
    <row r="1751" spans="1:9">
      <c r="A1751" s="91" t="s">
        <v>5466</v>
      </c>
      <c r="B1751" s="91" t="s">
        <v>5467</v>
      </c>
      <c r="C1751" s="91" t="s">
        <v>5468</v>
      </c>
      <c r="D1751" s="91" t="s">
        <v>88</v>
      </c>
      <c r="E1751" s="91" t="s">
        <v>127</v>
      </c>
      <c r="F1751" s="91" t="s">
        <v>461</v>
      </c>
      <c r="G1751" s="91" t="s">
        <v>80</v>
      </c>
      <c r="H1751" s="91" t="s">
        <v>81</v>
      </c>
      <c r="I1751" s="92">
        <v>8.7999912000087995E-3</v>
      </c>
    </row>
    <row r="1752" spans="1:9">
      <c r="A1752" s="91" t="s">
        <v>5469</v>
      </c>
      <c r="B1752" s="91" t="s">
        <v>5470</v>
      </c>
      <c r="C1752" s="91" t="s">
        <v>5471</v>
      </c>
      <c r="D1752" s="91" t="s">
        <v>88</v>
      </c>
      <c r="E1752" s="91" t="s">
        <v>127</v>
      </c>
      <c r="F1752" s="91" t="s">
        <v>461</v>
      </c>
      <c r="G1752" s="91" t="s">
        <v>360</v>
      </c>
      <c r="H1752" s="91" t="s">
        <v>188</v>
      </c>
      <c r="I1752" s="92">
        <v>8.7999912000087995E-3</v>
      </c>
    </row>
    <row r="1753" spans="1:9">
      <c r="A1753" s="91" t="s">
        <v>5472</v>
      </c>
      <c r="B1753" s="91" t="s">
        <v>5473</v>
      </c>
      <c r="C1753" s="91" t="s">
        <v>5474</v>
      </c>
      <c r="D1753" s="91" t="s">
        <v>88</v>
      </c>
      <c r="E1753" s="91" t="s">
        <v>112</v>
      </c>
      <c r="F1753" s="91" t="s">
        <v>113</v>
      </c>
      <c r="G1753" s="91" t="s">
        <v>323</v>
      </c>
      <c r="H1753" s="91" t="s">
        <v>160</v>
      </c>
      <c r="I1753" s="92">
        <v>8.7999912000087995E-3</v>
      </c>
    </row>
    <row r="1754" spans="1:9">
      <c r="A1754" s="91" t="s">
        <v>5475</v>
      </c>
      <c r="B1754" s="91" t="s">
        <v>5476</v>
      </c>
      <c r="C1754" s="91" t="s">
        <v>5477</v>
      </c>
      <c r="D1754" s="91" t="s">
        <v>74</v>
      </c>
      <c r="E1754" s="91" t="s">
        <v>74</v>
      </c>
      <c r="F1754" s="91" t="s">
        <v>98</v>
      </c>
      <c r="G1754" s="91" t="s">
        <v>335</v>
      </c>
      <c r="H1754" s="91" t="s">
        <v>175</v>
      </c>
      <c r="I1754" s="92">
        <v>8.7999912000087995E-3</v>
      </c>
    </row>
    <row r="1755" spans="1:9">
      <c r="A1755" s="91" t="s">
        <v>5478</v>
      </c>
      <c r="B1755" s="91" t="s">
        <v>5479</v>
      </c>
      <c r="C1755" s="91" t="s">
        <v>5480</v>
      </c>
      <c r="D1755" s="91" t="s">
        <v>70</v>
      </c>
      <c r="E1755" s="91" t="s">
        <v>86</v>
      </c>
      <c r="F1755" s="91" t="s">
        <v>700</v>
      </c>
      <c r="G1755" s="91" t="s">
        <v>372</v>
      </c>
      <c r="H1755" s="91" t="s">
        <v>199</v>
      </c>
      <c r="I1755" s="92">
        <v>8.6999913000086974E-3</v>
      </c>
    </row>
    <row r="1756" spans="1:9">
      <c r="A1756" s="91" t="s">
        <v>5481</v>
      </c>
      <c r="B1756" s="91" t="s">
        <v>5482</v>
      </c>
      <c r="C1756" s="91" t="s">
        <v>5483</v>
      </c>
      <c r="D1756" s="91" t="s">
        <v>88</v>
      </c>
      <c r="E1756" s="91" t="s">
        <v>112</v>
      </c>
      <c r="F1756" s="91" t="s">
        <v>113</v>
      </c>
      <c r="G1756" s="91" t="s">
        <v>323</v>
      </c>
      <c r="H1756" s="91" t="s">
        <v>160</v>
      </c>
      <c r="I1756" s="92">
        <v>8.6999913000086974E-3</v>
      </c>
    </row>
    <row r="1757" spans="1:9">
      <c r="A1757" s="91" t="s">
        <v>5484</v>
      </c>
      <c r="B1757" s="91" t="s">
        <v>5485</v>
      </c>
      <c r="C1757" s="91" t="s">
        <v>5486</v>
      </c>
      <c r="D1757" s="91" t="s">
        <v>65</v>
      </c>
      <c r="E1757" s="91" t="s">
        <v>203</v>
      </c>
      <c r="F1757" s="91" t="s">
        <v>203</v>
      </c>
      <c r="G1757" s="91" t="s">
        <v>194</v>
      </c>
      <c r="H1757" s="91" t="s">
        <v>147</v>
      </c>
      <c r="I1757" s="92">
        <v>8.6999913000086974E-3</v>
      </c>
    </row>
    <row r="1758" spans="1:9">
      <c r="A1758" s="91" t="s">
        <v>5487</v>
      </c>
      <c r="B1758" s="91" t="s">
        <v>5488</v>
      </c>
      <c r="C1758" s="91" t="s">
        <v>5489</v>
      </c>
      <c r="D1758" s="91" t="s">
        <v>65</v>
      </c>
      <c r="E1758" s="91" t="s">
        <v>78</v>
      </c>
      <c r="F1758" s="91" t="s">
        <v>79</v>
      </c>
      <c r="G1758" s="91" t="s">
        <v>388</v>
      </c>
      <c r="H1758" s="91" t="s">
        <v>213</v>
      </c>
      <c r="I1758" s="92">
        <v>8.6999913000086974E-3</v>
      </c>
    </row>
    <row r="1759" spans="1:9">
      <c r="A1759" s="91" t="s">
        <v>5490</v>
      </c>
      <c r="B1759" s="91" t="s">
        <v>5491</v>
      </c>
      <c r="C1759" s="91" t="s">
        <v>5492</v>
      </c>
      <c r="D1759" s="91" t="s">
        <v>105</v>
      </c>
      <c r="E1759" s="91" t="s">
        <v>105</v>
      </c>
      <c r="F1759" s="91" t="s">
        <v>565</v>
      </c>
      <c r="G1759" s="91" t="s">
        <v>396</v>
      </c>
      <c r="H1759" s="91" t="s">
        <v>218</v>
      </c>
      <c r="I1759" s="92">
        <v>8.6999913000086974E-3</v>
      </c>
    </row>
    <row r="1760" spans="1:9">
      <c r="A1760" s="91" t="s">
        <v>5493</v>
      </c>
      <c r="B1760" s="91" t="s">
        <v>5494</v>
      </c>
      <c r="C1760" s="91" t="s">
        <v>5495</v>
      </c>
      <c r="D1760" s="91" t="s">
        <v>88</v>
      </c>
      <c r="E1760" s="91" t="s">
        <v>127</v>
      </c>
      <c r="F1760" s="91" t="s">
        <v>128</v>
      </c>
      <c r="G1760" s="91" t="s">
        <v>194</v>
      </c>
      <c r="H1760" s="91" t="s">
        <v>147</v>
      </c>
      <c r="I1760" s="92">
        <v>8.6999913000086974E-3</v>
      </c>
    </row>
    <row r="1761" spans="1:9">
      <c r="A1761" s="91" t="s">
        <v>5496</v>
      </c>
      <c r="B1761" s="91" t="s">
        <v>5497</v>
      </c>
      <c r="C1761" s="91" t="s">
        <v>5498</v>
      </c>
      <c r="D1761" s="91" t="s">
        <v>99</v>
      </c>
      <c r="E1761" s="91" t="s">
        <v>192</v>
      </c>
      <c r="F1761" s="91" t="s">
        <v>1044</v>
      </c>
      <c r="G1761" s="91" t="s">
        <v>339</v>
      </c>
      <c r="H1761" s="91" t="s">
        <v>137</v>
      </c>
      <c r="I1761" s="92">
        <v>8.6999913000086974E-3</v>
      </c>
    </row>
    <row r="1762" spans="1:9">
      <c r="A1762" s="91" t="s">
        <v>5499</v>
      </c>
      <c r="B1762" s="91" t="s">
        <v>5500</v>
      </c>
      <c r="C1762" s="91" t="s">
        <v>5501</v>
      </c>
      <c r="D1762" s="91" t="s">
        <v>70</v>
      </c>
      <c r="E1762" s="91" t="s">
        <v>435</v>
      </c>
      <c r="F1762" s="91" t="s">
        <v>2642</v>
      </c>
      <c r="G1762" s="91" t="s">
        <v>327</v>
      </c>
      <c r="H1762" s="91" t="s">
        <v>166</v>
      </c>
      <c r="I1762" s="92">
        <v>8.5999914000085987E-3</v>
      </c>
    </row>
    <row r="1763" spans="1:9">
      <c r="A1763" s="91" t="s">
        <v>5502</v>
      </c>
      <c r="B1763" s="91" t="s">
        <v>5503</v>
      </c>
      <c r="C1763" s="91" t="s">
        <v>5504</v>
      </c>
      <c r="D1763" s="91" t="s">
        <v>88</v>
      </c>
      <c r="E1763" s="91" t="s">
        <v>112</v>
      </c>
      <c r="F1763" s="91" t="s">
        <v>113</v>
      </c>
      <c r="G1763" s="91" t="s">
        <v>194</v>
      </c>
      <c r="H1763" s="91" t="s">
        <v>147</v>
      </c>
      <c r="I1763" s="92">
        <v>8.5999914000085987E-3</v>
      </c>
    </row>
    <row r="1764" spans="1:9">
      <c r="A1764" s="91" t="s">
        <v>5505</v>
      </c>
      <c r="B1764" s="91" t="s">
        <v>5506</v>
      </c>
      <c r="C1764" s="91" t="s">
        <v>5507</v>
      </c>
      <c r="D1764" s="91" t="s">
        <v>70</v>
      </c>
      <c r="E1764" s="91" t="s">
        <v>435</v>
      </c>
      <c r="F1764" s="91" t="s">
        <v>3911</v>
      </c>
      <c r="G1764" s="91" t="s">
        <v>319</v>
      </c>
      <c r="H1764" s="91" t="s">
        <v>137</v>
      </c>
      <c r="I1764" s="92">
        <v>8.5999914000085987E-3</v>
      </c>
    </row>
    <row r="1765" spans="1:9">
      <c r="A1765" s="91" t="s">
        <v>5508</v>
      </c>
      <c r="B1765" s="91" t="s">
        <v>5509</v>
      </c>
      <c r="C1765" s="91" t="s">
        <v>5510</v>
      </c>
      <c r="D1765" s="91" t="s">
        <v>99</v>
      </c>
      <c r="E1765" s="91" t="s">
        <v>291</v>
      </c>
      <c r="F1765" s="91" t="s">
        <v>669</v>
      </c>
      <c r="G1765" s="91" t="s">
        <v>194</v>
      </c>
      <c r="H1765" s="91" t="s">
        <v>147</v>
      </c>
      <c r="I1765" s="92">
        <v>8.5999914000085987E-3</v>
      </c>
    </row>
    <row r="1766" spans="1:9">
      <c r="A1766" s="91" t="s">
        <v>5511</v>
      </c>
      <c r="B1766" s="91" t="s">
        <v>5512</v>
      </c>
      <c r="C1766" s="91" t="s">
        <v>5513</v>
      </c>
      <c r="D1766" s="91" t="s">
        <v>94</v>
      </c>
      <c r="E1766" s="91" t="s">
        <v>94</v>
      </c>
      <c r="F1766" s="91" t="s">
        <v>281</v>
      </c>
      <c r="G1766" s="91" t="s">
        <v>194</v>
      </c>
      <c r="H1766" s="91" t="s">
        <v>147</v>
      </c>
      <c r="I1766" s="92">
        <v>8.5999914000085987E-3</v>
      </c>
    </row>
    <row r="1767" spans="1:9">
      <c r="A1767" s="91" t="s">
        <v>5514</v>
      </c>
      <c r="B1767" s="91" t="s">
        <v>5515</v>
      </c>
      <c r="C1767" s="91" t="s">
        <v>5516</v>
      </c>
      <c r="D1767" s="91" t="s">
        <v>99</v>
      </c>
      <c r="E1767" s="91" t="s">
        <v>192</v>
      </c>
      <c r="F1767" s="91" t="s">
        <v>1044</v>
      </c>
      <c r="G1767" s="91" t="s">
        <v>194</v>
      </c>
      <c r="H1767" s="91" t="s">
        <v>147</v>
      </c>
      <c r="I1767" s="92">
        <v>8.5999914000085987E-3</v>
      </c>
    </row>
    <row r="1768" spans="1:9">
      <c r="A1768" s="91" t="s">
        <v>5517</v>
      </c>
      <c r="B1768" s="91" t="s">
        <v>5518</v>
      </c>
      <c r="C1768" s="91" t="s">
        <v>5519</v>
      </c>
      <c r="D1768" s="91" t="s">
        <v>74</v>
      </c>
      <c r="E1768" s="91" t="s">
        <v>74</v>
      </c>
      <c r="F1768" s="91" t="s">
        <v>98</v>
      </c>
      <c r="G1768" s="91" t="s">
        <v>422</v>
      </c>
      <c r="H1768" s="91" t="s">
        <v>240</v>
      </c>
      <c r="I1768" s="92">
        <v>8.5999914000085987E-3</v>
      </c>
    </row>
    <row r="1769" spans="1:9">
      <c r="A1769" s="91" t="s">
        <v>5520</v>
      </c>
      <c r="B1769" s="91" t="s">
        <v>5521</v>
      </c>
      <c r="C1769" s="91" t="s">
        <v>5522</v>
      </c>
      <c r="D1769" s="91" t="s">
        <v>88</v>
      </c>
      <c r="E1769" s="91" t="s">
        <v>112</v>
      </c>
      <c r="F1769" s="91" t="s">
        <v>113</v>
      </c>
      <c r="G1769" s="91" t="s">
        <v>194</v>
      </c>
      <c r="H1769" s="91" t="s">
        <v>147</v>
      </c>
      <c r="I1769" s="92">
        <v>8.4999915000085E-3</v>
      </c>
    </row>
    <row r="1770" spans="1:9">
      <c r="A1770" s="91" t="s">
        <v>5523</v>
      </c>
      <c r="B1770" s="91" t="s">
        <v>5524</v>
      </c>
      <c r="C1770" s="91" t="s">
        <v>5525</v>
      </c>
      <c r="D1770" s="91" t="s">
        <v>50</v>
      </c>
      <c r="E1770" s="91" t="s">
        <v>63</v>
      </c>
      <c r="F1770" s="91" t="s">
        <v>69</v>
      </c>
      <c r="G1770" s="91" t="s">
        <v>194</v>
      </c>
      <c r="H1770" s="91" t="s">
        <v>147</v>
      </c>
      <c r="I1770" s="92">
        <v>8.4999915000085E-3</v>
      </c>
    </row>
    <row r="1771" spans="1:9">
      <c r="A1771" s="91" t="s">
        <v>5526</v>
      </c>
      <c r="B1771" s="91" t="s">
        <v>5527</v>
      </c>
      <c r="C1771" s="91" t="s">
        <v>5528</v>
      </c>
      <c r="D1771" s="91" t="s">
        <v>99</v>
      </c>
      <c r="E1771" s="91" t="s">
        <v>291</v>
      </c>
      <c r="F1771" s="91" t="s">
        <v>292</v>
      </c>
      <c r="G1771" s="91" t="s">
        <v>194</v>
      </c>
      <c r="H1771" s="91" t="s">
        <v>147</v>
      </c>
      <c r="I1771" s="92">
        <v>8.4999915000085E-3</v>
      </c>
    </row>
    <row r="1772" spans="1:9">
      <c r="A1772" s="91" t="s">
        <v>5529</v>
      </c>
      <c r="B1772" s="91" t="s">
        <v>5530</v>
      </c>
      <c r="C1772" s="91" t="s">
        <v>5531</v>
      </c>
      <c r="D1772" s="91" t="s">
        <v>94</v>
      </c>
      <c r="E1772" s="91" t="s">
        <v>94</v>
      </c>
      <c r="F1772" s="91" t="s">
        <v>1411</v>
      </c>
      <c r="G1772" s="91" t="s">
        <v>323</v>
      </c>
      <c r="H1772" s="91" t="s">
        <v>160</v>
      </c>
      <c r="I1772" s="92">
        <v>8.3999916000083979E-3</v>
      </c>
    </row>
    <row r="1773" spans="1:9">
      <c r="A1773" s="91" t="s">
        <v>5532</v>
      </c>
      <c r="B1773" s="91" t="s">
        <v>5533</v>
      </c>
      <c r="C1773" s="91" t="s">
        <v>5534</v>
      </c>
      <c r="D1773" s="91" t="s">
        <v>70</v>
      </c>
      <c r="E1773" s="91" t="s">
        <v>86</v>
      </c>
      <c r="F1773" s="91" t="s">
        <v>87</v>
      </c>
      <c r="G1773" s="91" t="s">
        <v>327</v>
      </c>
      <c r="H1773" s="91" t="s">
        <v>166</v>
      </c>
      <c r="I1773" s="92">
        <v>8.3999916000083979E-3</v>
      </c>
    </row>
    <row r="1774" spans="1:9">
      <c r="A1774" s="91" t="s">
        <v>5535</v>
      </c>
      <c r="B1774" s="91" t="s">
        <v>5536</v>
      </c>
      <c r="C1774" s="91" t="s">
        <v>5537</v>
      </c>
      <c r="D1774" s="91" t="s">
        <v>88</v>
      </c>
      <c r="E1774" s="91" t="s">
        <v>127</v>
      </c>
      <c r="F1774" s="91" t="s">
        <v>128</v>
      </c>
      <c r="G1774" s="91" t="s">
        <v>368</v>
      </c>
      <c r="H1774" s="91" t="s">
        <v>166</v>
      </c>
      <c r="I1774" s="92">
        <v>8.3999916000083979E-3</v>
      </c>
    </row>
    <row r="1775" spans="1:9">
      <c r="A1775" s="91" t="s">
        <v>5538</v>
      </c>
      <c r="B1775" s="91" t="s">
        <v>5539</v>
      </c>
      <c r="C1775" s="91" t="s">
        <v>5540</v>
      </c>
      <c r="D1775" s="91" t="s">
        <v>50</v>
      </c>
      <c r="E1775" s="91" t="s">
        <v>146</v>
      </c>
      <c r="F1775" s="91" t="s">
        <v>146</v>
      </c>
      <c r="G1775" s="91" t="s">
        <v>327</v>
      </c>
      <c r="H1775" s="91" t="s">
        <v>166</v>
      </c>
      <c r="I1775" s="92">
        <v>8.3999916000083979E-3</v>
      </c>
    </row>
    <row r="1776" spans="1:9">
      <c r="A1776" s="91" t="s">
        <v>5541</v>
      </c>
      <c r="B1776" s="91" t="s">
        <v>5542</v>
      </c>
      <c r="C1776" s="91" t="s">
        <v>5543</v>
      </c>
      <c r="D1776" s="91" t="s">
        <v>88</v>
      </c>
      <c r="E1776" s="91" t="s">
        <v>311</v>
      </c>
      <c r="F1776" s="91" t="s">
        <v>311</v>
      </c>
      <c r="G1776" s="91" t="s">
        <v>364</v>
      </c>
      <c r="H1776" s="91" t="s">
        <v>195</v>
      </c>
      <c r="I1776" s="92">
        <v>8.3999916000083979E-3</v>
      </c>
    </row>
    <row r="1777" spans="1:9">
      <c r="A1777" s="91" t="s">
        <v>5544</v>
      </c>
      <c r="B1777" s="91" t="s">
        <v>5545</v>
      </c>
      <c r="C1777" s="91" t="s">
        <v>5546</v>
      </c>
      <c r="D1777" s="91" t="s">
        <v>50</v>
      </c>
      <c r="E1777" s="91" t="s">
        <v>51</v>
      </c>
      <c r="F1777" s="91" t="s">
        <v>761</v>
      </c>
      <c r="G1777" s="91" t="s">
        <v>194</v>
      </c>
      <c r="H1777" s="91" t="s">
        <v>147</v>
      </c>
      <c r="I1777" s="92">
        <v>8.3999916000083979E-3</v>
      </c>
    </row>
    <row r="1778" spans="1:9">
      <c r="A1778" s="91" t="s">
        <v>5547</v>
      </c>
      <c r="B1778" s="91" t="s">
        <v>5548</v>
      </c>
      <c r="C1778" s="91" t="s">
        <v>5549</v>
      </c>
      <c r="D1778" s="91" t="s">
        <v>99</v>
      </c>
      <c r="E1778" s="91" t="s">
        <v>296</v>
      </c>
      <c r="F1778" s="91" t="s">
        <v>296</v>
      </c>
      <c r="G1778" s="91" t="s">
        <v>360</v>
      </c>
      <c r="H1778" s="91" t="s">
        <v>188</v>
      </c>
      <c r="I1778" s="92">
        <v>8.3999916000083979E-3</v>
      </c>
    </row>
    <row r="1779" spans="1:9">
      <c r="A1779" s="91" t="s">
        <v>5550</v>
      </c>
      <c r="B1779" s="91" t="s">
        <v>5551</v>
      </c>
      <c r="C1779" s="91" t="s">
        <v>5552</v>
      </c>
      <c r="D1779" s="91" t="s">
        <v>94</v>
      </c>
      <c r="E1779" s="91" t="s">
        <v>94</v>
      </c>
      <c r="F1779" s="91" t="s">
        <v>164</v>
      </c>
      <c r="G1779" s="91" t="s">
        <v>268</v>
      </c>
      <c r="H1779" s="91" t="s">
        <v>137</v>
      </c>
      <c r="I1779" s="92">
        <v>8.3999916000083979E-3</v>
      </c>
    </row>
    <row r="1780" spans="1:9">
      <c r="A1780" s="91" t="s">
        <v>5553</v>
      </c>
      <c r="B1780" s="91" t="s">
        <v>5554</v>
      </c>
      <c r="C1780" s="91" t="s">
        <v>5555</v>
      </c>
      <c r="D1780" s="91" t="s">
        <v>70</v>
      </c>
      <c r="E1780" s="91" t="s">
        <v>86</v>
      </c>
      <c r="F1780" s="91" t="s">
        <v>1003</v>
      </c>
      <c r="G1780" s="91" t="s">
        <v>194</v>
      </c>
      <c r="H1780" s="91" t="s">
        <v>147</v>
      </c>
      <c r="I1780" s="92">
        <v>8.3999916000083979E-3</v>
      </c>
    </row>
    <row r="1781" spans="1:9">
      <c r="A1781" s="91" t="s">
        <v>5556</v>
      </c>
      <c r="B1781" s="91" t="s">
        <v>5557</v>
      </c>
      <c r="C1781" s="91" t="s">
        <v>5558</v>
      </c>
      <c r="D1781" s="91" t="s">
        <v>105</v>
      </c>
      <c r="E1781" s="91" t="s">
        <v>105</v>
      </c>
      <c r="F1781" s="91" t="s">
        <v>1847</v>
      </c>
      <c r="G1781" s="91" t="s">
        <v>194</v>
      </c>
      <c r="H1781" s="91" t="s">
        <v>147</v>
      </c>
      <c r="I1781" s="92">
        <v>8.3999916000083979E-3</v>
      </c>
    </row>
    <row r="1782" spans="1:9">
      <c r="A1782" s="91" t="s">
        <v>5559</v>
      </c>
      <c r="B1782" s="91" t="s">
        <v>5560</v>
      </c>
      <c r="C1782" s="91" t="s">
        <v>5561</v>
      </c>
      <c r="D1782" s="91" t="s">
        <v>50</v>
      </c>
      <c r="E1782" s="91" t="s">
        <v>146</v>
      </c>
      <c r="F1782" s="91" t="s">
        <v>146</v>
      </c>
      <c r="G1782" s="91" t="s">
        <v>323</v>
      </c>
      <c r="H1782" s="91" t="s">
        <v>160</v>
      </c>
      <c r="I1782" s="92">
        <v>8.2999917000082992E-3</v>
      </c>
    </row>
    <row r="1783" spans="1:9">
      <c r="A1783" s="91" t="s">
        <v>5562</v>
      </c>
      <c r="B1783" s="91" t="s">
        <v>5563</v>
      </c>
      <c r="C1783" s="91" t="s">
        <v>5564</v>
      </c>
      <c r="D1783" s="91" t="s">
        <v>99</v>
      </c>
      <c r="E1783" s="91" t="s">
        <v>551</v>
      </c>
      <c r="F1783" s="91" t="s">
        <v>1076</v>
      </c>
      <c r="G1783" s="91" t="s">
        <v>194</v>
      </c>
      <c r="H1783" s="91" t="s">
        <v>147</v>
      </c>
      <c r="I1783" s="92">
        <v>8.2999917000082992E-3</v>
      </c>
    </row>
    <row r="1784" spans="1:9">
      <c r="A1784" s="91" t="s">
        <v>5565</v>
      </c>
      <c r="B1784" s="91" t="s">
        <v>5566</v>
      </c>
      <c r="C1784" s="91" t="s">
        <v>5567</v>
      </c>
      <c r="D1784" s="91" t="s">
        <v>70</v>
      </c>
      <c r="E1784" s="91" t="s">
        <v>435</v>
      </c>
      <c r="F1784" s="91" t="s">
        <v>3911</v>
      </c>
      <c r="G1784" s="91" t="s">
        <v>368</v>
      </c>
      <c r="H1784" s="91" t="s">
        <v>166</v>
      </c>
      <c r="I1784" s="92">
        <v>8.1999918000081988E-3</v>
      </c>
    </row>
    <row r="1785" spans="1:9">
      <c r="A1785" s="91" t="s">
        <v>5568</v>
      </c>
      <c r="B1785" s="91" t="s">
        <v>5569</v>
      </c>
      <c r="C1785" s="91" t="s">
        <v>5570</v>
      </c>
      <c r="D1785" s="91" t="s">
        <v>88</v>
      </c>
      <c r="E1785" s="91" t="s">
        <v>112</v>
      </c>
      <c r="F1785" s="91" t="s">
        <v>113</v>
      </c>
      <c r="G1785" s="91" t="s">
        <v>445</v>
      </c>
      <c r="H1785" s="91" t="s">
        <v>252</v>
      </c>
      <c r="I1785" s="92">
        <v>8.1999918000081988E-3</v>
      </c>
    </row>
    <row r="1786" spans="1:9">
      <c r="A1786" s="91" t="s">
        <v>5571</v>
      </c>
      <c r="B1786" s="91" t="s">
        <v>5572</v>
      </c>
      <c r="C1786" s="91" t="s">
        <v>5573</v>
      </c>
      <c r="D1786" s="91" t="s">
        <v>70</v>
      </c>
      <c r="E1786" s="91" t="s">
        <v>86</v>
      </c>
      <c r="F1786" s="91" t="s">
        <v>300</v>
      </c>
      <c r="G1786" s="91" t="s">
        <v>194</v>
      </c>
      <c r="H1786" s="91" t="s">
        <v>147</v>
      </c>
      <c r="I1786" s="92">
        <v>8.1999918000081988E-3</v>
      </c>
    </row>
    <row r="1787" spans="1:9">
      <c r="A1787" s="91" t="s">
        <v>5574</v>
      </c>
      <c r="B1787" s="91" t="s">
        <v>5575</v>
      </c>
      <c r="C1787" s="91" t="s">
        <v>5576</v>
      </c>
      <c r="D1787" s="91" t="s">
        <v>99</v>
      </c>
      <c r="E1787" s="91" t="s">
        <v>551</v>
      </c>
      <c r="F1787" s="91" t="s">
        <v>1076</v>
      </c>
      <c r="G1787" s="91" t="s">
        <v>335</v>
      </c>
      <c r="H1787" s="91" t="s">
        <v>175</v>
      </c>
      <c r="I1787" s="92">
        <v>8.1999918000081988E-3</v>
      </c>
    </row>
    <row r="1788" spans="1:9">
      <c r="A1788" s="91" t="s">
        <v>5577</v>
      </c>
      <c r="B1788" s="91" t="s">
        <v>5578</v>
      </c>
      <c r="C1788" s="91" t="s">
        <v>5579</v>
      </c>
      <c r="D1788" s="91" t="s">
        <v>70</v>
      </c>
      <c r="E1788" s="91" t="s">
        <v>1457</v>
      </c>
      <c r="F1788" s="91" t="s">
        <v>1458</v>
      </c>
      <c r="G1788" s="91" t="s">
        <v>276</v>
      </c>
      <c r="H1788" s="91" t="s">
        <v>152</v>
      </c>
      <c r="I1788" s="92">
        <v>8.1999918000081988E-3</v>
      </c>
    </row>
    <row r="1789" spans="1:9">
      <c r="A1789" s="91" t="s">
        <v>5580</v>
      </c>
      <c r="B1789" s="91" t="s">
        <v>5581</v>
      </c>
      <c r="C1789" s="91" t="s">
        <v>5582</v>
      </c>
      <c r="D1789" s="91" t="s">
        <v>70</v>
      </c>
      <c r="E1789" s="91" t="s">
        <v>86</v>
      </c>
      <c r="F1789" s="91" t="s">
        <v>700</v>
      </c>
      <c r="G1789" s="91" t="s">
        <v>194</v>
      </c>
      <c r="H1789" s="91" t="s">
        <v>147</v>
      </c>
      <c r="I1789" s="92">
        <v>8.1999918000081988E-3</v>
      </c>
    </row>
    <row r="1790" spans="1:9">
      <c r="A1790" s="91" t="s">
        <v>5583</v>
      </c>
      <c r="B1790" s="91" t="s">
        <v>5584</v>
      </c>
      <c r="C1790" s="91" t="s">
        <v>5585</v>
      </c>
      <c r="D1790" s="91" t="s">
        <v>82</v>
      </c>
      <c r="E1790" s="91" t="s">
        <v>103</v>
      </c>
      <c r="F1790" s="91" t="s">
        <v>104</v>
      </c>
      <c r="G1790" s="91" t="s">
        <v>53</v>
      </c>
      <c r="H1790" s="91" t="s">
        <v>54</v>
      </c>
      <c r="I1790" s="92">
        <v>8.1999918000081988E-3</v>
      </c>
    </row>
    <row r="1791" spans="1:9">
      <c r="A1791" s="91" t="s">
        <v>5586</v>
      </c>
      <c r="B1791" s="91" t="s">
        <v>5587</v>
      </c>
      <c r="C1791" s="91" t="s">
        <v>5588</v>
      </c>
      <c r="D1791" s="91" t="s">
        <v>88</v>
      </c>
      <c r="E1791" s="91" t="s">
        <v>112</v>
      </c>
      <c r="F1791" s="91" t="s">
        <v>113</v>
      </c>
      <c r="G1791" s="91" t="s">
        <v>194</v>
      </c>
      <c r="H1791" s="91" t="s">
        <v>147</v>
      </c>
      <c r="I1791" s="92">
        <v>8.0999919000080984E-3</v>
      </c>
    </row>
    <row r="1792" spans="1:9">
      <c r="A1792" s="91" t="s">
        <v>5589</v>
      </c>
      <c r="B1792" s="91" t="s">
        <v>5590</v>
      </c>
      <c r="C1792" s="91" t="s">
        <v>5591</v>
      </c>
      <c r="D1792" s="91" t="s">
        <v>70</v>
      </c>
      <c r="E1792" s="91" t="s">
        <v>435</v>
      </c>
      <c r="F1792" s="91" t="s">
        <v>482</v>
      </c>
      <c r="G1792" s="91" t="s">
        <v>380</v>
      </c>
      <c r="H1792" s="91" t="s">
        <v>209</v>
      </c>
      <c r="I1792" s="92">
        <v>8.0999919000080984E-3</v>
      </c>
    </row>
    <row r="1793" spans="1:9">
      <c r="A1793" s="91" t="s">
        <v>5592</v>
      </c>
      <c r="B1793" s="91" t="s">
        <v>5593</v>
      </c>
      <c r="C1793" s="91" t="s">
        <v>5594</v>
      </c>
      <c r="D1793" s="91" t="s">
        <v>99</v>
      </c>
      <c r="E1793" s="91" t="s">
        <v>226</v>
      </c>
      <c r="F1793" s="91" t="s">
        <v>3643</v>
      </c>
      <c r="G1793" s="91" t="s">
        <v>53</v>
      </c>
      <c r="H1793" s="91" t="s">
        <v>54</v>
      </c>
      <c r="I1793" s="92">
        <v>8.0999919000080984E-3</v>
      </c>
    </row>
    <row r="1794" spans="1:9">
      <c r="A1794" s="91" t="s">
        <v>5595</v>
      </c>
      <c r="B1794" s="91" t="s">
        <v>5596</v>
      </c>
      <c r="C1794" s="91" t="s">
        <v>5597</v>
      </c>
      <c r="D1794" s="91" t="s">
        <v>88</v>
      </c>
      <c r="E1794" s="91" t="s">
        <v>112</v>
      </c>
      <c r="F1794" s="91" t="s">
        <v>113</v>
      </c>
      <c r="G1794" s="91" t="s">
        <v>194</v>
      </c>
      <c r="H1794" s="91" t="s">
        <v>147</v>
      </c>
      <c r="I1794" s="92">
        <v>8.0999919000080984E-3</v>
      </c>
    </row>
    <row r="1795" spans="1:9">
      <c r="A1795" s="91" t="s">
        <v>5598</v>
      </c>
      <c r="B1795" s="91" t="s">
        <v>5599</v>
      </c>
      <c r="C1795" s="91" t="s">
        <v>5600</v>
      </c>
      <c r="D1795" s="91" t="s">
        <v>88</v>
      </c>
      <c r="E1795" s="91" t="s">
        <v>112</v>
      </c>
      <c r="F1795" s="91" t="s">
        <v>113</v>
      </c>
      <c r="G1795" s="91" t="s">
        <v>402</v>
      </c>
      <c r="H1795" s="91" t="s">
        <v>222</v>
      </c>
      <c r="I1795" s="92">
        <v>8.0999919000080984E-3</v>
      </c>
    </row>
    <row r="1796" spans="1:9">
      <c r="A1796" s="91" t="s">
        <v>5601</v>
      </c>
      <c r="B1796" s="91" t="s">
        <v>5602</v>
      </c>
      <c r="C1796" s="91" t="s">
        <v>5603</v>
      </c>
      <c r="D1796" s="91" t="s">
        <v>88</v>
      </c>
      <c r="E1796" s="91" t="s">
        <v>311</v>
      </c>
      <c r="F1796" s="91" t="s">
        <v>311</v>
      </c>
      <c r="G1796" s="91" t="s">
        <v>276</v>
      </c>
      <c r="H1796" s="91" t="s">
        <v>152</v>
      </c>
      <c r="I1796" s="92">
        <v>8.0999919000080984E-3</v>
      </c>
    </row>
    <row r="1797" spans="1:9">
      <c r="A1797" s="91" t="s">
        <v>5604</v>
      </c>
      <c r="B1797" s="91" t="s">
        <v>5605</v>
      </c>
      <c r="C1797" s="91" t="s">
        <v>5606</v>
      </c>
      <c r="D1797" s="91" t="s">
        <v>50</v>
      </c>
      <c r="E1797" s="91" t="s">
        <v>51</v>
      </c>
      <c r="F1797" s="91" t="s">
        <v>52</v>
      </c>
      <c r="G1797" s="91" t="s">
        <v>323</v>
      </c>
      <c r="H1797" s="91" t="s">
        <v>160</v>
      </c>
      <c r="I1797" s="92">
        <v>8.0999919000080984E-3</v>
      </c>
    </row>
    <row r="1798" spans="1:9">
      <c r="A1798" s="91" t="s">
        <v>5607</v>
      </c>
      <c r="B1798" s="91" t="s">
        <v>5608</v>
      </c>
      <c r="C1798" s="91" t="s">
        <v>5609</v>
      </c>
      <c r="D1798" s="91" t="s">
        <v>105</v>
      </c>
      <c r="E1798" s="91" t="s">
        <v>105</v>
      </c>
      <c r="F1798" s="91" t="s">
        <v>2377</v>
      </c>
      <c r="G1798" s="91" t="s">
        <v>335</v>
      </c>
      <c r="H1798" s="91" t="s">
        <v>175</v>
      </c>
      <c r="I1798" s="92">
        <v>8.0999919000080984E-3</v>
      </c>
    </row>
    <row r="1799" spans="1:9">
      <c r="A1799" s="91" t="s">
        <v>5610</v>
      </c>
      <c r="B1799" s="91" t="s">
        <v>5611</v>
      </c>
      <c r="C1799" s="91" t="s">
        <v>5612</v>
      </c>
      <c r="D1799" s="91" t="s">
        <v>88</v>
      </c>
      <c r="E1799" s="91" t="s">
        <v>112</v>
      </c>
      <c r="F1799" s="91" t="s">
        <v>113</v>
      </c>
      <c r="G1799" s="91" t="s">
        <v>179</v>
      </c>
      <c r="H1799" s="91" t="s">
        <v>142</v>
      </c>
      <c r="I1799" s="92">
        <v>7.9999920000079997E-3</v>
      </c>
    </row>
    <row r="1800" spans="1:9">
      <c r="A1800" s="91" t="s">
        <v>5613</v>
      </c>
      <c r="B1800" s="91" t="s">
        <v>5614</v>
      </c>
      <c r="C1800" s="91" t="s">
        <v>5615</v>
      </c>
      <c r="D1800" s="91" t="s">
        <v>94</v>
      </c>
      <c r="E1800" s="91" t="s">
        <v>94</v>
      </c>
      <c r="F1800" s="91" t="s">
        <v>281</v>
      </c>
      <c r="G1800" s="91" t="s">
        <v>323</v>
      </c>
      <c r="H1800" s="91" t="s">
        <v>160</v>
      </c>
      <c r="I1800" s="92">
        <v>7.9999920000079997E-3</v>
      </c>
    </row>
    <row r="1801" spans="1:9">
      <c r="A1801" s="91" t="s">
        <v>5616</v>
      </c>
      <c r="B1801" s="91" t="s">
        <v>5617</v>
      </c>
      <c r="C1801" s="91" t="s">
        <v>5618</v>
      </c>
      <c r="D1801" s="91" t="s">
        <v>70</v>
      </c>
      <c r="E1801" s="91" t="s">
        <v>435</v>
      </c>
      <c r="F1801" s="91" t="s">
        <v>2642</v>
      </c>
      <c r="G1801" s="91" t="s">
        <v>268</v>
      </c>
      <c r="H1801" s="91" t="s">
        <v>137</v>
      </c>
      <c r="I1801" s="92">
        <v>7.9999920000079997E-3</v>
      </c>
    </row>
    <row r="1802" spans="1:9">
      <c r="A1802" s="91" t="s">
        <v>5619</v>
      </c>
      <c r="B1802" s="91" t="s">
        <v>5620</v>
      </c>
      <c r="C1802" s="91" t="s">
        <v>5621</v>
      </c>
      <c r="D1802" s="91" t="s">
        <v>99</v>
      </c>
      <c r="E1802" s="91" t="s">
        <v>291</v>
      </c>
      <c r="F1802" s="91" t="s">
        <v>669</v>
      </c>
      <c r="G1802" s="91" t="s">
        <v>179</v>
      </c>
      <c r="H1802" s="91" t="s">
        <v>142</v>
      </c>
      <c r="I1802" s="92">
        <v>7.9999920000079997E-3</v>
      </c>
    </row>
    <row r="1803" spans="1:9">
      <c r="A1803" s="91" t="s">
        <v>5622</v>
      </c>
      <c r="B1803" s="91" t="s">
        <v>5623</v>
      </c>
      <c r="C1803" s="91" t="s">
        <v>5624</v>
      </c>
      <c r="D1803" s="91" t="s">
        <v>58</v>
      </c>
      <c r="E1803" s="91" t="s">
        <v>58</v>
      </c>
      <c r="F1803" s="91" t="s">
        <v>59</v>
      </c>
      <c r="G1803" s="91" t="s">
        <v>194</v>
      </c>
      <c r="H1803" s="91" t="s">
        <v>147</v>
      </c>
      <c r="I1803" s="92">
        <v>7.9999920000079997E-3</v>
      </c>
    </row>
    <row r="1804" spans="1:9">
      <c r="A1804" s="91" t="s">
        <v>5625</v>
      </c>
      <c r="B1804" s="91" t="s">
        <v>5626</v>
      </c>
      <c r="C1804" s="91" t="s">
        <v>5627</v>
      </c>
      <c r="D1804" s="91" t="s">
        <v>70</v>
      </c>
      <c r="E1804" s="91" t="s">
        <v>86</v>
      </c>
      <c r="F1804" s="91" t="s">
        <v>1003</v>
      </c>
      <c r="G1804" s="91" t="s">
        <v>402</v>
      </c>
      <c r="H1804" s="91" t="s">
        <v>222</v>
      </c>
      <c r="I1804" s="92">
        <v>7.9999920000079997E-3</v>
      </c>
    </row>
    <row r="1805" spans="1:9">
      <c r="A1805" s="91" t="s">
        <v>5628</v>
      </c>
      <c r="B1805" s="91" t="s">
        <v>5629</v>
      </c>
      <c r="C1805" s="91" t="s">
        <v>5630</v>
      </c>
      <c r="D1805" s="91" t="s">
        <v>65</v>
      </c>
      <c r="E1805" s="91" t="s">
        <v>78</v>
      </c>
      <c r="F1805" s="91" t="s">
        <v>79</v>
      </c>
      <c r="G1805" s="91" t="s">
        <v>179</v>
      </c>
      <c r="H1805" s="91" t="s">
        <v>142</v>
      </c>
      <c r="I1805" s="92">
        <v>7.9999920000079997E-3</v>
      </c>
    </row>
    <row r="1806" spans="1:9">
      <c r="A1806" s="91" t="s">
        <v>5631</v>
      </c>
      <c r="B1806" s="91" t="s">
        <v>5632</v>
      </c>
      <c r="C1806" s="91" t="s">
        <v>5633</v>
      </c>
      <c r="D1806" s="91" t="s">
        <v>105</v>
      </c>
      <c r="E1806" s="91" t="s">
        <v>105</v>
      </c>
      <c r="F1806" s="91" t="s">
        <v>565</v>
      </c>
      <c r="G1806" s="91" t="s">
        <v>376</v>
      </c>
      <c r="H1806" s="91" t="s">
        <v>204</v>
      </c>
      <c r="I1806" s="92">
        <v>7.9999920000079997E-3</v>
      </c>
    </row>
    <row r="1807" spans="1:9">
      <c r="A1807" s="91" t="s">
        <v>5634</v>
      </c>
      <c r="B1807" s="91" t="s">
        <v>5635</v>
      </c>
      <c r="C1807" s="91" t="s">
        <v>5636</v>
      </c>
      <c r="D1807" s="91" t="s">
        <v>65</v>
      </c>
      <c r="E1807" s="91" t="s">
        <v>78</v>
      </c>
      <c r="F1807" s="91" t="s">
        <v>79</v>
      </c>
      <c r="G1807" s="91" t="s">
        <v>194</v>
      </c>
      <c r="H1807" s="91" t="s">
        <v>147</v>
      </c>
      <c r="I1807" s="92">
        <v>7.9999920000079997E-3</v>
      </c>
    </row>
    <row r="1808" spans="1:9">
      <c r="A1808" s="91" t="s">
        <v>5637</v>
      </c>
      <c r="B1808" s="91" t="s">
        <v>5638</v>
      </c>
      <c r="C1808" s="91" t="s">
        <v>5639</v>
      </c>
      <c r="D1808" s="91" t="s">
        <v>65</v>
      </c>
      <c r="E1808" s="91" t="s">
        <v>78</v>
      </c>
      <c r="F1808" s="91" t="s">
        <v>79</v>
      </c>
      <c r="G1808" s="91" t="s">
        <v>179</v>
      </c>
      <c r="H1808" s="91" t="s">
        <v>142</v>
      </c>
      <c r="I1808" s="92">
        <v>7.8999921000078993E-3</v>
      </c>
    </row>
    <row r="1809" spans="1:9">
      <c r="A1809" s="91" t="s">
        <v>5640</v>
      </c>
      <c r="B1809" s="91" t="s">
        <v>5641</v>
      </c>
      <c r="C1809" s="91" t="s">
        <v>5642</v>
      </c>
      <c r="D1809" s="91" t="s">
        <v>70</v>
      </c>
      <c r="E1809" s="91" t="s">
        <v>86</v>
      </c>
      <c r="F1809" s="91" t="s">
        <v>300</v>
      </c>
      <c r="G1809" s="91" t="s">
        <v>194</v>
      </c>
      <c r="H1809" s="91" t="s">
        <v>147</v>
      </c>
      <c r="I1809" s="92">
        <v>7.8999921000078993E-3</v>
      </c>
    </row>
    <row r="1810" spans="1:9">
      <c r="A1810" s="91" t="s">
        <v>5643</v>
      </c>
      <c r="B1810" s="91" t="s">
        <v>5644</v>
      </c>
      <c r="C1810" s="91" t="s">
        <v>5645</v>
      </c>
      <c r="D1810" s="91" t="s">
        <v>65</v>
      </c>
      <c r="E1810" s="91" t="s">
        <v>203</v>
      </c>
      <c r="F1810" s="91" t="s">
        <v>203</v>
      </c>
      <c r="G1810" s="91" t="s">
        <v>384</v>
      </c>
      <c r="H1810" s="91" t="s">
        <v>137</v>
      </c>
      <c r="I1810" s="92">
        <v>7.8999921000078993E-3</v>
      </c>
    </row>
    <row r="1811" spans="1:9">
      <c r="A1811" s="91" t="s">
        <v>5646</v>
      </c>
      <c r="B1811" s="91" t="s">
        <v>5647</v>
      </c>
      <c r="C1811" s="91" t="s">
        <v>5648</v>
      </c>
      <c r="D1811" s="91" t="s">
        <v>94</v>
      </c>
      <c r="E1811" s="91" t="s">
        <v>94</v>
      </c>
      <c r="F1811" s="91" t="s">
        <v>2262</v>
      </c>
      <c r="G1811" s="91" t="s">
        <v>335</v>
      </c>
      <c r="H1811" s="91" t="s">
        <v>175</v>
      </c>
      <c r="I1811" s="92">
        <v>7.8999921000078993E-3</v>
      </c>
    </row>
    <row r="1812" spans="1:9">
      <c r="A1812" s="91" t="s">
        <v>5649</v>
      </c>
      <c r="B1812" s="91" t="s">
        <v>5650</v>
      </c>
      <c r="C1812" s="91" t="s">
        <v>5651</v>
      </c>
      <c r="D1812" s="91" t="s">
        <v>50</v>
      </c>
      <c r="E1812" s="91" t="s">
        <v>51</v>
      </c>
      <c r="F1812" s="91" t="s">
        <v>761</v>
      </c>
      <c r="G1812" s="91" t="s">
        <v>323</v>
      </c>
      <c r="H1812" s="91" t="s">
        <v>160</v>
      </c>
      <c r="I1812" s="92">
        <v>7.8999921000078993E-3</v>
      </c>
    </row>
    <row r="1813" spans="1:9">
      <c r="A1813" s="91" t="s">
        <v>5652</v>
      </c>
      <c r="B1813" s="91" t="s">
        <v>5653</v>
      </c>
      <c r="C1813" s="91" t="s">
        <v>5654</v>
      </c>
      <c r="D1813" s="91" t="s">
        <v>94</v>
      </c>
      <c r="E1813" s="91" t="s">
        <v>94</v>
      </c>
      <c r="F1813" s="91" t="s">
        <v>164</v>
      </c>
      <c r="G1813" s="91" t="s">
        <v>165</v>
      </c>
      <c r="H1813" s="91" t="s">
        <v>132</v>
      </c>
      <c r="I1813" s="92">
        <v>7.8999921000078993E-3</v>
      </c>
    </row>
    <row r="1814" spans="1:9">
      <c r="A1814" s="91" t="s">
        <v>5655</v>
      </c>
      <c r="B1814" s="91" t="s">
        <v>5656</v>
      </c>
      <c r="C1814" s="91" t="s">
        <v>5657</v>
      </c>
      <c r="D1814" s="91" t="s">
        <v>50</v>
      </c>
      <c r="E1814" s="91" t="s">
        <v>51</v>
      </c>
      <c r="F1814" s="91" t="s">
        <v>492</v>
      </c>
      <c r="G1814" s="91" t="s">
        <v>174</v>
      </c>
      <c r="H1814" s="91" t="s">
        <v>137</v>
      </c>
      <c r="I1814" s="92">
        <v>7.8999921000078993E-3</v>
      </c>
    </row>
    <row r="1815" spans="1:9">
      <c r="A1815" s="91" t="s">
        <v>5658</v>
      </c>
      <c r="B1815" s="91" t="s">
        <v>5659</v>
      </c>
      <c r="C1815" s="91" t="s">
        <v>5660</v>
      </c>
      <c r="D1815" s="91" t="s">
        <v>65</v>
      </c>
      <c r="E1815" s="91" t="s">
        <v>78</v>
      </c>
      <c r="F1815" s="91" t="s">
        <v>79</v>
      </c>
      <c r="G1815" s="91" t="s">
        <v>194</v>
      </c>
      <c r="H1815" s="91" t="s">
        <v>147</v>
      </c>
      <c r="I1815" s="92">
        <v>7.8999921000078993E-3</v>
      </c>
    </row>
    <row r="1816" spans="1:9">
      <c r="A1816" s="91" t="s">
        <v>5661</v>
      </c>
      <c r="B1816" s="91" t="s">
        <v>5662</v>
      </c>
      <c r="C1816" s="91" t="s">
        <v>5663</v>
      </c>
      <c r="D1816" s="91" t="s">
        <v>70</v>
      </c>
      <c r="E1816" s="91" t="s">
        <v>86</v>
      </c>
      <c r="F1816" s="91" t="s">
        <v>87</v>
      </c>
      <c r="G1816" s="91" t="s">
        <v>368</v>
      </c>
      <c r="H1816" s="91" t="s">
        <v>166</v>
      </c>
      <c r="I1816" s="92">
        <v>7.8999921000078993E-3</v>
      </c>
    </row>
    <row r="1817" spans="1:9">
      <c r="A1817" s="91" t="s">
        <v>5664</v>
      </c>
      <c r="B1817" s="91" t="s">
        <v>5665</v>
      </c>
      <c r="C1817" s="91" t="s">
        <v>5666</v>
      </c>
      <c r="D1817" s="91" t="s">
        <v>70</v>
      </c>
      <c r="E1817" s="91" t="s">
        <v>86</v>
      </c>
      <c r="F1817" s="91" t="s">
        <v>1197</v>
      </c>
      <c r="G1817" s="91" t="s">
        <v>194</v>
      </c>
      <c r="H1817" s="91" t="s">
        <v>147</v>
      </c>
      <c r="I1817" s="92">
        <v>7.8999921000078993E-3</v>
      </c>
    </row>
    <row r="1818" spans="1:9">
      <c r="A1818" s="91" t="s">
        <v>5667</v>
      </c>
      <c r="B1818" s="91" t="s">
        <v>5668</v>
      </c>
      <c r="C1818" s="91" t="s">
        <v>5669</v>
      </c>
      <c r="D1818" s="91" t="s">
        <v>74</v>
      </c>
      <c r="E1818" s="91" t="s">
        <v>74</v>
      </c>
      <c r="F1818" s="91" t="s">
        <v>98</v>
      </c>
      <c r="G1818" s="91" t="s">
        <v>414</v>
      </c>
      <c r="H1818" s="91" t="s">
        <v>232</v>
      </c>
      <c r="I1818" s="92">
        <v>7.8999921000078993E-3</v>
      </c>
    </row>
    <row r="1819" spans="1:9">
      <c r="A1819" s="91" t="s">
        <v>5670</v>
      </c>
      <c r="B1819" s="91" t="s">
        <v>5671</v>
      </c>
      <c r="C1819" s="91" t="s">
        <v>5672</v>
      </c>
      <c r="D1819" s="91" t="s">
        <v>99</v>
      </c>
      <c r="E1819" s="91" t="s">
        <v>226</v>
      </c>
      <c r="F1819" s="91" t="s">
        <v>227</v>
      </c>
      <c r="G1819" s="91" t="s">
        <v>179</v>
      </c>
      <c r="H1819" s="91" t="s">
        <v>142</v>
      </c>
      <c r="I1819" s="92">
        <v>7.7999922000077989E-3</v>
      </c>
    </row>
    <row r="1820" spans="1:9">
      <c r="A1820" s="91" t="s">
        <v>5673</v>
      </c>
      <c r="B1820" s="91" t="s">
        <v>5674</v>
      </c>
      <c r="C1820" s="91" t="s">
        <v>5675</v>
      </c>
      <c r="D1820" s="91" t="s">
        <v>50</v>
      </c>
      <c r="E1820" s="91" t="s">
        <v>51</v>
      </c>
      <c r="F1820" s="91" t="s">
        <v>761</v>
      </c>
      <c r="G1820" s="91" t="s">
        <v>327</v>
      </c>
      <c r="H1820" s="91" t="s">
        <v>166</v>
      </c>
      <c r="I1820" s="92">
        <v>7.7999922000077989E-3</v>
      </c>
    </row>
    <row r="1821" spans="1:9">
      <c r="A1821" s="91" t="s">
        <v>5676</v>
      </c>
      <c r="B1821" s="91" t="s">
        <v>5677</v>
      </c>
      <c r="C1821" s="91" t="s">
        <v>5678</v>
      </c>
      <c r="D1821" s="91" t="s">
        <v>70</v>
      </c>
      <c r="E1821" s="91" t="s">
        <v>86</v>
      </c>
      <c r="F1821" s="91" t="s">
        <v>300</v>
      </c>
      <c r="G1821" s="91" t="s">
        <v>194</v>
      </c>
      <c r="H1821" s="91" t="s">
        <v>147</v>
      </c>
      <c r="I1821" s="92">
        <v>7.7999922000077989E-3</v>
      </c>
    </row>
    <row r="1822" spans="1:9">
      <c r="A1822" s="91" t="s">
        <v>5679</v>
      </c>
      <c r="B1822" s="91" t="s">
        <v>5680</v>
      </c>
      <c r="C1822" s="91" t="s">
        <v>5681</v>
      </c>
      <c r="D1822" s="91" t="s">
        <v>65</v>
      </c>
      <c r="E1822" s="91" t="s">
        <v>78</v>
      </c>
      <c r="F1822" s="91" t="s">
        <v>79</v>
      </c>
      <c r="G1822" s="91" t="s">
        <v>194</v>
      </c>
      <c r="H1822" s="91" t="s">
        <v>147</v>
      </c>
      <c r="I1822" s="92">
        <v>7.7999922000077989E-3</v>
      </c>
    </row>
    <row r="1823" spans="1:9">
      <c r="A1823" s="91" t="s">
        <v>5682</v>
      </c>
      <c r="B1823" s="91" t="s">
        <v>5683</v>
      </c>
      <c r="C1823" s="91" t="s">
        <v>5684</v>
      </c>
      <c r="D1823" s="91" t="s">
        <v>65</v>
      </c>
      <c r="E1823" s="91" t="s">
        <v>78</v>
      </c>
      <c r="F1823" s="91" t="s">
        <v>79</v>
      </c>
      <c r="G1823" s="91" t="s">
        <v>194</v>
      </c>
      <c r="H1823" s="91" t="s">
        <v>147</v>
      </c>
      <c r="I1823" s="92">
        <v>7.7999922000077989E-3</v>
      </c>
    </row>
    <row r="1824" spans="1:9">
      <c r="A1824" s="91" t="s">
        <v>5685</v>
      </c>
      <c r="B1824" s="91" t="s">
        <v>5686</v>
      </c>
      <c r="C1824" s="91" t="s">
        <v>5687</v>
      </c>
      <c r="D1824" s="91" t="s">
        <v>94</v>
      </c>
      <c r="E1824" s="91" t="s">
        <v>94</v>
      </c>
      <c r="F1824" s="91" t="s">
        <v>1411</v>
      </c>
      <c r="G1824" s="91" t="s">
        <v>372</v>
      </c>
      <c r="H1824" s="91" t="s">
        <v>199</v>
      </c>
      <c r="I1824" s="92">
        <v>7.7999922000077989E-3</v>
      </c>
    </row>
    <row r="1825" spans="1:9">
      <c r="A1825" s="91" t="s">
        <v>5688</v>
      </c>
      <c r="B1825" s="91" t="s">
        <v>5689</v>
      </c>
      <c r="C1825" s="91" t="s">
        <v>5690</v>
      </c>
      <c r="D1825" s="91" t="s">
        <v>94</v>
      </c>
      <c r="E1825" s="91" t="s">
        <v>94</v>
      </c>
      <c r="F1825" s="91" t="s">
        <v>2262</v>
      </c>
      <c r="G1825" s="91" t="s">
        <v>194</v>
      </c>
      <c r="H1825" s="91" t="s">
        <v>147</v>
      </c>
      <c r="I1825" s="92">
        <v>7.7999922000077989E-3</v>
      </c>
    </row>
    <row r="1826" spans="1:9">
      <c r="A1826" s="91" t="s">
        <v>5691</v>
      </c>
      <c r="B1826" s="91" t="s">
        <v>5692</v>
      </c>
      <c r="C1826" s="91" t="s">
        <v>5693</v>
      </c>
      <c r="D1826" s="91" t="s">
        <v>70</v>
      </c>
      <c r="E1826" s="91" t="s">
        <v>86</v>
      </c>
      <c r="F1826" s="91" t="s">
        <v>300</v>
      </c>
      <c r="G1826" s="91" t="s">
        <v>327</v>
      </c>
      <c r="H1826" s="91" t="s">
        <v>166</v>
      </c>
      <c r="I1826" s="92">
        <v>7.7999922000077989E-3</v>
      </c>
    </row>
    <row r="1827" spans="1:9">
      <c r="A1827" s="91" t="s">
        <v>5694</v>
      </c>
      <c r="B1827" s="91" t="s">
        <v>5695</v>
      </c>
      <c r="C1827" s="91" t="s">
        <v>5696</v>
      </c>
      <c r="D1827" s="91" t="s">
        <v>82</v>
      </c>
      <c r="E1827" s="91" t="s">
        <v>103</v>
      </c>
      <c r="F1827" s="91" t="s">
        <v>104</v>
      </c>
      <c r="G1827" s="91" t="s">
        <v>179</v>
      </c>
      <c r="H1827" s="91" t="s">
        <v>142</v>
      </c>
      <c r="I1827" s="92">
        <v>7.6999923000076994E-3</v>
      </c>
    </row>
    <row r="1828" spans="1:9">
      <c r="A1828" s="91" t="s">
        <v>5697</v>
      </c>
      <c r="B1828" s="91" t="s">
        <v>5698</v>
      </c>
      <c r="C1828" s="91" t="s">
        <v>5699</v>
      </c>
      <c r="D1828" s="91" t="s">
        <v>65</v>
      </c>
      <c r="E1828" s="91" t="s">
        <v>78</v>
      </c>
      <c r="F1828" s="91" t="s">
        <v>79</v>
      </c>
      <c r="G1828" s="91" t="s">
        <v>388</v>
      </c>
      <c r="H1828" s="91" t="s">
        <v>213</v>
      </c>
      <c r="I1828" s="92">
        <v>7.6999923000076994E-3</v>
      </c>
    </row>
    <row r="1829" spans="1:9">
      <c r="A1829" s="91" t="s">
        <v>5700</v>
      </c>
      <c r="B1829" s="91" t="s">
        <v>5701</v>
      </c>
      <c r="C1829" s="91" t="s">
        <v>5702</v>
      </c>
      <c r="D1829" s="91" t="s">
        <v>65</v>
      </c>
      <c r="E1829" s="91" t="s">
        <v>78</v>
      </c>
      <c r="F1829" s="91" t="s">
        <v>79</v>
      </c>
      <c r="G1829" s="91" t="s">
        <v>335</v>
      </c>
      <c r="H1829" s="91" t="s">
        <v>175</v>
      </c>
      <c r="I1829" s="92">
        <v>7.6999923000076994E-3</v>
      </c>
    </row>
    <row r="1830" spans="1:9">
      <c r="A1830" s="91" t="s">
        <v>5703</v>
      </c>
      <c r="B1830" s="91" t="s">
        <v>5704</v>
      </c>
      <c r="C1830" s="91" t="s">
        <v>5705</v>
      </c>
      <c r="D1830" s="91" t="s">
        <v>88</v>
      </c>
      <c r="E1830" s="91" t="s">
        <v>127</v>
      </c>
      <c r="F1830" s="91" t="s">
        <v>461</v>
      </c>
      <c r="G1830" s="91" t="s">
        <v>179</v>
      </c>
      <c r="H1830" s="91" t="s">
        <v>142</v>
      </c>
      <c r="I1830" s="92">
        <v>7.6999923000076994E-3</v>
      </c>
    </row>
    <row r="1831" spans="1:9">
      <c r="A1831" s="91" t="s">
        <v>5706</v>
      </c>
      <c r="B1831" s="91" t="s">
        <v>5707</v>
      </c>
      <c r="C1831" s="91" t="s">
        <v>5708</v>
      </c>
      <c r="D1831" s="91" t="s">
        <v>88</v>
      </c>
      <c r="E1831" s="91" t="s">
        <v>127</v>
      </c>
      <c r="F1831" s="91" t="s">
        <v>128</v>
      </c>
      <c r="G1831" s="91" t="s">
        <v>414</v>
      </c>
      <c r="H1831" s="91" t="s">
        <v>232</v>
      </c>
      <c r="I1831" s="92">
        <v>7.6999923000076994E-3</v>
      </c>
    </row>
    <row r="1832" spans="1:9">
      <c r="A1832" s="91" t="s">
        <v>5709</v>
      </c>
      <c r="B1832" s="91" t="s">
        <v>5710</v>
      </c>
      <c r="C1832" s="91" t="s">
        <v>5711</v>
      </c>
      <c r="D1832" s="91" t="s">
        <v>88</v>
      </c>
      <c r="E1832" s="91" t="s">
        <v>112</v>
      </c>
      <c r="F1832" s="91" t="s">
        <v>113</v>
      </c>
      <c r="G1832" s="91" t="s">
        <v>194</v>
      </c>
      <c r="H1832" s="91" t="s">
        <v>147</v>
      </c>
      <c r="I1832" s="92">
        <v>7.6999923000076994E-3</v>
      </c>
    </row>
    <row r="1833" spans="1:9">
      <c r="A1833" s="91" t="s">
        <v>5712</v>
      </c>
      <c r="B1833" s="91" t="s">
        <v>5713</v>
      </c>
      <c r="C1833" s="91" t="s">
        <v>5714</v>
      </c>
      <c r="D1833" s="91" t="s">
        <v>58</v>
      </c>
      <c r="E1833" s="91" t="s">
        <v>58</v>
      </c>
      <c r="F1833" s="91" t="s">
        <v>59</v>
      </c>
      <c r="G1833" s="91" t="s">
        <v>276</v>
      </c>
      <c r="H1833" s="91" t="s">
        <v>152</v>
      </c>
      <c r="I1833" s="92">
        <v>7.6999923000076994E-3</v>
      </c>
    </row>
    <row r="1834" spans="1:9">
      <c r="A1834" s="91" t="s">
        <v>5715</v>
      </c>
      <c r="B1834" s="91" t="s">
        <v>5716</v>
      </c>
      <c r="C1834" s="91" t="s">
        <v>5717</v>
      </c>
      <c r="D1834" s="91" t="s">
        <v>88</v>
      </c>
      <c r="E1834" s="91" t="s">
        <v>112</v>
      </c>
      <c r="F1834" s="91" t="s">
        <v>113</v>
      </c>
      <c r="G1834" s="91" t="s">
        <v>323</v>
      </c>
      <c r="H1834" s="91" t="s">
        <v>160</v>
      </c>
      <c r="I1834" s="92">
        <v>7.6999923000076994E-3</v>
      </c>
    </row>
    <row r="1835" spans="1:9">
      <c r="A1835" s="91" t="s">
        <v>5718</v>
      </c>
      <c r="B1835" s="91" t="s">
        <v>5719</v>
      </c>
      <c r="C1835" s="91" t="s">
        <v>5720</v>
      </c>
      <c r="D1835" s="91" t="s">
        <v>70</v>
      </c>
      <c r="E1835" s="91" t="s">
        <v>86</v>
      </c>
      <c r="F1835" s="91" t="s">
        <v>87</v>
      </c>
      <c r="G1835" s="91" t="s">
        <v>462</v>
      </c>
      <c r="H1835" s="91" t="s">
        <v>264</v>
      </c>
      <c r="I1835" s="92">
        <v>7.599992400007599E-3</v>
      </c>
    </row>
    <row r="1836" spans="1:9">
      <c r="A1836" s="91" t="s">
        <v>5721</v>
      </c>
      <c r="B1836" s="91" t="s">
        <v>5722</v>
      </c>
      <c r="C1836" s="91" t="s">
        <v>5723</v>
      </c>
      <c r="D1836" s="91" t="s">
        <v>50</v>
      </c>
      <c r="E1836" s="91" t="s">
        <v>63</v>
      </c>
      <c r="F1836" s="91" t="s">
        <v>120</v>
      </c>
      <c r="G1836" s="91" t="s">
        <v>327</v>
      </c>
      <c r="H1836" s="91" t="s">
        <v>166</v>
      </c>
      <c r="I1836" s="92">
        <v>7.599992400007599E-3</v>
      </c>
    </row>
    <row r="1837" spans="1:9">
      <c r="A1837" s="91" t="s">
        <v>5724</v>
      </c>
      <c r="B1837" s="91" t="s">
        <v>5725</v>
      </c>
      <c r="C1837" s="91" t="s">
        <v>5726</v>
      </c>
      <c r="D1837" s="91" t="s">
        <v>94</v>
      </c>
      <c r="E1837" s="91" t="s">
        <v>94</v>
      </c>
      <c r="F1837" s="91" t="s">
        <v>164</v>
      </c>
      <c r="G1837" s="91" t="s">
        <v>327</v>
      </c>
      <c r="H1837" s="91" t="s">
        <v>166</v>
      </c>
      <c r="I1837" s="92">
        <v>7.599992400007599E-3</v>
      </c>
    </row>
    <row r="1838" spans="1:9">
      <c r="A1838" s="91" t="s">
        <v>5727</v>
      </c>
      <c r="B1838" s="91" t="s">
        <v>5728</v>
      </c>
      <c r="C1838" s="91" t="s">
        <v>5729</v>
      </c>
      <c r="D1838" s="91" t="s">
        <v>82</v>
      </c>
      <c r="E1838" s="91" t="s">
        <v>400</v>
      </c>
      <c r="F1838" s="91" t="s">
        <v>401</v>
      </c>
      <c r="G1838" s="91" t="s">
        <v>335</v>
      </c>
      <c r="H1838" s="91" t="s">
        <v>175</v>
      </c>
      <c r="I1838" s="92">
        <v>7.599992400007599E-3</v>
      </c>
    </row>
    <row r="1839" spans="1:9">
      <c r="A1839" s="91" t="s">
        <v>5730</v>
      </c>
      <c r="B1839" s="91" t="s">
        <v>5731</v>
      </c>
      <c r="C1839" s="91" t="s">
        <v>5732</v>
      </c>
      <c r="D1839" s="91" t="s">
        <v>70</v>
      </c>
      <c r="E1839" s="91" t="s">
        <v>435</v>
      </c>
      <c r="F1839" s="91" t="s">
        <v>436</v>
      </c>
      <c r="G1839" s="91" t="s">
        <v>179</v>
      </c>
      <c r="H1839" s="91" t="s">
        <v>142</v>
      </c>
      <c r="I1839" s="92">
        <v>7.599992400007599E-3</v>
      </c>
    </row>
    <row r="1840" spans="1:9">
      <c r="A1840" s="91" t="s">
        <v>5733</v>
      </c>
      <c r="B1840" s="91" t="s">
        <v>5734</v>
      </c>
      <c r="C1840" s="91" t="s">
        <v>5735</v>
      </c>
      <c r="D1840" s="91" t="s">
        <v>88</v>
      </c>
      <c r="E1840" s="91" t="s">
        <v>127</v>
      </c>
      <c r="F1840" s="91" t="s">
        <v>461</v>
      </c>
      <c r="G1840" s="91" t="s">
        <v>194</v>
      </c>
      <c r="H1840" s="91" t="s">
        <v>147</v>
      </c>
      <c r="I1840" s="92">
        <v>7.599992400007599E-3</v>
      </c>
    </row>
    <row r="1841" spans="1:9">
      <c r="A1841" s="91" t="s">
        <v>5736</v>
      </c>
      <c r="B1841" s="91" t="s">
        <v>5737</v>
      </c>
      <c r="C1841" s="91" t="s">
        <v>5738</v>
      </c>
      <c r="D1841" s="91" t="s">
        <v>99</v>
      </c>
      <c r="E1841" s="91" t="s">
        <v>192</v>
      </c>
      <c r="F1841" s="91" t="s">
        <v>1044</v>
      </c>
      <c r="G1841" s="91" t="s">
        <v>194</v>
      </c>
      <c r="H1841" s="91" t="s">
        <v>147</v>
      </c>
      <c r="I1841" s="92">
        <v>7.599992400007599E-3</v>
      </c>
    </row>
    <row r="1842" spans="1:9">
      <c r="A1842" s="91" t="s">
        <v>5739</v>
      </c>
      <c r="B1842" s="91" t="s">
        <v>5740</v>
      </c>
      <c r="C1842" s="91" t="s">
        <v>5741</v>
      </c>
      <c r="D1842" s="91" t="s">
        <v>88</v>
      </c>
      <c r="E1842" s="91" t="s">
        <v>112</v>
      </c>
      <c r="F1842" s="91" t="s">
        <v>113</v>
      </c>
      <c r="G1842" s="91" t="s">
        <v>414</v>
      </c>
      <c r="H1842" s="91" t="s">
        <v>232</v>
      </c>
      <c r="I1842" s="92">
        <v>7.599992400007599E-3</v>
      </c>
    </row>
    <row r="1843" spans="1:9">
      <c r="A1843" s="91" t="s">
        <v>5742</v>
      </c>
      <c r="B1843" s="91" t="s">
        <v>5743</v>
      </c>
      <c r="C1843" s="91" t="s">
        <v>5744</v>
      </c>
      <c r="D1843" s="91" t="s">
        <v>99</v>
      </c>
      <c r="E1843" s="91" t="s">
        <v>291</v>
      </c>
      <c r="F1843" s="91" t="s">
        <v>292</v>
      </c>
      <c r="G1843" s="91" t="s">
        <v>194</v>
      </c>
      <c r="H1843" s="91" t="s">
        <v>147</v>
      </c>
      <c r="I1843" s="92">
        <v>7.599992400007599E-3</v>
      </c>
    </row>
    <row r="1844" spans="1:9">
      <c r="A1844" s="91" t="s">
        <v>5745</v>
      </c>
      <c r="B1844" s="91" t="s">
        <v>5746</v>
      </c>
      <c r="C1844" s="91" t="s">
        <v>5747</v>
      </c>
      <c r="D1844" s="91" t="s">
        <v>82</v>
      </c>
      <c r="E1844" s="91" t="s">
        <v>400</v>
      </c>
      <c r="F1844" s="91" t="s">
        <v>596</v>
      </c>
      <c r="G1844" s="91" t="s">
        <v>331</v>
      </c>
      <c r="H1844" s="91" t="s">
        <v>170</v>
      </c>
      <c r="I1844" s="92">
        <v>7.599992400007599E-3</v>
      </c>
    </row>
    <row r="1845" spans="1:9">
      <c r="A1845" s="91" t="s">
        <v>5748</v>
      </c>
      <c r="B1845" s="91" t="s">
        <v>5749</v>
      </c>
      <c r="C1845" s="91" t="s">
        <v>5750</v>
      </c>
      <c r="D1845" s="91" t="s">
        <v>88</v>
      </c>
      <c r="E1845" s="91" t="s">
        <v>112</v>
      </c>
      <c r="F1845" s="91" t="s">
        <v>113</v>
      </c>
      <c r="G1845" s="91" t="s">
        <v>335</v>
      </c>
      <c r="H1845" s="91" t="s">
        <v>175</v>
      </c>
      <c r="I1845" s="92">
        <v>7.4999925000074985E-3</v>
      </c>
    </row>
    <row r="1846" spans="1:9">
      <c r="A1846" s="91" t="s">
        <v>5751</v>
      </c>
      <c r="B1846" s="91" t="s">
        <v>5752</v>
      </c>
      <c r="C1846" s="91" t="s">
        <v>5753</v>
      </c>
      <c r="D1846" s="91" t="s">
        <v>82</v>
      </c>
      <c r="E1846" s="91" t="s">
        <v>103</v>
      </c>
      <c r="F1846" s="91" t="s">
        <v>104</v>
      </c>
      <c r="G1846" s="91" t="s">
        <v>376</v>
      </c>
      <c r="H1846" s="91" t="s">
        <v>204</v>
      </c>
      <c r="I1846" s="92">
        <v>7.4999925000074985E-3</v>
      </c>
    </row>
    <row r="1847" spans="1:9">
      <c r="A1847" s="91" t="s">
        <v>5754</v>
      </c>
      <c r="B1847" s="91" t="s">
        <v>5755</v>
      </c>
      <c r="C1847" s="91" t="s">
        <v>5756</v>
      </c>
      <c r="D1847" s="91" t="s">
        <v>88</v>
      </c>
      <c r="E1847" s="91" t="s">
        <v>311</v>
      </c>
      <c r="F1847" s="91" t="s">
        <v>311</v>
      </c>
      <c r="G1847" s="91" t="s">
        <v>174</v>
      </c>
      <c r="H1847" s="91" t="s">
        <v>137</v>
      </c>
      <c r="I1847" s="92">
        <v>7.4999925000074985E-3</v>
      </c>
    </row>
    <row r="1848" spans="1:9">
      <c r="A1848" s="91" t="s">
        <v>5757</v>
      </c>
      <c r="B1848" s="91" t="s">
        <v>5758</v>
      </c>
      <c r="C1848" s="91" t="s">
        <v>5759</v>
      </c>
      <c r="D1848" s="91" t="s">
        <v>88</v>
      </c>
      <c r="E1848" s="91" t="s">
        <v>112</v>
      </c>
      <c r="F1848" s="91" t="s">
        <v>113</v>
      </c>
      <c r="G1848" s="91" t="s">
        <v>323</v>
      </c>
      <c r="H1848" s="91" t="s">
        <v>160</v>
      </c>
      <c r="I1848" s="92">
        <v>7.4999925000074985E-3</v>
      </c>
    </row>
    <row r="1849" spans="1:9">
      <c r="A1849" s="91" t="s">
        <v>5760</v>
      </c>
      <c r="B1849" s="91" t="s">
        <v>5761</v>
      </c>
      <c r="C1849" s="91" t="s">
        <v>5762</v>
      </c>
      <c r="D1849" s="91" t="s">
        <v>74</v>
      </c>
      <c r="E1849" s="91" t="s">
        <v>74</v>
      </c>
      <c r="F1849" s="91" t="s">
        <v>151</v>
      </c>
      <c r="G1849" s="91" t="s">
        <v>418</v>
      </c>
      <c r="H1849" s="91" t="s">
        <v>236</v>
      </c>
      <c r="I1849" s="92">
        <v>7.4999925000074985E-3</v>
      </c>
    </row>
    <row r="1850" spans="1:9">
      <c r="A1850" s="91" t="s">
        <v>5763</v>
      </c>
      <c r="B1850" s="91" t="s">
        <v>5764</v>
      </c>
      <c r="C1850" s="91" t="s">
        <v>5765</v>
      </c>
      <c r="D1850" s="91" t="s">
        <v>99</v>
      </c>
      <c r="E1850" s="91" t="s">
        <v>192</v>
      </c>
      <c r="F1850" s="91" t="s">
        <v>193</v>
      </c>
      <c r="G1850" s="91" t="s">
        <v>179</v>
      </c>
      <c r="H1850" s="91" t="s">
        <v>142</v>
      </c>
      <c r="I1850" s="92">
        <v>7.4999925000074985E-3</v>
      </c>
    </row>
    <row r="1851" spans="1:9">
      <c r="A1851" s="91" t="s">
        <v>5766</v>
      </c>
      <c r="B1851" s="91" t="s">
        <v>5767</v>
      </c>
      <c r="C1851" s="91" t="s">
        <v>5768</v>
      </c>
      <c r="D1851" s="91" t="s">
        <v>70</v>
      </c>
      <c r="E1851" s="91" t="s">
        <v>435</v>
      </c>
      <c r="F1851" s="91" t="s">
        <v>2642</v>
      </c>
      <c r="G1851" s="91" t="s">
        <v>194</v>
      </c>
      <c r="H1851" s="91" t="s">
        <v>147</v>
      </c>
      <c r="I1851" s="92">
        <v>7.4999925000074985E-3</v>
      </c>
    </row>
    <row r="1852" spans="1:9">
      <c r="A1852" s="91" t="s">
        <v>5769</v>
      </c>
      <c r="B1852" s="91" t="s">
        <v>5770</v>
      </c>
      <c r="C1852" s="91" t="s">
        <v>5771</v>
      </c>
      <c r="D1852" s="91" t="s">
        <v>82</v>
      </c>
      <c r="E1852" s="91" t="s">
        <v>400</v>
      </c>
      <c r="F1852" s="91" t="s">
        <v>401</v>
      </c>
      <c r="G1852" s="91" t="s">
        <v>372</v>
      </c>
      <c r="H1852" s="91" t="s">
        <v>199</v>
      </c>
      <c r="I1852" s="92">
        <v>7.4999925000074985E-3</v>
      </c>
    </row>
    <row r="1853" spans="1:9">
      <c r="A1853" s="91" t="s">
        <v>5772</v>
      </c>
      <c r="B1853" s="91" t="s">
        <v>5773</v>
      </c>
      <c r="C1853" s="91" t="s">
        <v>5774</v>
      </c>
      <c r="D1853" s="91" t="s">
        <v>88</v>
      </c>
      <c r="E1853" s="91" t="s">
        <v>127</v>
      </c>
      <c r="F1853" s="91" t="s">
        <v>128</v>
      </c>
      <c r="G1853" s="91" t="s">
        <v>114</v>
      </c>
      <c r="H1853" s="91" t="s">
        <v>115</v>
      </c>
      <c r="I1853" s="92">
        <v>7.4999925000074985E-3</v>
      </c>
    </row>
    <row r="1854" spans="1:9">
      <c r="A1854" s="91" t="s">
        <v>5775</v>
      </c>
      <c r="B1854" s="91" t="s">
        <v>5776</v>
      </c>
      <c r="C1854" s="91" t="s">
        <v>5777</v>
      </c>
      <c r="D1854" s="91" t="s">
        <v>82</v>
      </c>
      <c r="E1854" s="91" t="s">
        <v>400</v>
      </c>
      <c r="F1854" s="91" t="s">
        <v>401</v>
      </c>
      <c r="G1854" s="91" t="s">
        <v>194</v>
      </c>
      <c r="H1854" s="91" t="s">
        <v>147</v>
      </c>
      <c r="I1854" s="92">
        <v>7.4999925000074985E-3</v>
      </c>
    </row>
    <row r="1855" spans="1:9">
      <c r="A1855" s="91" t="s">
        <v>5778</v>
      </c>
      <c r="B1855" s="91" t="s">
        <v>5779</v>
      </c>
      <c r="C1855" s="91" t="s">
        <v>5780</v>
      </c>
      <c r="D1855" s="91" t="s">
        <v>94</v>
      </c>
      <c r="E1855" s="91" t="s">
        <v>94</v>
      </c>
      <c r="F1855" s="91" t="s">
        <v>1563</v>
      </c>
      <c r="G1855" s="91" t="s">
        <v>194</v>
      </c>
      <c r="H1855" s="91" t="s">
        <v>147</v>
      </c>
      <c r="I1855" s="92">
        <v>7.4999925000074985E-3</v>
      </c>
    </row>
    <row r="1856" spans="1:9">
      <c r="A1856" s="91" t="s">
        <v>5781</v>
      </c>
      <c r="B1856" s="91" t="s">
        <v>5782</v>
      </c>
      <c r="C1856" s="91" t="s">
        <v>5783</v>
      </c>
      <c r="D1856" s="91" t="s">
        <v>105</v>
      </c>
      <c r="E1856" s="91" t="s">
        <v>105</v>
      </c>
      <c r="F1856" s="91" t="s">
        <v>2377</v>
      </c>
      <c r="G1856" s="91" t="s">
        <v>376</v>
      </c>
      <c r="H1856" s="91" t="s">
        <v>204</v>
      </c>
      <c r="I1856" s="92">
        <v>7.4999925000074985E-3</v>
      </c>
    </row>
    <row r="1857" spans="1:9">
      <c r="A1857" s="91" t="s">
        <v>5784</v>
      </c>
      <c r="B1857" s="91" t="s">
        <v>5785</v>
      </c>
      <c r="C1857" s="91" t="s">
        <v>5786</v>
      </c>
      <c r="D1857" s="91" t="s">
        <v>70</v>
      </c>
      <c r="E1857" s="91" t="s">
        <v>86</v>
      </c>
      <c r="F1857" s="91" t="s">
        <v>87</v>
      </c>
      <c r="G1857" s="91" t="s">
        <v>179</v>
      </c>
      <c r="H1857" s="91" t="s">
        <v>142</v>
      </c>
      <c r="I1857" s="92">
        <v>7.4999925000074985E-3</v>
      </c>
    </row>
    <row r="1858" spans="1:9">
      <c r="A1858" s="91" t="s">
        <v>5787</v>
      </c>
      <c r="B1858" s="91" t="s">
        <v>5788</v>
      </c>
      <c r="C1858" s="91" t="s">
        <v>5789</v>
      </c>
      <c r="D1858" s="91" t="s">
        <v>82</v>
      </c>
      <c r="E1858" s="91" t="s">
        <v>400</v>
      </c>
      <c r="F1858" s="91" t="s">
        <v>401</v>
      </c>
      <c r="G1858" s="91" t="s">
        <v>327</v>
      </c>
      <c r="H1858" s="91" t="s">
        <v>166</v>
      </c>
      <c r="I1858" s="92">
        <v>7.4999925000074985E-3</v>
      </c>
    </row>
    <row r="1859" spans="1:9">
      <c r="A1859" s="91" t="s">
        <v>5790</v>
      </c>
      <c r="B1859" s="91" t="s">
        <v>5791</v>
      </c>
      <c r="C1859" s="91" t="s">
        <v>5792</v>
      </c>
      <c r="D1859" s="91" t="s">
        <v>88</v>
      </c>
      <c r="E1859" s="91" t="s">
        <v>609</v>
      </c>
      <c r="F1859" s="91" t="s">
        <v>1025</v>
      </c>
      <c r="G1859" s="91" t="s">
        <v>462</v>
      </c>
      <c r="H1859" s="91" t="s">
        <v>264</v>
      </c>
      <c r="I1859" s="92">
        <v>7.4999925000074985E-3</v>
      </c>
    </row>
    <row r="1860" spans="1:9">
      <c r="A1860" s="91" t="s">
        <v>5793</v>
      </c>
      <c r="B1860" s="91" t="s">
        <v>5794</v>
      </c>
      <c r="C1860" s="91" t="s">
        <v>5795</v>
      </c>
      <c r="D1860" s="91" t="s">
        <v>50</v>
      </c>
      <c r="E1860" s="91" t="s">
        <v>146</v>
      </c>
      <c r="F1860" s="91" t="s">
        <v>146</v>
      </c>
      <c r="G1860" s="91" t="s">
        <v>194</v>
      </c>
      <c r="H1860" s="91" t="s">
        <v>147</v>
      </c>
      <c r="I1860" s="92">
        <v>7.399992600007399E-3</v>
      </c>
    </row>
    <row r="1861" spans="1:9">
      <c r="A1861" s="91" t="s">
        <v>5796</v>
      </c>
      <c r="B1861" s="91" t="s">
        <v>5797</v>
      </c>
      <c r="C1861" s="91" t="s">
        <v>5798</v>
      </c>
      <c r="D1861" s="91" t="s">
        <v>74</v>
      </c>
      <c r="E1861" s="91" t="s">
        <v>74</v>
      </c>
      <c r="F1861" s="91" t="s">
        <v>98</v>
      </c>
      <c r="G1861" s="91" t="s">
        <v>276</v>
      </c>
      <c r="H1861" s="91" t="s">
        <v>152</v>
      </c>
      <c r="I1861" s="92">
        <v>7.399992600007399E-3</v>
      </c>
    </row>
    <row r="1862" spans="1:9">
      <c r="A1862" s="91" t="s">
        <v>5799</v>
      </c>
      <c r="B1862" s="91" t="s">
        <v>5800</v>
      </c>
      <c r="C1862" s="91" t="s">
        <v>5801</v>
      </c>
      <c r="D1862" s="91" t="s">
        <v>88</v>
      </c>
      <c r="E1862" s="91" t="s">
        <v>609</v>
      </c>
      <c r="F1862" s="91" t="s">
        <v>610</v>
      </c>
      <c r="G1862" s="91" t="s">
        <v>174</v>
      </c>
      <c r="H1862" s="91" t="s">
        <v>137</v>
      </c>
      <c r="I1862" s="92">
        <v>7.399992600007399E-3</v>
      </c>
    </row>
    <row r="1863" spans="1:9">
      <c r="A1863" s="91" t="s">
        <v>5802</v>
      </c>
      <c r="B1863" s="91" t="s">
        <v>5803</v>
      </c>
      <c r="C1863" s="91" t="s">
        <v>5804</v>
      </c>
      <c r="D1863" s="91" t="s">
        <v>94</v>
      </c>
      <c r="E1863" s="91" t="s">
        <v>94</v>
      </c>
      <c r="F1863" s="91" t="s">
        <v>281</v>
      </c>
      <c r="G1863" s="91" t="s">
        <v>179</v>
      </c>
      <c r="H1863" s="91" t="s">
        <v>142</v>
      </c>
      <c r="I1863" s="92">
        <v>7.399992600007399E-3</v>
      </c>
    </row>
    <row r="1864" spans="1:9">
      <c r="A1864" s="91" t="s">
        <v>5805</v>
      </c>
      <c r="B1864" s="91" t="s">
        <v>5806</v>
      </c>
      <c r="C1864" s="91" t="s">
        <v>5807</v>
      </c>
      <c r="D1864" s="91" t="s">
        <v>99</v>
      </c>
      <c r="E1864" s="91" t="s">
        <v>296</v>
      </c>
      <c r="F1864" s="91" t="s">
        <v>296</v>
      </c>
      <c r="G1864" s="91" t="s">
        <v>339</v>
      </c>
      <c r="H1864" s="91" t="s">
        <v>137</v>
      </c>
      <c r="I1864" s="92">
        <v>7.399992600007399E-3</v>
      </c>
    </row>
    <row r="1865" spans="1:9">
      <c r="A1865" s="91" t="s">
        <v>5808</v>
      </c>
      <c r="B1865" s="91" t="s">
        <v>5809</v>
      </c>
      <c r="C1865" s="91" t="s">
        <v>5810</v>
      </c>
      <c r="D1865" s="91" t="s">
        <v>99</v>
      </c>
      <c r="E1865" s="91" t="s">
        <v>192</v>
      </c>
      <c r="F1865" s="91" t="s">
        <v>1044</v>
      </c>
      <c r="G1865" s="91" t="s">
        <v>194</v>
      </c>
      <c r="H1865" s="91" t="s">
        <v>147</v>
      </c>
      <c r="I1865" s="92">
        <v>7.399992600007399E-3</v>
      </c>
    </row>
    <row r="1866" spans="1:9">
      <c r="A1866" s="91" t="s">
        <v>5811</v>
      </c>
      <c r="B1866" s="91" t="s">
        <v>5812</v>
      </c>
      <c r="C1866" s="91" t="s">
        <v>5813</v>
      </c>
      <c r="D1866" s="91" t="s">
        <v>70</v>
      </c>
      <c r="E1866" s="91" t="s">
        <v>86</v>
      </c>
      <c r="F1866" s="91" t="s">
        <v>532</v>
      </c>
      <c r="G1866" s="91" t="s">
        <v>331</v>
      </c>
      <c r="H1866" s="91" t="s">
        <v>170</v>
      </c>
      <c r="I1866" s="92">
        <v>7.399992600007399E-3</v>
      </c>
    </row>
    <row r="1867" spans="1:9">
      <c r="A1867" s="91" t="s">
        <v>5814</v>
      </c>
      <c r="B1867" s="91" t="s">
        <v>5815</v>
      </c>
      <c r="C1867" s="91" t="s">
        <v>5816</v>
      </c>
      <c r="D1867" s="91" t="s">
        <v>94</v>
      </c>
      <c r="E1867" s="91" t="s">
        <v>94</v>
      </c>
      <c r="F1867" s="91" t="s">
        <v>164</v>
      </c>
      <c r="G1867" s="91" t="s">
        <v>410</v>
      </c>
      <c r="H1867" s="91" t="s">
        <v>269</v>
      </c>
      <c r="I1867" s="92">
        <v>7.399992600007399E-3</v>
      </c>
    </row>
    <row r="1868" spans="1:9">
      <c r="A1868" s="91" t="s">
        <v>5817</v>
      </c>
      <c r="B1868" s="91" t="s">
        <v>5818</v>
      </c>
      <c r="C1868" s="91" t="s">
        <v>5819</v>
      </c>
      <c r="D1868" s="91" t="s">
        <v>65</v>
      </c>
      <c r="E1868" s="91" t="s">
        <v>78</v>
      </c>
      <c r="F1868" s="91" t="s">
        <v>79</v>
      </c>
      <c r="G1868" s="91" t="s">
        <v>327</v>
      </c>
      <c r="H1868" s="91" t="s">
        <v>166</v>
      </c>
      <c r="I1868" s="92">
        <v>7.2999927000072995E-3</v>
      </c>
    </row>
    <row r="1869" spans="1:9">
      <c r="A1869" s="91" t="s">
        <v>5820</v>
      </c>
      <c r="B1869" s="91" t="s">
        <v>5821</v>
      </c>
      <c r="C1869" s="91" t="s">
        <v>5822</v>
      </c>
      <c r="D1869" s="91" t="s">
        <v>70</v>
      </c>
      <c r="E1869" s="91" t="s">
        <v>435</v>
      </c>
      <c r="F1869" s="91" t="s">
        <v>3911</v>
      </c>
      <c r="G1869" s="91" t="s">
        <v>53</v>
      </c>
      <c r="H1869" s="91" t="s">
        <v>54</v>
      </c>
      <c r="I1869" s="92">
        <v>7.2999927000072995E-3</v>
      </c>
    </row>
    <row r="1870" spans="1:9">
      <c r="A1870" s="91" t="s">
        <v>5823</v>
      </c>
      <c r="B1870" s="91" t="s">
        <v>5824</v>
      </c>
      <c r="C1870" s="91" t="s">
        <v>5825</v>
      </c>
      <c r="D1870" s="91" t="s">
        <v>99</v>
      </c>
      <c r="E1870" s="91" t="s">
        <v>192</v>
      </c>
      <c r="F1870" s="91" t="s">
        <v>193</v>
      </c>
      <c r="G1870" s="91" t="s">
        <v>327</v>
      </c>
      <c r="H1870" s="91" t="s">
        <v>166</v>
      </c>
      <c r="I1870" s="92">
        <v>7.2999927000072995E-3</v>
      </c>
    </row>
    <row r="1871" spans="1:9">
      <c r="A1871" s="91" t="s">
        <v>5826</v>
      </c>
      <c r="B1871" s="91" t="s">
        <v>5827</v>
      </c>
      <c r="C1871" s="91" t="s">
        <v>5828</v>
      </c>
      <c r="D1871" s="91" t="s">
        <v>88</v>
      </c>
      <c r="E1871" s="91" t="s">
        <v>112</v>
      </c>
      <c r="F1871" s="91" t="s">
        <v>113</v>
      </c>
      <c r="G1871" s="91" t="s">
        <v>194</v>
      </c>
      <c r="H1871" s="91" t="s">
        <v>147</v>
      </c>
      <c r="I1871" s="92">
        <v>7.2999927000072995E-3</v>
      </c>
    </row>
    <row r="1872" spans="1:9">
      <c r="A1872" s="91" t="s">
        <v>5829</v>
      </c>
      <c r="B1872" s="91" t="s">
        <v>5830</v>
      </c>
      <c r="C1872" s="91" t="s">
        <v>5831</v>
      </c>
      <c r="D1872" s="91" t="s">
        <v>94</v>
      </c>
      <c r="E1872" s="91" t="s">
        <v>94</v>
      </c>
      <c r="F1872" s="91" t="s">
        <v>164</v>
      </c>
      <c r="G1872" s="91" t="s">
        <v>194</v>
      </c>
      <c r="H1872" s="91" t="s">
        <v>147</v>
      </c>
      <c r="I1872" s="92">
        <v>7.2999927000072995E-3</v>
      </c>
    </row>
    <row r="1873" spans="1:9">
      <c r="A1873" s="91" t="s">
        <v>5832</v>
      </c>
      <c r="B1873" s="91" t="s">
        <v>5833</v>
      </c>
      <c r="C1873" s="91" t="s">
        <v>5834</v>
      </c>
      <c r="D1873" s="91" t="s">
        <v>94</v>
      </c>
      <c r="E1873" s="91" t="s">
        <v>94</v>
      </c>
      <c r="F1873" s="91" t="s">
        <v>281</v>
      </c>
      <c r="G1873" s="91" t="s">
        <v>194</v>
      </c>
      <c r="H1873" s="91" t="s">
        <v>147</v>
      </c>
      <c r="I1873" s="92">
        <v>7.2999927000072995E-3</v>
      </c>
    </row>
    <row r="1874" spans="1:9">
      <c r="A1874" s="91" t="s">
        <v>5835</v>
      </c>
      <c r="B1874" s="91" t="s">
        <v>5836</v>
      </c>
      <c r="C1874" s="91" t="s">
        <v>5837</v>
      </c>
      <c r="D1874" s="91" t="s">
        <v>70</v>
      </c>
      <c r="E1874" s="91" t="s">
        <v>435</v>
      </c>
      <c r="F1874" s="91" t="s">
        <v>2059</v>
      </c>
      <c r="G1874" s="91" t="s">
        <v>402</v>
      </c>
      <c r="H1874" s="91" t="s">
        <v>222</v>
      </c>
      <c r="I1874" s="92">
        <v>7.2999927000072995E-3</v>
      </c>
    </row>
    <row r="1875" spans="1:9">
      <c r="A1875" s="91" t="s">
        <v>5838</v>
      </c>
      <c r="B1875" s="91" t="s">
        <v>5839</v>
      </c>
      <c r="C1875" s="91" t="s">
        <v>5840</v>
      </c>
      <c r="D1875" s="91" t="s">
        <v>99</v>
      </c>
      <c r="E1875" s="91" t="s">
        <v>192</v>
      </c>
      <c r="F1875" s="91" t="s">
        <v>1044</v>
      </c>
      <c r="G1875" s="91" t="s">
        <v>194</v>
      </c>
      <c r="H1875" s="91" t="s">
        <v>147</v>
      </c>
      <c r="I1875" s="92">
        <v>7.2999927000072995E-3</v>
      </c>
    </row>
    <row r="1876" spans="1:9">
      <c r="A1876" s="91" t="s">
        <v>5841</v>
      </c>
      <c r="B1876" s="91" t="s">
        <v>5842</v>
      </c>
      <c r="C1876" s="91" t="s">
        <v>5843</v>
      </c>
      <c r="D1876" s="91" t="s">
        <v>70</v>
      </c>
      <c r="E1876" s="91" t="s">
        <v>86</v>
      </c>
      <c r="F1876" s="91" t="s">
        <v>300</v>
      </c>
      <c r="G1876" s="91" t="s">
        <v>194</v>
      </c>
      <c r="H1876" s="91" t="s">
        <v>147</v>
      </c>
      <c r="I1876" s="92">
        <v>7.2999927000072995E-3</v>
      </c>
    </row>
    <row r="1877" spans="1:9">
      <c r="A1877" s="91" t="s">
        <v>5844</v>
      </c>
      <c r="B1877" s="91" t="s">
        <v>5845</v>
      </c>
      <c r="C1877" s="91" t="s">
        <v>5846</v>
      </c>
      <c r="D1877" s="91" t="s">
        <v>58</v>
      </c>
      <c r="E1877" s="91" t="s">
        <v>58</v>
      </c>
      <c r="F1877" s="91" t="s">
        <v>59</v>
      </c>
      <c r="G1877" s="91" t="s">
        <v>426</v>
      </c>
      <c r="H1877" s="91" t="s">
        <v>244</v>
      </c>
      <c r="I1877" s="92">
        <v>7.2999927000072995E-3</v>
      </c>
    </row>
    <row r="1878" spans="1:9">
      <c r="A1878" s="91" t="s">
        <v>5847</v>
      </c>
      <c r="B1878" s="91" t="s">
        <v>5848</v>
      </c>
      <c r="C1878" s="91" t="s">
        <v>5849</v>
      </c>
      <c r="D1878" s="91" t="s">
        <v>70</v>
      </c>
      <c r="E1878" s="91" t="s">
        <v>435</v>
      </c>
      <c r="F1878" s="91" t="s">
        <v>3911</v>
      </c>
      <c r="G1878" s="91" t="s">
        <v>165</v>
      </c>
      <c r="H1878" s="91" t="s">
        <v>132</v>
      </c>
      <c r="I1878" s="92">
        <v>7.2999927000072995E-3</v>
      </c>
    </row>
    <row r="1879" spans="1:9">
      <c r="A1879" s="91" t="s">
        <v>5850</v>
      </c>
      <c r="B1879" s="91" t="s">
        <v>5851</v>
      </c>
      <c r="C1879" s="91" t="s">
        <v>5852</v>
      </c>
      <c r="D1879" s="91" t="s">
        <v>88</v>
      </c>
      <c r="E1879" s="91" t="s">
        <v>609</v>
      </c>
      <c r="F1879" s="91" t="s">
        <v>1025</v>
      </c>
      <c r="G1879" s="91" t="s">
        <v>327</v>
      </c>
      <c r="H1879" s="91" t="s">
        <v>166</v>
      </c>
      <c r="I1879" s="92">
        <v>7.2999927000072995E-3</v>
      </c>
    </row>
    <row r="1880" spans="1:9">
      <c r="A1880" s="91" t="s">
        <v>5853</v>
      </c>
      <c r="B1880" s="91" t="s">
        <v>5854</v>
      </c>
      <c r="C1880" s="91" t="s">
        <v>5855</v>
      </c>
      <c r="D1880" s="91" t="s">
        <v>82</v>
      </c>
      <c r="E1880" s="91" t="s">
        <v>400</v>
      </c>
      <c r="F1880" s="91" t="s">
        <v>401</v>
      </c>
      <c r="G1880" s="91" t="s">
        <v>194</v>
      </c>
      <c r="H1880" s="91" t="s">
        <v>147</v>
      </c>
      <c r="I1880" s="92">
        <v>7.2999927000072995E-3</v>
      </c>
    </row>
    <row r="1881" spans="1:9">
      <c r="A1881" s="91" t="s">
        <v>5856</v>
      </c>
      <c r="B1881" s="91" t="s">
        <v>5857</v>
      </c>
      <c r="C1881" s="91" t="s">
        <v>5858</v>
      </c>
      <c r="D1881" s="91" t="s">
        <v>50</v>
      </c>
      <c r="E1881" s="91" t="s">
        <v>63</v>
      </c>
      <c r="F1881" s="91" t="s">
        <v>120</v>
      </c>
      <c r="G1881" s="91" t="s">
        <v>268</v>
      </c>
      <c r="H1881" s="91" t="s">
        <v>137</v>
      </c>
      <c r="I1881" s="92">
        <v>7.2999927000072995E-3</v>
      </c>
    </row>
    <row r="1882" spans="1:9">
      <c r="A1882" s="91" t="s">
        <v>5859</v>
      </c>
      <c r="B1882" s="91" t="s">
        <v>5860</v>
      </c>
      <c r="C1882" s="91" t="s">
        <v>5861</v>
      </c>
      <c r="D1882" s="91" t="s">
        <v>70</v>
      </c>
      <c r="E1882" s="91" t="s">
        <v>86</v>
      </c>
      <c r="F1882" s="91" t="s">
        <v>300</v>
      </c>
      <c r="G1882" s="91" t="s">
        <v>380</v>
      </c>
      <c r="H1882" s="91" t="s">
        <v>209</v>
      </c>
      <c r="I1882" s="92">
        <v>7.2999927000072995E-3</v>
      </c>
    </row>
    <row r="1883" spans="1:9">
      <c r="A1883" s="91" t="s">
        <v>5862</v>
      </c>
      <c r="B1883" s="91" t="s">
        <v>5863</v>
      </c>
      <c r="C1883" s="91" t="s">
        <v>5864</v>
      </c>
      <c r="D1883" s="91" t="s">
        <v>88</v>
      </c>
      <c r="E1883" s="91" t="s">
        <v>112</v>
      </c>
      <c r="F1883" s="91" t="s">
        <v>113</v>
      </c>
      <c r="G1883" s="91" t="s">
        <v>418</v>
      </c>
      <c r="H1883" s="91" t="s">
        <v>236</v>
      </c>
      <c r="I1883" s="92">
        <v>7.1999928000071991E-3</v>
      </c>
    </row>
    <row r="1884" spans="1:9">
      <c r="A1884" s="91" t="s">
        <v>5865</v>
      </c>
      <c r="B1884" s="91" t="s">
        <v>5866</v>
      </c>
      <c r="C1884" s="91" t="s">
        <v>5867</v>
      </c>
      <c r="D1884" s="91" t="s">
        <v>105</v>
      </c>
      <c r="E1884" s="91" t="s">
        <v>105</v>
      </c>
      <c r="F1884" s="91" t="s">
        <v>2377</v>
      </c>
      <c r="G1884" s="91" t="s">
        <v>418</v>
      </c>
      <c r="H1884" s="91" t="s">
        <v>236</v>
      </c>
      <c r="I1884" s="92">
        <v>7.1999928000071991E-3</v>
      </c>
    </row>
    <row r="1885" spans="1:9">
      <c r="A1885" s="91" t="s">
        <v>5868</v>
      </c>
      <c r="B1885" s="91" t="s">
        <v>5869</v>
      </c>
      <c r="C1885" s="91" t="s">
        <v>5870</v>
      </c>
      <c r="D1885" s="91" t="s">
        <v>70</v>
      </c>
      <c r="E1885" s="91" t="s">
        <v>86</v>
      </c>
      <c r="F1885" s="91" t="s">
        <v>300</v>
      </c>
      <c r="G1885" s="91" t="s">
        <v>179</v>
      </c>
      <c r="H1885" s="91" t="s">
        <v>142</v>
      </c>
      <c r="I1885" s="92">
        <v>7.1999928000071991E-3</v>
      </c>
    </row>
    <row r="1886" spans="1:9">
      <c r="A1886" s="91" t="s">
        <v>5871</v>
      </c>
      <c r="B1886" s="91" t="s">
        <v>5872</v>
      </c>
      <c r="C1886" s="91" t="s">
        <v>5873</v>
      </c>
      <c r="D1886" s="91" t="s">
        <v>105</v>
      </c>
      <c r="E1886" s="91" t="s">
        <v>105</v>
      </c>
      <c r="F1886" s="91" t="s">
        <v>565</v>
      </c>
      <c r="G1886" s="91" t="s">
        <v>335</v>
      </c>
      <c r="H1886" s="91" t="s">
        <v>175</v>
      </c>
      <c r="I1886" s="92">
        <v>7.1999928000071991E-3</v>
      </c>
    </row>
    <row r="1887" spans="1:9">
      <c r="A1887" s="91" t="s">
        <v>5874</v>
      </c>
      <c r="B1887" s="91" t="s">
        <v>5875</v>
      </c>
      <c r="C1887" s="91" t="s">
        <v>5876</v>
      </c>
      <c r="D1887" s="91" t="s">
        <v>70</v>
      </c>
      <c r="E1887" s="91" t="s">
        <v>86</v>
      </c>
      <c r="F1887" s="91" t="s">
        <v>307</v>
      </c>
      <c r="G1887" s="91" t="s">
        <v>339</v>
      </c>
      <c r="H1887" s="91" t="s">
        <v>137</v>
      </c>
      <c r="I1887" s="92">
        <v>7.1999928000071991E-3</v>
      </c>
    </row>
    <row r="1888" spans="1:9">
      <c r="A1888" s="91" t="s">
        <v>5877</v>
      </c>
      <c r="B1888" s="91" t="s">
        <v>5878</v>
      </c>
      <c r="C1888" s="91" t="s">
        <v>5879</v>
      </c>
      <c r="D1888" s="91" t="s">
        <v>105</v>
      </c>
      <c r="E1888" s="91" t="s">
        <v>105</v>
      </c>
      <c r="F1888" s="91" t="s">
        <v>2377</v>
      </c>
      <c r="G1888" s="91" t="s">
        <v>327</v>
      </c>
      <c r="H1888" s="91" t="s">
        <v>166</v>
      </c>
      <c r="I1888" s="92">
        <v>7.1999928000071991E-3</v>
      </c>
    </row>
    <row r="1889" spans="1:9">
      <c r="A1889" s="91" t="s">
        <v>5880</v>
      </c>
      <c r="B1889" s="91" t="s">
        <v>5881</v>
      </c>
      <c r="C1889" s="91" t="s">
        <v>5882</v>
      </c>
      <c r="D1889" s="91" t="s">
        <v>94</v>
      </c>
      <c r="E1889" s="91" t="s">
        <v>94</v>
      </c>
      <c r="F1889" s="91" t="s">
        <v>1411</v>
      </c>
      <c r="G1889" s="91" t="s">
        <v>174</v>
      </c>
      <c r="H1889" s="91" t="s">
        <v>137</v>
      </c>
      <c r="I1889" s="92">
        <v>7.1999928000071991E-3</v>
      </c>
    </row>
    <row r="1890" spans="1:9">
      <c r="A1890" s="91" t="s">
        <v>5883</v>
      </c>
      <c r="B1890" s="91" t="s">
        <v>5884</v>
      </c>
      <c r="C1890" s="91" t="s">
        <v>5885</v>
      </c>
      <c r="D1890" s="91" t="s">
        <v>88</v>
      </c>
      <c r="E1890" s="91" t="s">
        <v>609</v>
      </c>
      <c r="F1890" s="91" t="s">
        <v>1025</v>
      </c>
      <c r="G1890" s="91" t="s">
        <v>380</v>
      </c>
      <c r="H1890" s="91" t="s">
        <v>209</v>
      </c>
      <c r="I1890" s="92">
        <v>7.1999928000071991E-3</v>
      </c>
    </row>
    <row r="1891" spans="1:9">
      <c r="A1891" s="91" t="s">
        <v>5886</v>
      </c>
      <c r="B1891" s="91" t="s">
        <v>5887</v>
      </c>
      <c r="C1891" s="91" t="s">
        <v>5888</v>
      </c>
      <c r="D1891" s="91" t="s">
        <v>70</v>
      </c>
      <c r="E1891" s="91" t="s">
        <v>435</v>
      </c>
      <c r="F1891" s="91" t="s">
        <v>482</v>
      </c>
      <c r="G1891" s="91" t="s">
        <v>335</v>
      </c>
      <c r="H1891" s="91" t="s">
        <v>175</v>
      </c>
      <c r="I1891" s="92">
        <v>7.1999928000071991E-3</v>
      </c>
    </row>
    <row r="1892" spans="1:9">
      <c r="A1892" s="91" t="s">
        <v>5889</v>
      </c>
      <c r="B1892" s="91" t="s">
        <v>5890</v>
      </c>
      <c r="C1892" s="91" t="s">
        <v>5891</v>
      </c>
      <c r="D1892" s="91" t="s">
        <v>50</v>
      </c>
      <c r="E1892" s="91" t="s">
        <v>63</v>
      </c>
      <c r="F1892" s="91" t="s">
        <v>64</v>
      </c>
      <c r="G1892" s="91" t="s">
        <v>356</v>
      </c>
      <c r="H1892" s="91" t="s">
        <v>184</v>
      </c>
      <c r="I1892" s="92">
        <v>7.1999928000071991E-3</v>
      </c>
    </row>
    <row r="1893" spans="1:9">
      <c r="A1893" s="91" t="s">
        <v>5892</v>
      </c>
      <c r="B1893" s="91" t="s">
        <v>5893</v>
      </c>
      <c r="C1893" s="91" t="s">
        <v>5894</v>
      </c>
      <c r="D1893" s="91" t="s">
        <v>82</v>
      </c>
      <c r="E1893" s="91" t="s">
        <v>103</v>
      </c>
      <c r="F1893" s="91" t="s">
        <v>104</v>
      </c>
      <c r="G1893" s="91" t="s">
        <v>384</v>
      </c>
      <c r="H1893" s="91" t="s">
        <v>137</v>
      </c>
      <c r="I1893" s="92">
        <v>7.1999928000071991E-3</v>
      </c>
    </row>
    <row r="1894" spans="1:9">
      <c r="A1894" s="91" t="s">
        <v>5895</v>
      </c>
      <c r="B1894" s="91" t="s">
        <v>5896</v>
      </c>
      <c r="C1894" s="91" t="s">
        <v>5897</v>
      </c>
      <c r="D1894" s="91" t="s">
        <v>50</v>
      </c>
      <c r="E1894" s="91" t="s">
        <v>51</v>
      </c>
      <c r="F1894" s="91" t="s">
        <v>761</v>
      </c>
      <c r="G1894" s="91" t="s">
        <v>194</v>
      </c>
      <c r="H1894" s="91" t="s">
        <v>147</v>
      </c>
      <c r="I1894" s="92">
        <v>7.1999928000071991E-3</v>
      </c>
    </row>
    <row r="1895" spans="1:9">
      <c r="A1895" s="91" t="s">
        <v>5898</v>
      </c>
      <c r="B1895" s="91" t="s">
        <v>5899</v>
      </c>
      <c r="C1895" s="91" t="s">
        <v>5900</v>
      </c>
      <c r="D1895" s="91" t="s">
        <v>88</v>
      </c>
      <c r="E1895" s="91" t="s">
        <v>112</v>
      </c>
      <c r="F1895" s="91" t="s">
        <v>113</v>
      </c>
      <c r="G1895" s="91" t="s">
        <v>323</v>
      </c>
      <c r="H1895" s="91" t="s">
        <v>160</v>
      </c>
      <c r="I1895" s="92">
        <v>7.1999928000071991E-3</v>
      </c>
    </row>
    <row r="1896" spans="1:9">
      <c r="A1896" s="91" t="s">
        <v>5901</v>
      </c>
      <c r="B1896" s="91" t="s">
        <v>5902</v>
      </c>
      <c r="C1896" s="91" t="s">
        <v>5903</v>
      </c>
      <c r="D1896" s="91" t="s">
        <v>94</v>
      </c>
      <c r="E1896" s="91" t="s">
        <v>94</v>
      </c>
      <c r="F1896" s="91" t="s">
        <v>281</v>
      </c>
      <c r="G1896" s="91" t="s">
        <v>323</v>
      </c>
      <c r="H1896" s="91" t="s">
        <v>160</v>
      </c>
      <c r="I1896" s="92">
        <v>7.1999928000071991E-3</v>
      </c>
    </row>
    <row r="1897" spans="1:9">
      <c r="A1897" s="91" t="s">
        <v>5904</v>
      </c>
      <c r="B1897" s="91" t="s">
        <v>5905</v>
      </c>
      <c r="C1897" s="91" t="s">
        <v>5906</v>
      </c>
      <c r="D1897" s="91" t="s">
        <v>58</v>
      </c>
      <c r="E1897" s="91" t="s">
        <v>58</v>
      </c>
      <c r="F1897" s="91" t="s">
        <v>59</v>
      </c>
      <c r="G1897" s="91" t="s">
        <v>406</v>
      </c>
      <c r="H1897" s="91" t="s">
        <v>228</v>
      </c>
      <c r="I1897" s="92">
        <v>7.1999928000071991E-3</v>
      </c>
    </row>
    <row r="1898" spans="1:9">
      <c r="A1898" s="91" t="s">
        <v>5907</v>
      </c>
      <c r="B1898" s="91" t="s">
        <v>5908</v>
      </c>
      <c r="C1898" s="91" t="s">
        <v>5909</v>
      </c>
      <c r="D1898" s="91" t="s">
        <v>88</v>
      </c>
      <c r="E1898" s="91" t="s">
        <v>609</v>
      </c>
      <c r="F1898" s="91" t="s">
        <v>1025</v>
      </c>
      <c r="G1898" s="91" t="s">
        <v>194</v>
      </c>
      <c r="H1898" s="91" t="s">
        <v>147</v>
      </c>
      <c r="I1898" s="92">
        <v>7.1999928000071991E-3</v>
      </c>
    </row>
    <row r="1899" spans="1:9">
      <c r="A1899" s="91" t="s">
        <v>5910</v>
      </c>
      <c r="B1899" s="91" t="s">
        <v>5911</v>
      </c>
      <c r="C1899" s="91" t="s">
        <v>5912</v>
      </c>
      <c r="D1899" s="91" t="s">
        <v>50</v>
      </c>
      <c r="E1899" s="91" t="s">
        <v>63</v>
      </c>
      <c r="F1899" s="91" t="s">
        <v>64</v>
      </c>
      <c r="G1899" s="91" t="s">
        <v>335</v>
      </c>
      <c r="H1899" s="91" t="s">
        <v>175</v>
      </c>
      <c r="I1899" s="92">
        <v>7.1999928000071991E-3</v>
      </c>
    </row>
    <row r="1900" spans="1:9">
      <c r="A1900" s="91" t="s">
        <v>5913</v>
      </c>
      <c r="B1900" s="91" t="s">
        <v>5914</v>
      </c>
      <c r="C1900" s="91" t="s">
        <v>5915</v>
      </c>
      <c r="D1900" s="91" t="s">
        <v>50</v>
      </c>
      <c r="E1900" s="91" t="s">
        <v>51</v>
      </c>
      <c r="F1900" s="91" t="s">
        <v>761</v>
      </c>
      <c r="G1900" s="91" t="s">
        <v>194</v>
      </c>
      <c r="H1900" s="91" t="s">
        <v>147</v>
      </c>
      <c r="I1900" s="92">
        <v>7.1999928000071991E-3</v>
      </c>
    </row>
    <row r="1901" spans="1:9">
      <c r="A1901" s="91" t="s">
        <v>5916</v>
      </c>
      <c r="B1901" s="91" t="s">
        <v>5917</v>
      </c>
      <c r="C1901" s="91" t="s">
        <v>5918</v>
      </c>
      <c r="D1901" s="91" t="s">
        <v>50</v>
      </c>
      <c r="E1901" s="91" t="s">
        <v>51</v>
      </c>
      <c r="F1901" s="91" t="s">
        <v>761</v>
      </c>
      <c r="G1901" s="91" t="s">
        <v>194</v>
      </c>
      <c r="H1901" s="91" t="s">
        <v>147</v>
      </c>
      <c r="I1901" s="92">
        <v>7.1999928000071991E-3</v>
      </c>
    </row>
    <row r="1902" spans="1:9">
      <c r="A1902" s="91" t="s">
        <v>5919</v>
      </c>
      <c r="B1902" s="91" t="s">
        <v>5920</v>
      </c>
      <c r="C1902" s="91" t="s">
        <v>5921</v>
      </c>
      <c r="D1902" s="91" t="s">
        <v>50</v>
      </c>
      <c r="E1902" s="91" t="s">
        <v>146</v>
      </c>
      <c r="F1902" s="91" t="s">
        <v>146</v>
      </c>
      <c r="G1902" s="91" t="s">
        <v>323</v>
      </c>
      <c r="H1902" s="91" t="s">
        <v>160</v>
      </c>
      <c r="I1902" s="92">
        <v>7.0999929000070995E-3</v>
      </c>
    </row>
    <row r="1903" spans="1:9">
      <c r="A1903" s="91" t="s">
        <v>5922</v>
      </c>
      <c r="B1903" s="91" t="s">
        <v>5923</v>
      </c>
      <c r="C1903" s="91" t="s">
        <v>5924</v>
      </c>
      <c r="D1903" s="91" t="s">
        <v>70</v>
      </c>
      <c r="E1903" s="91" t="s">
        <v>86</v>
      </c>
      <c r="F1903" s="91" t="s">
        <v>1003</v>
      </c>
      <c r="G1903" s="91" t="s">
        <v>402</v>
      </c>
      <c r="H1903" s="91" t="s">
        <v>222</v>
      </c>
      <c r="I1903" s="92">
        <v>7.0999929000070995E-3</v>
      </c>
    </row>
    <row r="1904" spans="1:9">
      <c r="A1904" s="91" t="s">
        <v>5925</v>
      </c>
      <c r="B1904" s="91" t="s">
        <v>5926</v>
      </c>
      <c r="C1904" s="91" t="s">
        <v>5927</v>
      </c>
      <c r="D1904" s="91" t="s">
        <v>70</v>
      </c>
      <c r="E1904" s="91" t="s">
        <v>435</v>
      </c>
      <c r="F1904" s="91" t="s">
        <v>482</v>
      </c>
      <c r="G1904" s="91" t="s">
        <v>194</v>
      </c>
      <c r="H1904" s="91" t="s">
        <v>147</v>
      </c>
      <c r="I1904" s="92">
        <v>7.0999929000070995E-3</v>
      </c>
    </row>
    <row r="1905" spans="1:9">
      <c r="A1905" s="91" t="s">
        <v>5928</v>
      </c>
      <c r="B1905" s="91" t="s">
        <v>5929</v>
      </c>
      <c r="C1905" s="91" t="s">
        <v>5930</v>
      </c>
      <c r="D1905" s="91" t="s">
        <v>88</v>
      </c>
      <c r="E1905" s="91" t="s">
        <v>127</v>
      </c>
      <c r="F1905" s="91" t="s">
        <v>128</v>
      </c>
      <c r="G1905" s="91" t="s">
        <v>80</v>
      </c>
      <c r="H1905" s="91" t="s">
        <v>81</v>
      </c>
      <c r="I1905" s="92">
        <v>7.0999929000070995E-3</v>
      </c>
    </row>
    <row r="1906" spans="1:9">
      <c r="A1906" s="91" t="s">
        <v>5931</v>
      </c>
      <c r="B1906" s="91" t="s">
        <v>5932</v>
      </c>
      <c r="C1906" s="91" t="s">
        <v>5933</v>
      </c>
      <c r="D1906" s="91" t="s">
        <v>58</v>
      </c>
      <c r="E1906" s="91" t="s">
        <v>58</v>
      </c>
      <c r="F1906" s="91" t="s">
        <v>59</v>
      </c>
      <c r="G1906" s="91" t="s">
        <v>276</v>
      </c>
      <c r="H1906" s="91" t="s">
        <v>152</v>
      </c>
      <c r="I1906" s="92">
        <v>7.0999929000070995E-3</v>
      </c>
    </row>
    <row r="1907" spans="1:9">
      <c r="A1907" s="91" t="s">
        <v>5934</v>
      </c>
      <c r="B1907" s="91" t="s">
        <v>5935</v>
      </c>
      <c r="C1907" s="91" t="s">
        <v>5936</v>
      </c>
      <c r="D1907" s="91" t="s">
        <v>99</v>
      </c>
      <c r="E1907" s="91" t="s">
        <v>226</v>
      </c>
      <c r="F1907" s="91" t="s">
        <v>227</v>
      </c>
      <c r="G1907" s="91" t="s">
        <v>165</v>
      </c>
      <c r="H1907" s="91" t="s">
        <v>132</v>
      </c>
      <c r="I1907" s="92">
        <v>7.0999929000070995E-3</v>
      </c>
    </row>
    <row r="1908" spans="1:9">
      <c r="A1908" s="91" t="s">
        <v>5937</v>
      </c>
      <c r="B1908" s="91" t="s">
        <v>5938</v>
      </c>
      <c r="C1908" s="91" t="s">
        <v>5939</v>
      </c>
      <c r="D1908" s="91" t="s">
        <v>99</v>
      </c>
      <c r="E1908" s="91" t="s">
        <v>291</v>
      </c>
      <c r="F1908" s="91" t="s">
        <v>669</v>
      </c>
      <c r="G1908" s="91" t="s">
        <v>194</v>
      </c>
      <c r="H1908" s="91" t="s">
        <v>147</v>
      </c>
      <c r="I1908" s="92">
        <v>7.0999929000070995E-3</v>
      </c>
    </row>
    <row r="1909" spans="1:9">
      <c r="A1909" s="91" t="s">
        <v>5940</v>
      </c>
      <c r="B1909" s="91" t="s">
        <v>5941</v>
      </c>
      <c r="C1909" s="91" t="s">
        <v>5942</v>
      </c>
      <c r="D1909" s="91" t="s">
        <v>99</v>
      </c>
      <c r="E1909" s="91" t="s">
        <v>296</v>
      </c>
      <c r="F1909" s="91" t="s">
        <v>296</v>
      </c>
      <c r="G1909" s="91" t="s">
        <v>194</v>
      </c>
      <c r="H1909" s="91" t="s">
        <v>147</v>
      </c>
      <c r="I1909" s="92">
        <v>7.0999929000070995E-3</v>
      </c>
    </row>
    <row r="1910" spans="1:9">
      <c r="A1910" s="91" t="s">
        <v>5943</v>
      </c>
      <c r="B1910" s="91" t="s">
        <v>5944</v>
      </c>
      <c r="C1910" s="91" t="s">
        <v>5945</v>
      </c>
      <c r="D1910" s="91" t="s">
        <v>105</v>
      </c>
      <c r="E1910" s="91" t="s">
        <v>105</v>
      </c>
      <c r="F1910" s="91" t="s">
        <v>565</v>
      </c>
      <c r="G1910" s="91" t="s">
        <v>319</v>
      </c>
      <c r="H1910" s="91" t="s">
        <v>137</v>
      </c>
      <c r="I1910" s="92">
        <v>6.9999930000069991E-3</v>
      </c>
    </row>
    <row r="1911" spans="1:9">
      <c r="A1911" s="91" t="s">
        <v>5946</v>
      </c>
      <c r="B1911" s="91" t="s">
        <v>5947</v>
      </c>
      <c r="C1911" s="91" t="s">
        <v>5948</v>
      </c>
      <c r="D1911" s="91" t="s">
        <v>94</v>
      </c>
      <c r="E1911" s="91" t="s">
        <v>94</v>
      </c>
      <c r="F1911" s="91" t="s">
        <v>1411</v>
      </c>
      <c r="G1911" s="91" t="s">
        <v>376</v>
      </c>
      <c r="H1911" s="91" t="s">
        <v>204</v>
      </c>
      <c r="I1911" s="92">
        <v>6.9999930000069991E-3</v>
      </c>
    </row>
    <row r="1912" spans="1:9">
      <c r="A1912" s="91" t="s">
        <v>5949</v>
      </c>
      <c r="B1912" s="91" t="s">
        <v>5950</v>
      </c>
      <c r="C1912" s="91" t="s">
        <v>5951</v>
      </c>
      <c r="D1912" s="91" t="s">
        <v>65</v>
      </c>
      <c r="E1912" s="91" t="s">
        <v>78</v>
      </c>
      <c r="F1912" s="91" t="s">
        <v>136</v>
      </c>
      <c r="G1912" s="91" t="s">
        <v>402</v>
      </c>
      <c r="H1912" s="91" t="s">
        <v>222</v>
      </c>
      <c r="I1912" s="92">
        <v>6.9999930000069991E-3</v>
      </c>
    </row>
    <row r="1913" spans="1:9">
      <c r="A1913" s="91" t="s">
        <v>5952</v>
      </c>
      <c r="B1913" s="91" t="s">
        <v>5953</v>
      </c>
      <c r="C1913" s="91" t="s">
        <v>5954</v>
      </c>
      <c r="D1913" s="91" t="s">
        <v>58</v>
      </c>
      <c r="E1913" s="91" t="s">
        <v>58</v>
      </c>
      <c r="F1913" s="91" t="s">
        <v>59</v>
      </c>
      <c r="G1913" s="91" t="s">
        <v>165</v>
      </c>
      <c r="H1913" s="91" t="s">
        <v>132</v>
      </c>
      <c r="I1913" s="92">
        <v>6.9999930000069991E-3</v>
      </c>
    </row>
    <row r="1914" spans="1:9">
      <c r="A1914" s="91" t="s">
        <v>5955</v>
      </c>
      <c r="B1914" s="91" t="s">
        <v>5956</v>
      </c>
      <c r="C1914" s="91" t="s">
        <v>5957</v>
      </c>
      <c r="D1914" s="91" t="s">
        <v>70</v>
      </c>
      <c r="E1914" s="91" t="s">
        <v>86</v>
      </c>
      <c r="F1914" s="91" t="s">
        <v>1003</v>
      </c>
      <c r="G1914" s="91" t="s">
        <v>194</v>
      </c>
      <c r="H1914" s="91" t="s">
        <v>147</v>
      </c>
      <c r="I1914" s="92">
        <v>6.9999930000069991E-3</v>
      </c>
    </row>
    <row r="1915" spans="1:9">
      <c r="A1915" s="91" t="s">
        <v>5958</v>
      </c>
      <c r="B1915" s="91" t="s">
        <v>5959</v>
      </c>
      <c r="C1915" s="91" t="s">
        <v>5960</v>
      </c>
      <c r="D1915" s="91" t="s">
        <v>50</v>
      </c>
      <c r="E1915" s="91" t="s">
        <v>51</v>
      </c>
      <c r="F1915" s="91" t="s">
        <v>761</v>
      </c>
      <c r="G1915" s="91" t="s">
        <v>53</v>
      </c>
      <c r="H1915" s="91" t="s">
        <v>54</v>
      </c>
      <c r="I1915" s="92">
        <v>6.9999930000069991E-3</v>
      </c>
    </row>
    <row r="1916" spans="1:9">
      <c r="A1916" s="91" t="s">
        <v>5961</v>
      </c>
      <c r="B1916" s="91" t="s">
        <v>5962</v>
      </c>
      <c r="C1916" s="91" t="s">
        <v>5963</v>
      </c>
      <c r="D1916" s="91" t="s">
        <v>88</v>
      </c>
      <c r="E1916" s="91" t="s">
        <v>609</v>
      </c>
      <c r="F1916" s="91" t="s">
        <v>610</v>
      </c>
      <c r="G1916" s="91" t="s">
        <v>174</v>
      </c>
      <c r="H1916" s="91" t="s">
        <v>137</v>
      </c>
      <c r="I1916" s="92">
        <v>6.9999930000069991E-3</v>
      </c>
    </row>
    <row r="1917" spans="1:9">
      <c r="A1917" s="91" t="s">
        <v>5964</v>
      </c>
      <c r="B1917" s="91" t="s">
        <v>5965</v>
      </c>
      <c r="C1917" s="91" t="s">
        <v>5966</v>
      </c>
      <c r="D1917" s="91" t="s">
        <v>99</v>
      </c>
      <c r="E1917" s="91" t="s">
        <v>226</v>
      </c>
      <c r="F1917" s="91" t="s">
        <v>227</v>
      </c>
      <c r="G1917" s="91" t="s">
        <v>453</v>
      </c>
      <c r="H1917" s="91" t="s">
        <v>137</v>
      </c>
      <c r="I1917" s="92">
        <v>6.9999930000069991E-3</v>
      </c>
    </row>
    <row r="1918" spans="1:9">
      <c r="A1918" s="91" t="s">
        <v>5967</v>
      </c>
      <c r="B1918" s="91" t="s">
        <v>5968</v>
      </c>
      <c r="C1918" s="91" t="s">
        <v>5969</v>
      </c>
      <c r="D1918" s="91" t="s">
        <v>99</v>
      </c>
      <c r="E1918" s="91" t="s">
        <v>296</v>
      </c>
      <c r="F1918" s="91" t="s">
        <v>296</v>
      </c>
      <c r="G1918" s="91" t="s">
        <v>268</v>
      </c>
      <c r="H1918" s="91" t="s">
        <v>137</v>
      </c>
      <c r="I1918" s="92">
        <v>6.9999930000069991E-3</v>
      </c>
    </row>
    <row r="1919" spans="1:9">
      <c r="A1919" s="91" t="s">
        <v>5970</v>
      </c>
      <c r="B1919" s="91" t="s">
        <v>5971</v>
      </c>
      <c r="C1919" s="91" t="s">
        <v>5972</v>
      </c>
      <c r="D1919" s="91" t="s">
        <v>88</v>
      </c>
      <c r="E1919" s="91" t="s">
        <v>311</v>
      </c>
      <c r="F1919" s="91" t="s">
        <v>311</v>
      </c>
      <c r="G1919" s="91" t="s">
        <v>323</v>
      </c>
      <c r="H1919" s="91" t="s">
        <v>160</v>
      </c>
      <c r="I1919" s="92">
        <v>6.9999930000069991E-3</v>
      </c>
    </row>
    <row r="1920" spans="1:9">
      <c r="A1920" s="91" t="s">
        <v>5973</v>
      </c>
      <c r="B1920" s="91" t="s">
        <v>5974</v>
      </c>
      <c r="C1920" s="91" t="s">
        <v>5975</v>
      </c>
      <c r="D1920" s="91" t="s">
        <v>94</v>
      </c>
      <c r="E1920" s="91" t="s">
        <v>94</v>
      </c>
      <c r="F1920" s="91" t="s">
        <v>1411</v>
      </c>
      <c r="G1920" s="91" t="s">
        <v>376</v>
      </c>
      <c r="H1920" s="91" t="s">
        <v>204</v>
      </c>
      <c r="I1920" s="92">
        <v>6.9999930000069991E-3</v>
      </c>
    </row>
    <row r="1921" spans="1:9">
      <c r="A1921" s="91" t="s">
        <v>5976</v>
      </c>
      <c r="B1921" s="91" t="s">
        <v>5977</v>
      </c>
      <c r="C1921" s="91" t="s">
        <v>5978</v>
      </c>
      <c r="D1921" s="91" t="s">
        <v>70</v>
      </c>
      <c r="E1921" s="91" t="s">
        <v>86</v>
      </c>
      <c r="F1921" s="91" t="s">
        <v>300</v>
      </c>
      <c r="G1921" s="91" t="s">
        <v>319</v>
      </c>
      <c r="H1921" s="91" t="s">
        <v>137</v>
      </c>
      <c r="I1921" s="92">
        <v>6.9999930000069991E-3</v>
      </c>
    </row>
    <row r="1922" spans="1:9">
      <c r="A1922" s="91" t="s">
        <v>5979</v>
      </c>
      <c r="B1922" s="91" t="s">
        <v>5980</v>
      </c>
      <c r="C1922" s="91" t="s">
        <v>5981</v>
      </c>
      <c r="D1922" s="91" t="s">
        <v>70</v>
      </c>
      <c r="E1922" s="91" t="s">
        <v>86</v>
      </c>
      <c r="F1922" s="91" t="s">
        <v>300</v>
      </c>
      <c r="G1922" s="91" t="s">
        <v>327</v>
      </c>
      <c r="H1922" s="91" t="s">
        <v>166</v>
      </c>
      <c r="I1922" s="92">
        <v>6.9999930000069991E-3</v>
      </c>
    </row>
    <row r="1923" spans="1:9">
      <c r="A1923" s="91" t="s">
        <v>5982</v>
      </c>
      <c r="B1923" s="91" t="s">
        <v>5983</v>
      </c>
      <c r="C1923" s="91" t="s">
        <v>5984</v>
      </c>
      <c r="D1923" s="91" t="s">
        <v>70</v>
      </c>
      <c r="E1923" s="91" t="s">
        <v>86</v>
      </c>
      <c r="F1923" s="91" t="s">
        <v>87</v>
      </c>
      <c r="G1923" s="91" t="s">
        <v>327</v>
      </c>
      <c r="H1923" s="91" t="s">
        <v>166</v>
      </c>
      <c r="I1923" s="92">
        <v>6.8999931000068987E-3</v>
      </c>
    </row>
    <row r="1924" spans="1:9">
      <c r="A1924" s="91" t="s">
        <v>5985</v>
      </c>
      <c r="B1924" s="91" t="s">
        <v>5986</v>
      </c>
      <c r="C1924" s="91" t="s">
        <v>5987</v>
      </c>
      <c r="D1924" s="91" t="s">
        <v>88</v>
      </c>
      <c r="E1924" s="91" t="s">
        <v>609</v>
      </c>
      <c r="F1924" s="91" t="s">
        <v>1025</v>
      </c>
      <c r="G1924" s="91" t="s">
        <v>327</v>
      </c>
      <c r="H1924" s="91" t="s">
        <v>166</v>
      </c>
      <c r="I1924" s="92">
        <v>6.8999931000068987E-3</v>
      </c>
    </row>
    <row r="1925" spans="1:9">
      <c r="A1925" s="91" t="s">
        <v>5988</v>
      </c>
      <c r="B1925" s="91" t="s">
        <v>5989</v>
      </c>
      <c r="C1925" s="91" t="s">
        <v>5990</v>
      </c>
      <c r="D1925" s="91" t="s">
        <v>99</v>
      </c>
      <c r="E1925" s="91" t="s">
        <v>296</v>
      </c>
      <c r="F1925" s="91" t="s">
        <v>296</v>
      </c>
      <c r="G1925" s="91" t="s">
        <v>53</v>
      </c>
      <c r="H1925" s="91" t="s">
        <v>54</v>
      </c>
      <c r="I1925" s="92">
        <v>6.8999931000068987E-3</v>
      </c>
    </row>
    <row r="1926" spans="1:9">
      <c r="A1926" s="91" t="s">
        <v>5991</v>
      </c>
      <c r="B1926" s="91" t="s">
        <v>5992</v>
      </c>
      <c r="C1926" s="91" t="s">
        <v>5993</v>
      </c>
      <c r="D1926" s="91" t="s">
        <v>94</v>
      </c>
      <c r="E1926" s="91" t="s">
        <v>94</v>
      </c>
      <c r="F1926" s="91" t="s">
        <v>281</v>
      </c>
      <c r="G1926" s="91" t="s">
        <v>194</v>
      </c>
      <c r="H1926" s="91" t="s">
        <v>147</v>
      </c>
      <c r="I1926" s="92">
        <v>6.7999932000067983E-3</v>
      </c>
    </row>
    <row r="1927" spans="1:9">
      <c r="A1927" s="91" t="s">
        <v>5994</v>
      </c>
      <c r="B1927" s="91" t="s">
        <v>5995</v>
      </c>
      <c r="C1927" s="91" t="s">
        <v>5996</v>
      </c>
      <c r="D1927" s="91" t="s">
        <v>88</v>
      </c>
      <c r="E1927" s="91" t="s">
        <v>311</v>
      </c>
      <c r="F1927" s="91" t="s">
        <v>311</v>
      </c>
      <c r="G1927" s="91" t="s">
        <v>372</v>
      </c>
      <c r="H1927" s="91" t="s">
        <v>199</v>
      </c>
      <c r="I1927" s="92">
        <v>6.7999932000067983E-3</v>
      </c>
    </row>
    <row r="1928" spans="1:9">
      <c r="A1928" s="91" t="s">
        <v>5997</v>
      </c>
      <c r="B1928" s="91" t="s">
        <v>5998</v>
      </c>
      <c r="C1928" s="91" t="s">
        <v>5999</v>
      </c>
      <c r="D1928" s="91" t="s">
        <v>105</v>
      </c>
      <c r="E1928" s="91" t="s">
        <v>105</v>
      </c>
      <c r="F1928" s="91" t="s">
        <v>565</v>
      </c>
      <c r="G1928" s="91" t="s">
        <v>335</v>
      </c>
      <c r="H1928" s="91" t="s">
        <v>175</v>
      </c>
      <c r="I1928" s="92">
        <v>6.7999932000067983E-3</v>
      </c>
    </row>
    <row r="1929" spans="1:9">
      <c r="A1929" s="91" t="s">
        <v>6000</v>
      </c>
      <c r="B1929" s="91" t="s">
        <v>6001</v>
      </c>
      <c r="C1929" s="91" t="s">
        <v>6002</v>
      </c>
      <c r="D1929" s="91" t="s">
        <v>99</v>
      </c>
      <c r="E1929" s="91" t="s">
        <v>296</v>
      </c>
      <c r="F1929" s="91" t="s">
        <v>296</v>
      </c>
      <c r="G1929" s="91" t="s">
        <v>165</v>
      </c>
      <c r="H1929" s="91" t="s">
        <v>132</v>
      </c>
      <c r="I1929" s="92">
        <v>6.7999932000067983E-3</v>
      </c>
    </row>
    <row r="1930" spans="1:9">
      <c r="A1930" s="91" t="s">
        <v>6003</v>
      </c>
      <c r="B1930" s="91" t="s">
        <v>6004</v>
      </c>
      <c r="C1930" s="91" t="s">
        <v>6005</v>
      </c>
      <c r="D1930" s="91" t="s">
        <v>94</v>
      </c>
      <c r="E1930" s="91" t="s">
        <v>94</v>
      </c>
      <c r="F1930" s="91" t="s">
        <v>281</v>
      </c>
      <c r="G1930" s="91" t="s">
        <v>194</v>
      </c>
      <c r="H1930" s="91" t="s">
        <v>147</v>
      </c>
      <c r="I1930" s="92">
        <v>6.7999932000067983E-3</v>
      </c>
    </row>
    <row r="1931" spans="1:9">
      <c r="A1931" s="91" t="s">
        <v>6006</v>
      </c>
      <c r="B1931" s="91" t="s">
        <v>6007</v>
      </c>
      <c r="C1931" s="91" t="s">
        <v>6008</v>
      </c>
      <c r="D1931" s="91" t="s">
        <v>58</v>
      </c>
      <c r="E1931" s="91" t="s">
        <v>58</v>
      </c>
      <c r="F1931" s="91" t="s">
        <v>59</v>
      </c>
      <c r="G1931" s="91" t="s">
        <v>335</v>
      </c>
      <c r="H1931" s="91" t="s">
        <v>175</v>
      </c>
      <c r="I1931" s="92">
        <v>6.7999932000067983E-3</v>
      </c>
    </row>
    <row r="1932" spans="1:9">
      <c r="A1932" s="91" t="s">
        <v>6009</v>
      </c>
      <c r="B1932" s="91" t="s">
        <v>6010</v>
      </c>
      <c r="C1932" s="91" t="s">
        <v>6011</v>
      </c>
      <c r="D1932" s="91" t="s">
        <v>88</v>
      </c>
      <c r="E1932" s="91" t="s">
        <v>609</v>
      </c>
      <c r="F1932" s="91" t="s">
        <v>610</v>
      </c>
      <c r="G1932" s="91" t="s">
        <v>174</v>
      </c>
      <c r="H1932" s="91" t="s">
        <v>137</v>
      </c>
      <c r="I1932" s="92">
        <v>6.7999932000067983E-3</v>
      </c>
    </row>
    <row r="1933" spans="1:9">
      <c r="A1933" s="91" t="s">
        <v>6012</v>
      </c>
      <c r="B1933" s="91" t="s">
        <v>6013</v>
      </c>
      <c r="C1933" s="91" t="s">
        <v>6014</v>
      </c>
      <c r="D1933" s="91" t="s">
        <v>88</v>
      </c>
      <c r="E1933" s="91" t="s">
        <v>112</v>
      </c>
      <c r="F1933" s="91" t="s">
        <v>113</v>
      </c>
      <c r="G1933" s="91" t="s">
        <v>194</v>
      </c>
      <c r="H1933" s="91" t="s">
        <v>147</v>
      </c>
      <c r="I1933" s="92">
        <v>6.7999932000067983E-3</v>
      </c>
    </row>
    <row r="1934" spans="1:9">
      <c r="A1934" s="91" t="s">
        <v>6015</v>
      </c>
      <c r="B1934" s="91" t="s">
        <v>6016</v>
      </c>
      <c r="C1934" s="91" t="s">
        <v>6017</v>
      </c>
      <c r="D1934" s="91" t="s">
        <v>99</v>
      </c>
      <c r="E1934" s="91" t="s">
        <v>551</v>
      </c>
      <c r="F1934" s="91" t="s">
        <v>552</v>
      </c>
      <c r="G1934" s="91" t="s">
        <v>323</v>
      </c>
      <c r="H1934" s="91" t="s">
        <v>160</v>
      </c>
      <c r="I1934" s="92">
        <v>6.7999932000067983E-3</v>
      </c>
    </row>
    <row r="1935" spans="1:9">
      <c r="A1935" s="91" t="s">
        <v>6018</v>
      </c>
      <c r="B1935" s="91" t="s">
        <v>6019</v>
      </c>
      <c r="C1935" s="91" t="s">
        <v>6020</v>
      </c>
      <c r="D1935" s="91" t="s">
        <v>65</v>
      </c>
      <c r="E1935" s="91" t="s">
        <v>78</v>
      </c>
      <c r="F1935" s="91" t="s">
        <v>79</v>
      </c>
      <c r="G1935" s="91" t="s">
        <v>268</v>
      </c>
      <c r="H1935" s="91" t="s">
        <v>137</v>
      </c>
      <c r="I1935" s="92">
        <v>6.7999932000067983E-3</v>
      </c>
    </row>
    <row r="1936" spans="1:9">
      <c r="A1936" s="91" t="s">
        <v>6021</v>
      </c>
      <c r="B1936" s="91" t="s">
        <v>6022</v>
      </c>
      <c r="C1936" s="91" t="s">
        <v>6023</v>
      </c>
      <c r="D1936" s="91" t="s">
        <v>88</v>
      </c>
      <c r="E1936" s="91" t="s">
        <v>112</v>
      </c>
      <c r="F1936" s="91" t="s">
        <v>113</v>
      </c>
      <c r="G1936" s="91" t="s">
        <v>194</v>
      </c>
      <c r="H1936" s="91" t="s">
        <v>147</v>
      </c>
      <c r="I1936" s="92">
        <v>6.7999932000067983E-3</v>
      </c>
    </row>
    <row r="1937" spans="1:9">
      <c r="A1937" s="91" t="s">
        <v>6024</v>
      </c>
      <c r="B1937" s="91" t="s">
        <v>6025</v>
      </c>
      <c r="C1937" s="91" t="s">
        <v>6026</v>
      </c>
      <c r="D1937" s="91" t="s">
        <v>105</v>
      </c>
      <c r="E1937" s="91" t="s">
        <v>105</v>
      </c>
      <c r="F1937" s="91" t="s">
        <v>665</v>
      </c>
      <c r="G1937" s="91" t="s">
        <v>402</v>
      </c>
      <c r="H1937" s="91" t="s">
        <v>222</v>
      </c>
      <c r="I1937" s="92">
        <v>6.7999932000067983E-3</v>
      </c>
    </row>
    <row r="1938" spans="1:9">
      <c r="A1938" s="91" t="s">
        <v>6027</v>
      </c>
      <c r="B1938" s="91" t="s">
        <v>6028</v>
      </c>
      <c r="C1938" s="91" t="s">
        <v>6029</v>
      </c>
      <c r="D1938" s="91" t="s">
        <v>94</v>
      </c>
      <c r="E1938" s="91" t="s">
        <v>94</v>
      </c>
      <c r="F1938" s="91" t="s">
        <v>281</v>
      </c>
      <c r="G1938" s="91" t="s">
        <v>194</v>
      </c>
      <c r="H1938" s="91" t="s">
        <v>147</v>
      </c>
      <c r="I1938" s="92">
        <v>6.6999933000066996E-3</v>
      </c>
    </row>
    <row r="1939" spans="1:9">
      <c r="A1939" s="91" t="s">
        <v>6030</v>
      </c>
      <c r="B1939" s="91" t="s">
        <v>6031</v>
      </c>
      <c r="C1939" s="91" t="s">
        <v>6032</v>
      </c>
      <c r="D1939" s="91" t="s">
        <v>94</v>
      </c>
      <c r="E1939" s="91" t="s">
        <v>94</v>
      </c>
      <c r="F1939" s="91" t="s">
        <v>281</v>
      </c>
      <c r="G1939" s="91" t="s">
        <v>194</v>
      </c>
      <c r="H1939" s="91" t="s">
        <v>147</v>
      </c>
      <c r="I1939" s="92">
        <v>6.6999933000066996E-3</v>
      </c>
    </row>
    <row r="1940" spans="1:9">
      <c r="A1940" s="91" t="s">
        <v>6033</v>
      </c>
      <c r="B1940" s="91" t="s">
        <v>6034</v>
      </c>
      <c r="C1940" s="91" t="s">
        <v>6035</v>
      </c>
      <c r="D1940" s="91" t="s">
        <v>88</v>
      </c>
      <c r="E1940" s="91" t="s">
        <v>311</v>
      </c>
      <c r="F1940" s="91" t="s">
        <v>311</v>
      </c>
      <c r="G1940" s="91" t="s">
        <v>344</v>
      </c>
      <c r="H1940" s="91" t="s">
        <v>137</v>
      </c>
      <c r="I1940" s="92">
        <v>6.6999933000066996E-3</v>
      </c>
    </row>
    <row r="1941" spans="1:9">
      <c r="A1941" s="91" t="s">
        <v>6036</v>
      </c>
      <c r="B1941" s="91" t="s">
        <v>6037</v>
      </c>
      <c r="C1941" s="91" t="s">
        <v>6038</v>
      </c>
      <c r="D1941" s="91" t="s">
        <v>94</v>
      </c>
      <c r="E1941" s="91" t="s">
        <v>94</v>
      </c>
      <c r="F1941" s="91" t="s">
        <v>1563</v>
      </c>
      <c r="G1941" s="91" t="s">
        <v>335</v>
      </c>
      <c r="H1941" s="91" t="s">
        <v>175</v>
      </c>
      <c r="I1941" s="92">
        <v>6.6999933000066996E-3</v>
      </c>
    </row>
    <row r="1942" spans="1:9">
      <c r="A1942" s="91" t="s">
        <v>6039</v>
      </c>
      <c r="B1942" s="91" t="s">
        <v>6040</v>
      </c>
      <c r="C1942" s="91" t="s">
        <v>6041</v>
      </c>
      <c r="D1942" s="91" t="s">
        <v>70</v>
      </c>
      <c r="E1942" s="91" t="s">
        <v>86</v>
      </c>
      <c r="F1942" s="91" t="s">
        <v>532</v>
      </c>
      <c r="G1942" s="91" t="s">
        <v>194</v>
      </c>
      <c r="H1942" s="91" t="s">
        <v>147</v>
      </c>
      <c r="I1942" s="92">
        <v>6.6999933000066996E-3</v>
      </c>
    </row>
    <row r="1943" spans="1:9">
      <c r="A1943" s="91" t="s">
        <v>6042</v>
      </c>
      <c r="B1943" s="91" t="s">
        <v>6043</v>
      </c>
      <c r="C1943" s="91" t="s">
        <v>6044</v>
      </c>
      <c r="D1943" s="91" t="s">
        <v>58</v>
      </c>
      <c r="E1943" s="91" t="s">
        <v>58</v>
      </c>
      <c r="F1943" s="91" t="s">
        <v>59</v>
      </c>
      <c r="G1943" s="91" t="s">
        <v>388</v>
      </c>
      <c r="H1943" s="91" t="s">
        <v>213</v>
      </c>
      <c r="I1943" s="92">
        <v>6.6999933000066996E-3</v>
      </c>
    </row>
    <row r="1944" spans="1:9">
      <c r="A1944" s="91" t="s">
        <v>6045</v>
      </c>
      <c r="B1944" s="91" t="s">
        <v>6046</v>
      </c>
      <c r="C1944" s="91" t="s">
        <v>6047</v>
      </c>
      <c r="D1944" s="91" t="s">
        <v>94</v>
      </c>
      <c r="E1944" s="91" t="s">
        <v>94</v>
      </c>
      <c r="F1944" s="91" t="s">
        <v>281</v>
      </c>
      <c r="G1944" s="91" t="s">
        <v>406</v>
      </c>
      <c r="H1944" s="91" t="s">
        <v>228</v>
      </c>
      <c r="I1944" s="92">
        <v>6.6999933000066996E-3</v>
      </c>
    </row>
    <row r="1945" spans="1:9">
      <c r="A1945" s="91" t="s">
        <v>6048</v>
      </c>
      <c r="B1945" s="91" t="s">
        <v>6049</v>
      </c>
      <c r="C1945" s="91" t="s">
        <v>6050</v>
      </c>
      <c r="D1945" s="91" t="s">
        <v>88</v>
      </c>
      <c r="E1945" s="91" t="s">
        <v>112</v>
      </c>
      <c r="F1945" s="91" t="s">
        <v>113</v>
      </c>
      <c r="G1945" s="91" t="s">
        <v>179</v>
      </c>
      <c r="H1945" s="91" t="s">
        <v>142</v>
      </c>
      <c r="I1945" s="92">
        <v>6.6999933000066996E-3</v>
      </c>
    </row>
    <row r="1946" spans="1:9">
      <c r="A1946" s="91" t="s">
        <v>6051</v>
      </c>
      <c r="B1946" s="91" t="s">
        <v>6052</v>
      </c>
      <c r="C1946" s="91" t="s">
        <v>6053</v>
      </c>
      <c r="D1946" s="91" t="s">
        <v>99</v>
      </c>
      <c r="E1946" s="91" t="s">
        <v>192</v>
      </c>
      <c r="F1946" s="91" t="s">
        <v>1044</v>
      </c>
      <c r="G1946" s="91" t="s">
        <v>179</v>
      </c>
      <c r="H1946" s="91" t="s">
        <v>142</v>
      </c>
      <c r="I1946" s="92">
        <v>6.6999933000066996E-3</v>
      </c>
    </row>
    <row r="1947" spans="1:9">
      <c r="A1947" s="91" t="s">
        <v>6054</v>
      </c>
      <c r="B1947" s="91" t="s">
        <v>6055</v>
      </c>
      <c r="C1947" s="91" t="s">
        <v>6056</v>
      </c>
      <c r="D1947" s="91" t="s">
        <v>94</v>
      </c>
      <c r="E1947" s="91" t="s">
        <v>94</v>
      </c>
      <c r="F1947" s="91" t="s">
        <v>1563</v>
      </c>
      <c r="G1947" s="91" t="s">
        <v>372</v>
      </c>
      <c r="H1947" s="91" t="s">
        <v>199</v>
      </c>
      <c r="I1947" s="92">
        <v>6.6999933000066996E-3</v>
      </c>
    </row>
    <row r="1948" spans="1:9">
      <c r="A1948" s="91" t="s">
        <v>6057</v>
      </c>
      <c r="B1948" s="91" t="s">
        <v>6058</v>
      </c>
      <c r="C1948" s="91" t="s">
        <v>6059</v>
      </c>
      <c r="D1948" s="91" t="s">
        <v>105</v>
      </c>
      <c r="E1948" s="91" t="s">
        <v>105</v>
      </c>
      <c r="F1948" s="91" t="s">
        <v>565</v>
      </c>
      <c r="G1948" s="91" t="s">
        <v>431</v>
      </c>
      <c r="H1948" s="91" t="s">
        <v>137</v>
      </c>
      <c r="I1948" s="92">
        <v>6.6999933000066996E-3</v>
      </c>
    </row>
    <row r="1949" spans="1:9">
      <c r="A1949" s="91" t="s">
        <v>6060</v>
      </c>
      <c r="B1949" s="91" t="s">
        <v>6061</v>
      </c>
      <c r="C1949" s="91" t="s">
        <v>6062</v>
      </c>
      <c r="D1949" s="91" t="s">
        <v>50</v>
      </c>
      <c r="E1949" s="91" t="s">
        <v>51</v>
      </c>
      <c r="F1949" s="91" t="s">
        <v>761</v>
      </c>
      <c r="G1949" s="91" t="s">
        <v>323</v>
      </c>
      <c r="H1949" s="91" t="s">
        <v>160</v>
      </c>
      <c r="I1949" s="92">
        <v>6.6999933000066996E-3</v>
      </c>
    </row>
    <row r="1950" spans="1:9">
      <c r="A1950" s="91" t="s">
        <v>6063</v>
      </c>
      <c r="B1950" s="91" t="s">
        <v>6064</v>
      </c>
      <c r="C1950" s="91" t="s">
        <v>6065</v>
      </c>
      <c r="D1950" s="91" t="s">
        <v>88</v>
      </c>
      <c r="E1950" s="91" t="s">
        <v>609</v>
      </c>
      <c r="F1950" s="91" t="s">
        <v>1025</v>
      </c>
      <c r="G1950" s="91" t="s">
        <v>327</v>
      </c>
      <c r="H1950" s="91" t="s">
        <v>166</v>
      </c>
      <c r="I1950" s="92">
        <v>6.5999934000065992E-3</v>
      </c>
    </row>
    <row r="1951" spans="1:9">
      <c r="A1951" s="91" t="s">
        <v>6066</v>
      </c>
      <c r="B1951" s="91" t="s">
        <v>6067</v>
      </c>
      <c r="C1951" s="91" t="s">
        <v>6068</v>
      </c>
      <c r="D1951" s="91" t="s">
        <v>70</v>
      </c>
      <c r="E1951" s="91" t="s">
        <v>435</v>
      </c>
      <c r="F1951" s="91" t="s">
        <v>2642</v>
      </c>
      <c r="G1951" s="91" t="s">
        <v>449</v>
      </c>
      <c r="H1951" s="91" t="s">
        <v>256</v>
      </c>
      <c r="I1951" s="92">
        <v>6.5999934000065992E-3</v>
      </c>
    </row>
    <row r="1952" spans="1:9">
      <c r="A1952" s="91" t="s">
        <v>6069</v>
      </c>
      <c r="B1952" s="91" t="s">
        <v>6070</v>
      </c>
      <c r="C1952" s="91" t="s">
        <v>6071</v>
      </c>
      <c r="D1952" s="91" t="s">
        <v>99</v>
      </c>
      <c r="E1952" s="91" t="s">
        <v>296</v>
      </c>
      <c r="F1952" s="91" t="s">
        <v>296</v>
      </c>
      <c r="G1952" s="91" t="s">
        <v>268</v>
      </c>
      <c r="H1952" s="91" t="s">
        <v>137</v>
      </c>
      <c r="I1952" s="92">
        <v>6.5999934000065992E-3</v>
      </c>
    </row>
    <row r="1953" spans="1:9">
      <c r="A1953" s="91" t="s">
        <v>6072</v>
      </c>
      <c r="B1953" s="91" t="s">
        <v>6073</v>
      </c>
      <c r="C1953" s="91" t="s">
        <v>6074</v>
      </c>
      <c r="D1953" s="91" t="s">
        <v>88</v>
      </c>
      <c r="E1953" s="91" t="s">
        <v>609</v>
      </c>
      <c r="F1953" s="91" t="s">
        <v>1025</v>
      </c>
      <c r="G1953" s="91" t="s">
        <v>327</v>
      </c>
      <c r="H1953" s="91" t="s">
        <v>166</v>
      </c>
      <c r="I1953" s="92">
        <v>6.5999934000065992E-3</v>
      </c>
    </row>
    <row r="1954" spans="1:9">
      <c r="A1954" s="91" t="s">
        <v>6075</v>
      </c>
      <c r="B1954" s="91" t="s">
        <v>6076</v>
      </c>
      <c r="C1954" s="91" t="s">
        <v>6077</v>
      </c>
      <c r="D1954" s="91" t="s">
        <v>94</v>
      </c>
      <c r="E1954" s="91" t="s">
        <v>94</v>
      </c>
      <c r="F1954" s="91" t="s">
        <v>164</v>
      </c>
      <c r="G1954" s="91" t="s">
        <v>194</v>
      </c>
      <c r="H1954" s="91" t="s">
        <v>147</v>
      </c>
      <c r="I1954" s="92">
        <v>6.5999934000065992E-3</v>
      </c>
    </row>
    <row r="1955" spans="1:9">
      <c r="A1955" s="91" t="s">
        <v>6078</v>
      </c>
      <c r="B1955" s="91" t="s">
        <v>6079</v>
      </c>
      <c r="C1955" s="91" t="s">
        <v>6080</v>
      </c>
      <c r="D1955" s="91" t="s">
        <v>88</v>
      </c>
      <c r="E1955" s="91" t="s">
        <v>609</v>
      </c>
      <c r="F1955" s="91" t="s">
        <v>1025</v>
      </c>
      <c r="G1955" s="91" t="s">
        <v>376</v>
      </c>
      <c r="H1955" s="91" t="s">
        <v>204</v>
      </c>
      <c r="I1955" s="92">
        <v>6.5999934000065992E-3</v>
      </c>
    </row>
    <row r="1956" spans="1:9">
      <c r="A1956" s="91" t="s">
        <v>6081</v>
      </c>
      <c r="B1956" s="91" t="s">
        <v>6082</v>
      </c>
      <c r="C1956" s="91" t="s">
        <v>6083</v>
      </c>
      <c r="D1956" s="91" t="s">
        <v>88</v>
      </c>
      <c r="E1956" s="91" t="s">
        <v>112</v>
      </c>
      <c r="F1956" s="91" t="s">
        <v>113</v>
      </c>
      <c r="G1956" s="91" t="s">
        <v>179</v>
      </c>
      <c r="H1956" s="91" t="s">
        <v>142</v>
      </c>
      <c r="I1956" s="92">
        <v>6.5999934000065992E-3</v>
      </c>
    </row>
    <row r="1957" spans="1:9">
      <c r="A1957" s="91" t="s">
        <v>6084</v>
      </c>
      <c r="B1957" s="91" t="s">
        <v>6085</v>
      </c>
      <c r="C1957" s="91" t="s">
        <v>6086</v>
      </c>
      <c r="D1957" s="91" t="s">
        <v>88</v>
      </c>
      <c r="E1957" s="91" t="s">
        <v>609</v>
      </c>
      <c r="F1957" s="91" t="s">
        <v>1025</v>
      </c>
      <c r="G1957" s="91" t="s">
        <v>327</v>
      </c>
      <c r="H1957" s="91" t="s">
        <v>166</v>
      </c>
      <c r="I1957" s="92">
        <v>6.5999934000065992E-3</v>
      </c>
    </row>
    <row r="1958" spans="1:9">
      <c r="A1958" s="91" t="s">
        <v>6087</v>
      </c>
      <c r="B1958" s="91" t="s">
        <v>6088</v>
      </c>
      <c r="C1958" s="91" t="s">
        <v>6089</v>
      </c>
      <c r="D1958" s="91" t="s">
        <v>94</v>
      </c>
      <c r="E1958" s="91" t="s">
        <v>94</v>
      </c>
      <c r="F1958" s="91" t="s">
        <v>281</v>
      </c>
      <c r="G1958" s="91" t="s">
        <v>376</v>
      </c>
      <c r="H1958" s="91" t="s">
        <v>204</v>
      </c>
      <c r="I1958" s="92">
        <v>6.4999935000064988E-3</v>
      </c>
    </row>
    <row r="1959" spans="1:9">
      <c r="A1959" s="91" t="s">
        <v>6090</v>
      </c>
      <c r="B1959" s="91" t="s">
        <v>6091</v>
      </c>
      <c r="C1959" s="91" t="s">
        <v>6092</v>
      </c>
      <c r="D1959" s="91" t="s">
        <v>88</v>
      </c>
      <c r="E1959" s="91" t="s">
        <v>311</v>
      </c>
      <c r="F1959" s="91" t="s">
        <v>311</v>
      </c>
      <c r="G1959" s="91" t="s">
        <v>179</v>
      </c>
      <c r="H1959" s="91" t="s">
        <v>142</v>
      </c>
      <c r="I1959" s="92">
        <v>6.4999935000064988E-3</v>
      </c>
    </row>
    <row r="1960" spans="1:9">
      <c r="A1960" s="91" t="s">
        <v>6093</v>
      </c>
      <c r="B1960" s="91" t="s">
        <v>6094</v>
      </c>
      <c r="C1960" s="91" t="s">
        <v>6095</v>
      </c>
      <c r="D1960" s="91" t="s">
        <v>70</v>
      </c>
      <c r="E1960" s="91" t="s">
        <v>86</v>
      </c>
      <c r="F1960" s="91" t="s">
        <v>532</v>
      </c>
      <c r="G1960" s="91" t="s">
        <v>194</v>
      </c>
      <c r="H1960" s="91" t="s">
        <v>147</v>
      </c>
      <c r="I1960" s="92">
        <v>6.4999935000064988E-3</v>
      </c>
    </row>
    <row r="1961" spans="1:9">
      <c r="A1961" s="91" t="s">
        <v>6096</v>
      </c>
      <c r="B1961" s="91" t="s">
        <v>6097</v>
      </c>
      <c r="C1961" s="91" t="s">
        <v>6098</v>
      </c>
      <c r="D1961" s="91" t="s">
        <v>88</v>
      </c>
      <c r="E1961" s="91" t="s">
        <v>609</v>
      </c>
      <c r="F1961" s="91" t="s">
        <v>610</v>
      </c>
      <c r="G1961" s="91" t="s">
        <v>276</v>
      </c>
      <c r="H1961" s="91" t="s">
        <v>152</v>
      </c>
      <c r="I1961" s="92">
        <v>6.4999935000064988E-3</v>
      </c>
    </row>
    <row r="1962" spans="1:9">
      <c r="A1962" s="91" t="s">
        <v>6099</v>
      </c>
      <c r="B1962" s="91" t="s">
        <v>6100</v>
      </c>
      <c r="C1962" s="91" t="s">
        <v>6101</v>
      </c>
      <c r="D1962" s="91" t="s">
        <v>70</v>
      </c>
      <c r="E1962" s="91" t="s">
        <v>86</v>
      </c>
      <c r="F1962" s="91" t="s">
        <v>300</v>
      </c>
      <c r="G1962" s="91" t="s">
        <v>194</v>
      </c>
      <c r="H1962" s="91" t="s">
        <v>147</v>
      </c>
      <c r="I1962" s="92">
        <v>6.4999935000064988E-3</v>
      </c>
    </row>
    <row r="1963" spans="1:9">
      <c r="A1963" s="91" t="s">
        <v>6102</v>
      </c>
      <c r="B1963" s="91" t="s">
        <v>6103</v>
      </c>
      <c r="C1963" s="91" t="s">
        <v>6104</v>
      </c>
      <c r="D1963" s="91" t="s">
        <v>99</v>
      </c>
      <c r="E1963" s="91" t="s">
        <v>296</v>
      </c>
      <c r="F1963" s="91" t="s">
        <v>296</v>
      </c>
      <c r="G1963" s="91" t="s">
        <v>174</v>
      </c>
      <c r="H1963" s="91" t="s">
        <v>137</v>
      </c>
      <c r="I1963" s="92">
        <v>6.4999935000064988E-3</v>
      </c>
    </row>
    <row r="1964" spans="1:9">
      <c r="A1964" s="91" t="s">
        <v>6105</v>
      </c>
      <c r="B1964" s="91" t="s">
        <v>6106</v>
      </c>
      <c r="C1964" s="91" t="s">
        <v>6107</v>
      </c>
      <c r="D1964" s="91" t="s">
        <v>50</v>
      </c>
      <c r="E1964" s="91" t="s">
        <v>146</v>
      </c>
      <c r="F1964" s="91" t="s">
        <v>146</v>
      </c>
      <c r="G1964" s="91" t="s">
        <v>323</v>
      </c>
      <c r="H1964" s="91" t="s">
        <v>160</v>
      </c>
      <c r="I1964" s="92">
        <v>6.4999935000064988E-3</v>
      </c>
    </row>
    <row r="1965" spans="1:9">
      <c r="A1965" s="91" t="s">
        <v>6108</v>
      </c>
      <c r="B1965" s="91" t="s">
        <v>6109</v>
      </c>
      <c r="C1965" s="91" t="s">
        <v>6110</v>
      </c>
      <c r="D1965" s="91" t="s">
        <v>58</v>
      </c>
      <c r="E1965" s="91" t="s">
        <v>58</v>
      </c>
      <c r="F1965" s="91" t="s">
        <v>59</v>
      </c>
      <c r="G1965" s="91" t="s">
        <v>388</v>
      </c>
      <c r="H1965" s="91" t="s">
        <v>213</v>
      </c>
      <c r="I1965" s="92">
        <v>6.4999935000064988E-3</v>
      </c>
    </row>
    <row r="1966" spans="1:9">
      <c r="A1966" s="91" t="s">
        <v>6111</v>
      </c>
      <c r="B1966" s="91" t="s">
        <v>6112</v>
      </c>
      <c r="C1966" s="91" t="s">
        <v>6113</v>
      </c>
      <c r="D1966" s="91" t="s">
        <v>74</v>
      </c>
      <c r="E1966" s="91" t="s">
        <v>74</v>
      </c>
      <c r="F1966" s="91" t="s">
        <v>98</v>
      </c>
      <c r="G1966" s="91" t="s">
        <v>402</v>
      </c>
      <c r="H1966" s="91" t="s">
        <v>222</v>
      </c>
      <c r="I1966" s="92">
        <v>6.4999935000064988E-3</v>
      </c>
    </row>
    <row r="1967" spans="1:9">
      <c r="A1967" s="91" t="s">
        <v>6114</v>
      </c>
      <c r="B1967" s="91" t="s">
        <v>6115</v>
      </c>
      <c r="C1967" s="91" t="s">
        <v>6116</v>
      </c>
      <c r="D1967" s="91" t="s">
        <v>70</v>
      </c>
      <c r="E1967" s="91" t="s">
        <v>86</v>
      </c>
      <c r="F1967" s="91" t="s">
        <v>1003</v>
      </c>
      <c r="G1967" s="91" t="s">
        <v>372</v>
      </c>
      <c r="H1967" s="91" t="s">
        <v>199</v>
      </c>
      <c r="I1967" s="92">
        <v>6.3999936000063993E-3</v>
      </c>
    </row>
    <row r="1968" spans="1:9">
      <c r="A1968" s="91" t="s">
        <v>6117</v>
      </c>
      <c r="B1968" s="91" t="s">
        <v>6118</v>
      </c>
      <c r="C1968" s="91" t="s">
        <v>6119</v>
      </c>
      <c r="D1968" s="91" t="s">
        <v>50</v>
      </c>
      <c r="E1968" s="91" t="s">
        <v>146</v>
      </c>
      <c r="F1968" s="91" t="s">
        <v>146</v>
      </c>
      <c r="G1968" s="91" t="s">
        <v>53</v>
      </c>
      <c r="H1968" s="91" t="s">
        <v>54</v>
      </c>
      <c r="I1968" s="92">
        <v>6.3999936000063993E-3</v>
      </c>
    </row>
    <row r="1969" spans="1:9">
      <c r="A1969" s="91" t="s">
        <v>6120</v>
      </c>
      <c r="B1969" s="91" t="s">
        <v>6121</v>
      </c>
      <c r="C1969" s="91" t="s">
        <v>6122</v>
      </c>
      <c r="D1969" s="91" t="s">
        <v>70</v>
      </c>
      <c r="E1969" s="91" t="s">
        <v>86</v>
      </c>
      <c r="F1969" s="91" t="s">
        <v>300</v>
      </c>
      <c r="G1969" s="91" t="s">
        <v>323</v>
      </c>
      <c r="H1969" s="91" t="s">
        <v>160</v>
      </c>
      <c r="I1969" s="92">
        <v>6.3999936000063993E-3</v>
      </c>
    </row>
    <row r="1970" spans="1:9">
      <c r="A1970" s="91" t="s">
        <v>6123</v>
      </c>
      <c r="B1970" s="91" t="s">
        <v>6124</v>
      </c>
      <c r="C1970" s="91" t="s">
        <v>6125</v>
      </c>
      <c r="D1970" s="91" t="s">
        <v>65</v>
      </c>
      <c r="E1970" s="91" t="s">
        <v>92</v>
      </c>
      <c r="F1970" s="91" t="s">
        <v>876</v>
      </c>
      <c r="G1970" s="91" t="s">
        <v>335</v>
      </c>
      <c r="H1970" s="91" t="s">
        <v>175</v>
      </c>
      <c r="I1970" s="92">
        <v>6.3999936000063993E-3</v>
      </c>
    </row>
    <row r="1971" spans="1:9">
      <c r="A1971" s="91" t="s">
        <v>6126</v>
      </c>
      <c r="B1971" s="91" t="s">
        <v>6127</v>
      </c>
      <c r="C1971" s="91" t="s">
        <v>6128</v>
      </c>
      <c r="D1971" s="91" t="s">
        <v>99</v>
      </c>
      <c r="E1971" s="91" t="s">
        <v>291</v>
      </c>
      <c r="F1971" s="91" t="s">
        <v>669</v>
      </c>
      <c r="G1971" s="91" t="s">
        <v>194</v>
      </c>
      <c r="H1971" s="91" t="s">
        <v>147</v>
      </c>
      <c r="I1971" s="92">
        <v>6.3999936000063993E-3</v>
      </c>
    </row>
    <row r="1972" spans="1:9">
      <c r="A1972" s="91" t="s">
        <v>6129</v>
      </c>
      <c r="B1972" s="91" t="s">
        <v>6130</v>
      </c>
      <c r="C1972" s="91" t="s">
        <v>6131</v>
      </c>
      <c r="D1972" s="91" t="s">
        <v>99</v>
      </c>
      <c r="E1972" s="91" t="s">
        <v>291</v>
      </c>
      <c r="F1972" s="91" t="s">
        <v>292</v>
      </c>
      <c r="G1972" s="91" t="s">
        <v>194</v>
      </c>
      <c r="H1972" s="91" t="s">
        <v>147</v>
      </c>
      <c r="I1972" s="92">
        <v>6.3999936000063993E-3</v>
      </c>
    </row>
    <row r="1973" spans="1:9">
      <c r="A1973" s="91" t="s">
        <v>6132</v>
      </c>
      <c r="B1973" s="91" t="s">
        <v>6133</v>
      </c>
      <c r="C1973" s="91" t="s">
        <v>6134</v>
      </c>
      <c r="D1973" s="91" t="s">
        <v>99</v>
      </c>
      <c r="E1973" s="91" t="s">
        <v>226</v>
      </c>
      <c r="F1973" s="91" t="s">
        <v>227</v>
      </c>
      <c r="G1973" s="91" t="s">
        <v>449</v>
      </c>
      <c r="H1973" s="91" t="s">
        <v>256</v>
      </c>
      <c r="I1973" s="92">
        <v>6.3999936000063993E-3</v>
      </c>
    </row>
    <row r="1974" spans="1:9">
      <c r="A1974" s="91" t="s">
        <v>6135</v>
      </c>
      <c r="B1974" s="91" t="s">
        <v>6136</v>
      </c>
      <c r="C1974" s="91" t="s">
        <v>6137</v>
      </c>
      <c r="D1974" s="91" t="s">
        <v>99</v>
      </c>
      <c r="E1974" s="91" t="s">
        <v>551</v>
      </c>
      <c r="F1974" s="91" t="s">
        <v>1076</v>
      </c>
      <c r="G1974" s="91" t="s">
        <v>179</v>
      </c>
      <c r="H1974" s="91" t="s">
        <v>142</v>
      </c>
      <c r="I1974" s="92">
        <v>6.3999936000063993E-3</v>
      </c>
    </row>
    <row r="1975" spans="1:9">
      <c r="A1975" s="91" t="s">
        <v>6138</v>
      </c>
      <c r="B1975" s="91" t="s">
        <v>6139</v>
      </c>
      <c r="C1975" s="91" t="s">
        <v>6140</v>
      </c>
      <c r="D1975" s="91" t="s">
        <v>99</v>
      </c>
      <c r="E1975" s="91" t="s">
        <v>192</v>
      </c>
      <c r="F1975" s="91" t="s">
        <v>193</v>
      </c>
      <c r="G1975" s="91" t="s">
        <v>323</v>
      </c>
      <c r="H1975" s="91" t="s">
        <v>160</v>
      </c>
      <c r="I1975" s="92">
        <v>6.3999936000063993E-3</v>
      </c>
    </row>
    <row r="1976" spans="1:9">
      <c r="A1976" s="91" t="s">
        <v>6141</v>
      </c>
      <c r="B1976" s="91" t="s">
        <v>6142</v>
      </c>
      <c r="C1976" s="91" t="s">
        <v>6143</v>
      </c>
      <c r="D1976" s="91" t="s">
        <v>88</v>
      </c>
      <c r="E1976" s="91" t="s">
        <v>311</v>
      </c>
      <c r="F1976" s="91" t="s">
        <v>311</v>
      </c>
      <c r="G1976" s="91" t="s">
        <v>327</v>
      </c>
      <c r="H1976" s="91" t="s">
        <v>166</v>
      </c>
      <c r="I1976" s="92">
        <v>6.2999937000062988E-3</v>
      </c>
    </row>
    <row r="1977" spans="1:9">
      <c r="A1977" s="91" t="s">
        <v>6144</v>
      </c>
      <c r="B1977" s="91" t="s">
        <v>6145</v>
      </c>
      <c r="C1977" s="91" t="s">
        <v>6146</v>
      </c>
      <c r="D1977" s="91" t="s">
        <v>88</v>
      </c>
      <c r="E1977" s="91" t="s">
        <v>112</v>
      </c>
      <c r="F1977" s="91" t="s">
        <v>113</v>
      </c>
      <c r="G1977" s="91" t="s">
        <v>179</v>
      </c>
      <c r="H1977" s="91" t="s">
        <v>142</v>
      </c>
      <c r="I1977" s="92">
        <v>6.2999937000062988E-3</v>
      </c>
    </row>
    <row r="1978" spans="1:9">
      <c r="A1978" s="91" t="s">
        <v>6147</v>
      </c>
      <c r="B1978" s="91" t="s">
        <v>6148</v>
      </c>
      <c r="C1978" s="91" t="s">
        <v>6149</v>
      </c>
      <c r="D1978" s="91" t="s">
        <v>70</v>
      </c>
      <c r="E1978" s="91" t="s">
        <v>435</v>
      </c>
      <c r="F1978" s="91" t="s">
        <v>2642</v>
      </c>
      <c r="G1978" s="91" t="s">
        <v>352</v>
      </c>
      <c r="H1978" s="91" t="s">
        <v>180</v>
      </c>
      <c r="I1978" s="92">
        <v>6.2999937000062988E-3</v>
      </c>
    </row>
    <row r="1979" spans="1:9">
      <c r="A1979" s="91" t="s">
        <v>6150</v>
      </c>
      <c r="B1979" s="91" t="s">
        <v>6151</v>
      </c>
      <c r="C1979" s="91" t="s">
        <v>6152</v>
      </c>
      <c r="D1979" s="91" t="s">
        <v>70</v>
      </c>
      <c r="E1979" s="91" t="s">
        <v>86</v>
      </c>
      <c r="F1979" s="91" t="s">
        <v>87</v>
      </c>
      <c r="G1979" s="91" t="s">
        <v>352</v>
      </c>
      <c r="H1979" s="91" t="s">
        <v>180</v>
      </c>
      <c r="I1979" s="92">
        <v>6.2999937000062988E-3</v>
      </c>
    </row>
    <row r="1980" spans="1:9">
      <c r="A1980" s="91" t="s">
        <v>6153</v>
      </c>
      <c r="B1980" s="91" t="s">
        <v>6154</v>
      </c>
      <c r="C1980" s="91" t="s">
        <v>6155</v>
      </c>
      <c r="D1980" s="91" t="s">
        <v>88</v>
      </c>
      <c r="E1980" s="91" t="s">
        <v>311</v>
      </c>
      <c r="F1980" s="91" t="s">
        <v>311</v>
      </c>
      <c r="G1980" s="91" t="s">
        <v>179</v>
      </c>
      <c r="H1980" s="91" t="s">
        <v>142</v>
      </c>
      <c r="I1980" s="92">
        <v>6.2999937000062988E-3</v>
      </c>
    </row>
    <row r="1981" spans="1:9">
      <c r="A1981" s="91" t="s">
        <v>6156</v>
      </c>
      <c r="B1981" s="91" t="s">
        <v>6157</v>
      </c>
      <c r="C1981" s="91" t="s">
        <v>6158</v>
      </c>
      <c r="D1981" s="91" t="s">
        <v>88</v>
      </c>
      <c r="E1981" s="91" t="s">
        <v>127</v>
      </c>
      <c r="F1981" s="91" t="s">
        <v>128</v>
      </c>
      <c r="G1981" s="91" t="s">
        <v>360</v>
      </c>
      <c r="H1981" s="91" t="s">
        <v>188</v>
      </c>
      <c r="I1981" s="92">
        <v>6.2999937000062988E-3</v>
      </c>
    </row>
    <row r="1982" spans="1:9">
      <c r="A1982" s="91" t="s">
        <v>6159</v>
      </c>
      <c r="B1982" s="91" t="s">
        <v>6160</v>
      </c>
      <c r="C1982" s="91" t="s">
        <v>6161</v>
      </c>
      <c r="D1982" s="91" t="s">
        <v>88</v>
      </c>
      <c r="E1982" s="91" t="s">
        <v>609</v>
      </c>
      <c r="F1982" s="91" t="s">
        <v>610</v>
      </c>
      <c r="G1982" s="91" t="s">
        <v>194</v>
      </c>
      <c r="H1982" s="91" t="s">
        <v>147</v>
      </c>
      <c r="I1982" s="92">
        <v>6.2999937000062988E-3</v>
      </c>
    </row>
    <row r="1983" spans="1:9">
      <c r="A1983" s="91" t="s">
        <v>6162</v>
      </c>
      <c r="B1983" s="91" t="s">
        <v>6163</v>
      </c>
      <c r="C1983" s="91" t="s">
        <v>6164</v>
      </c>
      <c r="D1983" s="91" t="s">
        <v>74</v>
      </c>
      <c r="E1983" s="91" t="s">
        <v>74</v>
      </c>
      <c r="F1983" s="91" t="s">
        <v>151</v>
      </c>
      <c r="G1983" s="91" t="s">
        <v>445</v>
      </c>
      <c r="H1983" s="91" t="s">
        <v>252</v>
      </c>
      <c r="I1983" s="92">
        <v>6.2999937000062988E-3</v>
      </c>
    </row>
    <row r="1984" spans="1:9">
      <c r="A1984" s="91" t="s">
        <v>6165</v>
      </c>
      <c r="B1984" s="91" t="s">
        <v>6166</v>
      </c>
      <c r="C1984" s="91" t="s">
        <v>6167</v>
      </c>
      <c r="D1984" s="91" t="s">
        <v>88</v>
      </c>
      <c r="E1984" s="91" t="s">
        <v>112</v>
      </c>
      <c r="F1984" s="91" t="s">
        <v>113</v>
      </c>
      <c r="G1984" s="91" t="s">
        <v>194</v>
      </c>
      <c r="H1984" s="91" t="s">
        <v>147</v>
      </c>
      <c r="I1984" s="92">
        <v>6.2999937000062988E-3</v>
      </c>
    </row>
    <row r="1985" spans="1:9">
      <c r="A1985" s="91" t="s">
        <v>6168</v>
      </c>
      <c r="B1985" s="91" t="s">
        <v>6169</v>
      </c>
      <c r="C1985" s="91" t="s">
        <v>6170</v>
      </c>
      <c r="D1985" s="91" t="s">
        <v>70</v>
      </c>
      <c r="E1985" s="91" t="s">
        <v>435</v>
      </c>
      <c r="F1985" s="91" t="s">
        <v>3911</v>
      </c>
      <c r="G1985" s="91" t="s">
        <v>53</v>
      </c>
      <c r="H1985" s="91" t="s">
        <v>54</v>
      </c>
      <c r="I1985" s="92">
        <v>6.2999937000062988E-3</v>
      </c>
    </row>
    <row r="1986" spans="1:9">
      <c r="A1986" s="91" t="s">
        <v>6171</v>
      </c>
      <c r="B1986" s="91" t="s">
        <v>6172</v>
      </c>
      <c r="C1986" s="91" t="s">
        <v>6173</v>
      </c>
      <c r="D1986" s="91" t="s">
        <v>94</v>
      </c>
      <c r="E1986" s="91" t="s">
        <v>94</v>
      </c>
      <c r="F1986" s="91" t="s">
        <v>164</v>
      </c>
      <c r="G1986" s="91" t="s">
        <v>327</v>
      </c>
      <c r="H1986" s="91" t="s">
        <v>166</v>
      </c>
      <c r="I1986" s="92">
        <v>6.2999937000062988E-3</v>
      </c>
    </row>
    <row r="1987" spans="1:9">
      <c r="A1987" s="91" t="s">
        <v>6174</v>
      </c>
      <c r="B1987" s="91" t="s">
        <v>6175</v>
      </c>
      <c r="C1987" s="91" t="s">
        <v>6176</v>
      </c>
      <c r="D1987" s="91" t="s">
        <v>50</v>
      </c>
      <c r="E1987" s="91" t="s">
        <v>51</v>
      </c>
      <c r="F1987" s="91" t="s">
        <v>208</v>
      </c>
      <c r="G1987" s="91" t="s">
        <v>327</v>
      </c>
      <c r="H1987" s="91" t="s">
        <v>166</v>
      </c>
      <c r="I1987" s="92">
        <v>6.2999937000062988E-3</v>
      </c>
    </row>
    <row r="1988" spans="1:9">
      <c r="A1988" s="91" t="s">
        <v>6177</v>
      </c>
      <c r="B1988" s="91" t="s">
        <v>6178</v>
      </c>
      <c r="C1988" s="91" t="s">
        <v>6179</v>
      </c>
      <c r="D1988" s="91" t="s">
        <v>99</v>
      </c>
      <c r="E1988" s="91" t="s">
        <v>551</v>
      </c>
      <c r="F1988" s="91" t="s">
        <v>552</v>
      </c>
      <c r="G1988" s="91" t="s">
        <v>194</v>
      </c>
      <c r="H1988" s="91" t="s">
        <v>147</v>
      </c>
      <c r="I1988" s="92">
        <v>6.1999938000061993E-3</v>
      </c>
    </row>
    <row r="1989" spans="1:9">
      <c r="A1989" s="91" t="s">
        <v>6180</v>
      </c>
      <c r="B1989" s="91" t="s">
        <v>6181</v>
      </c>
      <c r="C1989" s="91" t="s">
        <v>6182</v>
      </c>
      <c r="D1989" s="91" t="s">
        <v>65</v>
      </c>
      <c r="E1989" s="91" t="s">
        <v>78</v>
      </c>
      <c r="F1989" s="91" t="s">
        <v>79</v>
      </c>
      <c r="G1989" s="91" t="s">
        <v>80</v>
      </c>
      <c r="H1989" s="91" t="s">
        <v>81</v>
      </c>
      <c r="I1989" s="92">
        <v>6.1999938000061993E-3</v>
      </c>
    </row>
    <row r="1990" spans="1:9">
      <c r="A1990" s="91" t="s">
        <v>6183</v>
      </c>
      <c r="B1990" s="91" t="s">
        <v>6184</v>
      </c>
      <c r="C1990" s="91" t="s">
        <v>6185</v>
      </c>
      <c r="D1990" s="91" t="s">
        <v>94</v>
      </c>
      <c r="E1990" s="91" t="s">
        <v>94</v>
      </c>
      <c r="F1990" s="91" t="s">
        <v>1411</v>
      </c>
      <c r="G1990" s="91" t="s">
        <v>396</v>
      </c>
      <c r="H1990" s="91" t="s">
        <v>218</v>
      </c>
      <c r="I1990" s="92">
        <v>6.1999938000061993E-3</v>
      </c>
    </row>
    <row r="1991" spans="1:9">
      <c r="A1991" s="91" t="s">
        <v>6186</v>
      </c>
      <c r="B1991" s="91" t="s">
        <v>6187</v>
      </c>
      <c r="C1991" s="91" t="s">
        <v>6188</v>
      </c>
      <c r="D1991" s="91" t="s">
        <v>105</v>
      </c>
      <c r="E1991" s="91" t="s">
        <v>105</v>
      </c>
      <c r="F1991" s="91" t="s">
        <v>2377</v>
      </c>
      <c r="G1991" s="91" t="s">
        <v>327</v>
      </c>
      <c r="H1991" s="91" t="s">
        <v>166</v>
      </c>
      <c r="I1991" s="92">
        <v>6.1999938000061993E-3</v>
      </c>
    </row>
    <row r="1992" spans="1:9">
      <c r="A1992" s="91" t="s">
        <v>6189</v>
      </c>
      <c r="B1992" s="91" t="s">
        <v>6190</v>
      </c>
      <c r="C1992" s="91" t="s">
        <v>6191</v>
      </c>
      <c r="D1992" s="91" t="s">
        <v>82</v>
      </c>
      <c r="E1992" s="91" t="s">
        <v>103</v>
      </c>
      <c r="F1992" s="91" t="s">
        <v>104</v>
      </c>
      <c r="G1992" s="91" t="s">
        <v>388</v>
      </c>
      <c r="H1992" s="91" t="s">
        <v>213</v>
      </c>
      <c r="I1992" s="92">
        <v>6.1999938000061993E-3</v>
      </c>
    </row>
    <row r="1993" spans="1:9">
      <c r="A1993" s="91" t="s">
        <v>6192</v>
      </c>
      <c r="B1993" s="91" t="s">
        <v>6193</v>
      </c>
      <c r="C1993" s="91" t="s">
        <v>6194</v>
      </c>
      <c r="D1993" s="91" t="s">
        <v>99</v>
      </c>
      <c r="E1993" s="91" t="s">
        <v>192</v>
      </c>
      <c r="F1993" s="91" t="s">
        <v>193</v>
      </c>
      <c r="G1993" s="91" t="s">
        <v>376</v>
      </c>
      <c r="H1993" s="91" t="s">
        <v>204</v>
      </c>
      <c r="I1993" s="92">
        <v>6.1999938000061993E-3</v>
      </c>
    </row>
    <row r="1994" spans="1:9">
      <c r="A1994" s="91" t="s">
        <v>6195</v>
      </c>
      <c r="B1994" s="91" t="s">
        <v>6196</v>
      </c>
      <c r="C1994" s="91" t="s">
        <v>6197</v>
      </c>
      <c r="D1994" s="91" t="s">
        <v>82</v>
      </c>
      <c r="E1994" s="91" t="s">
        <v>400</v>
      </c>
      <c r="F1994" s="91" t="s">
        <v>401</v>
      </c>
      <c r="G1994" s="91" t="s">
        <v>194</v>
      </c>
      <c r="H1994" s="91" t="s">
        <v>147</v>
      </c>
      <c r="I1994" s="92">
        <v>6.1999938000061993E-3</v>
      </c>
    </row>
    <row r="1995" spans="1:9">
      <c r="A1995" s="91" t="s">
        <v>6198</v>
      </c>
      <c r="B1995" s="91" t="s">
        <v>6199</v>
      </c>
      <c r="C1995" s="91" t="s">
        <v>6200</v>
      </c>
      <c r="D1995" s="91" t="s">
        <v>65</v>
      </c>
      <c r="E1995" s="91" t="s">
        <v>203</v>
      </c>
      <c r="F1995" s="91" t="s">
        <v>203</v>
      </c>
      <c r="G1995" s="91" t="s">
        <v>335</v>
      </c>
      <c r="H1995" s="91" t="s">
        <v>175</v>
      </c>
      <c r="I1995" s="92">
        <v>6.1999938000061993E-3</v>
      </c>
    </row>
    <row r="1996" spans="1:9">
      <c r="A1996" s="91" t="s">
        <v>6201</v>
      </c>
      <c r="B1996" s="91" t="s">
        <v>6202</v>
      </c>
      <c r="C1996" s="91" t="s">
        <v>6203</v>
      </c>
      <c r="D1996" s="91" t="s">
        <v>88</v>
      </c>
      <c r="E1996" s="91" t="s">
        <v>112</v>
      </c>
      <c r="F1996" s="91" t="s">
        <v>113</v>
      </c>
      <c r="G1996" s="91" t="s">
        <v>431</v>
      </c>
      <c r="H1996" s="91" t="s">
        <v>137</v>
      </c>
      <c r="I1996" s="92">
        <v>6.1999938000061993E-3</v>
      </c>
    </row>
    <row r="1997" spans="1:9">
      <c r="A1997" s="91" t="s">
        <v>6204</v>
      </c>
      <c r="B1997" s="91" t="s">
        <v>6205</v>
      </c>
      <c r="C1997" s="91" t="s">
        <v>6206</v>
      </c>
      <c r="D1997" s="91" t="s">
        <v>50</v>
      </c>
      <c r="E1997" s="91" t="s">
        <v>51</v>
      </c>
      <c r="F1997" s="91" t="s">
        <v>52</v>
      </c>
      <c r="G1997" s="91" t="s">
        <v>194</v>
      </c>
      <c r="H1997" s="91" t="s">
        <v>147</v>
      </c>
      <c r="I1997" s="92">
        <v>6.1999938000061993E-3</v>
      </c>
    </row>
    <row r="1998" spans="1:9">
      <c r="A1998" s="91" t="s">
        <v>6207</v>
      </c>
      <c r="B1998" s="91" t="s">
        <v>6208</v>
      </c>
      <c r="C1998" s="91" t="s">
        <v>6209</v>
      </c>
      <c r="D1998" s="91" t="s">
        <v>58</v>
      </c>
      <c r="E1998" s="91" t="s">
        <v>58</v>
      </c>
      <c r="F1998" s="91" t="s">
        <v>59</v>
      </c>
      <c r="G1998" s="91" t="s">
        <v>194</v>
      </c>
      <c r="H1998" s="91" t="s">
        <v>147</v>
      </c>
      <c r="I1998" s="92">
        <v>6.0999939000060998E-3</v>
      </c>
    </row>
    <row r="1999" spans="1:9">
      <c r="A1999" s="91" t="s">
        <v>6210</v>
      </c>
      <c r="B1999" s="91" t="s">
        <v>6211</v>
      </c>
      <c r="C1999" s="91" t="s">
        <v>6212</v>
      </c>
      <c r="D1999" s="91" t="s">
        <v>88</v>
      </c>
      <c r="E1999" s="91" t="s">
        <v>609</v>
      </c>
      <c r="F1999" s="91" t="s">
        <v>1025</v>
      </c>
      <c r="G1999" s="91" t="s">
        <v>368</v>
      </c>
      <c r="H1999" s="91" t="s">
        <v>166</v>
      </c>
      <c r="I1999" s="92">
        <v>6.0999939000060998E-3</v>
      </c>
    </row>
    <row r="2000" spans="1:9">
      <c r="A2000" s="91" t="s">
        <v>6213</v>
      </c>
      <c r="B2000" s="91" t="s">
        <v>6214</v>
      </c>
      <c r="C2000" s="91" t="s">
        <v>6215</v>
      </c>
      <c r="D2000" s="91" t="s">
        <v>105</v>
      </c>
      <c r="E2000" s="91" t="s">
        <v>105</v>
      </c>
      <c r="F2000" s="91" t="s">
        <v>565</v>
      </c>
      <c r="G2000" s="91" t="s">
        <v>315</v>
      </c>
      <c r="H2000" s="91" t="s">
        <v>156</v>
      </c>
      <c r="I2000" s="92">
        <v>6.0999939000060998E-3</v>
      </c>
    </row>
    <row r="2001" spans="1:9">
      <c r="A2001" s="91" t="s">
        <v>6216</v>
      </c>
      <c r="B2001" s="91" t="s">
        <v>6217</v>
      </c>
      <c r="C2001" s="91" t="s">
        <v>6218</v>
      </c>
      <c r="D2001" s="91" t="s">
        <v>65</v>
      </c>
      <c r="E2001" s="91" t="s">
        <v>78</v>
      </c>
      <c r="F2001" s="91" t="s">
        <v>79</v>
      </c>
      <c r="G2001" s="91" t="s">
        <v>194</v>
      </c>
      <c r="H2001" s="91" t="s">
        <v>147</v>
      </c>
      <c r="I2001" s="92">
        <v>6.0999939000060998E-3</v>
      </c>
    </row>
    <row r="2002" spans="1:9">
      <c r="A2002" s="91" t="s">
        <v>6219</v>
      </c>
      <c r="B2002" s="91" t="s">
        <v>6220</v>
      </c>
      <c r="C2002" s="91" t="s">
        <v>6221</v>
      </c>
      <c r="D2002" s="91" t="s">
        <v>105</v>
      </c>
      <c r="E2002" s="91" t="s">
        <v>105</v>
      </c>
      <c r="F2002" s="91" t="s">
        <v>565</v>
      </c>
      <c r="G2002" s="91" t="s">
        <v>462</v>
      </c>
      <c r="H2002" s="91" t="s">
        <v>264</v>
      </c>
      <c r="I2002" s="92">
        <v>6.0999939000060998E-3</v>
      </c>
    </row>
    <row r="2003" spans="1:9">
      <c r="A2003" s="91" t="s">
        <v>6222</v>
      </c>
      <c r="B2003" s="91" t="s">
        <v>6223</v>
      </c>
      <c r="C2003" s="91" t="s">
        <v>6224</v>
      </c>
      <c r="D2003" s="91" t="s">
        <v>99</v>
      </c>
      <c r="E2003" s="91" t="s">
        <v>226</v>
      </c>
      <c r="F2003" s="91" t="s">
        <v>227</v>
      </c>
      <c r="G2003" s="91" t="s">
        <v>194</v>
      </c>
      <c r="H2003" s="91" t="s">
        <v>147</v>
      </c>
      <c r="I2003" s="92">
        <v>6.0999939000060998E-3</v>
      </c>
    </row>
    <row r="2004" spans="1:9">
      <c r="A2004" s="91" t="s">
        <v>6225</v>
      </c>
      <c r="B2004" s="91" t="s">
        <v>6226</v>
      </c>
      <c r="C2004" s="91" t="s">
        <v>6227</v>
      </c>
      <c r="D2004" s="91" t="s">
        <v>74</v>
      </c>
      <c r="E2004" s="91" t="s">
        <v>74</v>
      </c>
      <c r="F2004" s="91" t="s">
        <v>98</v>
      </c>
      <c r="G2004" s="91" t="s">
        <v>335</v>
      </c>
      <c r="H2004" s="91" t="s">
        <v>175</v>
      </c>
      <c r="I2004" s="92">
        <v>6.0999939000060998E-3</v>
      </c>
    </row>
    <row r="2005" spans="1:9">
      <c r="A2005" s="91" t="s">
        <v>6228</v>
      </c>
      <c r="B2005" s="91" t="s">
        <v>6229</v>
      </c>
      <c r="C2005" s="91" t="s">
        <v>6230</v>
      </c>
      <c r="D2005" s="91" t="s">
        <v>99</v>
      </c>
      <c r="E2005" s="91" t="s">
        <v>291</v>
      </c>
      <c r="F2005" s="91" t="s">
        <v>669</v>
      </c>
      <c r="G2005" s="91" t="s">
        <v>179</v>
      </c>
      <c r="H2005" s="91" t="s">
        <v>142</v>
      </c>
      <c r="I2005" s="92">
        <v>6.0999939000060998E-3</v>
      </c>
    </row>
    <row r="2006" spans="1:9">
      <c r="A2006" s="91" t="s">
        <v>6231</v>
      </c>
      <c r="B2006" s="91" t="s">
        <v>6232</v>
      </c>
      <c r="C2006" s="91" t="s">
        <v>6233</v>
      </c>
      <c r="D2006" s="91" t="s">
        <v>94</v>
      </c>
      <c r="E2006" s="91" t="s">
        <v>94</v>
      </c>
      <c r="F2006" s="91" t="s">
        <v>281</v>
      </c>
      <c r="G2006" s="91" t="s">
        <v>194</v>
      </c>
      <c r="H2006" s="91" t="s">
        <v>147</v>
      </c>
      <c r="I2006" s="92">
        <v>6.0999939000060998E-3</v>
      </c>
    </row>
    <row r="2007" spans="1:9">
      <c r="A2007" s="91" t="s">
        <v>6234</v>
      </c>
      <c r="B2007" s="91" t="s">
        <v>6235</v>
      </c>
      <c r="C2007" s="91" t="s">
        <v>6236</v>
      </c>
      <c r="D2007" s="91" t="s">
        <v>70</v>
      </c>
      <c r="E2007" s="91" t="s">
        <v>435</v>
      </c>
      <c r="F2007" s="91" t="s">
        <v>3911</v>
      </c>
      <c r="G2007" s="91" t="s">
        <v>335</v>
      </c>
      <c r="H2007" s="91" t="s">
        <v>175</v>
      </c>
      <c r="I2007" s="92">
        <v>6.0999939000060998E-3</v>
      </c>
    </row>
    <row r="2008" spans="1:9">
      <c r="A2008" s="91" t="s">
        <v>6237</v>
      </c>
      <c r="B2008" s="91" t="s">
        <v>6238</v>
      </c>
      <c r="C2008" s="91" t="s">
        <v>6239</v>
      </c>
      <c r="D2008" s="91" t="s">
        <v>105</v>
      </c>
      <c r="E2008" s="91" t="s">
        <v>105</v>
      </c>
      <c r="F2008" s="91" t="s">
        <v>565</v>
      </c>
      <c r="G2008" s="91" t="s">
        <v>426</v>
      </c>
      <c r="H2008" s="91" t="s">
        <v>244</v>
      </c>
      <c r="I2008" s="92">
        <v>6.0999939000060998E-3</v>
      </c>
    </row>
    <row r="2009" spans="1:9">
      <c r="A2009" s="91" t="s">
        <v>6240</v>
      </c>
      <c r="B2009" s="91" t="s">
        <v>6241</v>
      </c>
      <c r="C2009" s="91" t="s">
        <v>6242</v>
      </c>
      <c r="D2009" s="91" t="s">
        <v>82</v>
      </c>
      <c r="E2009" s="91" t="s">
        <v>103</v>
      </c>
      <c r="F2009" s="91" t="s">
        <v>104</v>
      </c>
      <c r="G2009" s="91" t="s">
        <v>194</v>
      </c>
      <c r="H2009" s="91" t="s">
        <v>147</v>
      </c>
      <c r="I2009" s="92">
        <v>6.0999939000060998E-3</v>
      </c>
    </row>
    <row r="2010" spans="1:9">
      <c r="A2010" s="91" t="s">
        <v>6243</v>
      </c>
      <c r="B2010" s="91" t="s">
        <v>6244</v>
      </c>
      <c r="C2010" s="91" t="s">
        <v>6245</v>
      </c>
      <c r="D2010" s="91" t="s">
        <v>88</v>
      </c>
      <c r="E2010" s="91" t="s">
        <v>609</v>
      </c>
      <c r="F2010" s="91" t="s">
        <v>1025</v>
      </c>
      <c r="G2010" s="91" t="s">
        <v>380</v>
      </c>
      <c r="H2010" s="91" t="s">
        <v>209</v>
      </c>
      <c r="I2010" s="92">
        <v>6.0999939000060998E-3</v>
      </c>
    </row>
    <row r="2011" spans="1:9">
      <c r="A2011" s="91" t="s">
        <v>6246</v>
      </c>
      <c r="B2011" s="91" t="s">
        <v>6247</v>
      </c>
      <c r="C2011" s="91" t="s">
        <v>6248</v>
      </c>
      <c r="D2011" s="91" t="s">
        <v>82</v>
      </c>
      <c r="E2011" s="91" t="s">
        <v>400</v>
      </c>
      <c r="F2011" s="91" t="s">
        <v>401</v>
      </c>
      <c r="G2011" s="91" t="s">
        <v>194</v>
      </c>
      <c r="H2011" s="91" t="s">
        <v>147</v>
      </c>
      <c r="I2011" s="92">
        <v>5.9999940000059994E-3</v>
      </c>
    </row>
    <row r="2012" spans="1:9">
      <c r="A2012" s="91" t="s">
        <v>6249</v>
      </c>
      <c r="B2012" s="91" t="s">
        <v>6250</v>
      </c>
      <c r="C2012" s="91" t="s">
        <v>6251</v>
      </c>
      <c r="D2012" s="91" t="s">
        <v>88</v>
      </c>
      <c r="E2012" s="91" t="s">
        <v>311</v>
      </c>
      <c r="F2012" s="91" t="s">
        <v>311</v>
      </c>
      <c r="G2012" s="91" t="s">
        <v>323</v>
      </c>
      <c r="H2012" s="91" t="s">
        <v>160</v>
      </c>
      <c r="I2012" s="92">
        <v>5.9999940000059994E-3</v>
      </c>
    </row>
    <row r="2013" spans="1:9">
      <c r="A2013" s="91" t="s">
        <v>6252</v>
      </c>
      <c r="B2013" s="91" t="s">
        <v>6253</v>
      </c>
      <c r="C2013" s="91" t="s">
        <v>6254</v>
      </c>
      <c r="D2013" s="91" t="s">
        <v>99</v>
      </c>
      <c r="E2013" s="91" t="s">
        <v>296</v>
      </c>
      <c r="F2013" s="91" t="s">
        <v>296</v>
      </c>
      <c r="G2013" s="91" t="s">
        <v>194</v>
      </c>
      <c r="H2013" s="91" t="s">
        <v>147</v>
      </c>
      <c r="I2013" s="92">
        <v>5.9999940000059994E-3</v>
      </c>
    </row>
    <row r="2014" spans="1:9">
      <c r="A2014" s="91" t="s">
        <v>6255</v>
      </c>
      <c r="B2014" s="91" t="s">
        <v>6256</v>
      </c>
      <c r="C2014" s="91" t="s">
        <v>6257</v>
      </c>
      <c r="D2014" s="91" t="s">
        <v>70</v>
      </c>
      <c r="E2014" s="91" t="s">
        <v>435</v>
      </c>
      <c r="F2014" s="91" t="s">
        <v>3911</v>
      </c>
      <c r="G2014" s="91" t="s">
        <v>179</v>
      </c>
      <c r="H2014" s="91" t="s">
        <v>142</v>
      </c>
      <c r="I2014" s="92">
        <v>5.9999940000059994E-3</v>
      </c>
    </row>
    <row r="2015" spans="1:9">
      <c r="A2015" s="91" t="s">
        <v>6258</v>
      </c>
      <c r="B2015" s="91" t="s">
        <v>6259</v>
      </c>
      <c r="C2015" s="91" t="s">
        <v>6260</v>
      </c>
      <c r="D2015" s="91" t="s">
        <v>50</v>
      </c>
      <c r="E2015" s="91" t="s">
        <v>51</v>
      </c>
      <c r="F2015" s="91" t="s">
        <v>761</v>
      </c>
      <c r="G2015" s="91" t="s">
        <v>323</v>
      </c>
      <c r="H2015" s="91" t="s">
        <v>160</v>
      </c>
      <c r="I2015" s="92">
        <v>5.9999940000059994E-3</v>
      </c>
    </row>
    <row r="2016" spans="1:9">
      <c r="A2016" s="91" t="s">
        <v>6261</v>
      </c>
      <c r="B2016" s="91" t="s">
        <v>6262</v>
      </c>
      <c r="C2016" s="91" t="s">
        <v>6263</v>
      </c>
      <c r="D2016" s="91" t="s">
        <v>70</v>
      </c>
      <c r="E2016" s="91" t="s">
        <v>435</v>
      </c>
      <c r="F2016" s="91" t="s">
        <v>3911</v>
      </c>
      <c r="G2016" s="91" t="s">
        <v>53</v>
      </c>
      <c r="H2016" s="91" t="s">
        <v>54</v>
      </c>
      <c r="I2016" s="92">
        <v>5.9999940000059994E-3</v>
      </c>
    </row>
    <row r="2017" spans="1:9">
      <c r="A2017" s="91" t="s">
        <v>6264</v>
      </c>
      <c r="B2017" s="91" t="s">
        <v>6265</v>
      </c>
      <c r="C2017" s="91" t="s">
        <v>6266</v>
      </c>
      <c r="D2017" s="91" t="s">
        <v>88</v>
      </c>
      <c r="E2017" s="91" t="s">
        <v>311</v>
      </c>
      <c r="F2017" s="91" t="s">
        <v>311</v>
      </c>
      <c r="G2017" s="91" t="s">
        <v>431</v>
      </c>
      <c r="H2017" s="91" t="s">
        <v>137</v>
      </c>
      <c r="I2017" s="92">
        <v>5.9999940000059994E-3</v>
      </c>
    </row>
    <row r="2018" spans="1:9">
      <c r="A2018" s="91" t="s">
        <v>6267</v>
      </c>
      <c r="B2018" s="91" t="s">
        <v>6268</v>
      </c>
      <c r="C2018" s="91" t="s">
        <v>6269</v>
      </c>
      <c r="D2018" s="91" t="s">
        <v>70</v>
      </c>
      <c r="E2018" s="91" t="s">
        <v>86</v>
      </c>
      <c r="F2018" s="91" t="s">
        <v>700</v>
      </c>
      <c r="G2018" s="91" t="s">
        <v>376</v>
      </c>
      <c r="H2018" s="91" t="s">
        <v>204</v>
      </c>
      <c r="I2018" s="92">
        <v>5.8999941000058989E-3</v>
      </c>
    </row>
    <row r="2019" spans="1:9">
      <c r="A2019" s="91" t="s">
        <v>6270</v>
      </c>
      <c r="B2019" s="91" t="s">
        <v>6271</v>
      </c>
      <c r="C2019" s="91" t="s">
        <v>6272</v>
      </c>
      <c r="D2019" s="91" t="s">
        <v>88</v>
      </c>
      <c r="E2019" s="91" t="s">
        <v>112</v>
      </c>
      <c r="F2019" s="91" t="s">
        <v>113</v>
      </c>
      <c r="G2019" s="91" t="s">
        <v>194</v>
      </c>
      <c r="H2019" s="91" t="s">
        <v>147</v>
      </c>
      <c r="I2019" s="92">
        <v>5.8999941000058989E-3</v>
      </c>
    </row>
    <row r="2020" spans="1:9">
      <c r="A2020" s="91" t="s">
        <v>6273</v>
      </c>
      <c r="B2020" s="91" t="s">
        <v>6274</v>
      </c>
      <c r="C2020" s="91" t="s">
        <v>6275</v>
      </c>
      <c r="D2020" s="91" t="s">
        <v>99</v>
      </c>
      <c r="E2020" s="91" t="s">
        <v>192</v>
      </c>
      <c r="F2020" s="91" t="s">
        <v>193</v>
      </c>
      <c r="G2020" s="91" t="s">
        <v>327</v>
      </c>
      <c r="H2020" s="91" t="s">
        <v>166</v>
      </c>
      <c r="I2020" s="92">
        <v>5.8999941000058989E-3</v>
      </c>
    </row>
    <row r="2021" spans="1:9">
      <c r="A2021" s="91" t="s">
        <v>6276</v>
      </c>
      <c r="B2021" s="91" t="s">
        <v>6277</v>
      </c>
      <c r="C2021" s="91" t="s">
        <v>6278</v>
      </c>
      <c r="D2021" s="91" t="s">
        <v>88</v>
      </c>
      <c r="E2021" s="91" t="s">
        <v>609</v>
      </c>
      <c r="F2021" s="91" t="s">
        <v>1025</v>
      </c>
      <c r="G2021" s="91" t="s">
        <v>380</v>
      </c>
      <c r="H2021" s="91" t="s">
        <v>209</v>
      </c>
      <c r="I2021" s="92">
        <v>5.8999941000058989E-3</v>
      </c>
    </row>
    <row r="2022" spans="1:9">
      <c r="A2022" s="91" t="s">
        <v>6279</v>
      </c>
      <c r="B2022" s="91" t="s">
        <v>6280</v>
      </c>
      <c r="C2022" s="91" t="s">
        <v>6281</v>
      </c>
      <c r="D2022" s="91" t="s">
        <v>70</v>
      </c>
      <c r="E2022" s="91" t="s">
        <v>435</v>
      </c>
      <c r="F2022" s="91" t="s">
        <v>2059</v>
      </c>
      <c r="G2022" s="91" t="s">
        <v>327</v>
      </c>
      <c r="H2022" s="91" t="s">
        <v>166</v>
      </c>
      <c r="I2022" s="92">
        <v>5.8999941000058989E-3</v>
      </c>
    </row>
    <row r="2023" spans="1:9">
      <c r="A2023" s="91" t="s">
        <v>6282</v>
      </c>
      <c r="B2023" s="91" t="s">
        <v>6283</v>
      </c>
      <c r="C2023" s="91" t="s">
        <v>6284</v>
      </c>
      <c r="D2023" s="91" t="s">
        <v>88</v>
      </c>
      <c r="E2023" s="91" t="s">
        <v>609</v>
      </c>
      <c r="F2023" s="91" t="s">
        <v>1025</v>
      </c>
      <c r="G2023" s="91" t="s">
        <v>327</v>
      </c>
      <c r="H2023" s="91" t="s">
        <v>166</v>
      </c>
      <c r="I2023" s="92">
        <v>5.8999941000058989E-3</v>
      </c>
    </row>
    <row r="2024" spans="1:9">
      <c r="A2024" s="91" t="s">
        <v>6285</v>
      </c>
      <c r="B2024" s="91" t="s">
        <v>6286</v>
      </c>
      <c r="C2024" s="91" t="s">
        <v>6287</v>
      </c>
      <c r="D2024" s="91" t="s">
        <v>99</v>
      </c>
      <c r="E2024" s="91" t="s">
        <v>291</v>
      </c>
      <c r="F2024" s="91" t="s">
        <v>669</v>
      </c>
      <c r="G2024" s="91" t="s">
        <v>327</v>
      </c>
      <c r="H2024" s="91" t="s">
        <v>166</v>
      </c>
      <c r="I2024" s="92">
        <v>5.8999941000058989E-3</v>
      </c>
    </row>
    <row r="2025" spans="1:9">
      <c r="A2025" s="91" t="s">
        <v>6288</v>
      </c>
      <c r="B2025" s="91" t="s">
        <v>6289</v>
      </c>
      <c r="C2025" s="91" t="s">
        <v>6290</v>
      </c>
      <c r="D2025" s="91" t="s">
        <v>99</v>
      </c>
      <c r="E2025" s="91" t="s">
        <v>291</v>
      </c>
      <c r="F2025" s="91" t="s">
        <v>669</v>
      </c>
      <c r="G2025" s="91" t="s">
        <v>327</v>
      </c>
      <c r="H2025" s="91" t="s">
        <v>166</v>
      </c>
      <c r="I2025" s="92">
        <v>5.8999941000058989E-3</v>
      </c>
    </row>
    <row r="2026" spans="1:9">
      <c r="A2026" s="91" t="s">
        <v>6291</v>
      </c>
      <c r="B2026" s="91" t="s">
        <v>6292</v>
      </c>
      <c r="C2026" s="91" t="s">
        <v>6293</v>
      </c>
      <c r="D2026" s="91" t="s">
        <v>70</v>
      </c>
      <c r="E2026" s="91" t="s">
        <v>86</v>
      </c>
      <c r="F2026" s="91" t="s">
        <v>87</v>
      </c>
      <c r="G2026" s="91" t="s">
        <v>372</v>
      </c>
      <c r="H2026" s="91" t="s">
        <v>199</v>
      </c>
      <c r="I2026" s="92">
        <v>5.8999941000058989E-3</v>
      </c>
    </row>
    <row r="2027" spans="1:9">
      <c r="A2027" s="91" t="s">
        <v>6294</v>
      </c>
      <c r="B2027" s="91" t="s">
        <v>6295</v>
      </c>
      <c r="C2027" s="91" t="s">
        <v>6296</v>
      </c>
      <c r="D2027" s="91" t="s">
        <v>50</v>
      </c>
      <c r="E2027" s="91" t="s">
        <v>63</v>
      </c>
      <c r="F2027" s="91" t="s">
        <v>69</v>
      </c>
      <c r="G2027" s="91" t="s">
        <v>179</v>
      </c>
      <c r="H2027" s="91" t="s">
        <v>142</v>
      </c>
      <c r="I2027" s="92">
        <v>5.8999941000058989E-3</v>
      </c>
    </row>
    <row r="2028" spans="1:9">
      <c r="A2028" s="91" t="s">
        <v>6297</v>
      </c>
      <c r="B2028" s="91" t="s">
        <v>6298</v>
      </c>
      <c r="C2028" s="91" t="s">
        <v>6299</v>
      </c>
      <c r="D2028" s="91" t="s">
        <v>88</v>
      </c>
      <c r="E2028" s="91" t="s">
        <v>112</v>
      </c>
      <c r="F2028" s="91" t="s">
        <v>113</v>
      </c>
      <c r="G2028" s="91" t="s">
        <v>194</v>
      </c>
      <c r="H2028" s="91" t="s">
        <v>147</v>
      </c>
      <c r="I2028" s="92">
        <v>5.8999941000058989E-3</v>
      </c>
    </row>
    <row r="2029" spans="1:9">
      <c r="A2029" s="91" t="s">
        <v>6300</v>
      </c>
      <c r="B2029" s="91" t="s">
        <v>6301</v>
      </c>
      <c r="C2029" s="91" t="s">
        <v>6302</v>
      </c>
      <c r="D2029" s="91" t="s">
        <v>88</v>
      </c>
      <c r="E2029" s="91" t="s">
        <v>112</v>
      </c>
      <c r="F2029" s="91" t="s">
        <v>113</v>
      </c>
      <c r="G2029" s="91" t="s">
        <v>368</v>
      </c>
      <c r="H2029" s="91" t="s">
        <v>166</v>
      </c>
      <c r="I2029" s="92">
        <v>5.8999941000058989E-3</v>
      </c>
    </row>
    <row r="2030" spans="1:9">
      <c r="A2030" s="91" t="s">
        <v>6303</v>
      </c>
      <c r="B2030" s="91" t="s">
        <v>6304</v>
      </c>
      <c r="C2030" s="91" t="s">
        <v>6305</v>
      </c>
      <c r="D2030" s="91" t="s">
        <v>88</v>
      </c>
      <c r="E2030" s="91" t="s">
        <v>112</v>
      </c>
      <c r="F2030" s="91" t="s">
        <v>113</v>
      </c>
      <c r="G2030" s="91" t="s">
        <v>388</v>
      </c>
      <c r="H2030" s="91" t="s">
        <v>213</v>
      </c>
      <c r="I2030" s="92">
        <v>5.7999942000057985E-3</v>
      </c>
    </row>
    <row r="2031" spans="1:9">
      <c r="A2031" s="91" t="s">
        <v>6306</v>
      </c>
      <c r="B2031" s="91" t="s">
        <v>6307</v>
      </c>
      <c r="C2031" s="91" t="s">
        <v>6308</v>
      </c>
      <c r="D2031" s="91" t="s">
        <v>94</v>
      </c>
      <c r="E2031" s="91" t="s">
        <v>94</v>
      </c>
      <c r="F2031" s="91" t="s">
        <v>1411</v>
      </c>
      <c r="G2031" s="91" t="s">
        <v>327</v>
      </c>
      <c r="H2031" s="91" t="s">
        <v>166</v>
      </c>
      <c r="I2031" s="92">
        <v>5.7999942000057985E-3</v>
      </c>
    </row>
    <row r="2032" spans="1:9">
      <c r="A2032" s="91" t="s">
        <v>6309</v>
      </c>
      <c r="B2032" s="91" t="s">
        <v>6310</v>
      </c>
      <c r="C2032" s="91" t="s">
        <v>6311</v>
      </c>
      <c r="D2032" s="91" t="s">
        <v>82</v>
      </c>
      <c r="E2032" s="91" t="s">
        <v>103</v>
      </c>
      <c r="F2032" s="91" t="s">
        <v>104</v>
      </c>
      <c r="G2032" s="91" t="s">
        <v>194</v>
      </c>
      <c r="H2032" s="91" t="s">
        <v>147</v>
      </c>
      <c r="I2032" s="92">
        <v>5.7999942000057985E-3</v>
      </c>
    </row>
    <row r="2033" spans="1:9">
      <c r="A2033" s="91" t="s">
        <v>6312</v>
      </c>
      <c r="B2033" s="91" t="s">
        <v>6313</v>
      </c>
      <c r="C2033" s="91" t="s">
        <v>6314</v>
      </c>
      <c r="D2033" s="91" t="s">
        <v>65</v>
      </c>
      <c r="E2033" s="91" t="s">
        <v>203</v>
      </c>
      <c r="F2033" s="91" t="s">
        <v>203</v>
      </c>
      <c r="G2033" s="91" t="s">
        <v>276</v>
      </c>
      <c r="H2033" s="91" t="s">
        <v>152</v>
      </c>
      <c r="I2033" s="92">
        <v>5.7999942000057985E-3</v>
      </c>
    </row>
    <row r="2034" spans="1:9">
      <c r="A2034" s="91" t="s">
        <v>6315</v>
      </c>
      <c r="B2034" s="91" t="s">
        <v>6316</v>
      </c>
      <c r="C2034" s="91" t="s">
        <v>6317</v>
      </c>
      <c r="D2034" s="91" t="s">
        <v>99</v>
      </c>
      <c r="E2034" s="91" t="s">
        <v>192</v>
      </c>
      <c r="F2034" s="91" t="s">
        <v>193</v>
      </c>
      <c r="G2034" s="91" t="s">
        <v>327</v>
      </c>
      <c r="H2034" s="91" t="s">
        <v>166</v>
      </c>
      <c r="I2034" s="92">
        <v>5.7999942000057985E-3</v>
      </c>
    </row>
    <row r="2035" spans="1:9">
      <c r="A2035" s="91" t="s">
        <v>6318</v>
      </c>
      <c r="B2035" s="91" t="s">
        <v>6319</v>
      </c>
      <c r="C2035" s="91" t="s">
        <v>6320</v>
      </c>
      <c r="D2035" s="91" t="s">
        <v>99</v>
      </c>
      <c r="E2035" s="91" t="s">
        <v>291</v>
      </c>
      <c r="F2035" s="91" t="s">
        <v>292</v>
      </c>
      <c r="G2035" s="91" t="s">
        <v>323</v>
      </c>
      <c r="H2035" s="91" t="s">
        <v>160</v>
      </c>
      <c r="I2035" s="92">
        <v>5.7999942000057985E-3</v>
      </c>
    </row>
    <row r="2036" spans="1:9">
      <c r="A2036" s="91" t="s">
        <v>6321</v>
      </c>
      <c r="B2036" s="91" t="s">
        <v>6322</v>
      </c>
      <c r="C2036" s="91" t="s">
        <v>6323</v>
      </c>
      <c r="D2036" s="91" t="s">
        <v>99</v>
      </c>
      <c r="E2036" s="91" t="s">
        <v>192</v>
      </c>
      <c r="F2036" s="91" t="s">
        <v>1044</v>
      </c>
      <c r="G2036" s="91" t="s">
        <v>194</v>
      </c>
      <c r="H2036" s="91" t="s">
        <v>147</v>
      </c>
      <c r="I2036" s="92">
        <v>5.7999942000057985E-3</v>
      </c>
    </row>
    <row r="2037" spans="1:9">
      <c r="A2037" s="91" t="s">
        <v>6324</v>
      </c>
      <c r="B2037" s="91" t="s">
        <v>6325</v>
      </c>
      <c r="C2037" s="91" t="s">
        <v>6326</v>
      </c>
      <c r="D2037" s="91" t="s">
        <v>88</v>
      </c>
      <c r="E2037" s="91" t="s">
        <v>609</v>
      </c>
      <c r="F2037" s="91" t="s">
        <v>1025</v>
      </c>
      <c r="G2037" s="91" t="s">
        <v>194</v>
      </c>
      <c r="H2037" s="91" t="s">
        <v>147</v>
      </c>
      <c r="I2037" s="92">
        <v>5.7999942000057985E-3</v>
      </c>
    </row>
    <row r="2038" spans="1:9">
      <c r="A2038" s="91" t="s">
        <v>6327</v>
      </c>
      <c r="B2038" s="91" t="s">
        <v>6328</v>
      </c>
      <c r="C2038" s="91" t="s">
        <v>6329</v>
      </c>
      <c r="D2038" s="91" t="s">
        <v>50</v>
      </c>
      <c r="E2038" s="91" t="s">
        <v>146</v>
      </c>
      <c r="F2038" s="91" t="s">
        <v>146</v>
      </c>
      <c r="G2038" s="91" t="s">
        <v>323</v>
      </c>
      <c r="H2038" s="91" t="s">
        <v>160</v>
      </c>
      <c r="I2038" s="92">
        <v>5.7999942000057985E-3</v>
      </c>
    </row>
    <row r="2039" spans="1:9">
      <c r="A2039" s="91" t="s">
        <v>6330</v>
      </c>
      <c r="B2039" s="91" t="s">
        <v>6331</v>
      </c>
      <c r="C2039" s="91" t="s">
        <v>6332</v>
      </c>
      <c r="D2039" s="91" t="s">
        <v>105</v>
      </c>
      <c r="E2039" s="91" t="s">
        <v>105</v>
      </c>
      <c r="F2039" s="91" t="s">
        <v>665</v>
      </c>
      <c r="G2039" s="91" t="s">
        <v>268</v>
      </c>
      <c r="H2039" s="91" t="s">
        <v>137</v>
      </c>
      <c r="I2039" s="92">
        <v>5.7999942000057985E-3</v>
      </c>
    </row>
    <row r="2040" spans="1:9">
      <c r="A2040" s="91" t="s">
        <v>6333</v>
      </c>
      <c r="B2040" s="91" t="s">
        <v>6334</v>
      </c>
      <c r="C2040" s="91" t="s">
        <v>6335</v>
      </c>
      <c r="D2040" s="91" t="s">
        <v>94</v>
      </c>
      <c r="E2040" s="91" t="s">
        <v>94</v>
      </c>
      <c r="F2040" s="91" t="s">
        <v>164</v>
      </c>
      <c r="G2040" s="91" t="s">
        <v>360</v>
      </c>
      <c r="H2040" s="91" t="s">
        <v>188</v>
      </c>
      <c r="I2040" s="92">
        <v>5.7999942000057985E-3</v>
      </c>
    </row>
    <row r="2041" spans="1:9">
      <c r="A2041" s="91" t="s">
        <v>6336</v>
      </c>
      <c r="B2041" s="91" t="s">
        <v>6337</v>
      </c>
      <c r="C2041" s="91" t="s">
        <v>6338</v>
      </c>
      <c r="D2041" s="91" t="s">
        <v>88</v>
      </c>
      <c r="E2041" s="91" t="s">
        <v>112</v>
      </c>
      <c r="F2041" s="91" t="s">
        <v>113</v>
      </c>
      <c r="G2041" s="91" t="s">
        <v>414</v>
      </c>
      <c r="H2041" s="91" t="s">
        <v>232</v>
      </c>
      <c r="I2041" s="92">
        <v>5.7999942000057985E-3</v>
      </c>
    </row>
    <row r="2042" spans="1:9">
      <c r="A2042" s="91" t="s">
        <v>6339</v>
      </c>
      <c r="B2042" s="91" t="s">
        <v>6340</v>
      </c>
      <c r="C2042" s="91" t="s">
        <v>6341</v>
      </c>
      <c r="D2042" s="91" t="s">
        <v>88</v>
      </c>
      <c r="E2042" s="91" t="s">
        <v>609</v>
      </c>
      <c r="F2042" s="91" t="s">
        <v>1025</v>
      </c>
      <c r="G2042" s="91" t="s">
        <v>194</v>
      </c>
      <c r="H2042" s="91" t="s">
        <v>147</v>
      </c>
      <c r="I2042" s="92">
        <v>5.699994300005699E-3</v>
      </c>
    </row>
    <row r="2043" spans="1:9">
      <c r="A2043" s="91" t="s">
        <v>6342</v>
      </c>
      <c r="B2043" s="91" t="s">
        <v>6343</v>
      </c>
      <c r="C2043" s="91" t="s">
        <v>6344</v>
      </c>
      <c r="D2043" s="91" t="s">
        <v>99</v>
      </c>
      <c r="E2043" s="91" t="s">
        <v>226</v>
      </c>
      <c r="F2043" s="91" t="s">
        <v>3643</v>
      </c>
      <c r="G2043" s="91" t="s">
        <v>335</v>
      </c>
      <c r="H2043" s="91" t="s">
        <v>175</v>
      </c>
      <c r="I2043" s="92">
        <v>5.699994300005699E-3</v>
      </c>
    </row>
    <row r="2044" spans="1:9">
      <c r="A2044" s="91" t="s">
        <v>6345</v>
      </c>
      <c r="B2044" s="91" t="s">
        <v>6346</v>
      </c>
      <c r="C2044" s="91" t="s">
        <v>6347</v>
      </c>
      <c r="D2044" s="91" t="s">
        <v>88</v>
      </c>
      <c r="E2044" s="91" t="s">
        <v>127</v>
      </c>
      <c r="F2044" s="91" t="s">
        <v>128</v>
      </c>
      <c r="G2044" s="91" t="s">
        <v>462</v>
      </c>
      <c r="H2044" s="91" t="s">
        <v>264</v>
      </c>
      <c r="I2044" s="92">
        <v>5.699994300005699E-3</v>
      </c>
    </row>
    <row r="2045" spans="1:9">
      <c r="A2045" s="91" t="s">
        <v>6348</v>
      </c>
      <c r="B2045" s="91" t="s">
        <v>6349</v>
      </c>
      <c r="C2045" s="91" t="s">
        <v>6350</v>
      </c>
      <c r="D2045" s="91" t="s">
        <v>88</v>
      </c>
      <c r="E2045" s="91" t="s">
        <v>112</v>
      </c>
      <c r="F2045" s="91" t="s">
        <v>113</v>
      </c>
      <c r="G2045" s="91" t="s">
        <v>437</v>
      </c>
      <c r="H2045" s="91" t="s">
        <v>137</v>
      </c>
      <c r="I2045" s="92">
        <v>5.699994300005699E-3</v>
      </c>
    </row>
    <row r="2046" spans="1:9">
      <c r="A2046" s="91" t="s">
        <v>6351</v>
      </c>
      <c r="B2046" s="91" t="s">
        <v>6352</v>
      </c>
      <c r="C2046" s="91" t="s">
        <v>6353</v>
      </c>
      <c r="D2046" s="91" t="s">
        <v>99</v>
      </c>
      <c r="E2046" s="91" t="s">
        <v>551</v>
      </c>
      <c r="F2046" s="91" t="s">
        <v>1076</v>
      </c>
      <c r="G2046" s="91" t="s">
        <v>194</v>
      </c>
      <c r="H2046" s="91" t="s">
        <v>147</v>
      </c>
      <c r="I2046" s="92">
        <v>5.699994300005699E-3</v>
      </c>
    </row>
    <row r="2047" spans="1:9">
      <c r="A2047" s="91" t="s">
        <v>6354</v>
      </c>
      <c r="B2047" s="91" t="s">
        <v>6355</v>
      </c>
      <c r="C2047" s="91" t="s">
        <v>6356</v>
      </c>
      <c r="D2047" s="91" t="s">
        <v>88</v>
      </c>
      <c r="E2047" s="91" t="s">
        <v>127</v>
      </c>
      <c r="F2047" s="91" t="s">
        <v>128</v>
      </c>
      <c r="G2047" s="91" t="s">
        <v>327</v>
      </c>
      <c r="H2047" s="91" t="s">
        <v>166</v>
      </c>
      <c r="I2047" s="92">
        <v>5.699994300005699E-3</v>
      </c>
    </row>
    <row r="2048" spans="1:9">
      <c r="A2048" s="91" t="s">
        <v>6357</v>
      </c>
      <c r="B2048" s="91" t="s">
        <v>6358</v>
      </c>
      <c r="C2048" s="91" t="s">
        <v>6359</v>
      </c>
      <c r="D2048" s="91" t="s">
        <v>70</v>
      </c>
      <c r="E2048" s="91" t="s">
        <v>86</v>
      </c>
      <c r="F2048" s="91" t="s">
        <v>1003</v>
      </c>
      <c r="G2048" s="91" t="s">
        <v>327</v>
      </c>
      <c r="H2048" s="91" t="s">
        <v>166</v>
      </c>
      <c r="I2048" s="92">
        <v>5.699994300005699E-3</v>
      </c>
    </row>
    <row r="2049" spans="1:9">
      <c r="A2049" s="91" t="s">
        <v>6360</v>
      </c>
      <c r="B2049" s="91" t="s">
        <v>6361</v>
      </c>
      <c r="C2049" s="91" t="s">
        <v>6362</v>
      </c>
      <c r="D2049" s="91" t="s">
        <v>50</v>
      </c>
      <c r="E2049" s="91" t="s">
        <v>51</v>
      </c>
      <c r="F2049" s="91" t="s">
        <v>761</v>
      </c>
      <c r="G2049" s="91" t="s">
        <v>194</v>
      </c>
      <c r="H2049" s="91" t="s">
        <v>147</v>
      </c>
      <c r="I2049" s="92">
        <v>5.699994300005699E-3</v>
      </c>
    </row>
    <row r="2050" spans="1:9">
      <c r="A2050" s="91" t="s">
        <v>6363</v>
      </c>
      <c r="B2050" s="91" t="s">
        <v>6364</v>
      </c>
      <c r="C2050" s="91" t="s">
        <v>6365</v>
      </c>
      <c r="D2050" s="91" t="s">
        <v>70</v>
      </c>
      <c r="E2050" s="91" t="s">
        <v>86</v>
      </c>
      <c r="F2050" s="91" t="s">
        <v>1003</v>
      </c>
      <c r="G2050" s="91" t="s">
        <v>174</v>
      </c>
      <c r="H2050" s="91" t="s">
        <v>137</v>
      </c>
      <c r="I2050" s="92">
        <v>5.699994300005699E-3</v>
      </c>
    </row>
    <row r="2051" spans="1:9">
      <c r="A2051" s="91" t="s">
        <v>6366</v>
      </c>
      <c r="B2051" s="91" t="s">
        <v>6367</v>
      </c>
      <c r="C2051" s="91" t="s">
        <v>6368</v>
      </c>
      <c r="D2051" s="91" t="s">
        <v>88</v>
      </c>
      <c r="E2051" s="91" t="s">
        <v>127</v>
      </c>
      <c r="F2051" s="91" t="s">
        <v>128</v>
      </c>
      <c r="G2051" s="91" t="s">
        <v>339</v>
      </c>
      <c r="H2051" s="91" t="s">
        <v>137</v>
      </c>
      <c r="I2051" s="92">
        <v>5.699994300005699E-3</v>
      </c>
    </row>
    <row r="2052" spans="1:9">
      <c r="A2052" s="91" t="s">
        <v>6369</v>
      </c>
      <c r="B2052" s="91" t="s">
        <v>6370</v>
      </c>
      <c r="C2052" s="91" t="s">
        <v>6371</v>
      </c>
      <c r="D2052" s="91" t="s">
        <v>105</v>
      </c>
      <c r="E2052" s="91" t="s">
        <v>105</v>
      </c>
      <c r="F2052" s="91" t="s">
        <v>3075</v>
      </c>
      <c r="G2052" s="91" t="s">
        <v>327</v>
      </c>
      <c r="H2052" s="91" t="s">
        <v>166</v>
      </c>
      <c r="I2052" s="92">
        <v>5.699994300005699E-3</v>
      </c>
    </row>
    <row r="2053" spans="1:9">
      <c r="A2053" s="91" t="s">
        <v>6372</v>
      </c>
      <c r="B2053" s="91" t="s">
        <v>6373</v>
      </c>
      <c r="C2053" s="91" t="s">
        <v>6374</v>
      </c>
      <c r="D2053" s="91" t="s">
        <v>94</v>
      </c>
      <c r="E2053" s="91" t="s">
        <v>94</v>
      </c>
      <c r="F2053" s="91" t="s">
        <v>281</v>
      </c>
      <c r="G2053" s="91" t="s">
        <v>194</v>
      </c>
      <c r="H2053" s="91" t="s">
        <v>147</v>
      </c>
      <c r="I2053" s="92">
        <v>5.699994300005699E-3</v>
      </c>
    </row>
    <row r="2054" spans="1:9">
      <c r="A2054" s="91" t="s">
        <v>6375</v>
      </c>
      <c r="B2054" s="91" t="s">
        <v>6376</v>
      </c>
      <c r="C2054" s="91" t="s">
        <v>6377</v>
      </c>
      <c r="D2054" s="91" t="s">
        <v>99</v>
      </c>
      <c r="E2054" s="91" t="s">
        <v>291</v>
      </c>
      <c r="F2054" s="91" t="s">
        <v>669</v>
      </c>
      <c r="G2054" s="91" t="s">
        <v>368</v>
      </c>
      <c r="H2054" s="91" t="s">
        <v>166</v>
      </c>
      <c r="I2054" s="92">
        <v>5.699994300005699E-3</v>
      </c>
    </row>
    <row r="2055" spans="1:9">
      <c r="A2055" s="91" t="s">
        <v>6378</v>
      </c>
      <c r="B2055" s="91" t="s">
        <v>6379</v>
      </c>
      <c r="C2055" s="91" t="s">
        <v>6380</v>
      </c>
      <c r="D2055" s="91" t="s">
        <v>94</v>
      </c>
      <c r="E2055" s="91" t="s">
        <v>94</v>
      </c>
      <c r="F2055" s="91" t="s">
        <v>164</v>
      </c>
      <c r="G2055" s="91" t="s">
        <v>315</v>
      </c>
      <c r="H2055" s="91" t="s">
        <v>54</v>
      </c>
      <c r="I2055" s="92">
        <v>5.699994300005699E-3</v>
      </c>
    </row>
    <row r="2056" spans="1:9">
      <c r="A2056" s="91" t="s">
        <v>6381</v>
      </c>
      <c r="B2056" s="91" t="s">
        <v>6382</v>
      </c>
      <c r="C2056" s="91" t="s">
        <v>6383</v>
      </c>
      <c r="D2056" s="91" t="s">
        <v>88</v>
      </c>
      <c r="E2056" s="91" t="s">
        <v>127</v>
      </c>
      <c r="F2056" s="91" t="s">
        <v>430</v>
      </c>
      <c r="G2056" s="91" t="s">
        <v>179</v>
      </c>
      <c r="H2056" s="91" t="s">
        <v>142</v>
      </c>
      <c r="I2056" s="92">
        <v>5.699994300005699E-3</v>
      </c>
    </row>
    <row r="2057" spans="1:9">
      <c r="A2057" s="91" t="s">
        <v>6384</v>
      </c>
      <c r="B2057" s="91" t="s">
        <v>6385</v>
      </c>
      <c r="C2057" s="91" t="s">
        <v>6386</v>
      </c>
      <c r="D2057" s="91" t="s">
        <v>65</v>
      </c>
      <c r="E2057" s="91" t="s">
        <v>78</v>
      </c>
      <c r="F2057" s="91" t="s">
        <v>79</v>
      </c>
      <c r="G2057" s="91" t="s">
        <v>194</v>
      </c>
      <c r="H2057" s="91" t="s">
        <v>147</v>
      </c>
      <c r="I2057" s="92">
        <v>5.699994300005699E-3</v>
      </c>
    </row>
    <row r="2058" spans="1:9">
      <c r="A2058" s="91" t="s">
        <v>6387</v>
      </c>
      <c r="B2058" s="91" t="s">
        <v>6388</v>
      </c>
      <c r="C2058" s="91" t="s">
        <v>6389</v>
      </c>
      <c r="D2058" s="91" t="s">
        <v>65</v>
      </c>
      <c r="E2058" s="91" t="s">
        <v>78</v>
      </c>
      <c r="F2058" s="91" t="s">
        <v>141</v>
      </c>
      <c r="G2058" s="91" t="s">
        <v>418</v>
      </c>
      <c r="H2058" s="91" t="s">
        <v>236</v>
      </c>
      <c r="I2058" s="92">
        <v>5.5999944000055995E-3</v>
      </c>
    </row>
    <row r="2059" spans="1:9">
      <c r="A2059" s="91" t="s">
        <v>6390</v>
      </c>
      <c r="B2059" s="91" t="s">
        <v>6391</v>
      </c>
      <c r="C2059" s="91" t="s">
        <v>6392</v>
      </c>
      <c r="D2059" s="91" t="s">
        <v>99</v>
      </c>
      <c r="E2059" s="91" t="s">
        <v>192</v>
      </c>
      <c r="F2059" s="91" t="s">
        <v>193</v>
      </c>
      <c r="G2059" s="91" t="s">
        <v>376</v>
      </c>
      <c r="H2059" s="91" t="s">
        <v>204</v>
      </c>
      <c r="I2059" s="92">
        <v>5.5999944000055995E-3</v>
      </c>
    </row>
    <row r="2060" spans="1:9">
      <c r="A2060" s="91" t="s">
        <v>6393</v>
      </c>
      <c r="B2060" s="91" t="s">
        <v>6394</v>
      </c>
      <c r="C2060" s="91" t="s">
        <v>6395</v>
      </c>
      <c r="D2060" s="91" t="s">
        <v>88</v>
      </c>
      <c r="E2060" s="91" t="s">
        <v>112</v>
      </c>
      <c r="F2060" s="91" t="s">
        <v>113</v>
      </c>
      <c r="G2060" s="91" t="s">
        <v>406</v>
      </c>
      <c r="H2060" s="91" t="s">
        <v>228</v>
      </c>
      <c r="I2060" s="92">
        <v>5.5999944000055995E-3</v>
      </c>
    </row>
    <row r="2061" spans="1:9">
      <c r="A2061" s="91" t="s">
        <v>6396</v>
      </c>
      <c r="B2061" s="91" t="s">
        <v>6397</v>
      </c>
      <c r="C2061" s="91" t="s">
        <v>6398</v>
      </c>
      <c r="D2061" s="91" t="s">
        <v>58</v>
      </c>
      <c r="E2061" s="91" t="s">
        <v>58</v>
      </c>
      <c r="F2061" s="91" t="s">
        <v>59</v>
      </c>
      <c r="G2061" s="91" t="s">
        <v>384</v>
      </c>
      <c r="H2061" s="91" t="s">
        <v>137</v>
      </c>
      <c r="I2061" s="92">
        <v>5.5999944000055995E-3</v>
      </c>
    </row>
    <row r="2062" spans="1:9">
      <c r="A2062" s="91" t="s">
        <v>6399</v>
      </c>
      <c r="B2062" s="91" t="s">
        <v>6400</v>
      </c>
      <c r="C2062" s="91" t="s">
        <v>6401</v>
      </c>
      <c r="D2062" s="91" t="s">
        <v>82</v>
      </c>
      <c r="E2062" s="91" t="s">
        <v>400</v>
      </c>
      <c r="F2062" s="91" t="s">
        <v>401</v>
      </c>
      <c r="G2062" s="91" t="s">
        <v>372</v>
      </c>
      <c r="H2062" s="91" t="s">
        <v>199</v>
      </c>
      <c r="I2062" s="92">
        <v>5.5999944000055995E-3</v>
      </c>
    </row>
    <row r="2063" spans="1:9">
      <c r="A2063" s="91" t="s">
        <v>6402</v>
      </c>
      <c r="B2063" s="91" t="s">
        <v>6403</v>
      </c>
      <c r="C2063" s="91" t="s">
        <v>6404</v>
      </c>
      <c r="D2063" s="91" t="s">
        <v>88</v>
      </c>
      <c r="E2063" s="91" t="s">
        <v>609</v>
      </c>
      <c r="F2063" s="91" t="s">
        <v>610</v>
      </c>
      <c r="G2063" s="91" t="s">
        <v>194</v>
      </c>
      <c r="H2063" s="91" t="s">
        <v>147</v>
      </c>
      <c r="I2063" s="92">
        <v>5.5999944000055995E-3</v>
      </c>
    </row>
    <row r="2064" spans="1:9">
      <c r="A2064" s="91" t="s">
        <v>6405</v>
      </c>
      <c r="B2064" s="91" t="s">
        <v>6406</v>
      </c>
      <c r="C2064" s="91" t="s">
        <v>6407</v>
      </c>
      <c r="D2064" s="91" t="s">
        <v>88</v>
      </c>
      <c r="E2064" s="91" t="s">
        <v>127</v>
      </c>
      <c r="F2064" s="91" t="s">
        <v>128</v>
      </c>
      <c r="G2064" s="91" t="s">
        <v>384</v>
      </c>
      <c r="H2064" s="91" t="s">
        <v>137</v>
      </c>
      <c r="I2064" s="92">
        <v>5.5999944000055995E-3</v>
      </c>
    </row>
    <row r="2065" spans="1:9">
      <c r="A2065" s="91" t="s">
        <v>6408</v>
      </c>
      <c r="B2065" s="91" t="s">
        <v>6409</v>
      </c>
      <c r="C2065" s="91" t="s">
        <v>6410</v>
      </c>
      <c r="D2065" s="91" t="s">
        <v>88</v>
      </c>
      <c r="E2065" s="91" t="s">
        <v>311</v>
      </c>
      <c r="F2065" s="91" t="s">
        <v>311</v>
      </c>
      <c r="G2065" s="91" t="s">
        <v>372</v>
      </c>
      <c r="H2065" s="91" t="s">
        <v>199</v>
      </c>
      <c r="I2065" s="92">
        <v>5.5999944000055995E-3</v>
      </c>
    </row>
    <row r="2066" spans="1:9">
      <c r="A2066" s="91" t="s">
        <v>6411</v>
      </c>
      <c r="B2066" s="91" t="s">
        <v>6412</v>
      </c>
      <c r="C2066" s="91" t="s">
        <v>6413</v>
      </c>
      <c r="D2066" s="91" t="s">
        <v>82</v>
      </c>
      <c r="E2066" s="91" t="s">
        <v>400</v>
      </c>
      <c r="F2066" s="91" t="s">
        <v>596</v>
      </c>
      <c r="G2066" s="91" t="s">
        <v>327</v>
      </c>
      <c r="H2066" s="91" t="s">
        <v>166</v>
      </c>
      <c r="I2066" s="92">
        <v>5.5999944000055995E-3</v>
      </c>
    </row>
    <row r="2067" spans="1:9">
      <c r="A2067" s="91" t="s">
        <v>6414</v>
      </c>
      <c r="B2067" s="91" t="s">
        <v>6415</v>
      </c>
      <c r="C2067" s="91" t="s">
        <v>6416</v>
      </c>
      <c r="D2067" s="91" t="s">
        <v>50</v>
      </c>
      <c r="E2067" s="91" t="s">
        <v>51</v>
      </c>
      <c r="F2067" s="91" t="s">
        <v>52</v>
      </c>
      <c r="G2067" s="91" t="s">
        <v>323</v>
      </c>
      <c r="H2067" s="91" t="s">
        <v>160</v>
      </c>
      <c r="I2067" s="92">
        <v>5.5999944000055995E-3</v>
      </c>
    </row>
    <row r="2068" spans="1:9">
      <c r="A2068" s="91" t="s">
        <v>6417</v>
      </c>
      <c r="B2068" s="91" t="s">
        <v>6418</v>
      </c>
      <c r="C2068" s="91" t="s">
        <v>6419</v>
      </c>
      <c r="D2068" s="91" t="s">
        <v>65</v>
      </c>
      <c r="E2068" s="91" t="s">
        <v>78</v>
      </c>
      <c r="F2068" s="91" t="s">
        <v>141</v>
      </c>
      <c r="G2068" s="91" t="s">
        <v>327</v>
      </c>
      <c r="H2068" s="91" t="s">
        <v>166</v>
      </c>
      <c r="I2068" s="92">
        <v>5.5999944000055995E-3</v>
      </c>
    </row>
    <row r="2069" spans="1:9">
      <c r="A2069" s="91" t="s">
        <v>6420</v>
      </c>
      <c r="B2069" s="91" t="s">
        <v>6421</v>
      </c>
      <c r="C2069" s="91" t="s">
        <v>6422</v>
      </c>
      <c r="D2069" s="91" t="s">
        <v>99</v>
      </c>
      <c r="E2069" s="91" t="s">
        <v>226</v>
      </c>
      <c r="F2069" s="91" t="s">
        <v>227</v>
      </c>
      <c r="G2069" s="91" t="s">
        <v>114</v>
      </c>
      <c r="H2069" s="91" t="s">
        <v>115</v>
      </c>
      <c r="I2069" s="92">
        <v>5.5999944000055995E-3</v>
      </c>
    </row>
    <row r="2070" spans="1:9">
      <c r="A2070" s="91" t="s">
        <v>6423</v>
      </c>
      <c r="B2070" s="91" t="s">
        <v>6424</v>
      </c>
      <c r="C2070" s="91" t="s">
        <v>6425</v>
      </c>
      <c r="D2070" s="91" t="s">
        <v>94</v>
      </c>
      <c r="E2070" s="91" t="s">
        <v>94</v>
      </c>
      <c r="F2070" s="91" t="s">
        <v>164</v>
      </c>
      <c r="G2070" s="91" t="s">
        <v>335</v>
      </c>
      <c r="H2070" s="91" t="s">
        <v>175</v>
      </c>
      <c r="I2070" s="92">
        <v>5.5999944000055995E-3</v>
      </c>
    </row>
    <row r="2071" spans="1:9">
      <c r="A2071" s="91" t="s">
        <v>6426</v>
      </c>
      <c r="B2071" s="91" t="s">
        <v>6427</v>
      </c>
      <c r="C2071" s="91" t="s">
        <v>6428</v>
      </c>
      <c r="D2071" s="91" t="s">
        <v>94</v>
      </c>
      <c r="E2071" s="91" t="s">
        <v>94</v>
      </c>
      <c r="F2071" s="91" t="s">
        <v>164</v>
      </c>
      <c r="G2071" s="91" t="s">
        <v>372</v>
      </c>
      <c r="H2071" s="91" t="s">
        <v>199</v>
      </c>
      <c r="I2071" s="92">
        <v>5.499994500005499E-3</v>
      </c>
    </row>
    <row r="2072" spans="1:9">
      <c r="A2072" s="91" t="s">
        <v>6429</v>
      </c>
      <c r="B2072" s="91" t="s">
        <v>6430</v>
      </c>
      <c r="C2072" s="91" t="s">
        <v>6431</v>
      </c>
      <c r="D2072" s="91" t="s">
        <v>82</v>
      </c>
      <c r="E2072" s="91" t="s">
        <v>400</v>
      </c>
      <c r="F2072" s="91" t="s">
        <v>401</v>
      </c>
      <c r="G2072" s="91" t="s">
        <v>268</v>
      </c>
      <c r="H2072" s="91" t="s">
        <v>137</v>
      </c>
      <c r="I2072" s="92">
        <v>5.499994500005499E-3</v>
      </c>
    </row>
    <row r="2073" spans="1:9">
      <c r="A2073" s="91" t="s">
        <v>6432</v>
      </c>
      <c r="B2073" s="91" t="s">
        <v>6433</v>
      </c>
      <c r="C2073" s="91" t="s">
        <v>6434</v>
      </c>
      <c r="D2073" s="91" t="s">
        <v>94</v>
      </c>
      <c r="E2073" s="91" t="s">
        <v>94</v>
      </c>
      <c r="F2073" s="91" t="s">
        <v>1411</v>
      </c>
      <c r="G2073" s="91" t="s">
        <v>327</v>
      </c>
      <c r="H2073" s="91" t="s">
        <v>166</v>
      </c>
      <c r="I2073" s="92">
        <v>5.499994500005499E-3</v>
      </c>
    </row>
    <row r="2074" spans="1:9">
      <c r="A2074" s="91" t="s">
        <v>6435</v>
      </c>
      <c r="B2074" s="91" t="s">
        <v>6436</v>
      </c>
      <c r="C2074" s="91" t="s">
        <v>6437</v>
      </c>
      <c r="D2074" s="91" t="s">
        <v>99</v>
      </c>
      <c r="E2074" s="91" t="s">
        <v>291</v>
      </c>
      <c r="F2074" s="91" t="s">
        <v>669</v>
      </c>
      <c r="G2074" s="91" t="s">
        <v>352</v>
      </c>
      <c r="H2074" s="91" t="s">
        <v>180</v>
      </c>
      <c r="I2074" s="92">
        <v>5.499994500005499E-3</v>
      </c>
    </row>
    <row r="2075" spans="1:9">
      <c r="A2075" s="91" t="s">
        <v>6438</v>
      </c>
      <c r="B2075" s="91" t="s">
        <v>6439</v>
      </c>
      <c r="C2075" s="91" t="s">
        <v>6440</v>
      </c>
      <c r="D2075" s="91" t="s">
        <v>58</v>
      </c>
      <c r="E2075" s="91" t="s">
        <v>58</v>
      </c>
      <c r="F2075" s="91" t="s">
        <v>59</v>
      </c>
      <c r="G2075" s="91" t="s">
        <v>406</v>
      </c>
      <c r="H2075" s="91" t="s">
        <v>228</v>
      </c>
      <c r="I2075" s="92">
        <v>5.499994500005499E-3</v>
      </c>
    </row>
    <row r="2076" spans="1:9">
      <c r="A2076" s="91" t="s">
        <v>6441</v>
      </c>
      <c r="B2076" s="91" t="s">
        <v>6442</v>
      </c>
      <c r="C2076" s="91" t="s">
        <v>6443</v>
      </c>
      <c r="D2076" s="91" t="s">
        <v>88</v>
      </c>
      <c r="E2076" s="91" t="s">
        <v>127</v>
      </c>
      <c r="F2076" s="91" t="s">
        <v>461</v>
      </c>
      <c r="G2076" s="91" t="s">
        <v>179</v>
      </c>
      <c r="H2076" s="91" t="s">
        <v>142</v>
      </c>
      <c r="I2076" s="92">
        <v>5.499994500005499E-3</v>
      </c>
    </row>
    <row r="2077" spans="1:9">
      <c r="A2077" s="91" t="s">
        <v>6444</v>
      </c>
      <c r="B2077" s="91" t="s">
        <v>6445</v>
      </c>
      <c r="C2077" s="91" t="s">
        <v>6446</v>
      </c>
      <c r="D2077" s="91" t="s">
        <v>94</v>
      </c>
      <c r="E2077" s="91" t="s">
        <v>94</v>
      </c>
      <c r="F2077" s="91" t="s">
        <v>164</v>
      </c>
      <c r="G2077" s="91" t="s">
        <v>315</v>
      </c>
      <c r="H2077" s="91" t="s">
        <v>54</v>
      </c>
      <c r="I2077" s="92">
        <v>5.499994500005499E-3</v>
      </c>
    </row>
    <row r="2078" spans="1:9">
      <c r="A2078" s="91" t="s">
        <v>6447</v>
      </c>
      <c r="B2078" s="91" t="s">
        <v>6448</v>
      </c>
      <c r="C2078" s="91" t="s">
        <v>6449</v>
      </c>
      <c r="D2078" s="91" t="s">
        <v>50</v>
      </c>
      <c r="E2078" s="91" t="s">
        <v>51</v>
      </c>
      <c r="F2078" s="91" t="s">
        <v>761</v>
      </c>
      <c r="G2078" s="91" t="s">
        <v>323</v>
      </c>
      <c r="H2078" s="91" t="s">
        <v>160</v>
      </c>
      <c r="I2078" s="92">
        <v>5.499994500005499E-3</v>
      </c>
    </row>
    <row r="2079" spans="1:9">
      <c r="A2079" s="91" t="s">
        <v>6450</v>
      </c>
      <c r="B2079" s="91" t="s">
        <v>6451</v>
      </c>
      <c r="C2079" s="91" t="s">
        <v>6452</v>
      </c>
      <c r="D2079" s="91" t="s">
        <v>70</v>
      </c>
      <c r="E2079" s="91" t="s">
        <v>86</v>
      </c>
      <c r="F2079" s="91" t="s">
        <v>532</v>
      </c>
      <c r="G2079" s="91" t="s">
        <v>194</v>
      </c>
      <c r="H2079" s="91" t="s">
        <v>147</v>
      </c>
      <c r="I2079" s="92">
        <v>5.499994500005499E-3</v>
      </c>
    </row>
    <row r="2080" spans="1:9">
      <c r="A2080" s="91" t="s">
        <v>6453</v>
      </c>
      <c r="B2080" s="91" t="s">
        <v>6454</v>
      </c>
      <c r="C2080" s="91" t="s">
        <v>6455</v>
      </c>
      <c r="D2080" s="91" t="s">
        <v>70</v>
      </c>
      <c r="E2080" s="91" t="s">
        <v>435</v>
      </c>
      <c r="F2080" s="91" t="s">
        <v>3911</v>
      </c>
      <c r="G2080" s="91" t="s">
        <v>327</v>
      </c>
      <c r="H2080" s="91" t="s">
        <v>166</v>
      </c>
      <c r="I2080" s="92">
        <v>5.3999946000053995E-3</v>
      </c>
    </row>
    <row r="2081" spans="1:9">
      <c r="A2081" s="91" t="s">
        <v>6456</v>
      </c>
      <c r="B2081" s="91" t="s">
        <v>6457</v>
      </c>
      <c r="C2081" s="91" t="s">
        <v>6458</v>
      </c>
      <c r="D2081" s="91" t="s">
        <v>70</v>
      </c>
      <c r="E2081" s="91" t="s">
        <v>435</v>
      </c>
      <c r="F2081" s="91" t="s">
        <v>3911</v>
      </c>
      <c r="G2081" s="91" t="s">
        <v>402</v>
      </c>
      <c r="H2081" s="91" t="s">
        <v>222</v>
      </c>
      <c r="I2081" s="92">
        <v>5.3999946000053995E-3</v>
      </c>
    </row>
    <row r="2082" spans="1:9">
      <c r="A2082" s="91" t="s">
        <v>6459</v>
      </c>
      <c r="B2082" s="91" t="s">
        <v>6460</v>
      </c>
      <c r="C2082" s="91" t="s">
        <v>6461</v>
      </c>
      <c r="D2082" s="91" t="s">
        <v>70</v>
      </c>
      <c r="E2082" s="91" t="s">
        <v>86</v>
      </c>
      <c r="F2082" s="91" t="s">
        <v>1003</v>
      </c>
      <c r="G2082" s="91" t="s">
        <v>327</v>
      </c>
      <c r="H2082" s="91" t="s">
        <v>166</v>
      </c>
      <c r="I2082" s="92">
        <v>5.3999946000053995E-3</v>
      </c>
    </row>
    <row r="2083" spans="1:9">
      <c r="A2083" s="91" t="s">
        <v>6462</v>
      </c>
      <c r="B2083" s="91" t="s">
        <v>6463</v>
      </c>
      <c r="C2083" s="91" t="s">
        <v>6464</v>
      </c>
      <c r="D2083" s="91" t="s">
        <v>70</v>
      </c>
      <c r="E2083" s="91" t="s">
        <v>86</v>
      </c>
      <c r="F2083" s="91" t="s">
        <v>87</v>
      </c>
      <c r="G2083" s="91" t="s">
        <v>179</v>
      </c>
      <c r="H2083" s="91" t="s">
        <v>142</v>
      </c>
      <c r="I2083" s="92">
        <v>5.3999946000053995E-3</v>
      </c>
    </row>
    <row r="2084" spans="1:9">
      <c r="A2084" s="91" t="s">
        <v>6465</v>
      </c>
      <c r="B2084" s="91" t="s">
        <v>6466</v>
      </c>
      <c r="C2084" s="91" t="s">
        <v>6467</v>
      </c>
      <c r="D2084" s="91" t="s">
        <v>94</v>
      </c>
      <c r="E2084" s="91" t="s">
        <v>94</v>
      </c>
      <c r="F2084" s="91" t="s">
        <v>1563</v>
      </c>
      <c r="G2084" s="91" t="s">
        <v>360</v>
      </c>
      <c r="H2084" s="91" t="s">
        <v>188</v>
      </c>
      <c r="I2084" s="92">
        <v>5.3999946000053995E-3</v>
      </c>
    </row>
    <row r="2085" spans="1:9">
      <c r="A2085" s="91" t="s">
        <v>6468</v>
      </c>
      <c r="B2085" s="91" t="s">
        <v>6469</v>
      </c>
      <c r="C2085" s="91" t="s">
        <v>6470</v>
      </c>
      <c r="D2085" s="91" t="s">
        <v>70</v>
      </c>
      <c r="E2085" s="91" t="s">
        <v>86</v>
      </c>
      <c r="F2085" s="91" t="s">
        <v>300</v>
      </c>
      <c r="G2085" s="91" t="s">
        <v>179</v>
      </c>
      <c r="H2085" s="91" t="s">
        <v>142</v>
      </c>
      <c r="I2085" s="92">
        <v>5.3999946000053995E-3</v>
      </c>
    </row>
    <row r="2086" spans="1:9">
      <c r="A2086" s="91" t="s">
        <v>6471</v>
      </c>
      <c r="B2086" s="91" t="s">
        <v>6472</v>
      </c>
      <c r="C2086" s="91" t="s">
        <v>6473</v>
      </c>
      <c r="D2086" s="91" t="s">
        <v>105</v>
      </c>
      <c r="E2086" s="91" t="s">
        <v>105</v>
      </c>
      <c r="F2086" s="91" t="s">
        <v>565</v>
      </c>
      <c r="G2086" s="91" t="s">
        <v>315</v>
      </c>
      <c r="H2086" s="91" t="s">
        <v>156</v>
      </c>
      <c r="I2086" s="92">
        <v>5.3999946000053995E-3</v>
      </c>
    </row>
    <row r="2087" spans="1:9">
      <c r="A2087" s="91" t="s">
        <v>6474</v>
      </c>
      <c r="B2087" s="91" t="s">
        <v>6475</v>
      </c>
      <c r="C2087" s="91" t="s">
        <v>6476</v>
      </c>
      <c r="D2087" s="91" t="s">
        <v>88</v>
      </c>
      <c r="E2087" s="91" t="s">
        <v>127</v>
      </c>
      <c r="F2087" s="91" t="s">
        <v>461</v>
      </c>
      <c r="G2087" s="91" t="s">
        <v>372</v>
      </c>
      <c r="H2087" s="91" t="s">
        <v>199</v>
      </c>
      <c r="I2087" s="92">
        <v>5.3999946000053995E-3</v>
      </c>
    </row>
    <row r="2088" spans="1:9">
      <c r="A2088" s="91" t="s">
        <v>6477</v>
      </c>
      <c r="B2088" s="91" t="s">
        <v>6478</v>
      </c>
      <c r="C2088" s="91" t="s">
        <v>6479</v>
      </c>
      <c r="D2088" s="91" t="s">
        <v>70</v>
      </c>
      <c r="E2088" s="91" t="s">
        <v>435</v>
      </c>
      <c r="F2088" s="91" t="s">
        <v>2059</v>
      </c>
      <c r="G2088" s="91" t="s">
        <v>194</v>
      </c>
      <c r="H2088" s="91" t="s">
        <v>147</v>
      </c>
      <c r="I2088" s="92">
        <v>5.3999946000053995E-3</v>
      </c>
    </row>
    <row r="2089" spans="1:9">
      <c r="A2089" s="91" t="s">
        <v>6480</v>
      </c>
      <c r="B2089" s="91" t="s">
        <v>6481</v>
      </c>
      <c r="C2089" s="91" t="s">
        <v>6482</v>
      </c>
      <c r="D2089" s="91" t="s">
        <v>50</v>
      </c>
      <c r="E2089" s="91" t="s">
        <v>146</v>
      </c>
      <c r="F2089" s="91" t="s">
        <v>146</v>
      </c>
      <c r="G2089" s="91" t="s">
        <v>323</v>
      </c>
      <c r="H2089" s="91" t="s">
        <v>160</v>
      </c>
      <c r="I2089" s="92">
        <v>5.3999946000053995E-3</v>
      </c>
    </row>
    <row r="2090" spans="1:9">
      <c r="A2090" s="91" t="s">
        <v>6483</v>
      </c>
      <c r="B2090" s="91" t="s">
        <v>6484</v>
      </c>
      <c r="C2090" s="91" t="s">
        <v>6485</v>
      </c>
      <c r="D2090" s="91" t="s">
        <v>82</v>
      </c>
      <c r="E2090" s="91" t="s">
        <v>400</v>
      </c>
      <c r="F2090" s="91" t="s">
        <v>401</v>
      </c>
      <c r="G2090" s="91" t="s">
        <v>335</v>
      </c>
      <c r="H2090" s="91" t="s">
        <v>175</v>
      </c>
      <c r="I2090" s="92">
        <v>5.3999946000053995E-3</v>
      </c>
    </row>
    <row r="2091" spans="1:9">
      <c r="A2091" s="91" t="s">
        <v>6486</v>
      </c>
      <c r="B2091" s="91" t="s">
        <v>6487</v>
      </c>
      <c r="C2091" s="91" t="s">
        <v>6488</v>
      </c>
      <c r="D2091" s="91" t="s">
        <v>94</v>
      </c>
      <c r="E2091" s="91" t="s">
        <v>94</v>
      </c>
      <c r="F2091" s="91" t="s">
        <v>164</v>
      </c>
      <c r="G2091" s="91" t="s">
        <v>165</v>
      </c>
      <c r="H2091" s="91" t="s">
        <v>132</v>
      </c>
      <c r="I2091" s="92">
        <v>5.3999946000053995E-3</v>
      </c>
    </row>
    <row r="2092" spans="1:9">
      <c r="A2092" s="91" t="s">
        <v>6489</v>
      </c>
      <c r="B2092" s="91" t="s">
        <v>6490</v>
      </c>
      <c r="C2092" s="91" t="s">
        <v>6491</v>
      </c>
      <c r="D2092" s="91" t="s">
        <v>105</v>
      </c>
      <c r="E2092" s="91" t="s">
        <v>105</v>
      </c>
      <c r="F2092" s="91" t="s">
        <v>565</v>
      </c>
      <c r="G2092" s="91" t="s">
        <v>165</v>
      </c>
      <c r="H2092" s="91" t="s">
        <v>132</v>
      </c>
      <c r="I2092" s="92">
        <v>5.3999946000053995E-3</v>
      </c>
    </row>
    <row r="2093" spans="1:9">
      <c r="A2093" s="91" t="s">
        <v>6492</v>
      </c>
      <c r="B2093" s="91" t="s">
        <v>6493</v>
      </c>
      <c r="C2093" s="91" t="s">
        <v>6494</v>
      </c>
      <c r="D2093" s="91" t="s">
        <v>94</v>
      </c>
      <c r="E2093" s="91" t="s">
        <v>94</v>
      </c>
      <c r="F2093" s="91" t="s">
        <v>281</v>
      </c>
      <c r="G2093" s="91" t="s">
        <v>268</v>
      </c>
      <c r="H2093" s="91" t="s">
        <v>137</v>
      </c>
      <c r="I2093" s="92">
        <v>5.3999946000053995E-3</v>
      </c>
    </row>
    <row r="2094" spans="1:9">
      <c r="A2094" s="91" t="s">
        <v>6495</v>
      </c>
      <c r="B2094" s="91" t="s">
        <v>6496</v>
      </c>
      <c r="C2094" s="91" t="s">
        <v>6497</v>
      </c>
      <c r="D2094" s="91" t="s">
        <v>105</v>
      </c>
      <c r="E2094" s="91" t="s">
        <v>105</v>
      </c>
      <c r="F2094" s="91" t="s">
        <v>2377</v>
      </c>
      <c r="G2094" s="91" t="s">
        <v>335</v>
      </c>
      <c r="H2094" s="91" t="s">
        <v>175</v>
      </c>
      <c r="I2094" s="92">
        <v>5.2999947000052991E-3</v>
      </c>
    </row>
    <row r="2095" spans="1:9">
      <c r="A2095" s="91" t="s">
        <v>6498</v>
      </c>
      <c r="B2095" s="91" t="s">
        <v>6499</v>
      </c>
      <c r="C2095" s="91" t="s">
        <v>6500</v>
      </c>
      <c r="D2095" s="91" t="s">
        <v>65</v>
      </c>
      <c r="E2095" s="91" t="s">
        <v>78</v>
      </c>
      <c r="F2095" s="91" t="s">
        <v>141</v>
      </c>
      <c r="G2095" s="91" t="s">
        <v>352</v>
      </c>
      <c r="H2095" s="91" t="s">
        <v>180</v>
      </c>
      <c r="I2095" s="92">
        <v>5.2999947000052991E-3</v>
      </c>
    </row>
    <row r="2096" spans="1:9">
      <c r="A2096" s="91" t="s">
        <v>6501</v>
      </c>
      <c r="B2096" s="91" t="s">
        <v>6502</v>
      </c>
      <c r="C2096" s="91" t="s">
        <v>6503</v>
      </c>
      <c r="D2096" s="91" t="s">
        <v>88</v>
      </c>
      <c r="E2096" s="91" t="s">
        <v>112</v>
      </c>
      <c r="F2096" s="91" t="s">
        <v>113</v>
      </c>
      <c r="G2096" s="91" t="s">
        <v>406</v>
      </c>
      <c r="H2096" s="91" t="s">
        <v>228</v>
      </c>
      <c r="I2096" s="92">
        <v>5.2999947000052991E-3</v>
      </c>
    </row>
    <row r="2097" spans="1:9">
      <c r="A2097" s="91" t="s">
        <v>6504</v>
      </c>
      <c r="B2097" s="91" t="s">
        <v>6505</v>
      </c>
      <c r="C2097" s="91" t="s">
        <v>6506</v>
      </c>
      <c r="D2097" s="91" t="s">
        <v>70</v>
      </c>
      <c r="E2097" s="91" t="s">
        <v>86</v>
      </c>
      <c r="F2097" s="91" t="s">
        <v>300</v>
      </c>
      <c r="G2097" s="91" t="s">
        <v>327</v>
      </c>
      <c r="H2097" s="91" t="s">
        <v>166</v>
      </c>
      <c r="I2097" s="92">
        <v>5.2999947000052991E-3</v>
      </c>
    </row>
    <row r="2098" spans="1:9">
      <c r="A2098" s="91" t="s">
        <v>6507</v>
      </c>
      <c r="B2098" s="91" t="s">
        <v>6508</v>
      </c>
      <c r="C2098" s="91" t="s">
        <v>6509</v>
      </c>
      <c r="D2098" s="91" t="s">
        <v>88</v>
      </c>
      <c r="E2098" s="91" t="s">
        <v>127</v>
      </c>
      <c r="F2098" s="91" t="s">
        <v>128</v>
      </c>
      <c r="G2098" s="91" t="s">
        <v>174</v>
      </c>
      <c r="H2098" s="91" t="s">
        <v>137</v>
      </c>
      <c r="I2098" s="92">
        <v>5.2999947000052991E-3</v>
      </c>
    </row>
    <row r="2099" spans="1:9">
      <c r="A2099" s="91" t="s">
        <v>6510</v>
      </c>
      <c r="B2099" s="91" t="s">
        <v>6511</v>
      </c>
      <c r="C2099" s="91" t="s">
        <v>6512</v>
      </c>
      <c r="D2099" s="91" t="s">
        <v>50</v>
      </c>
      <c r="E2099" s="91" t="s">
        <v>51</v>
      </c>
      <c r="F2099" s="91" t="s">
        <v>761</v>
      </c>
      <c r="G2099" s="91" t="s">
        <v>368</v>
      </c>
      <c r="H2099" s="91" t="s">
        <v>166</v>
      </c>
      <c r="I2099" s="92">
        <v>5.2999947000052991E-3</v>
      </c>
    </row>
    <row r="2100" spans="1:9">
      <c r="A2100" s="91" t="s">
        <v>6513</v>
      </c>
      <c r="B2100" s="91" t="s">
        <v>6514</v>
      </c>
      <c r="C2100" s="91" t="s">
        <v>6515</v>
      </c>
      <c r="D2100" s="91" t="s">
        <v>88</v>
      </c>
      <c r="E2100" s="91" t="s">
        <v>112</v>
      </c>
      <c r="F2100" s="91" t="s">
        <v>113</v>
      </c>
      <c r="G2100" s="91" t="s">
        <v>339</v>
      </c>
      <c r="H2100" s="91" t="s">
        <v>137</v>
      </c>
      <c r="I2100" s="92">
        <v>5.2999947000052991E-3</v>
      </c>
    </row>
    <row r="2101" spans="1:9">
      <c r="A2101" s="91" t="s">
        <v>6516</v>
      </c>
      <c r="B2101" s="91" t="s">
        <v>6517</v>
      </c>
      <c r="C2101" s="91" t="s">
        <v>6518</v>
      </c>
      <c r="D2101" s="91" t="s">
        <v>88</v>
      </c>
      <c r="E2101" s="91" t="s">
        <v>112</v>
      </c>
      <c r="F2101" s="91" t="s">
        <v>1547</v>
      </c>
      <c r="G2101" s="91" t="s">
        <v>376</v>
      </c>
      <c r="H2101" s="91" t="s">
        <v>204</v>
      </c>
      <c r="I2101" s="92">
        <v>5.2999947000052991E-3</v>
      </c>
    </row>
    <row r="2102" spans="1:9">
      <c r="A2102" s="91" t="s">
        <v>6519</v>
      </c>
      <c r="B2102" s="91" t="s">
        <v>6520</v>
      </c>
      <c r="C2102" s="91" t="s">
        <v>6521</v>
      </c>
      <c r="D2102" s="91" t="s">
        <v>88</v>
      </c>
      <c r="E2102" s="91" t="s">
        <v>609</v>
      </c>
      <c r="F2102" s="91" t="s">
        <v>1025</v>
      </c>
      <c r="G2102" s="91" t="s">
        <v>335</v>
      </c>
      <c r="H2102" s="91" t="s">
        <v>175</v>
      </c>
      <c r="I2102" s="92">
        <v>5.2999947000052991E-3</v>
      </c>
    </row>
    <row r="2103" spans="1:9">
      <c r="A2103" s="91" t="s">
        <v>6522</v>
      </c>
      <c r="B2103" s="91" t="s">
        <v>6523</v>
      </c>
      <c r="C2103" s="91" t="s">
        <v>6524</v>
      </c>
      <c r="D2103" s="91" t="s">
        <v>99</v>
      </c>
      <c r="E2103" s="91" t="s">
        <v>192</v>
      </c>
      <c r="F2103" s="91" t="s">
        <v>1044</v>
      </c>
      <c r="G2103" s="91" t="s">
        <v>194</v>
      </c>
      <c r="H2103" s="91" t="s">
        <v>147</v>
      </c>
      <c r="I2103" s="92">
        <v>5.2999947000052991E-3</v>
      </c>
    </row>
    <row r="2104" spans="1:9">
      <c r="A2104" s="91" t="s">
        <v>6525</v>
      </c>
      <c r="B2104" s="91" t="s">
        <v>6526</v>
      </c>
      <c r="C2104" s="91" t="s">
        <v>6527</v>
      </c>
      <c r="D2104" s="91" t="s">
        <v>70</v>
      </c>
      <c r="E2104" s="91" t="s">
        <v>86</v>
      </c>
      <c r="F2104" s="91" t="s">
        <v>1197</v>
      </c>
      <c r="G2104" s="91" t="s">
        <v>194</v>
      </c>
      <c r="H2104" s="91" t="s">
        <v>147</v>
      </c>
      <c r="I2104" s="92">
        <v>5.2999947000052991E-3</v>
      </c>
    </row>
    <row r="2105" spans="1:9">
      <c r="A2105" s="91" t="s">
        <v>6528</v>
      </c>
      <c r="B2105" s="91" t="s">
        <v>6529</v>
      </c>
      <c r="C2105" s="91" t="s">
        <v>6530</v>
      </c>
      <c r="D2105" s="91" t="s">
        <v>70</v>
      </c>
      <c r="E2105" s="91" t="s">
        <v>435</v>
      </c>
      <c r="F2105" s="91" t="s">
        <v>2059</v>
      </c>
      <c r="G2105" s="91" t="s">
        <v>368</v>
      </c>
      <c r="H2105" s="91" t="s">
        <v>166</v>
      </c>
      <c r="I2105" s="92">
        <v>5.2999947000052991E-3</v>
      </c>
    </row>
    <row r="2106" spans="1:9">
      <c r="A2106" s="91" t="s">
        <v>6531</v>
      </c>
      <c r="B2106" s="91" t="s">
        <v>6532</v>
      </c>
      <c r="C2106" s="91" t="s">
        <v>6533</v>
      </c>
      <c r="D2106" s="91" t="s">
        <v>58</v>
      </c>
      <c r="E2106" s="91" t="s">
        <v>58</v>
      </c>
      <c r="F2106" s="91" t="s">
        <v>59</v>
      </c>
      <c r="G2106" s="91" t="s">
        <v>402</v>
      </c>
      <c r="H2106" s="91" t="s">
        <v>222</v>
      </c>
      <c r="I2106" s="92">
        <v>5.2999947000052991E-3</v>
      </c>
    </row>
    <row r="2107" spans="1:9">
      <c r="A2107" s="91" t="s">
        <v>6534</v>
      </c>
      <c r="B2107" s="91" t="s">
        <v>6535</v>
      </c>
      <c r="C2107" s="91" t="s">
        <v>6536</v>
      </c>
      <c r="D2107" s="91" t="s">
        <v>94</v>
      </c>
      <c r="E2107" s="91" t="s">
        <v>94</v>
      </c>
      <c r="F2107" s="91" t="s">
        <v>164</v>
      </c>
      <c r="G2107" s="91" t="s">
        <v>376</v>
      </c>
      <c r="H2107" s="91" t="s">
        <v>204</v>
      </c>
      <c r="I2107" s="92">
        <v>5.2999947000052991E-3</v>
      </c>
    </row>
    <row r="2108" spans="1:9">
      <c r="A2108" s="91" t="s">
        <v>6537</v>
      </c>
      <c r="B2108" s="91" t="s">
        <v>6538</v>
      </c>
      <c r="C2108" s="91" t="s">
        <v>6539</v>
      </c>
      <c r="D2108" s="91" t="s">
        <v>70</v>
      </c>
      <c r="E2108" s="91" t="s">
        <v>86</v>
      </c>
      <c r="F2108" s="91" t="s">
        <v>532</v>
      </c>
      <c r="G2108" s="91" t="s">
        <v>327</v>
      </c>
      <c r="H2108" s="91" t="s">
        <v>166</v>
      </c>
      <c r="I2108" s="92">
        <v>5.2999947000052991E-3</v>
      </c>
    </row>
    <row r="2109" spans="1:9">
      <c r="A2109" s="91" t="s">
        <v>6540</v>
      </c>
      <c r="B2109" s="91" t="s">
        <v>6541</v>
      </c>
      <c r="C2109" s="91" t="s">
        <v>6542</v>
      </c>
      <c r="D2109" s="91" t="s">
        <v>88</v>
      </c>
      <c r="E2109" s="91" t="s">
        <v>609</v>
      </c>
      <c r="F2109" s="91" t="s">
        <v>1025</v>
      </c>
      <c r="G2109" s="91" t="s">
        <v>327</v>
      </c>
      <c r="H2109" s="91" t="s">
        <v>166</v>
      </c>
      <c r="I2109" s="92">
        <v>5.2999947000052991E-3</v>
      </c>
    </row>
    <row r="2110" spans="1:9">
      <c r="A2110" s="91" t="s">
        <v>6543</v>
      </c>
      <c r="B2110" s="91" t="s">
        <v>6544</v>
      </c>
      <c r="C2110" s="91" t="s">
        <v>6545</v>
      </c>
      <c r="D2110" s="91" t="s">
        <v>88</v>
      </c>
      <c r="E2110" s="91" t="s">
        <v>609</v>
      </c>
      <c r="F2110" s="91" t="s">
        <v>1025</v>
      </c>
      <c r="G2110" s="91" t="s">
        <v>402</v>
      </c>
      <c r="H2110" s="91" t="s">
        <v>222</v>
      </c>
      <c r="I2110" s="92">
        <v>5.2999947000052991E-3</v>
      </c>
    </row>
    <row r="2111" spans="1:9">
      <c r="A2111" s="91" t="s">
        <v>6546</v>
      </c>
      <c r="B2111" s="91" t="s">
        <v>6547</v>
      </c>
      <c r="C2111" s="91" t="s">
        <v>6548</v>
      </c>
      <c r="D2111" s="91" t="s">
        <v>94</v>
      </c>
      <c r="E2111" s="91" t="s">
        <v>94</v>
      </c>
      <c r="F2111" s="91" t="s">
        <v>281</v>
      </c>
      <c r="G2111" s="91" t="s">
        <v>194</v>
      </c>
      <c r="H2111" s="91" t="s">
        <v>147</v>
      </c>
      <c r="I2111" s="92">
        <v>5.2999947000052991E-3</v>
      </c>
    </row>
    <row r="2112" spans="1:9">
      <c r="A2112" s="91" t="s">
        <v>6549</v>
      </c>
      <c r="B2112" s="91" t="s">
        <v>6550</v>
      </c>
      <c r="C2112" s="91" t="s">
        <v>6551</v>
      </c>
      <c r="D2112" s="91" t="s">
        <v>99</v>
      </c>
      <c r="E2112" s="91" t="s">
        <v>551</v>
      </c>
      <c r="F2112" s="91" t="s">
        <v>1980</v>
      </c>
      <c r="G2112" s="91" t="s">
        <v>194</v>
      </c>
      <c r="H2112" s="91" t="s">
        <v>147</v>
      </c>
      <c r="I2112" s="92">
        <v>5.2999947000052991E-3</v>
      </c>
    </row>
    <row r="2113" spans="1:9">
      <c r="A2113" s="91" t="s">
        <v>6552</v>
      </c>
      <c r="B2113" s="91" t="s">
        <v>6553</v>
      </c>
      <c r="C2113" s="91" t="s">
        <v>6554</v>
      </c>
      <c r="D2113" s="91" t="s">
        <v>105</v>
      </c>
      <c r="E2113" s="91" t="s">
        <v>105</v>
      </c>
      <c r="F2113" s="91" t="s">
        <v>2377</v>
      </c>
      <c r="G2113" s="91" t="s">
        <v>418</v>
      </c>
      <c r="H2113" s="91" t="s">
        <v>236</v>
      </c>
      <c r="I2113" s="92">
        <v>5.1999948000051987E-3</v>
      </c>
    </row>
    <row r="2114" spans="1:9">
      <c r="A2114" s="91" t="s">
        <v>6555</v>
      </c>
      <c r="B2114" s="91" t="s">
        <v>6556</v>
      </c>
      <c r="C2114" s="91" t="s">
        <v>6557</v>
      </c>
      <c r="D2114" s="91" t="s">
        <v>105</v>
      </c>
      <c r="E2114" s="91" t="s">
        <v>105</v>
      </c>
      <c r="F2114" s="91" t="s">
        <v>1847</v>
      </c>
      <c r="G2114" s="91" t="s">
        <v>327</v>
      </c>
      <c r="H2114" s="91" t="s">
        <v>166</v>
      </c>
      <c r="I2114" s="92">
        <v>5.1999948000051987E-3</v>
      </c>
    </row>
    <row r="2115" spans="1:9">
      <c r="A2115" s="91" t="s">
        <v>6558</v>
      </c>
      <c r="B2115" s="91" t="s">
        <v>6559</v>
      </c>
      <c r="C2115" s="91" t="s">
        <v>6560</v>
      </c>
      <c r="D2115" s="91" t="s">
        <v>105</v>
      </c>
      <c r="E2115" s="91" t="s">
        <v>105</v>
      </c>
      <c r="F2115" s="91" t="s">
        <v>565</v>
      </c>
      <c r="G2115" s="91" t="s">
        <v>418</v>
      </c>
      <c r="H2115" s="91" t="s">
        <v>236</v>
      </c>
      <c r="I2115" s="92">
        <v>5.1999948000051987E-3</v>
      </c>
    </row>
    <row r="2116" spans="1:9">
      <c r="A2116" s="91" t="s">
        <v>6561</v>
      </c>
      <c r="B2116" s="91" t="s">
        <v>6562</v>
      </c>
      <c r="C2116" s="91" t="s">
        <v>6563</v>
      </c>
      <c r="D2116" s="91" t="s">
        <v>70</v>
      </c>
      <c r="E2116" s="91" t="s">
        <v>86</v>
      </c>
      <c r="F2116" s="91" t="s">
        <v>87</v>
      </c>
      <c r="G2116" s="91" t="s">
        <v>376</v>
      </c>
      <c r="H2116" s="91" t="s">
        <v>204</v>
      </c>
      <c r="I2116" s="92">
        <v>5.1999948000051987E-3</v>
      </c>
    </row>
    <row r="2117" spans="1:9">
      <c r="A2117" s="91" t="s">
        <v>6564</v>
      </c>
      <c r="B2117" s="91" t="s">
        <v>6565</v>
      </c>
      <c r="C2117" s="91" t="s">
        <v>6566</v>
      </c>
      <c r="D2117" s="91" t="s">
        <v>94</v>
      </c>
      <c r="E2117" s="91" t="s">
        <v>94</v>
      </c>
      <c r="F2117" s="91" t="s">
        <v>164</v>
      </c>
      <c r="G2117" s="91" t="s">
        <v>376</v>
      </c>
      <c r="H2117" s="91" t="s">
        <v>204</v>
      </c>
      <c r="I2117" s="92">
        <v>5.1999948000051987E-3</v>
      </c>
    </row>
    <row r="2118" spans="1:9">
      <c r="A2118" s="91" t="s">
        <v>6567</v>
      </c>
      <c r="B2118" s="91" t="s">
        <v>6568</v>
      </c>
      <c r="C2118" s="91" t="s">
        <v>6569</v>
      </c>
      <c r="D2118" s="91" t="s">
        <v>94</v>
      </c>
      <c r="E2118" s="91" t="s">
        <v>94</v>
      </c>
      <c r="F2118" s="91" t="s">
        <v>1563</v>
      </c>
      <c r="G2118" s="91" t="s">
        <v>327</v>
      </c>
      <c r="H2118" s="91" t="s">
        <v>166</v>
      </c>
      <c r="I2118" s="92">
        <v>5.1999948000051987E-3</v>
      </c>
    </row>
    <row r="2119" spans="1:9">
      <c r="A2119" s="91" t="s">
        <v>6570</v>
      </c>
      <c r="B2119" s="91" t="s">
        <v>6571</v>
      </c>
      <c r="C2119" s="91" t="s">
        <v>6572</v>
      </c>
      <c r="D2119" s="91" t="s">
        <v>74</v>
      </c>
      <c r="E2119" s="91" t="s">
        <v>74</v>
      </c>
      <c r="F2119" s="91" t="s">
        <v>98</v>
      </c>
      <c r="G2119" s="91" t="s">
        <v>368</v>
      </c>
      <c r="H2119" s="91" t="s">
        <v>166</v>
      </c>
      <c r="I2119" s="92">
        <v>5.1999948000051987E-3</v>
      </c>
    </row>
    <row r="2120" spans="1:9">
      <c r="A2120" s="91" t="s">
        <v>6573</v>
      </c>
      <c r="B2120" s="91" t="s">
        <v>6574</v>
      </c>
      <c r="C2120" s="91" t="s">
        <v>6575</v>
      </c>
      <c r="D2120" s="91" t="s">
        <v>82</v>
      </c>
      <c r="E2120" s="91" t="s">
        <v>400</v>
      </c>
      <c r="F2120" s="91" t="s">
        <v>401</v>
      </c>
      <c r="G2120" s="91" t="s">
        <v>335</v>
      </c>
      <c r="H2120" s="91" t="s">
        <v>175</v>
      </c>
      <c r="I2120" s="92">
        <v>5.0999949000051E-3</v>
      </c>
    </row>
    <row r="2121" spans="1:9">
      <c r="A2121" s="91" t="s">
        <v>6576</v>
      </c>
      <c r="B2121" s="91" t="s">
        <v>6577</v>
      </c>
      <c r="C2121" s="91" t="s">
        <v>6578</v>
      </c>
      <c r="D2121" s="91" t="s">
        <v>88</v>
      </c>
      <c r="E2121" s="91" t="s">
        <v>112</v>
      </c>
      <c r="F2121" s="91" t="s">
        <v>113</v>
      </c>
      <c r="G2121" s="91" t="s">
        <v>426</v>
      </c>
      <c r="H2121" s="91" t="s">
        <v>244</v>
      </c>
      <c r="I2121" s="92">
        <v>5.0999949000051E-3</v>
      </c>
    </row>
    <row r="2122" spans="1:9">
      <c r="A2122" s="91" t="s">
        <v>6579</v>
      </c>
      <c r="B2122" s="91" t="s">
        <v>6580</v>
      </c>
      <c r="C2122" s="91" t="s">
        <v>6581</v>
      </c>
      <c r="D2122" s="91" t="s">
        <v>70</v>
      </c>
      <c r="E2122" s="91" t="s">
        <v>86</v>
      </c>
      <c r="F2122" s="91" t="s">
        <v>532</v>
      </c>
      <c r="G2122" s="91" t="s">
        <v>194</v>
      </c>
      <c r="H2122" s="91" t="s">
        <v>147</v>
      </c>
      <c r="I2122" s="92">
        <v>5.0999949000051E-3</v>
      </c>
    </row>
    <row r="2123" spans="1:9">
      <c r="A2123" s="91" t="s">
        <v>6582</v>
      </c>
      <c r="B2123" s="91" t="s">
        <v>6583</v>
      </c>
      <c r="C2123" s="91" t="s">
        <v>6584</v>
      </c>
      <c r="D2123" s="91" t="s">
        <v>82</v>
      </c>
      <c r="E2123" s="91" t="s">
        <v>103</v>
      </c>
      <c r="F2123" s="91" t="s">
        <v>104</v>
      </c>
      <c r="G2123" s="91" t="s">
        <v>376</v>
      </c>
      <c r="H2123" s="91" t="s">
        <v>204</v>
      </c>
      <c r="I2123" s="92">
        <v>5.0999949000051E-3</v>
      </c>
    </row>
    <row r="2124" spans="1:9">
      <c r="A2124" s="91" t="s">
        <v>6585</v>
      </c>
      <c r="B2124" s="91" t="s">
        <v>6586</v>
      </c>
      <c r="C2124" s="91" t="s">
        <v>6587</v>
      </c>
      <c r="D2124" s="91" t="s">
        <v>74</v>
      </c>
      <c r="E2124" s="91" t="s">
        <v>74</v>
      </c>
      <c r="F2124" s="91" t="s">
        <v>151</v>
      </c>
      <c r="G2124" s="91" t="s">
        <v>348</v>
      </c>
      <c r="H2124" s="91" t="s">
        <v>137</v>
      </c>
      <c r="I2124" s="92">
        <v>5.0999949000051E-3</v>
      </c>
    </row>
    <row r="2125" spans="1:9">
      <c r="A2125" s="91" t="s">
        <v>6588</v>
      </c>
      <c r="B2125" s="91" t="s">
        <v>6589</v>
      </c>
      <c r="C2125" s="91" t="s">
        <v>6590</v>
      </c>
      <c r="D2125" s="91" t="s">
        <v>88</v>
      </c>
      <c r="E2125" s="91" t="s">
        <v>112</v>
      </c>
      <c r="F2125" s="91" t="s">
        <v>113</v>
      </c>
      <c r="G2125" s="91" t="s">
        <v>402</v>
      </c>
      <c r="H2125" s="91" t="s">
        <v>222</v>
      </c>
      <c r="I2125" s="92">
        <v>5.0999949000051E-3</v>
      </c>
    </row>
    <row r="2126" spans="1:9">
      <c r="A2126" s="91" t="s">
        <v>6591</v>
      </c>
      <c r="B2126" s="91" t="s">
        <v>6592</v>
      </c>
      <c r="C2126" s="91" t="s">
        <v>6593</v>
      </c>
      <c r="D2126" s="91" t="s">
        <v>88</v>
      </c>
      <c r="E2126" s="91" t="s">
        <v>127</v>
      </c>
      <c r="F2126" s="91" t="s">
        <v>461</v>
      </c>
      <c r="G2126" s="91" t="s">
        <v>179</v>
      </c>
      <c r="H2126" s="91" t="s">
        <v>142</v>
      </c>
      <c r="I2126" s="92">
        <v>5.0999949000051E-3</v>
      </c>
    </row>
    <row r="2127" spans="1:9">
      <c r="A2127" s="91" t="s">
        <v>6594</v>
      </c>
      <c r="B2127" s="91" t="s">
        <v>6595</v>
      </c>
      <c r="C2127" s="91" t="s">
        <v>6596</v>
      </c>
      <c r="D2127" s="91" t="s">
        <v>94</v>
      </c>
      <c r="E2127" s="91" t="s">
        <v>94</v>
      </c>
      <c r="F2127" s="91" t="s">
        <v>164</v>
      </c>
      <c r="G2127" s="91" t="s">
        <v>319</v>
      </c>
      <c r="H2127" s="91" t="s">
        <v>137</v>
      </c>
      <c r="I2127" s="92">
        <v>4.9999950000049996E-3</v>
      </c>
    </row>
    <row r="2128" spans="1:9">
      <c r="A2128" s="91" t="s">
        <v>6597</v>
      </c>
      <c r="B2128" s="91" t="s">
        <v>6598</v>
      </c>
      <c r="C2128" s="91" t="s">
        <v>6599</v>
      </c>
      <c r="D2128" s="91" t="s">
        <v>94</v>
      </c>
      <c r="E2128" s="91" t="s">
        <v>94</v>
      </c>
      <c r="F2128" s="91" t="s">
        <v>281</v>
      </c>
      <c r="G2128" s="91" t="s">
        <v>335</v>
      </c>
      <c r="H2128" s="91" t="s">
        <v>175</v>
      </c>
      <c r="I2128" s="92">
        <v>4.9999950000049996E-3</v>
      </c>
    </row>
    <row r="2129" spans="1:9">
      <c r="A2129" s="91" t="s">
        <v>6600</v>
      </c>
      <c r="B2129" s="91" t="s">
        <v>6601</v>
      </c>
      <c r="C2129" s="91" t="s">
        <v>6602</v>
      </c>
      <c r="D2129" s="91" t="s">
        <v>105</v>
      </c>
      <c r="E2129" s="91" t="s">
        <v>105</v>
      </c>
      <c r="F2129" s="91" t="s">
        <v>565</v>
      </c>
      <c r="G2129" s="91" t="s">
        <v>449</v>
      </c>
      <c r="H2129" s="91" t="s">
        <v>256</v>
      </c>
      <c r="I2129" s="92">
        <v>4.9999950000049996E-3</v>
      </c>
    </row>
    <row r="2130" spans="1:9">
      <c r="A2130" s="91" t="s">
        <v>6603</v>
      </c>
      <c r="B2130" s="91" t="s">
        <v>6604</v>
      </c>
      <c r="C2130" s="91" t="s">
        <v>6605</v>
      </c>
      <c r="D2130" s="91" t="s">
        <v>88</v>
      </c>
      <c r="E2130" s="91" t="s">
        <v>112</v>
      </c>
      <c r="F2130" s="91" t="s">
        <v>113</v>
      </c>
      <c r="G2130" s="91" t="s">
        <v>418</v>
      </c>
      <c r="H2130" s="91" t="s">
        <v>236</v>
      </c>
      <c r="I2130" s="92">
        <v>4.9999950000049996E-3</v>
      </c>
    </row>
    <row r="2131" spans="1:9">
      <c r="A2131" s="91" t="s">
        <v>6606</v>
      </c>
      <c r="B2131" s="91" t="s">
        <v>6607</v>
      </c>
      <c r="C2131" s="91" t="s">
        <v>6608</v>
      </c>
      <c r="D2131" s="91" t="s">
        <v>99</v>
      </c>
      <c r="E2131" s="91" t="s">
        <v>296</v>
      </c>
      <c r="F2131" s="91" t="s">
        <v>296</v>
      </c>
      <c r="G2131" s="91" t="s">
        <v>194</v>
      </c>
      <c r="H2131" s="91" t="s">
        <v>147</v>
      </c>
      <c r="I2131" s="92">
        <v>4.9999950000049996E-3</v>
      </c>
    </row>
    <row r="2132" spans="1:9">
      <c r="A2132" s="91" t="s">
        <v>6609</v>
      </c>
      <c r="B2132" s="91" t="s">
        <v>6610</v>
      </c>
      <c r="C2132" s="91" t="s">
        <v>6611</v>
      </c>
      <c r="D2132" s="91" t="s">
        <v>94</v>
      </c>
      <c r="E2132" s="91" t="s">
        <v>94</v>
      </c>
      <c r="F2132" s="91" t="s">
        <v>281</v>
      </c>
      <c r="G2132" s="91" t="s">
        <v>179</v>
      </c>
      <c r="H2132" s="91" t="s">
        <v>142</v>
      </c>
      <c r="I2132" s="92">
        <v>4.9999950000049996E-3</v>
      </c>
    </row>
    <row r="2133" spans="1:9">
      <c r="A2133" s="91" t="s">
        <v>6612</v>
      </c>
      <c r="B2133" s="91" t="s">
        <v>6613</v>
      </c>
      <c r="C2133" s="91" t="s">
        <v>6614</v>
      </c>
      <c r="D2133" s="91" t="s">
        <v>50</v>
      </c>
      <c r="E2133" s="91" t="s">
        <v>51</v>
      </c>
      <c r="F2133" s="91" t="s">
        <v>761</v>
      </c>
      <c r="G2133" s="91" t="s">
        <v>194</v>
      </c>
      <c r="H2133" s="91" t="s">
        <v>147</v>
      </c>
      <c r="I2133" s="92">
        <v>4.9999950000049996E-3</v>
      </c>
    </row>
    <row r="2134" spans="1:9">
      <c r="A2134" s="91" t="s">
        <v>6615</v>
      </c>
      <c r="B2134" s="91" t="s">
        <v>6616</v>
      </c>
      <c r="C2134" s="91" t="s">
        <v>6617</v>
      </c>
      <c r="D2134" s="91" t="s">
        <v>99</v>
      </c>
      <c r="E2134" s="91" t="s">
        <v>192</v>
      </c>
      <c r="F2134" s="91" t="s">
        <v>1044</v>
      </c>
      <c r="G2134" s="91" t="s">
        <v>179</v>
      </c>
      <c r="H2134" s="91" t="s">
        <v>142</v>
      </c>
      <c r="I2134" s="92">
        <v>4.9999950000049996E-3</v>
      </c>
    </row>
    <row r="2135" spans="1:9">
      <c r="A2135" s="91" t="s">
        <v>6618</v>
      </c>
      <c r="B2135" s="91" t="s">
        <v>6619</v>
      </c>
      <c r="C2135" s="91" t="s">
        <v>6620</v>
      </c>
      <c r="D2135" s="91" t="s">
        <v>94</v>
      </c>
      <c r="E2135" s="91" t="s">
        <v>94</v>
      </c>
      <c r="F2135" s="91" t="s">
        <v>281</v>
      </c>
      <c r="G2135" s="91" t="s">
        <v>179</v>
      </c>
      <c r="H2135" s="91" t="s">
        <v>142</v>
      </c>
      <c r="I2135" s="92">
        <v>4.9999950000049996E-3</v>
      </c>
    </row>
    <row r="2136" spans="1:9">
      <c r="A2136" s="91" t="s">
        <v>6621</v>
      </c>
      <c r="B2136" s="91" t="s">
        <v>6622</v>
      </c>
      <c r="C2136" s="91" t="s">
        <v>6623</v>
      </c>
      <c r="D2136" s="91" t="s">
        <v>50</v>
      </c>
      <c r="E2136" s="91" t="s">
        <v>146</v>
      </c>
      <c r="F2136" s="91" t="s">
        <v>146</v>
      </c>
      <c r="G2136" s="91" t="s">
        <v>323</v>
      </c>
      <c r="H2136" s="91" t="s">
        <v>160</v>
      </c>
      <c r="I2136" s="92">
        <v>4.9999950000049996E-3</v>
      </c>
    </row>
    <row r="2137" spans="1:9">
      <c r="A2137" s="91" t="s">
        <v>6624</v>
      </c>
      <c r="B2137" s="91" t="s">
        <v>6625</v>
      </c>
      <c r="C2137" s="91" t="s">
        <v>6626</v>
      </c>
      <c r="D2137" s="91" t="s">
        <v>88</v>
      </c>
      <c r="E2137" s="91" t="s">
        <v>311</v>
      </c>
      <c r="F2137" s="91" t="s">
        <v>311</v>
      </c>
      <c r="G2137" s="91" t="s">
        <v>335</v>
      </c>
      <c r="H2137" s="91" t="s">
        <v>175</v>
      </c>
      <c r="I2137" s="92">
        <v>4.9999950000049996E-3</v>
      </c>
    </row>
    <row r="2138" spans="1:9">
      <c r="A2138" s="91" t="s">
        <v>6627</v>
      </c>
      <c r="B2138" s="91" t="s">
        <v>6628</v>
      </c>
      <c r="C2138" s="91" t="s">
        <v>6629</v>
      </c>
      <c r="D2138" s="91" t="s">
        <v>74</v>
      </c>
      <c r="E2138" s="91" t="s">
        <v>74</v>
      </c>
      <c r="F2138" s="91" t="s">
        <v>151</v>
      </c>
      <c r="G2138" s="91" t="s">
        <v>380</v>
      </c>
      <c r="H2138" s="91" t="s">
        <v>209</v>
      </c>
      <c r="I2138" s="92">
        <v>4.9999950000049996E-3</v>
      </c>
    </row>
    <row r="2139" spans="1:9">
      <c r="A2139" s="91" t="s">
        <v>6630</v>
      </c>
      <c r="B2139" s="91" t="s">
        <v>6631</v>
      </c>
      <c r="C2139" s="91" t="s">
        <v>6632</v>
      </c>
      <c r="D2139" s="91" t="s">
        <v>94</v>
      </c>
      <c r="E2139" s="91" t="s">
        <v>94</v>
      </c>
      <c r="F2139" s="91" t="s">
        <v>1411</v>
      </c>
      <c r="G2139" s="91" t="s">
        <v>376</v>
      </c>
      <c r="H2139" s="91" t="s">
        <v>204</v>
      </c>
      <c r="I2139" s="92">
        <v>4.8999951000048992E-3</v>
      </c>
    </row>
    <row r="2140" spans="1:9">
      <c r="A2140" s="91" t="s">
        <v>6633</v>
      </c>
      <c r="B2140" s="91" t="s">
        <v>6634</v>
      </c>
      <c r="C2140" s="91" t="s">
        <v>6635</v>
      </c>
      <c r="D2140" s="91" t="s">
        <v>88</v>
      </c>
      <c r="E2140" s="91" t="s">
        <v>112</v>
      </c>
      <c r="F2140" s="91" t="s">
        <v>113</v>
      </c>
      <c r="G2140" s="91" t="s">
        <v>462</v>
      </c>
      <c r="H2140" s="91" t="s">
        <v>264</v>
      </c>
      <c r="I2140" s="92">
        <v>4.8999951000048992E-3</v>
      </c>
    </row>
    <row r="2141" spans="1:9">
      <c r="A2141" s="91" t="s">
        <v>6636</v>
      </c>
      <c r="B2141" s="91" t="s">
        <v>6637</v>
      </c>
      <c r="C2141" s="91" t="s">
        <v>6638</v>
      </c>
      <c r="D2141" s="91" t="s">
        <v>94</v>
      </c>
      <c r="E2141" s="91" t="s">
        <v>94</v>
      </c>
      <c r="F2141" s="91" t="s">
        <v>281</v>
      </c>
      <c r="G2141" s="91" t="s">
        <v>327</v>
      </c>
      <c r="H2141" s="91" t="s">
        <v>166</v>
      </c>
      <c r="I2141" s="92">
        <v>4.8999951000048992E-3</v>
      </c>
    </row>
    <row r="2142" spans="1:9">
      <c r="A2142" s="91" t="s">
        <v>6639</v>
      </c>
      <c r="B2142" s="91" t="s">
        <v>6640</v>
      </c>
      <c r="C2142" s="91" t="s">
        <v>6641</v>
      </c>
      <c r="D2142" s="91" t="s">
        <v>88</v>
      </c>
      <c r="E2142" s="91" t="s">
        <v>112</v>
      </c>
      <c r="F2142" s="91" t="s">
        <v>113</v>
      </c>
      <c r="G2142" s="91" t="s">
        <v>327</v>
      </c>
      <c r="H2142" s="91" t="s">
        <v>166</v>
      </c>
      <c r="I2142" s="92">
        <v>4.8999951000048992E-3</v>
      </c>
    </row>
    <row r="2143" spans="1:9">
      <c r="A2143" s="91" t="s">
        <v>6642</v>
      </c>
      <c r="B2143" s="91" t="s">
        <v>6643</v>
      </c>
      <c r="C2143" s="91" t="s">
        <v>6644</v>
      </c>
      <c r="D2143" s="91" t="s">
        <v>94</v>
      </c>
      <c r="E2143" s="91" t="s">
        <v>94</v>
      </c>
      <c r="F2143" s="91" t="s">
        <v>1563</v>
      </c>
      <c r="G2143" s="91" t="s">
        <v>335</v>
      </c>
      <c r="H2143" s="91" t="s">
        <v>175</v>
      </c>
      <c r="I2143" s="92">
        <v>4.8999951000048992E-3</v>
      </c>
    </row>
    <row r="2144" spans="1:9">
      <c r="A2144" s="91" t="s">
        <v>6645</v>
      </c>
      <c r="B2144" s="91" t="s">
        <v>6646</v>
      </c>
      <c r="C2144" s="91" t="s">
        <v>6647</v>
      </c>
      <c r="D2144" s="91" t="s">
        <v>94</v>
      </c>
      <c r="E2144" s="91" t="s">
        <v>94</v>
      </c>
      <c r="F2144" s="91" t="s">
        <v>281</v>
      </c>
      <c r="G2144" s="91" t="s">
        <v>356</v>
      </c>
      <c r="H2144" s="91" t="s">
        <v>184</v>
      </c>
      <c r="I2144" s="92">
        <v>4.8999951000048992E-3</v>
      </c>
    </row>
    <row r="2145" spans="1:9">
      <c r="A2145" s="91" t="s">
        <v>6648</v>
      </c>
      <c r="B2145" s="91" t="s">
        <v>6649</v>
      </c>
      <c r="C2145" s="91" t="s">
        <v>6650</v>
      </c>
      <c r="D2145" s="91" t="s">
        <v>58</v>
      </c>
      <c r="E2145" s="91" t="s">
        <v>58</v>
      </c>
      <c r="F2145" s="91" t="s">
        <v>59</v>
      </c>
      <c r="G2145" s="91" t="s">
        <v>194</v>
      </c>
      <c r="H2145" s="91" t="s">
        <v>147</v>
      </c>
      <c r="I2145" s="92">
        <v>4.8999951000048992E-3</v>
      </c>
    </row>
    <row r="2146" spans="1:9">
      <c r="A2146" s="91" t="s">
        <v>6651</v>
      </c>
      <c r="B2146" s="91" t="s">
        <v>6652</v>
      </c>
      <c r="C2146" s="91" t="s">
        <v>6653</v>
      </c>
      <c r="D2146" s="91" t="s">
        <v>94</v>
      </c>
      <c r="E2146" s="91" t="s">
        <v>94</v>
      </c>
      <c r="F2146" s="91" t="s">
        <v>164</v>
      </c>
      <c r="G2146" s="91" t="s">
        <v>335</v>
      </c>
      <c r="H2146" s="91" t="s">
        <v>175</v>
      </c>
      <c r="I2146" s="92">
        <v>4.8999951000048992E-3</v>
      </c>
    </row>
    <row r="2147" spans="1:9">
      <c r="A2147" s="91" t="s">
        <v>6654</v>
      </c>
      <c r="B2147" s="91" t="s">
        <v>6655</v>
      </c>
      <c r="C2147" s="91" t="s">
        <v>6656</v>
      </c>
      <c r="D2147" s="91" t="s">
        <v>88</v>
      </c>
      <c r="E2147" s="91" t="s">
        <v>127</v>
      </c>
      <c r="F2147" s="91" t="s">
        <v>430</v>
      </c>
      <c r="G2147" s="91" t="s">
        <v>376</v>
      </c>
      <c r="H2147" s="91" t="s">
        <v>204</v>
      </c>
      <c r="I2147" s="92">
        <v>4.8999951000048992E-3</v>
      </c>
    </row>
    <row r="2148" spans="1:9">
      <c r="A2148" s="91" t="s">
        <v>6657</v>
      </c>
      <c r="B2148" s="91" t="s">
        <v>6658</v>
      </c>
      <c r="C2148" s="91" t="s">
        <v>6659</v>
      </c>
      <c r="D2148" s="91" t="s">
        <v>99</v>
      </c>
      <c r="E2148" s="91" t="s">
        <v>296</v>
      </c>
      <c r="F2148" s="91" t="s">
        <v>296</v>
      </c>
      <c r="G2148" s="91" t="s">
        <v>174</v>
      </c>
      <c r="H2148" s="91" t="s">
        <v>137</v>
      </c>
      <c r="I2148" s="92">
        <v>4.8999951000048992E-3</v>
      </c>
    </row>
    <row r="2149" spans="1:9">
      <c r="A2149" s="91" t="s">
        <v>6660</v>
      </c>
      <c r="B2149" s="91" t="s">
        <v>6661</v>
      </c>
      <c r="C2149" s="91" t="s">
        <v>6662</v>
      </c>
      <c r="D2149" s="91" t="s">
        <v>105</v>
      </c>
      <c r="E2149" s="91" t="s">
        <v>105</v>
      </c>
      <c r="F2149" s="91" t="s">
        <v>2377</v>
      </c>
      <c r="G2149" s="91" t="s">
        <v>462</v>
      </c>
      <c r="H2149" s="91" t="s">
        <v>264</v>
      </c>
      <c r="I2149" s="92">
        <v>4.7999952000047988E-3</v>
      </c>
    </row>
    <row r="2150" spans="1:9">
      <c r="A2150" s="91" t="s">
        <v>6663</v>
      </c>
      <c r="B2150" s="91" t="s">
        <v>6664</v>
      </c>
      <c r="C2150" s="91" t="s">
        <v>6665</v>
      </c>
      <c r="D2150" s="91" t="s">
        <v>94</v>
      </c>
      <c r="E2150" s="91" t="s">
        <v>94</v>
      </c>
      <c r="F2150" s="91" t="s">
        <v>1411</v>
      </c>
      <c r="G2150" s="91" t="s">
        <v>437</v>
      </c>
      <c r="H2150" s="91" t="s">
        <v>137</v>
      </c>
      <c r="I2150" s="92">
        <v>4.7999952000047988E-3</v>
      </c>
    </row>
    <row r="2151" spans="1:9">
      <c r="A2151" s="91" t="s">
        <v>6666</v>
      </c>
      <c r="B2151" s="91" t="s">
        <v>6667</v>
      </c>
      <c r="C2151" s="91" t="s">
        <v>6668</v>
      </c>
      <c r="D2151" s="91" t="s">
        <v>88</v>
      </c>
      <c r="E2151" s="91" t="s">
        <v>127</v>
      </c>
      <c r="F2151" s="91" t="s">
        <v>128</v>
      </c>
      <c r="G2151" s="91" t="s">
        <v>396</v>
      </c>
      <c r="H2151" s="91" t="s">
        <v>218</v>
      </c>
      <c r="I2151" s="92">
        <v>4.7999952000047988E-3</v>
      </c>
    </row>
    <row r="2152" spans="1:9">
      <c r="A2152" s="91" t="s">
        <v>6669</v>
      </c>
      <c r="B2152" s="91" t="s">
        <v>6670</v>
      </c>
      <c r="C2152" s="91" t="s">
        <v>6671</v>
      </c>
      <c r="D2152" s="91" t="s">
        <v>94</v>
      </c>
      <c r="E2152" s="91" t="s">
        <v>94</v>
      </c>
      <c r="F2152" s="91" t="s">
        <v>281</v>
      </c>
      <c r="G2152" s="91" t="s">
        <v>179</v>
      </c>
      <c r="H2152" s="91" t="s">
        <v>142</v>
      </c>
      <c r="I2152" s="92">
        <v>4.7999952000047988E-3</v>
      </c>
    </row>
    <row r="2153" spans="1:9">
      <c r="A2153" s="91" t="s">
        <v>6672</v>
      </c>
      <c r="B2153" s="91" t="s">
        <v>6673</v>
      </c>
      <c r="C2153" s="91" t="s">
        <v>6674</v>
      </c>
      <c r="D2153" s="91" t="s">
        <v>94</v>
      </c>
      <c r="E2153" s="91" t="s">
        <v>94</v>
      </c>
      <c r="F2153" s="91" t="s">
        <v>164</v>
      </c>
      <c r="G2153" s="91" t="s">
        <v>426</v>
      </c>
      <c r="H2153" s="91" t="s">
        <v>244</v>
      </c>
      <c r="I2153" s="92">
        <v>4.7999952000047988E-3</v>
      </c>
    </row>
    <row r="2154" spans="1:9">
      <c r="A2154" s="91" t="s">
        <v>6675</v>
      </c>
      <c r="B2154" s="91" t="s">
        <v>6676</v>
      </c>
      <c r="C2154" s="91" t="s">
        <v>6677</v>
      </c>
      <c r="D2154" s="91" t="s">
        <v>88</v>
      </c>
      <c r="E2154" s="91" t="s">
        <v>311</v>
      </c>
      <c r="F2154" s="91" t="s">
        <v>311</v>
      </c>
      <c r="G2154" s="91" t="s">
        <v>372</v>
      </c>
      <c r="H2154" s="91" t="s">
        <v>199</v>
      </c>
      <c r="I2154" s="92">
        <v>4.7999952000047988E-3</v>
      </c>
    </row>
    <row r="2155" spans="1:9">
      <c r="A2155" s="91" t="s">
        <v>6678</v>
      </c>
      <c r="B2155" s="91" t="s">
        <v>6679</v>
      </c>
      <c r="C2155" s="91" t="s">
        <v>6680</v>
      </c>
      <c r="D2155" s="91" t="s">
        <v>70</v>
      </c>
      <c r="E2155" s="91" t="s">
        <v>86</v>
      </c>
      <c r="F2155" s="91" t="s">
        <v>532</v>
      </c>
      <c r="G2155" s="91" t="s">
        <v>179</v>
      </c>
      <c r="H2155" s="91" t="s">
        <v>142</v>
      </c>
      <c r="I2155" s="92">
        <v>4.7999952000047988E-3</v>
      </c>
    </row>
    <row r="2156" spans="1:9">
      <c r="A2156" s="91" t="s">
        <v>6681</v>
      </c>
      <c r="B2156" s="91" t="s">
        <v>6682</v>
      </c>
      <c r="C2156" s="91" t="s">
        <v>6683</v>
      </c>
      <c r="D2156" s="91" t="s">
        <v>50</v>
      </c>
      <c r="E2156" s="91" t="s">
        <v>63</v>
      </c>
      <c r="F2156" s="91" t="s">
        <v>64</v>
      </c>
      <c r="G2156" s="91" t="s">
        <v>194</v>
      </c>
      <c r="H2156" s="91" t="s">
        <v>147</v>
      </c>
      <c r="I2156" s="92">
        <v>4.7999952000047988E-3</v>
      </c>
    </row>
    <row r="2157" spans="1:9">
      <c r="A2157" s="91" t="s">
        <v>6684</v>
      </c>
      <c r="B2157" s="91" t="s">
        <v>6685</v>
      </c>
      <c r="C2157" s="91" t="s">
        <v>6686</v>
      </c>
      <c r="D2157" s="91" t="s">
        <v>105</v>
      </c>
      <c r="E2157" s="91" t="s">
        <v>105</v>
      </c>
      <c r="F2157" s="91" t="s">
        <v>2377</v>
      </c>
      <c r="G2157" s="91" t="s">
        <v>376</v>
      </c>
      <c r="H2157" s="91" t="s">
        <v>204</v>
      </c>
      <c r="I2157" s="92">
        <v>4.7999952000047988E-3</v>
      </c>
    </row>
    <row r="2158" spans="1:9">
      <c r="A2158" s="91" t="s">
        <v>6687</v>
      </c>
      <c r="B2158" s="91" t="s">
        <v>6688</v>
      </c>
      <c r="C2158" s="91" t="s">
        <v>6689</v>
      </c>
      <c r="D2158" s="91" t="s">
        <v>105</v>
      </c>
      <c r="E2158" s="91" t="s">
        <v>105</v>
      </c>
      <c r="F2158" s="91" t="s">
        <v>665</v>
      </c>
      <c r="G2158" s="91" t="s">
        <v>402</v>
      </c>
      <c r="H2158" s="91" t="s">
        <v>222</v>
      </c>
      <c r="I2158" s="92">
        <v>4.7999952000047988E-3</v>
      </c>
    </row>
    <row r="2159" spans="1:9">
      <c r="A2159" s="91" t="s">
        <v>6690</v>
      </c>
      <c r="B2159" s="91" t="s">
        <v>6691</v>
      </c>
      <c r="C2159" s="91" t="s">
        <v>6692</v>
      </c>
      <c r="D2159" s="91" t="s">
        <v>70</v>
      </c>
      <c r="E2159" s="91" t="s">
        <v>435</v>
      </c>
      <c r="F2159" s="91" t="s">
        <v>2642</v>
      </c>
      <c r="G2159" s="91" t="s">
        <v>335</v>
      </c>
      <c r="H2159" s="91" t="s">
        <v>175</v>
      </c>
      <c r="I2159" s="92">
        <v>4.6999953000046992E-3</v>
      </c>
    </row>
    <row r="2160" spans="1:9">
      <c r="A2160" s="91" t="s">
        <v>6693</v>
      </c>
      <c r="B2160" s="91" t="s">
        <v>6694</v>
      </c>
      <c r="C2160" s="91" t="s">
        <v>6695</v>
      </c>
      <c r="D2160" s="91" t="s">
        <v>94</v>
      </c>
      <c r="E2160" s="91" t="s">
        <v>94</v>
      </c>
      <c r="F2160" s="91" t="s">
        <v>281</v>
      </c>
      <c r="G2160" s="91" t="s">
        <v>327</v>
      </c>
      <c r="H2160" s="91" t="s">
        <v>166</v>
      </c>
      <c r="I2160" s="92">
        <v>4.6999953000046992E-3</v>
      </c>
    </row>
    <row r="2161" spans="1:9">
      <c r="A2161" s="91" t="s">
        <v>6696</v>
      </c>
      <c r="B2161" s="91" t="s">
        <v>6697</v>
      </c>
      <c r="C2161" s="91" t="s">
        <v>6698</v>
      </c>
      <c r="D2161" s="91" t="s">
        <v>70</v>
      </c>
      <c r="E2161" s="91" t="s">
        <v>86</v>
      </c>
      <c r="F2161" s="91" t="s">
        <v>1197</v>
      </c>
      <c r="G2161" s="91" t="s">
        <v>179</v>
      </c>
      <c r="H2161" s="91" t="s">
        <v>142</v>
      </c>
      <c r="I2161" s="92">
        <v>4.6999953000046992E-3</v>
      </c>
    </row>
    <row r="2162" spans="1:9">
      <c r="A2162" s="91" t="s">
        <v>6699</v>
      </c>
      <c r="B2162" s="91" t="s">
        <v>6700</v>
      </c>
      <c r="C2162" s="91" t="s">
        <v>6701</v>
      </c>
      <c r="D2162" s="91" t="s">
        <v>70</v>
      </c>
      <c r="E2162" s="91" t="s">
        <v>435</v>
      </c>
      <c r="F2162" s="91" t="s">
        <v>2642</v>
      </c>
      <c r="G2162" s="91" t="s">
        <v>194</v>
      </c>
      <c r="H2162" s="91" t="s">
        <v>147</v>
      </c>
      <c r="I2162" s="92">
        <v>4.6999953000046992E-3</v>
      </c>
    </row>
    <row r="2163" spans="1:9">
      <c r="A2163" s="91" t="s">
        <v>6702</v>
      </c>
      <c r="B2163" s="91" t="s">
        <v>6703</v>
      </c>
      <c r="C2163" s="91" t="s">
        <v>6704</v>
      </c>
      <c r="D2163" s="91" t="s">
        <v>88</v>
      </c>
      <c r="E2163" s="91" t="s">
        <v>112</v>
      </c>
      <c r="F2163" s="91" t="s">
        <v>113</v>
      </c>
      <c r="G2163" s="91" t="s">
        <v>414</v>
      </c>
      <c r="H2163" s="91" t="s">
        <v>232</v>
      </c>
      <c r="I2163" s="92">
        <v>4.6999953000046992E-3</v>
      </c>
    </row>
    <row r="2164" spans="1:9">
      <c r="A2164" s="91" t="s">
        <v>6705</v>
      </c>
      <c r="B2164" s="91" t="s">
        <v>6706</v>
      </c>
      <c r="C2164" s="91" t="s">
        <v>6707</v>
      </c>
      <c r="D2164" s="91" t="s">
        <v>94</v>
      </c>
      <c r="E2164" s="91" t="s">
        <v>94</v>
      </c>
      <c r="F2164" s="91" t="s">
        <v>164</v>
      </c>
      <c r="G2164" s="91" t="s">
        <v>194</v>
      </c>
      <c r="H2164" s="91" t="s">
        <v>147</v>
      </c>
      <c r="I2164" s="92">
        <v>4.6999953000046992E-3</v>
      </c>
    </row>
    <row r="2165" spans="1:9">
      <c r="A2165" s="91" t="s">
        <v>6708</v>
      </c>
      <c r="B2165" s="91" t="s">
        <v>6709</v>
      </c>
      <c r="C2165" s="91" t="s">
        <v>6710</v>
      </c>
      <c r="D2165" s="91" t="s">
        <v>88</v>
      </c>
      <c r="E2165" s="91" t="s">
        <v>112</v>
      </c>
      <c r="F2165" s="91" t="s">
        <v>113</v>
      </c>
      <c r="G2165" s="91" t="s">
        <v>319</v>
      </c>
      <c r="H2165" s="91" t="s">
        <v>137</v>
      </c>
      <c r="I2165" s="92">
        <v>4.5999954000045997E-3</v>
      </c>
    </row>
    <row r="2166" spans="1:9">
      <c r="A2166" s="91" t="s">
        <v>6711</v>
      </c>
      <c r="B2166" s="91" t="s">
        <v>6712</v>
      </c>
      <c r="C2166" s="91" t="s">
        <v>6713</v>
      </c>
      <c r="D2166" s="91" t="s">
        <v>99</v>
      </c>
      <c r="E2166" s="91" t="s">
        <v>296</v>
      </c>
      <c r="F2166" s="91" t="s">
        <v>296</v>
      </c>
      <c r="G2166" s="91" t="s">
        <v>406</v>
      </c>
      <c r="H2166" s="91" t="s">
        <v>228</v>
      </c>
      <c r="I2166" s="92">
        <v>4.5999954000045997E-3</v>
      </c>
    </row>
    <row r="2167" spans="1:9">
      <c r="A2167" s="91" t="s">
        <v>6714</v>
      </c>
      <c r="B2167" s="91" t="s">
        <v>6715</v>
      </c>
      <c r="C2167" s="91" t="s">
        <v>6716</v>
      </c>
      <c r="D2167" s="91" t="s">
        <v>70</v>
      </c>
      <c r="E2167" s="91" t="s">
        <v>86</v>
      </c>
      <c r="F2167" s="91" t="s">
        <v>532</v>
      </c>
      <c r="G2167" s="91" t="s">
        <v>348</v>
      </c>
      <c r="H2167" s="91" t="s">
        <v>137</v>
      </c>
      <c r="I2167" s="92">
        <v>4.5999954000045997E-3</v>
      </c>
    </row>
    <row r="2168" spans="1:9">
      <c r="A2168" s="91" t="s">
        <v>6717</v>
      </c>
      <c r="B2168" s="91" t="s">
        <v>6718</v>
      </c>
      <c r="C2168" s="91" t="s">
        <v>6719</v>
      </c>
      <c r="D2168" s="91" t="s">
        <v>70</v>
      </c>
      <c r="E2168" s="91" t="s">
        <v>86</v>
      </c>
      <c r="F2168" s="91" t="s">
        <v>1003</v>
      </c>
      <c r="G2168" s="91" t="s">
        <v>327</v>
      </c>
      <c r="H2168" s="91" t="s">
        <v>166</v>
      </c>
      <c r="I2168" s="92">
        <v>4.5999954000045997E-3</v>
      </c>
    </row>
    <row r="2169" spans="1:9">
      <c r="A2169" s="91" t="s">
        <v>6720</v>
      </c>
      <c r="B2169" s="91" t="s">
        <v>6721</v>
      </c>
      <c r="C2169" s="91" t="s">
        <v>6722</v>
      </c>
      <c r="D2169" s="91" t="s">
        <v>88</v>
      </c>
      <c r="E2169" s="91" t="s">
        <v>127</v>
      </c>
      <c r="F2169" s="91" t="s">
        <v>461</v>
      </c>
      <c r="G2169" s="91" t="s">
        <v>323</v>
      </c>
      <c r="H2169" s="91" t="s">
        <v>160</v>
      </c>
      <c r="I2169" s="92">
        <v>4.5999954000045997E-3</v>
      </c>
    </row>
    <row r="2170" spans="1:9">
      <c r="A2170" s="91" t="s">
        <v>6723</v>
      </c>
      <c r="B2170" s="91" t="s">
        <v>6724</v>
      </c>
      <c r="C2170" s="91" t="s">
        <v>6725</v>
      </c>
      <c r="D2170" s="91" t="s">
        <v>74</v>
      </c>
      <c r="E2170" s="91" t="s">
        <v>74</v>
      </c>
      <c r="F2170" s="91" t="s">
        <v>98</v>
      </c>
      <c r="G2170" s="91" t="s">
        <v>179</v>
      </c>
      <c r="H2170" s="91" t="s">
        <v>142</v>
      </c>
      <c r="I2170" s="92">
        <v>4.5999954000045997E-3</v>
      </c>
    </row>
    <row r="2171" spans="1:9">
      <c r="A2171" s="91" t="s">
        <v>6726</v>
      </c>
      <c r="B2171" s="91" t="s">
        <v>6727</v>
      </c>
      <c r="C2171" s="91" t="s">
        <v>6728</v>
      </c>
      <c r="D2171" s="91" t="s">
        <v>88</v>
      </c>
      <c r="E2171" s="91" t="s">
        <v>127</v>
      </c>
      <c r="F2171" s="91" t="s">
        <v>128</v>
      </c>
      <c r="G2171" s="91" t="s">
        <v>376</v>
      </c>
      <c r="H2171" s="91" t="s">
        <v>204</v>
      </c>
      <c r="I2171" s="92">
        <v>4.5999954000045997E-3</v>
      </c>
    </row>
    <row r="2172" spans="1:9">
      <c r="A2172" s="91" t="s">
        <v>6729</v>
      </c>
      <c r="B2172" s="91" t="s">
        <v>6730</v>
      </c>
      <c r="C2172" s="91" t="s">
        <v>6731</v>
      </c>
      <c r="D2172" s="91" t="s">
        <v>88</v>
      </c>
      <c r="E2172" s="91" t="s">
        <v>112</v>
      </c>
      <c r="F2172" s="91" t="s">
        <v>113</v>
      </c>
      <c r="G2172" s="91" t="s">
        <v>194</v>
      </c>
      <c r="H2172" s="91" t="s">
        <v>147</v>
      </c>
      <c r="I2172" s="92">
        <v>4.5999954000045997E-3</v>
      </c>
    </row>
    <row r="2173" spans="1:9">
      <c r="A2173" s="91" t="s">
        <v>6732</v>
      </c>
      <c r="B2173" s="91" t="s">
        <v>6733</v>
      </c>
      <c r="C2173" s="91" t="s">
        <v>6734</v>
      </c>
      <c r="D2173" s="91" t="s">
        <v>50</v>
      </c>
      <c r="E2173" s="91" t="s">
        <v>51</v>
      </c>
      <c r="F2173" s="91" t="s">
        <v>761</v>
      </c>
      <c r="G2173" s="91" t="s">
        <v>323</v>
      </c>
      <c r="H2173" s="91" t="s">
        <v>160</v>
      </c>
      <c r="I2173" s="92">
        <v>4.5999954000045997E-3</v>
      </c>
    </row>
    <row r="2174" spans="1:9">
      <c r="A2174" s="91" t="s">
        <v>6735</v>
      </c>
      <c r="B2174" s="91" t="s">
        <v>6736</v>
      </c>
      <c r="C2174" s="91" t="s">
        <v>6737</v>
      </c>
      <c r="D2174" s="91" t="s">
        <v>88</v>
      </c>
      <c r="E2174" s="91" t="s">
        <v>311</v>
      </c>
      <c r="F2174" s="91" t="s">
        <v>311</v>
      </c>
      <c r="G2174" s="91" t="s">
        <v>331</v>
      </c>
      <c r="H2174" s="91" t="s">
        <v>170</v>
      </c>
      <c r="I2174" s="92">
        <v>4.5999954000045997E-3</v>
      </c>
    </row>
    <row r="2175" spans="1:9">
      <c r="A2175" s="91" t="s">
        <v>6738</v>
      </c>
      <c r="B2175" s="91" t="s">
        <v>6739</v>
      </c>
      <c r="C2175" s="91" t="s">
        <v>6740</v>
      </c>
      <c r="D2175" s="91" t="s">
        <v>50</v>
      </c>
      <c r="E2175" s="91" t="s">
        <v>51</v>
      </c>
      <c r="F2175" s="91" t="s">
        <v>761</v>
      </c>
      <c r="G2175" s="91" t="s">
        <v>323</v>
      </c>
      <c r="H2175" s="91" t="s">
        <v>160</v>
      </c>
      <c r="I2175" s="92">
        <v>4.5999954000045997E-3</v>
      </c>
    </row>
    <row r="2176" spans="1:9">
      <c r="A2176" s="91" t="s">
        <v>6741</v>
      </c>
      <c r="B2176" s="91" t="s">
        <v>6742</v>
      </c>
      <c r="C2176" s="91" t="s">
        <v>6743</v>
      </c>
      <c r="D2176" s="91" t="s">
        <v>88</v>
      </c>
      <c r="E2176" s="91" t="s">
        <v>112</v>
      </c>
      <c r="F2176" s="91" t="s">
        <v>113</v>
      </c>
      <c r="G2176" s="91" t="s">
        <v>457</v>
      </c>
      <c r="H2176" s="91" t="s">
        <v>260</v>
      </c>
      <c r="I2176" s="92">
        <v>4.4999955000044993E-3</v>
      </c>
    </row>
    <row r="2177" spans="1:9">
      <c r="A2177" s="91" t="s">
        <v>6744</v>
      </c>
      <c r="B2177" s="91" t="s">
        <v>6745</v>
      </c>
      <c r="C2177" s="91" t="s">
        <v>6746</v>
      </c>
      <c r="D2177" s="91" t="s">
        <v>99</v>
      </c>
      <c r="E2177" s="91" t="s">
        <v>291</v>
      </c>
      <c r="F2177" s="91" t="s">
        <v>669</v>
      </c>
      <c r="G2177" s="91" t="s">
        <v>323</v>
      </c>
      <c r="H2177" s="91" t="s">
        <v>160</v>
      </c>
      <c r="I2177" s="92">
        <v>4.4999955000044993E-3</v>
      </c>
    </row>
    <row r="2178" spans="1:9">
      <c r="A2178" s="91" t="s">
        <v>6747</v>
      </c>
      <c r="B2178" s="91" t="s">
        <v>6748</v>
      </c>
      <c r="C2178" s="91" t="s">
        <v>6749</v>
      </c>
      <c r="D2178" s="91" t="s">
        <v>70</v>
      </c>
      <c r="E2178" s="91" t="s">
        <v>86</v>
      </c>
      <c r="F2178" s="91" t="s">
        <v>1003</v>
      </c>
      <c r="G2178" s="91" t="s">
        <v>319</v>
      </c>
      <c r="H2178" s="91" t="s">
        <v>137</v>
      </c>
      <c r="I2178" s="92">
        <v>4.4999955000044993E-3</v>
      </c>
    </row>
    <row r="2179" spans="1:9">
      <c r="A2179" s="91" t="s">
        <v>6750</v>
      </c>
      <c r="B2179" s="91" t="s">
        <v>6751</v>
      </c>
      <c r="C2179" s="91" t="s">
        <v>6752</v>
      </c>
      <c r="D2179" s="91" t="s">
        <v>99</v>
      </c>
      <c r="E2179" s="91" t="s">
        <v>551</v>
      </c>
      <c r="F2179" s="91" t="s">
        <v>1980</v>
      </c>
      <c r="G2179" s="91" t="s">
        <v>323</v>
      </c>
      <c r="H2179" s="91" t="s">
        <v>160</v>
      </c>
      <c r="I2179" s="92">
        <v>4.4999955000044993E-3</v>
      </c>
    </row>
    <row r="2180" spans="1:9">
      <c r="A2180" s="91" t="s">
        <v>6753</v>
      </c>
      <c r="B2180" s="91" t="s">
        <v>6754</v>
      </c>
      <c r="C2180" s="91" t="s">
        <v>6755</v>
      </c>
      <c r="D2180" s="91" t="s">
        <v>88</v>
      </c>
      <c r="E2180" s="91" t="s">
        <v>609</v>
      </c>
      <c r="F2180" s="91" t="s">
        <v>1025</v>
      </c>
      <c r="G2180" s="91" t="s">
        <v>327</v>
      </c>
      <c r="H2180" s="91" t="s">
        <v>166</v>
      </c>
      <c r="I2180" s="92">
        <v>4.4999955000044993E-3</v>
      </c>
    </row>
    <row r="2181" spans="1:9">
      <c r="A2181" s="91" t="s">
        <v>6756</v>
      </c>
      <c r="B2181" s="91" t="s">
        <v>6757</v>
      </c>
      <c r="C2181" s="91" t="s">
        <v>6758</v>
      </c>
      <c r="D2181" s="91" t="s">
        <v>99</v>
      </c>
      <c r="E2181" s="91" t="s">
        <v>192</v>
      </c>
      <c r="F2181" s="91" t="s">
        <v>193</v>
      </c>
      <c r="G2181" s="91" t="s">
        <v>179</v>
      </c>
      <c r="H2181" s="91" t="s">
        <v>142</v>
      </c>
      <c r="I2181" s="92">
        <v>4.4999955000044993E-3</v>
      </c>
    </row>
    <row r="2182" spans="1:9">
      <c r="A2182" s="91" t="s">
        <v>6759</v>
      </c>
      <c r="B2182" s="91" t="s">
        <v>6760</v>
      </c>
      <c r="C2182" s="91" t="s">
        <v>6761</v>
      </c>
      <c r="D2182" s="91" t="s">
        <v>74</v>
      </c>
      <c r="E2182" s="91" t="s">
        <v>74</v>
      </c>
      <c r="F2182" s="91" t="s">
        <v>151</v>
      </c>
      <c r="G2182" s="91" t="s">
        <v>376</v>
      </c>
      <c r="H2182" s="91" t="s">
        <v>204</v>
      </c>
      <c r="I2182" s="92">
        <v>4.4999955000044993E-3</v>
      </c>
    </row>
    <row r="2183" spans="1:9">
      <c r="A2183" s="91" t="s">
        <v>6762</v>
      </c>
      <c r="B2183" s="91" t="s">
        <v>6763</v>
      </c>
      <c r="C2183" s="91" t="s">
        <v>6764</v>
      </c>
      <c r="D2183" s="91" t="s">
        <v>70</v>
      </c>
      <c r="E2183" s="91" t="s">
        <v>435</v>
      </c>
      <c r="F2183" s="91" t="s">
        <v>2642</v>
      </c>
      <c r="G2183" s="91" t="s">
        <v>327</v>
      </c>
      <c r="H2183" s="91" t="s">
        <v>166</v>
      </c>
      <c r="I2183" s="92">
        <v>4.4999955000044993E-3</v>
      </c>
    </row>
    <row r="2184" spans="1:9">
      <c r="A2184" s="91" t="s">
        <v>6765</v>
      </c>
      <c r="B2184" s="91" t="s">
        <v>6766</v>
      </c>
      <c r="C2184" s="91" t="s">
        <v>6767</v>
      </c>
      <c r="D2184" s="91" t="s">
        <v>74</v>
      </c>
      <c r="E2184" s="91" t="s">
        <v>74</v>
      </c>
      <c r="F2184" s="91" t="s">
        <v>98</v>
      </c>
      <c r="G2184" s="91" t="s">
        <v>441</v>
      </c>
      <c r="H2184" s="91" t="s">
        <v>248</v>
      </c>
      <c r="I2184" s="92">
        <v>4.4999955000044993E-3</v>
      </c>
    </row>
    <row r="2185" spans="1:9">
      <c r="A2185" s="91" t="s">
        <v>6768</v>
      </c>
      <c r="B2185" s="91" t="s">
        <v>6769</v>
      </c>
      <c r="C2185" s="91" t="s">
        <v>6770</v>
      </c>
      <c r="D2185" s="91" t="s">
        <v>105</v>
      </c>
      <c r="E2185" s="91" t="s">
        <v>105</v>
      </c>
      <c r="F2185" s="91" t="s">
        <v>565</v>
      </c>
      <c r="G2185" s="91" t="s">
        <v>376</v>
      </c>
      <c r="H2185" s="91" t="s">
        <v>204</v>
      </c>
      <c r="I2185" s="92">
        <v>4.4999955000044993E-3</v>
      </c>
    </row>
    <row r="2186" spans="1:9">
      <c r="A2186" s="91" t="s">
        <v>6771</v>
      </c>
      <c r="B2186" s="91" t="s">
        <v>6772</v>
      </c>
      <c r="C2186" s="91" t="s">
        <v>6773</v>
      </c>
      <c r="D2186" s="91" t="s">
        <v>94</v>
      </c>
      <c r="E2186" s="91" t="s">
        <v>94</v>
      </c>
      <c r="F2186" s="91" t="s">
        <v>164</v>
      </c>
      <c r="G2186" s="91" t="s">
        <v>327</v>
      </c>
      <c r="H2186" s="91" t="s">
        <v>166</v>
      </c>
      <c r="I2186" s="92">
        <v>4.4999955000044993E-3</v>
      </c>
    </row>
    <row r="2187" spans="1:9">
      <c r="A2187" s="91" t="s">
        <v>6774</v>
      </c>
      <c r="B2187" s="91" t="s">
        <v>6775</v>
      </c>
      <c r="C2187" s="91" t="s">
        <v>6776</v>
      </c>
      <c r="D2187" s="91" t="s">
        <v>58</v>
      </c>
      <c r="E2187" s="91" t="s">
        <v>58</v>
      </c>
      <c r="F2187" s="91" t="s">
        <v>59</v>
      </c>
      <c r="G2187" s="91" t="s">
        <v>194</v>
      </c>
      <c r="H2187" s="91" t="s">
        <v>147</v>
      </c>
      <c r="I2187" s="92">
        <v>4.4999955000044993E-3</v>
      </c>
    </row>
    <row r="2188" spans="1:9">
      <c r="A2188" s="91" t="s">
        <v>6777</v>
      </c>
      <c r="B2188" s="91" t="s">
        <v>6778</v>
      </c>
      <c r="C2188" s="91" t="s">
        <v>6779</v>
      </c>
      <c r="D2188" s="91" t="s">
        <v>94</v>
      </c>
      <c r="E2188" s="91" t="s">
        <v>94</v>
      </c>
      <c r="F2188" s="91" t="s">
        <v>281</v>
      </c>
      <c r="G2188" s="91" t="s">
        <v>323</v>
      </c>
      <c r="H2188" s="91" t="s">
        <v>160</v>
      </c>
      <c r="I2188" s="92">
        <v>4.4999955000044993E-3</v>
      </c>
    </row>
    <row r="2189" spans="1:9">
      <c r="A2189" s="91" t="s">
        <v>6780</v>
      </c>
      <c r="B2189" s="91" t="s">
        <v>6781</v>
      </c>
      <c r="C2189" s="91" t="s">
        <v>6782</v>
      </c>
      <c r="D2189" s="91" t="s">
        <v>94</v>
      </c>
      <c r="E2189" s="91" t="s">
        <v>94</v>
      </c>
      <c r="F2189" s="91" t="s">
        <v>164</v>
      </c>
      <c r="G2189" s="91" t="s">
        <v>414</v>
      </c>
      <c r="H2189" s="91" t="s">
        <v>232</v>
      </c>
      <c r="I2189" s="92">
        <v>4.3999956000043998E-3</v>
      </c>
    </row>
    <row r="2190" spans="1:9">
      <c r="A2190" s="91" t="s">
        <v>6783</v>
      </c>
      <c r="B2190" s="91" t="s">
        <v>6784</v>
      </c>
      <c r="C2190" s="91" t="s">
        <v>6785</v>
      </c>
      <c r="D2190" s="91" t="s">
        <v>70</v>
      </c>
      <c r="E2190" s="91" t="s">
        <v>86</v>
      </c>
      <c r="F2190" s="91" t="s">
        <v>1003</v>
      </c>
      <c r="G2190" s="91" t="s">
        <v>179</v>
      </c>
      <c r="H2190" s="91" t="s">
        <v>142</v>
      </c>
      <c r="I2190" s="92">
        <v>4.3999956000043998E-3</v>
      </c>
    </row>
    <row r="2191" spans="1:9">
      <c r="A2191" s="91" t="s">
        <v>6786</v>
      </c>
      <c r="B2191" s="91" t="s">
        <v>6787</v>
      </c>
      <c r="C2191" s="91" t="s">
        <v>6788</v>
      </c>
      <c r="D2191" s="91" t="s">
        <v>50</v>
      </c>
      <c r="E2191" s="91" t="s">
        <v>63</v>
      </c>
      <c r="F2191" s="91" t="s">
        <v>69</v>
      </c>
      <c r="G2191" s="91" t="s">
        <v>319</v>
      </c>
      <c r="H2191" s="91" t="s">
        <v>137</v>
      </c>
      <c r="I2191" s="92">
        <v>4.3999956000043998E-3</v>
      </c>
    </row>
    <row r="2192" spans="1:9">
      <c r="A2192" s="91" t="s">
        <v>6789</v>
      </c>
      <c r="B2192" s="91" t="s">
        <v>6790</v>
      </c>
      <c r="C2192" s="91" t="s">
        <v>6791</v>
      </c>
      <c r="D2192" s="91" t="s">
        <v>50</v>
      </c>
      <c r="E2192" s="91" t="s">
        <v>63</v>
      </c>
      <c r="F2192" s="91" t="s">
        <v>69</v>
      </c>
      <c r="G2192" s="91" t="s">
        <v>194</v>
      </c>
      <c r="H2192" s="91" t="s">
        <v>147</v>
      </c>
      <c r="I2192" s="92">
        <v>4.3999956000043998E-3</v>
      </c>
    </row>
    <row r="2193" spans="1:9">
      <c r="A2193" s="91" t="s">
        <v>6792</v>
      </c>
      <c r="B2193" s="91" t="s">
        <v>6793</v>
      </c>
      <c r="C2193" s="91" t="s">
        <v>6794</v>
      </c>
      <c r="D2193" s="91" t="s">
        <v>65</v>
      </c>
      <c r="E2193" s="91" t="s">
        <v>203</v>
      </c>
      <c r="F2193" s="91" t="s">
        <v>203</v>
      </c>
      <c r="G2193" s="91" t="s">
        <v>372</v>
      </c>
      <c r="H2193" s="91" t="s">
        <v>199</v>
      </c>
      <c r="I2193" s="92">
        <v>4.3999956000043998E-3</v>
      </c>
    </row>
    <row r="2194" spans="1:9">
      <c r="A2194" s="91" t="s">
        <v>6795</v>
      </c>
      <c r="B2194" s="91" t="s">
        <v>6796</v>
      </c>
      <c r="C2194" s="91" t="s">
        <v>6797</v>
      </c>
      <c r="D2194" s="91" t="s">
        <v>88</v>
      </c>
      <c r="E2194" s="91" t="s">
        <v>609</v>
      </c>
      <c r="F2194" s="91" t="s">
        <v>1025</v>
      </c>
      <c r="G2194" s="91" t="s">
        <v>327</v>
      </c>
      <c r="H2194" s="91" t="s">
        <v>166</v>
      </c>
      <c r="I2194" s="92">
        <v>4.3999956000043998E-3</v>
      </c>
    </row>
    <row r="2195" spans="1:9">
      <c r="A2195" s="91" t="s">
        <v>6798</v>
      </c>
      <c r="B2195" s="91" t="s">
        <v>6799</v>
      </c>
      <c r="C2195" s="91" t="s">
        <v>6800</v>
      </c>
      <c r="D2195" s="91" t="s">
        <v>88</v>
      </c>
      <c r="E2195" s="91" t="s">
        <v>609</v>
      </c>
      <c r="F2195" s="91" t="s">
        <v>1025</v>
      </c>
      <c r="G2195" s="91" t="s">
        <v>327</v>
      </c>
      <c r="H2195" s="91" t="s">
        <v>166</v>
      </c>
      <c r="I2195" s="92">
        <v>4.3999956000043998E-3</v>
      </c>
    </row>
    <row r="2196" spans="1:9">
      <c r="A2196" s="91" t="s">
        <v>6801</v>
      </c>
      <c r="B2196" s="91" t="s">
        <v>6802</v>
      </c>
      <c r="C2196" s="91" t="s">
        <v>6803</v>
      </c>
      <c r="D2196" s="91" t="s">
        <v>65</v>
      </c>
      <c r="E2196" s="91" t="s">
        <v>78</v>
      </c>
      <c r="F2196" s="91" t="s">
        <v>141</v>
      </c>
      <c r="G2196" s="91" t="s">
        <v>462</v>
      </c>
      <c r="H2196" s="91" t="s">
        <v>264</v>
      </c>
      <c r="I2196" s="92">
        <v>4.3999956000043998E-3</v>
      </c>
    </row>
    <row r="2197" spans="1:9">
      <c r="A2197" s="91" t="s">
        <v>6804</v>
      </c>
      <c r="B2197" s="91" t="s">
        <v>6805</v>
      </c>
      <c r="C2197" s="91" t="s">
        <v>6806</v>
      </c>
      <c r="D2197" s="91" t="s">
        <v>50</v>
      </c>
      <c r="E2197" s="91" t="s">
        <v>63</v>
      </c>
      <c r="F2197" s="91" t="s">
        <v>64</v>
      </c>
      <c r="G2197" s="91" t="s">
        <v>194</v>
      </c>
      <c r="H2197" s="91" t="s">
        <v>147</v>
      </c>
      <c r="I2197" s="92">
        <v>4.3999956000043998E-3</v>
      </c>
    </row>
    <row r="2198" spans="1:9">
      <c r="A2198" s="91" t="s">
        <v>6807</v>
      </c>
      <c r="B2198" s="91" t="s">
        <v>6808</v>
      </c>
      <c r="C2198" s="91" t="s">
        <v>6809</v>
      </c>
      <c r="D2198" s="91" t="s">
        <v>82</v>
      </c>
      <c r="E2198" s="91" t="s">
        <v>400</v>
      </c>
      <c r="F2198" s="91" t="s">
        <v>596</v>
      </c>
      <c r="G2198" s="91" t="s">
        <v>80</v>
      </c>
      <c r="H2198" s="91" t="s">
        <v>81</v>
      </c>
      <c r="I2198" s="92">
        <v>4.3999956000043998E-3</v>
      </c>
    </row>
    <row r="2199" spans="1:9">
      <c r="A2199" s="91" t="s">
        <v>6810</v>
      </c>
      <c r="B2199" s="91" t="s">
        <v>6811</v>
      </c>
      <c r="C2199" s="91" t="s">
        <v>6812</v>
      </c>
      <c r="D2199" s="91" t="s">
        <v>50</v>
      </c>
      <c r="E2199" s="91" t="s">
        <v>146</v>
      </c>
      <c r="F2199" s="91" t="s">
        <v>146</v>
      </c>
      <c r="G2199" s="91" t="s">
        <v>194</v>
      </c>
      <c r="H2199" s="91" t="s">
        <v>147</v>
      </c>
      <c r="I2199" s="92">
        <v>4.3999956000043998E-3</v>
      </c>
    </row>
    <row r="2200" spans="1:9">
      <c r="A2200" s="91" t="s">
        <v>6813</v>
      </c>
      <c r="B2200" s="91" t="s">
        <v>6814</v>
      </c>
      <c r="C2200" s="91" t="s">
        <v>6815</v>
      </c>
      <c r="D2200" s="91" t="s">
        <v>99</v>
      </c>
      <c r="E2200" s="91" t="s">
        <v>192</v>
      </c>
      <c r="F2200" s="91" t="s">
        <v>1044</v>
      </c>
      <c r="G2200" s="91" t="s">
        <v>402</v>
      </c>
      <c r="H2200" s="91" t="s">
        <v>222</v>
      </c>
      <c r="I2200" s="92">
        <v>4.3999956000043998E-3</v>
      </c>
    </row>
    <row r="2201" spans="1:9">
      <c r="A2201" s="91" t="s">
        <v>6816</v>
      </c>
      <c r="B2201" s="91" t="s">
        <v>6817</v>
      </c>
      <c r="C2201" s="91" t="s">
        <v>6818</v>
      </c>
      <c r="D2201" s="91" t="s">
        <v>70</v>
      </c>
      <c r="E2201" s="91" t="s">
        <v>86</v>
      </c>
      <c r="F2201" s="91" t="s">
        <v>532</v>
      </c>
      <c r="G2201" s="91" t="s">
        <v>323</v>
      </c>
      <c r="H2201" s="91" t="s">
        <v>160</v>
      </c>
      <c r="I2201" s="92">
        <v>4.3999956000043998E-3</v>
      </c>
    </row>
    <row r="2202" spans="1:9">
      <c r="A2202" s="91" t="s">
        <v>6819</v>
      </c>
      <c r="B2202" s="91" t="s">
        <v>6820</v>
      </c>
      <c r="C2202" s="91" t="s">
        <v>6821</v>
      </c>
      <c r="D2202" s="91" t="s">
        <v>70</v>
      </c>
      <c r="E2202" s="91" t="s">
        <v>86</v>
      </c>
      <c r="F2202" s="91" t="s">
        <v>532</v>
      </c>
      <c r="G2202" s="91" t="s">
        <v>327</v>
      </c>
      <c r="H2202" s="91" t="s">
        <v>166</v>
      </c>
      <c r="I2202" s="92">
        <v>4.3999956000043998E-3</v>
      </c>
    </row>
    <row r="2203" spans="1:9">
      <c r="A2203" s="91" t="s">
        <v>6822</v>
      </c>
      <c r="B2203" s="91" t="s">
        <v>6823</v>
      </c>
      <c r="C2203" s="91" t="s">
        <v>6824</v>
      </c>
      <c r="D2203" s="91" t="s">
        <v>70</v>
      </c>
      <c r="E2203" s="91" t="s">
        <v>435</v>
      </c>
      <c r="F2203" s="91" t="s">
        <v>2642</v>
      </c>
      <c r="G2203" s="91" t="s">
        <v>376</v>
      </c>
      <c r="H2203" s="91" t="s">
        <v>204</v>
      </c>
      <c r="I2203" s="92">
        <v>4.2999957000042993E-3</v>
      </c>
    </row>
    <row r="2204" spans="1:9">
      <c r="A2204" s="91" t="s">
        <v>6825</v>
      </c>
      <c r="B2204" s="91" t="s">
        <v>6826</v>
      </c>
      <c r="C2204" s="91" t="s">
        <v>6827</v>
      </c>
      <c r="D2204" s="91" t="s">
        <v>65</v>
      </c>
      <c r="E2204" s="91" t="s">
        <v>78</v>
      </c>
      <c r="F2204" s="91" t="s">
        <v>79</v>
      </c>
      <c r="G2204" s="91" t="s">
        <v>327</v>
      </c>
      <c r="H2204" s="91" t="s">
        <v>166</v>
      </c>
      <c r="I2204" s="92">
        <v>4.2999957000042993E-3</v>
      </c>
    </row>
    <row r="2205" spans="1:9">
      <c r="A2205" s="91" t="s">
        <v>6828</v>
      </c>
      <c r="B2205" s="91" t="s">
        <v>6829</v>
      </c>
      <c r="C2205" s="91" t="s">
        <v>6830</v>
      </c>
      <c r="D2205" s="91" t="s">
        <v>74</v>
      </c>
      <c r="E2205" s="91" t="s">
        <v>74</v>
      </c>
      <c r="F2205" s="91" t="s">
        <v>98</v>
      </c>
      <c r="G2205" s="91" t="s">
        <v>327</v>
      </c>
      <c r="H2205" s="91" t="s">
        <v>166</v>
      </c>
      <c r="I2205" s="92">
        <v>4.2999957000042993E-3</v>
      </c>
    </row>
    <row r="2206" spans="1:9">
      <c r="A2206" s="91" t="s">
        <v>6831</v>
      </c>
      <c r="B2206" s="91" t="s">
        <v>6832</v>
      </c>
      <c r="C2206" s="91" t="s">
        <v>6833</v>
      </c>
      <c r="D2206" s="91" t="s">
        <v>70</v>
      </c>
      <c r="E2206" s="91" t="s">
        <v>435</v>
      </c>
      <c r="F2206" s="91" t="s">
        <v>2059</v>
      </c>
      <c r="G2206" s="91" t="s">
        <v>327</v>
      </c>
      <c r="H2206" s="91" t="s">
        <v>166</v>
      </c>
      <c r="I2206" s="92">
        <v>4.2999957000042993E-3</v>
      </c>
    </row>
    <row r="2207" spans="1:9">
      <c r="A2207" s="91" t="s">
        <v>6834</v>
      </c>
      <c r="B2207" s="91" t="s">
        <v>6835</v>
      </c>
      <c r="C2207" s="91" t="s">
        <v>6836</v>
      </c>
      <c r="D2207" s="91" t="s">
        <v>88</v>
      </c>
      <c r="E2207" s="91" t="s">
        <v>311</v>
      </c>
      <c r="F2207" s="91" t="s">
        <v>311</v>
      </c>
      <c r="G2207" s="91" t="s">
        <v>335</v>
      </c>
      <c r="H2207" s="91" t="s">
        <v>175</v>
      </c>
      <c r="I2207" s="92">
        <v>4.2999957000042993E-3</v>
      </c>
    </row>
    <row r="2208" spans="1:9">
      <c r="A2208" s="91" t="s">
        <v>6837</v>
      </c>
      <c r="B2208" s="91" t="s">
        <v>6838</v>
      </c>
      <c r="C2208" s="91" t="s">
        <v>6839</v>
      </c>
      <c r="D2208" s="91" t="s">
        <v>99</v>
      </c>
      <c r="E2208" s="91" t="s">
        <v>192</v>
      </c>
      <c r="F2208" s="91" t="s">
        <v>1044</v>
      </c>
      <c r="G2208" s="91" t="s">
        <v>194</v>
      </c>
      <c r="H2208" s="91" t="s">
        <v>147</v>
      </c>
      <c r="I2208" s="92">
        <v>4.2999957000042993E-3</v>
      </c>
    </row>
    <row r="2209" spans="1:9">
      <c r="A2209" s="91" t="s">
        <v>6840</v>
      </c>
      <c r="B2209" s="91" t="s">
        <v>6841</v>
      </c>
      <c r="C2209" s="91" t="s">
        <v>6842</v>
      </c>
      <c r="D2209" s="91" t="s">
        <v>88</v>
      </c>
      <c r="E2209" s="91" t="s">
        <v>112</v>
      </c>
      <c r="F2209" s="91" t="s">
        <v>113</v>
      </c>
      <c r="G2209" s="91" t="s">
        <v>402</v>
      </c>
      <c r="H2209" s="91" t="s">
        <v>222</v>
      </c>
      <c r="I2209" s="92">
        <v>4.1999958000041989E-3</v>
      </c>
    </row>
    <row r="2210" spans="1:9">
      <c r="A2210" s="91" t="s">
        <v>6843</v>
      </c>
      <c r="B2210" s="91" t="s">
        <v>6844</v>
      </c>
      <c r="C2210" s="91" t="s">
        <v>6845</v>
      </c>
      <c r="D2210" s="91" t="s">
        <v>70</v>
      </c>
      <c r="E2210" s="91" t="s">
        <v>435</v>
      </c>
      <c r="F2210" s="91" t="s">
        <v>3911</v>
      </c>
      <c r="G2210" s="91" t="s">
        <v>323</v>
      </c>
      <c r="H2210" s="91" t="s">
        <v>160</v>
      </c>
      <c r="I2210" s="92">
        <v>4.1999958000041989E-3</v>
      </c>
    </row>
    <row r="2211" spans="1:9">
      <c r="A2211" s="91" t="s">
        <v>6846</v>
      </c>
      <c r="B2211" s="91" t="s">
        <v>6847</v>
      </c>
      <c r="C2211" s="91" t="s">
        <v>6848</v>
      </c>
      <c r="D2211" s="91" t="s">
        <v>50</v>
      </c>
      <c r="E2211" s="91" t="s">
        <v>51</v>
      </c>
      <c r="F2211" s="91" t="s">
        <v>761</v>
      </c>
      <c r="G2211" s="91" t="s">
        <v>323</v>
      </c>
      <c r="H2211" s="91" t="s">
        <v>160</v>
      </c>
      <c r="I2211" s="92">
        <v>4.1999958000041989E-3</v>
      </c>
    </row>
    <row r="2212" spans="1:9">
      <c r="A2212" s="91" t="s">
        <v>6849</v>
      </c>
      <c r="B2212" s="91" t="s">
        <v>6850</v>
      </c>
      <c r="C2212" s="91" t="s">
        <v>6851</v>
      </c>
      <c r="D2212" s="91" t="s">
        <v>99</v>
      </c>
      <c r="E2212" s="91" t="s">
        <v>291</v>
      </c>
      <c r="F2212" s="91" t="s">
        <v>669</v>
      </c>
      <c r="G2212" s="91" t="s">
        <v>165</v>
      </c>
      <c r="H2212" s="91" t="s">
        <v>132</v>
      </c>
      <c r="I2212" s="92">
        <v>4.1999958000041989E-3</v>
      </c>
    </row>
    <row r="2213" spans="1:9">
      <c r="A2213" s="91" t="s">
        <v>6852</v>
      </c>
      <c r="B2213" s="91" t="s">
        <v>6853</v>
      </c>
      <c r="C2213" s="91" t="s">
        <v>6854</v>
      </c>
      <c r="D2213" s="91" t="s">
        <v>70</v>
      </c>
      <c r="E2213" s="91" t="s">
        <v>435</v>
      </c>
      <c r="F2213" s="91" t="s">
        <v>2059</v>
      </c>
      <c r="G2213" s="91" t="s">
        <v>179</v>
      </c>
      <c r="H2213" s="91" t="s">
        <v>142</v>
      </c>
      <c r="I2213" s="92">
        <v>4.1999958000041989E-3</v>
      </c>
    </row>
    <row r="2214" spans="1:9">
      <c r="A2214" s="91" t="s">
        <v>6855</v>
      </c>
      <c r="B2214" s="91" t="s">
        <v>6856</v>
      </c>
      <c r="C2214" s="91" t="s">
        <v>6857</v>
      </c>
      <c r="D2214" s="91" t="s">
        <v>99</v>
      </c>
      <c r="E2214" s="91" t="s">
        <v>291</v>
      </c>
      <c r="F2214" s="91" t="s">
        <v>669</v>
      </c>
      <c r="G2214" s="91" t="s">
        <v>327</v>
      </c>
      <c r="H2214" s="91" t="s">
        <v>166</v>
      </c>
      <c r="I2214" s="92">
        <v>4.1999958000041989E-3</v>
      </c>
    </row>
    <row r="2215" spans="1:9">
      <c r="A2215" s="91" t="s">
        <v>6858</v>
      </c>
      <c r="B2215" s="91" t="s">
        <v>6859</v>
      </c>
      <c r="C2215" s="91" t="s">
        <v>6860</v>
      </c>
      <c r="D2215" s="91" t="s">
        <v>94</v>
      </c>
      <c r="E2215" s="91" t="s">
        <v>94</v>
      </c>
      <c r="F2215" s="91" t="s">
        <v>164</v>
      </c>
      <c r="G2215" s="91" t="s">
        <v>194</v>
      </c>
      <c r="H2215" s="91" t="s">
        <v>147</v>
      </c>
      <c r="I2215" s="92">
        <v>4.1999958000041989E-3</v>
      </c>
    </row>
    <row r="2216" spans="1:9">
      <c r="A2216" s="91" t="s">
        <v>6861</v>
      </c>
      <c r="B2216" s="91" t="s">
        <v>6862</v>
      </c>
      <c r="C2216" s="91" t="s">
        <v>6863</v>
      </c>
      <c r="D2216" s="91" t="s">
        <v>99</v>
      </c>
      <c r="E2216" s="91" t="s">
        <v>226</v>
      </c>
      <c r="F2216" s="91" t="s">
        <v>227</v>
      </c>
      <c r="G2216" s="91" t="s">
        <v>339</v>
      </c>
      <c r="H2216" s="91" t="s">
        <v>137</v>
      </c>
      <c r="I2216" s="92">
        <v>4.0999959000040994E-3</v>
      </c>
    </row>
    <row r="2217" spans="1:9">
      <c r="A2217" s="91" t="s">
        <v>6864</v>
      </c>
      <c r="B2217" s="91" t="s">
        <v>6865</v>
      </c>
      <c r="C2217" s="91" t="s">
        <v>6866</v>
      </c>
      <c r="D2217" s="91" t="s">
        <v>94</v>
      </c>
      <c r="E2217" s="91" t="s">
        <v>94</v>
      </c>
      <c r="F2217" s="91" t="s">
        <v>1411</v>
      </c>
      <c r="G2217" s="91" t="s">
        <v>327</v>
      </c>
      <c r="H2217" s="91" t="s">
        <v>166</v>
      </c>
      <c r="I2217" s="92">
        <v>4.0999959000040994E-3</v>
      </c>
    </row>
    <row r="2218" spans="1:9">
      <c r="A2218" s="91" t="s">
        <v>6867</v>
      </c>
      <c r="B2218" s="91" t="s">
        <v>6868</v>
      </c>
      <c r="C2218" s="91" t="s">
        <v>6869</v>
      </c>
      <c r="D2218" s="91" t="s">
        <v>58</v>
      </c>
      <c r="E2218" s="91" t="s">
        <v>58</v>
      </c>
      <c r="F2218" s="91" t="s">
        <v>59</v>
      </c>
      <c r="G2218" s="91" t="s">
        <v>376</v>
      </c>
      <c r="H2218" s="91" t="s">
        <v>204</v>
      </c>
      <c r="I2218" s="92">
        <v>4.0999959000040994E-3</v>
      </c>
    </row>
    <row r="2219" spans="1:9">
      <c r="A2219" s="91" t="s">
        <v>6870</v>
      </c>
      <c r="B2219" s="91" t="s">
        <v>6871</v>
      </c>
      <c r="C2219" s="91" t="s">
        <v>6872</v>
      </c>
      <c r="D2219" s="91" t="s">
        <v>58</v>
      </c>
      <c r="E2219" s="91" t="s">
        <v>58</v>
      </c>
      <c r="F2219" s="91" t="s">
        <v>217</v>
      </c>
      <c r="G2219" s="91" t="s">
        <v>402</v>
      </c>
      <c r="H2219" s="91" t="s">
        <v>222</v>
      </c>
      <c r="I2219" s="92">
        <v>4.0999959000040994E-3</v>
      </c>
    </row>
    <row r="2220" spans="1:9">
      <c r="A2220" s="91" t="s">
        <v>6873</v>
      </c>
      <c r="B2220" s="91" t="s">
        <v>6874</v>
      </c>
      <c r="C2220" s="91" t="s">
        <v>6875</v>
      </c>
      <c r="D2220" s="91" t="s">
        <v>88</v>
      </c>
      <c r="E2220" s="91" t="s">
        <v>127</v>
      </c>
      <c r="F2220" s="91" t="s">
        <v>430</v>
      </c>
      <c r="G2220" s="91" t="s">
        <v>352</v>
      </c>
      <c r="H2220" s="91" t="s">
        <v>180</v>
      </c>
      <c r="I2220" s="92">
        <v>4.0999959000040994E-3</v>
      </c>
    </row>
    <row r="2221" spans="1:9">
      <c r="A2221" s="91" t="s">
        <v>6876</v>
      </c>
      <c r="B2221" s="91" t="s">
        <v>6877</v>
      </c>
      <c r="C2221" s="91" t="s">
        <v>6878</v>
      </c>
      <c r="D2221" s="91" t="s">
        <v>99</v>
      </c>
      <c r="E2221" s="91" t="s">
        <v>291</v>
      </c>
      <c r="F2221" s="91" t="s">
        <v>1708</v>
      </c>
      <c r="G2221" s="91" t="s">
        <v>327</v>
      </c>
      <c r="H2221" s="91" t="s">
        <v>166</v>
      </c>
      <c r="I2221" s="92">
        <v>4.0999959000040994E-3</v>
      </c>
    </row>
    <row r="2222" spans="1:9">
      <c r="A2222" s="91" t="s">
        <v>6879</v>
      </c>
      <c r="B2222" s="91" t="s">
        <v>6880</v>
      </c>
      <c r="C2222" s="91" t="s">
        <v>6881</v>
      </c>
      <c r="D2222" s="91" t="s">
        <v>88</v>
      </c>
      <c r="E2222" s="91" t="s">
        <v>112</v>
      </c>
      <c r="F2222" s="91" t="s">
        <v>113</v>
      </c>
      <c r="G2222" s="91" t="s">
        <v>396</v>
      </c>
      <c r="H2222" s="91" t="s">
        <v>218</v>
      </c>
      <c r="I2222" s="92">
        <v>4.0999959000040994E-3</v>
      </c>
    </row>
    <row r="2223" spans="1:9">
      <c r="A2223" s="91" t="s">
        <v>6882</v>
      </c>
      <c r="B2223" s="91" t="s">
        <v>6883</v>
      </c>
      <c r="C2223" s="91" t="s">
        <v>6884</v>
      </c>
      <c r="D2223" s="91" t="s">
        <v>88</v>
      </c>
      <c r="E2223" s="91" t="s">
        <v>127</v>
      </c>
      <c r="F2223" s="91" t="s">
        <v>461</v>
      </c>
      <c r="G2223" s="91" t="s">
        <v>179</v>
      </c>
      <c r="H2223" s="91" t="s">
        <v>142</v>
      </c>
      <c r="I2223" s="92">
        <v>4.0999959000040994E-3</v>
      </c>
    </row>
    <row r="2224" spans="1:9">
      <c r="A2224" s="91" t="s">
        <v>6885</v>
      </c>
      <c r="B2224" s="91" t="s">
        <v>6886</v>
      </c>
      <c r="C2224" s="91" t="s">
        <v>6887</v>
      </c>
      <c r="D2224" s="91" t="s">
        <v>70</v>
      </c>
      <c r="E2224" s="91" t="s">
        <v>86</v>
      </c>
      <c r="F2224" s="91" t="s">
        <v>307</v>
      </c>
      <c r="G2224" s="91" t="s">
        <v>179</v>
      </c>
      <c r="H2224" s="91" t="s">
        <v>142</v>
      </c>
      <c r="I2224" s="92">
        <v>4.0999959000040994E-3</v>
      </c>
    </row>
    <row r="2225" spans="1:9">
      <c r="A2225" s="91" t="s">
        <v>6888</v>
      </c>
      <c r="B2225" s="91" t="s">
        <v>6889</v>
      </c>
      <c r="C2225" s="91" t="s">
        <v>6890</v>
      </c>
      <c r="D2225" s="91" t="s">
        <v>50</v>
      </c>
      <c r="E2225" s="91" t="s">
        <v>63</v>
      </c>
      <c r="F2225" s="91" t="s">
        <v>69</v>
      </c>
      <c r="G2225" s="91" t="s">
        <v>194</v>
      </c>
      <c r="H2225" s="91" t="s">
        <v>147</v>
      </c>
      <c r="I2225" s="92">
        <v>4.0999959000040994E-3</v>
      </c>
    </row>
    <row r="2226" spans="1:9">
      <c r="A2226" s="91" t="s">
        <v>6891</v>
      </c>
      <c r="B2226" s="91" t="s">
        <v>6892</v>
      </c>
      <c r="C2226" s="91" t="s">
        <v>6893</v>
      </c>
      <c r="D2226" s="91" t="s">
        <v>70</v>
      </c>
      <c r="E2226" s="91" t="s">
        <v>86</v>
      </c>
      <c r="F2226" s="91" t="s">
        <v>532</v>
      </c>
      <c r="G2226" s="91" t="s">
        <v>323</v>
      </c>
      <c r="H2226" s="91" t="s">
        <v>160</v>
      </c>
      <c r="I2226" s="92">
        <v>4.0999959000040994E-3</v>
      </c>
    </row>
    <row r="2227" spans="1:9">
      <c r="A2227" s="91" t="s">
        <v>6894</v>
      </c>
      <c r="B2227" s="91" t="s">
        <v>6895</v>
      </c>
      <c r="C2227" s="91" t="s">
        <v>6896</v>
      </c>
      <c r="D2227" s="91" t="s">
        <v>65</v>
      </c>
      <c r="E2227" s="91" t="s">
        <v>78</v>
      </c>
      <c r="F2227" s="91" t="s">
        <v>141</v>
      </c>
      <c r="G2227" s="91" t="s">
        <v>418</v>
      </c>
      <c r="H2227" s="91" t="s">
        <v>236</v>
      </c>
      <c r="I2227" s="92">
        <v>4.0999959000040994E-3</v>
      </c>
    </row>
    <row r="2228" spans="1:9">
      <c r="A2228" s="91" t="s">
        <v>6897</v>
      </c>
      <c r="B2228" s="91" t="s">
        <v>6898</v>
      </c>
      <c r="C2228" s="91" t="s">
        <v>6899</v>
      </c>
      <c r="D2228" s="91" t="s">
        <v>88</v>
      </c>
      <c r="E2228" s="91" t="s">
        <v>127</v>
      </c>
      <c r="F2228" s="91" t="s">
        <v>430</v>
      </c>
      <c r="G2228" s="91" t="s">
        <v>194</v>
      </c>
      <c r="H2228" s="91" t="s">
        <v>147</v>
      </c>
      <c r="I2228" s="92">
        <v>3.9999960000039999E-3</v>
      </c>
    </row>
    <row r="2229" spans="1:9">
      <c r="A2229" s="91" t="s">
        <v>6900</v>
      </c>
      <c r="B2229" s="91" t="s">
        <v>6901</v>
      </c>
      <c r="C2229" s="91" t="s">
        <v>6902</v>
      </c>
      <c r="D2229" s="91" t="s">
        <v>50</v>
      </c>
      <c r="E2229" s="91" t="s">
        <v>63</v>
      </c>
      <c r="F2229" s="91" t="s">
        <v>64</v>
      </c>
      <c r="G2229" s="91" t="s">
        <v>426</v>
      </c>
      <c r="H2229" s="91" t="s">
        <v>244</v>
      </c>
      <c r="I2229" s="92">
        <v>3.9999960000039999E-3</v>
      </c>
    </row>
    <row r="2230" spans="1:9">
      <c r="A2230" s="91" t="s">
        <v>6903</v>
      </c>
      <c r="B2230" s="91" t="s">
        <v>6904</v>
      </c>
      <c r="C2230" s="91" t="s">
        <v>6905</v>
      </c>
      <c r="D2230" s="91" t="s">
        <v>70</v>
      </c>
      <c r="E2230" s="91" t="s">
        <v>86</v>
      </c>
      <c r="F2230" s="91" t="s">
        <v>700</v>
      </c>
      <c r="G2230" s="91" t="s">
        <v>179</v>
      </c>
      <c r="H2230" s="91" t="s">
        <v>142</v>
      </c>
      <c r="I2230" s="92">
        <v>3.9999960000039999E-3</v>
      </c>
    </row>
    <row r="2231" spans="1:9">
      <c r="A2231" s="91" t="s">
        <v>6906</v>
      </c>
      <c r="B2231" s="91" t="s">
        <v>6907</v>
      </c>
      <c r="C2231" s="91" t="s">
        <v>6908</v>
      </c>
      <c r="D2231" s="91" t="s">
        <v>99</v>
      </c>
      <c r="E2231" s="91" t="s">
        <v>551</v>
      </c>
      <c r="F2231" s="91" t="s">
        <v>552</v>
      </c>
      <c r="G2231" s="91" t="s">
        <v>327</v>
      </c>
      <c r="H2231" s="91" t="s">
        <v>166</v>
      </c>
      <c r="I2231" s="92">
        <v>3.9999960000039999E-3</v>
      </c>
    </row>
    <row r="2232" spans="1:9">
      <c r="A2232" s="91" t="s">
        <v>6909</v>
      </c>
      <c r="B2232" s="91" t="s">
        <v>6910</v>
      </c>
      <c r="C2232" s="91" t="s">
        <v>6911</v>
      </c>
      <c r="D2232" s="91" t="s">
        <v>105</v>
      </c>
      <c r="E2232" s="91" t="s">
        <v>105</v>
      </c>
      <c r="F2232" s="91" t="s">
        <v>2377</v>
      </c>
      <c r="G2232" s="91" t="s">
        <v>437</v>
      </c>
      <c r="H2232" s="91" t="s">
        <v>137</v>
      </c>
      <c r="I2232" s="92">
        <v>3.9999960000039999E-3</v>
      </c>
    </row>
    <row r="2233" spans="1:9">
      <c r="A2233" s="91" t="s">
        <v>6912</v>
      </c>
      <c r="B2233" s="91" t="s">
        <v>6913</v>
      </c>
      <c r="C2233" s="91" t="s">
        <v>6914</v>
      </c>
      <c r="D2233" s="91" t="s">
        <v>65</v>
      </c>
      <c r="E2233" s="91" t="s">
        <v>78</v>
      </c>
      <c r="F2233" s="91" t="s">
        <v>79</v>
      </c>
      <c r="G2233" s="91" t="s">
        <v>426</v>
      </c>
      <c r="H2233" s="91" t="s">
        <v>244</v>
      </c>
      <c r="I2233" s="92">
        <v>3.9999960000039999E-3</v>
      </c>
    </row>
    <row r="2234" spans="1:9">
      <c r="A2234" s="91" t="s">
        <v>6915</v>
      </c>
      <c r="B2234" s="91" t="s">
        <v>6916</v>
      </c>
      <c r="C2234" s="91" t="s">
        <v>6917</v>
      </c>
      <c r="D2234" s="91" t="s">
        <v>88</v>
      </c>
      <c r="E2234" s="91" t="s">
        <v>311</v>
      </c>
      <c r="F2234" s="91" t="s">
        <v>311</v>
      </c>
      <c r="G2234" s="91" t="s">
        <v>179</v>
      </c>
      <c r="H2234" s="91" t="s">
        <v>142</v>
      </c>
      <c r="I2234" s="92">
        <v>3.9999960000039999E-3</v>
      </c>
    </row>
    <row r="2235" spans="1:9">
      <c r="A2235" s="91" t="s">
        <v>6918</v>
      </c>
      <c r="B2235" s="91" t="s">
        <v>6919</v>
      </c>
      <c r="C2235" s="91" t="s">
        <v>6920</v>
      </c>
      <c r="D2235" s="91" t="s">
        <v>105</v>
      </c>
      <c r="E2235" s="91" t="s">
        <v>105</v>
      </c>
      <c r="F2235" s="91" t="s">
        <v>565</v>
      </c>
      <c r="G2235" s="91" t="s">
        <v>335</v>
      </c>
      <c r="H2235" s="91" t="s">
        <v>175</v>
      </c>
      <c r="I2235" s="92">
        <v>3.9999960000039999E-3</v>
      </c>
    </row>
    <row r="2236" spans="1:9">
      <c r="A2236" s="91" t="s">
        <v>6921</v>
      </c>
      <c r="B2236" s="91" t="s">
        <v>6922</v>
      </c>
      <c r="C2236" s="91" t="s">
        <v>6923</v>
      </c>
      <c r="D2236" s="91" t="s">
        <v>65</v>
      </c>
      <c r="E2236" s="91" t="s">
        <v>78</v>
      </c>
      <c r="F2236" s="91" t="s">
        <v>79</v>
      </c>
      <c r="G2236" s="91" t="s">
        <v>179</v>
      </c>
      <c r="H2236" s="91" t="s">
        <v>142</v>
      </c>
      <c r="I2236" s="92">
        <v>3.9999960000039999E-3</v>
      </c>
    </row>
    <row r="2237" spans="1:9">
      <c r="A2237" s="91" t="s">
        <v>6924</v>
      </c>
      <c r="B2237" s="91" t="s">
        <v>6925</v>
      </c>
      <c r="C2237" s="91" t="s">
        <v>6926</v>
      </c>
      <c r="D2237" s="91" t="s">
        <v>94</v>
      </c>
      <c r="E2237" s="91" t="s">
        <v>94</v>
      </c>
      <c r="F2237" s="91" t="s">
        <v>164</v>
      </c>
      <c r="G2237" s="91" t="s">
        <v>372</v>
      </c>
      <c r="H2237" s="91" t="s">
        <v>199</v>
      </c>
      <c r="I2237" s="92">
        <v>3.9999960000039999E-3</v>
      </c>
    </row>
    <row r="2238" spans="1:9">
      <c r="A2238" s="91" t="s">
        <v>6927</v>
      </c>
      <c r="B2238" s="91" t="s">
        <v>6928</v>
      </c>
      <c r="C2238" s="91" t="s">
        <v>6929</v>
      </c>
      <c r="D2238" s="91" t="s">
        <v>88</v>
      </c>
      <c r="E2238" s="91" t="s">
        <v>609</v>
      </c>
      <c r="F2238" s="91" t="s">
        <v>1025</v>
      </c>
      <c r="G2238" s="91" t="s">
        <v>327</v>
      </c>
      <c r="H2238" s="91" t="s">
        <v>166</v>
      </c>
      <c r="I2238" s="92">
        <v>3.9999960000039999E-3</v>
      </c>
    </row>
    <row r="2239" spans="1:9">
      <c r="A2239" s="91" t="s">
        <v>6930</v>
      </c>
      <c r="B2239" s="91" t="s">
        <v>6931</v>
      </c>
      <c r="C2239" s="91" t="s">
        <v>6932</v>
      </c>
      <c r="D2239" s="91" t="s">
        <v>99</v>
      </c>
      <c r="E2239" s="91" t="s">
        <v>296</v>
      </c>
      <c r="F2239" s="91" t="s">
        <v>296</v>
      </c>
      <c r="G2239" s="91" t="s">
        <v>376</v>
      </c>
      <c r="H2239" s="91" t="s">
        <v>204</v>
      </c>
      <c r="I2239" s="92">
        <v>3.9999960000039999E-3</v>
      </c>
    </row>
    <row r="2240" spans="1:9">
      <c r="A2240" s="91" t="s">
        <v>6933</v>
      </c>
      <c r="B2240" s="91" t="s">
        <v>6934</v>
      </c>
      <c r="C2240" s="91" t="s">
        <v>6935</v>
      </c>
      <c r="D2240" s="91" t="s">
        <v>105</v>
      </c>
      <c r="E2240" s="91" t="s">
        <v>105</v>
      </c>
      <c r="F2240" s="91" t="s">
        <v>665</v>
      </c>
      <c r="G2240" s="91" t="s">
        <v>339</v>
      </c>
      <c r="H2240" s="91" t="s">
        <v>137</v>
      </c>
      <c r="I2240" s="92">
        <v>3.8999961000038995E-3</v>
      </c>
    </row>
    <row r="2241" spans="1:9">
      <c r="A2241" s="91" t="s">
        <v>6936</v>
      </c>
      <c r="B2241" s="91" t="s">
        <v>6937</v>
      </c>
      <c r="C2241" s="91" t="s">
        <v>6938</v>
      </c>
      <c r="D2241" s="91" t="s">
        <v>70</v>
      </c>
      <c r="E2241" s="91" t="s">
        <v>86</v>
      </c>
      <c r="F2241" s="91" t="s">
        <v>87</v>
      </c>
      <c r="G2241" s="91" t="s">
        <v>462</v>
      </c>
      <c r="H2241" s="91" t="s">
        <v>264</v>
      </c>
      <c r="I2241" s="92">
        <v>3.8999961000038995E-3</v>
      </c>
    </row>
    <row r="2242" spans="1:9">
      <c r="A2242" s="91" t="s">
        <v>6939</v>
      </c>
      <c r="B2242" s="91" t="s">
        <v>6940</v>
      </c>
      <c r="C2242" s="91" t="s">
        <v>6941</v>
      </c>
      <c r="D2242" s="91" t="s">
        <v>88</v>
      </c>
      <c r="E2242" s="91" t="s">
        <v>112</v>
      </c>
      <c r="F2242" s="91" t="s">
        <v>113</v>
      </c>
      <c r="G2242" s="91" t="s">
        <v>462</v>
      </c>
      <c r="H2242" s="91" t="s">
        <v>264</v>
      </c>
      <c r="I2242" s="92">
        <v>3.8999961000038995E-3</v>
      </c>
    </row>
    <row r="2243" spans="1:9">
      <c r="A2243" s="91" t="s">
        <v>6942</v>
      </c>
      <c r="B2243" s="91" t="s">
        <v>6943</v>
      </c>
      <c r="C2243" s="91" t="s">
        <v>6944</v>
      </c>
      <c r="D2243" s="91" t="s">
        <v>105</v>
      </c>
      <c r="E2243" s="91" t="s">
        <v>105</v>
      </c>
      <c r="F2243" s="91" t="s">
        <v>1847</v>
      </c>
      <c r="G2243" s="91" t="s">
        <v>327</v>
      </c>
      <c r="H2243" s="91" t="s">
        <v>166</v>
      </c>
      <c r="I2243" s="92">
        <v>3.8999961000038995E-3</v>
      </c>
    </row>
    <row r="2244" spans="1:9">
      <c r="A2244" s="91" t="s">
        <v>6945</v>
      </c>
      <c r="B2244" s="91" t="s">
        <v>6946</v>
      </c>
      <c r="C2244" s="91" t="s">
        <v>6947</v>
      </c>
      <c r="D2244" s="91" t="s">
        <v>88</v>
      </c>
      <c r="E2244" s="91" t="s">
        <v>609</v>
      </c>
      <c r="F2244" s="91" t="s">
        <v>1025</v>
      </c>
      <c r="G2244" s="91" t="s">
        <v>457</v>
      </c>
      <c r="H2244" s="91" t="s">
        <v>260</v>
      </c>
      <c r="I2244" s="92">
        <v>3.8999961000038995E-3</v>
      </c>
    </row>
    <row r="2245" spans="1:9">
      <c r="A2245" s="91" t="s">
        <v>6948</v>
      </c>
      <c r="B2245" s="91" t="s">
        <v>6949</v>
      </c>
      <c r="C2245" s="91" t="s">
        <v>6950</v>
      </c>
      <c r="D2245" s="91" t="s">
        <v>70</v>
      </c>
      <c r="E2245" s="91" t="s">
        <v>435</v>
      </c>
      <c r="F2245" s="91" t="s">
        <v>3911</v>
      </c>
      <c r="G2245" s="91" t="s">
        <v>323</v>
      </c>
      <c r="H2245" s="91" t="s">
        <v>160</v>
      </c>
      <c r="I2245" s="92">
        <v>3.8999961000038995E-3</v>
      </c>
    </row>
    <row r="2246" spans="1:9">
      <c r="A2246" s="91" t="s">
        <v>6951</v>
      </c>
      <c r="B2246" s="91" t="s">
        <v>6952</v>
      </c>
      <c r="C2246" s="91" t="s">
        <v>6953</v>
      </c>
      <c r="D2246" s="91" t="s">
        <v>70</v>
      </c>
      <c r="E2246" s="91" t="s">
        <v>86</v>
      </c>
      <c r="F2246" s="91" t="s">
        <v>532</v>
      </c>
      <c r="G2246" s="91" t="s">
        <v>194</v>
      </c>
      <c r="H2246" s="91" t="s">
        <v>147</v>
      </c>
      <c r="I2246" s="92">
        <v>3.8999961000038995E-3</v>
      </c>
    </row>
    <row r="2247" spans="1:9">
      <c r="A2247" s="91" t="s">
        <v>6954</v>
      </c>
      <c r="B2247" s="91" t="s">
        <v>6955</v>
      </c>
      <c r="C2247" s="91" t="s">
        <v>6956</v>
      </c>
      <c r="D2247" s="91" t="s">
        <v>82</v>
      </c>
      <c r="E2247" s="91" t="s">
        <v>103</v>
      </c>
      <c r="F2247" s="91" t="s">
        <v>104</v>
      </c>
      <c r="G2247" s="91" t="s">
        <v>376</v>
      </c>
      <c r="H2247" s="91" t="s">
        <v>204</v>
      </c>
      <c r="I2247" s="92">
        <v>3.8999961000038995E-3</v>
      </c>
    </row>
    <row r="2248" spans="1:9">
      <c r="A2248" s="91" t="s">
        <v>6957</v>
      </c>
      <c r="B2248" s="91" t="s">
        <v>6958</v>
      </c>
      <c r="C2248" s="91" t="s">
        <v>6959</v>
      </c>
      <c r="D2248" s="91" t="s">
        <v>70</v>
      </c>
      <c r="E2248" s="91" t="s">
        <v>86</v>
      </c>
      <c r="F2248" s="91" t="s">
        <v>87</v>
      </c>
      <c r="G2248" s="91" t="s">
        <v>376</v>
      </c>
      <c r="H2248" s="91" t="s">
        <v>204</v>
      </c>
      <c r="I2248" s="92">
        <v>3.8999961000038995E-3</v>
      </c>
    </row>
    <row r="2249" spans="1:9">
      <c r="A2249" s="91" t="s">
        <v>6960</v>
      </c>
      <c r="B2249" s="91" t="s">
        <v>6961</v>
      </c>
      <c r="C2249" s="91" t="s">
        <v>6962</v>
      </c>
      <c r="D2249" s="91" t="s">
        <v>70</v>
      </c>
      <c r="E2249" s="91" t="s">
        <v>86</v>
      </c>
      <c r="F2249" s="91" t="s">
        <v>1197</v>
      </c>
      <c r="G2249" s="91" t="s">
        <v>323</v>
      </c>
      <c r="H2249" s="91" t="s">
        <v>160</v>
      </c>
      <c r="I2249" s="92">
        <v>3.8999961000038995E-3</v>
      </c>
    </row>
    <row r="2250" spans="1:9">
      <c r="A2250" s="91" t="s">
        <v>6963</v>
      </c>
      <c r="B2250" s="91" t="s">
        <v>6964</v>
      </c>
      <c r="C2250" s="91" t="s">
        <v>6965</v>
      </c>
      <c r="D2250" s="91" t="s">
        <v>99</v>
      </c>
      <c r="E2250" s="91" t="s">
        <v>291</v>
      </c>
      <c r="F2250" s="91" t="s">
        <v>292</v>
      </c>
      <c r="G2250" s="91" t="s">
        <v>327</v>
      </c>
      <c r="H2250" s="91" t="s">
        <v>166</v>
      </c>
      <c r="I2250" s="92">
        <v>3.8999961000038995E-3</v>
      </c>
    </row>
    <row r="2251" spans="1:9">
      <c r="A2251" s="91" t="s">
        <v>6966</v>
      </c>
      <c r="B2251" s="91" t="s">
        <v>6967</v>
      </c>
      <c r="C2251" s="91" t="s">
        <v>6968</v>
      </c>
      <c r="D2251" s="91" t="s">
        <v>99</v>
      </c>
      <c r="E2251" s="91" t="s">
        <v>226</v>
      </c>
      <c r="F2251" s="91" t="s">
        <v>227</v>
      </c>
      <c r="G2251" s="91" t="s">
        <v>402</v>
      </c>
      <c r="H2251" s="91" t="s">
        <v>222</v>
      </c>
      <c r="I2251" s="92">
        <v>3.7999962000037995E-3</v>
      </c>
    </row>
    <row r="2252" spans="1:9">
      <c r="A2252" s="91" t="s">
        <v>6969</v>
      </c>
      <c r="B2252" s="91" t="s">
        <v>6970</v>
      </c>
      <c r="C2252" s="91" t="s">
        <v>6971</v>
      </c>
      <c r="D2252" s="91" t="s">
        <v>99</v>
      </c>
      <c r="E2252" s="91" t="s">
        <v>291</v>
      </c>
      <c r="F2252" s="91" t="s">
        <v>292</v>
      </c>
      <c r="G2252" s="91" t="s">
        <v>327</v>
      </c>
      <c r="H2252" s="91" t="s">
        <v>166</v>
      </c>
      <c r="I2252" s="92">
        <v>3.7999962000037995E-3</v>
      </c>
    </row>
    <row r="2253" spans="1:9">
      <c r="A2253" s="91" t="s">
        <v>6972</v>
      </c>
      <c r="B2253" s="91" t="s">
        <v>6973</v>
      </c>
      <c r="C2253" s="91" t="s">
        <v>6974</v>
      </c>
      <c r="D2253" s="91" t="s">
        <v>70</v>
      </c>
      <c r="E2253" s="91" t="s">
        <v>86</v>
      </c>
      <c r="F2253" s="91" t="s">
        <v>87</v>
      </c>
      <c r="G2253" s="91" t="s">
        <v>179</v>
      </c>
      <c r="H2253" s="91" t="s">
        <v>142</v>
      </c>
      <c r="I2253" s="92">
        <v>3.7999962000037995E-3</v>
      </c>
    </row>
    <row r="2254" spans="1:9">
      <c r="A2254" s="91" t="s">
        <v>6975</v>
      </c>
      <c r="B2254" s="91" t="s">
        <v>6976</v>
      </c>
      <c r="C2254" s="91" t="s">
        <v>6977</v>
      </c>
      <c r="D2254" s="91" t="s">
        <v>105</v>
      </c>
      <c r="E2254" s="91" t="s">
        <v>105</v>
      </c>
      <c r="F2254" s="91" t="s">
        <v>2377</v>
      </c>
      <c r="G2254" s="91" t="s">
        <v>327</v>
      </c>
      <c r="H2254" s="91" t="s">
        <v>166</v>
      </c>
      <c r="I2254" s="92">
        <v>3.7999962000037995E-3</v>
      </c>
    </row>
    <row r="2255" spans="1:9">
      <c r="A2255" s="91" t="s">
        <v>6978</v>
      </c>
      <c r="B2255" s="91" t="s">
        <v>6979</v>
      </c>
      <c r="C2255" s="91" t="s">
        <v>6980</v>
      </c>
      <c r="D2255" s="91" t="s">
        <v>94</v>
      </c>
      <c r="E2255" s="91" t="s">
        <v>94</v>
      </c>
      <c r="F2255" s="91" t="s">
        <v>164</v>
      </c>
      <c r="G2255" s="91" t="s">
        <v>179</v>
      </c>
      <c r="H2255" s="91" t="s">
        <v>142</v>
      </c>
      <c r="I2255" s="92">
        <v>3.7999962000037995E-3</v>
      </c>
    </row>
    <row r="2256" spans="1:9">
      <c r="A2256" s="91" t="s">
        <v>6981</v>
      </c>
      <c r="B2256" s="91" t="s">
        <v>6982</v>
      </c>
      <c r="C2256" s="91" t="s">
        <v>6983</v>
      </c>
      <c r="D2256" s="91" t="s">
        <v>70</v>
      </c>
      <c r="E2256" s="91" t="s">
        <v>435</v>
      </c>
      <c r="F2256" s="91" t="s">
        <v>2642</v>
      </c>
      <c r="G2256" s="91" t="s">
        <v>462</v>
      </c>
      <c r="H2256" s="91" t="s">
        <v>264</v>
      </c>
      <c r="I2256" s="92">
        <v>3.7999962000037995E-3</v>
      </c>
    </row>
    <row r="2257" spans="1:9">
      <c r="A2257" s="91" t="s">
        <v>6984</v>
      </c>
      <c r="B2257" s="91" t="s">
        <v>6985</v>
      </c>
      <c r="C2257" s="91" t="s">
        <v>6986</v>
      </c>
      <c r="D2257" s="91" t="s">
        <v>50</v>
      </c>
      <c r="E2257" s="91" t="s">
        <v>51</v>
      </c>
      <c r="F2257" s="91" t="s">
        <v>52</v>
      </c>
      <c r="G2257" s="91" t="s">
        <v>323</v>
      </c>
      <c r="H2257" s="91" t="s">
        <v>160</v>
      </c>
      <c r="I2257" s="92">
        <v>3.7999962000037995E-3</v>
      </c>
    </row>
    <row r="2258" spans="1:9">
      <c r="A2258" s="91" t="s">
        <v>6987</v>
      </c>
      <c r="B2258" s="91" t="s">
        <v>6988</v>
      </c>
      <c r="C2258" s="91" t="s">
        <v>6989</v>
      </c>
      <c r="D2258" s="91" t="s">
        <v>88</v>
      </c>
      <c r="E2258" s="91" t="s">
        <v>127</v>
      </c>
      <c r="F2258" s="91" t="s">
        <v>128</v>
      </c>
      <c r="G2258" s="91" t="s">
        <v>376</v>
      </c>
      <c r="H2258" s="91" t="s">
        <v>204</v>
      </c>
      <c r="I2258" s="92">
        <v>3.7999962000037995E-3</v>
      </c>
    </row>
    <row r="2259" spans="1:9">
      <c r="A2259" s="91" t="s">
        <v>6990</v>
      </c>
      <c r="B2259" s="91" t="s">
        <v>6991</v>
      </c>
      <c r="C2259" s="91" t="s">
        <v>6992</v>
      </c>
      <c r="D2259" s="91" t="s">
        <v>70</v>
      </c>
      <c r="E2259" s="91" t="s">
        <v>86</v>
      </c>
      <c r="F2259" s="91" t="s">
        <v>700</v>
      </c>
      <c r="G2259" s="91" t="s">
        <v>179</v>
      </c>
      <c r="H2259" s="91" t="s">
        <v>142</v>
      </c>
      <c r="I2259" s="92">
        <v>3.7999962000037995E-3</v>
      </c>
    </row>
    <row r="2260" spans="1:9">
      <c r="A2260" s="91" t="s">
        <v>6993</v>
      </c>
      <c r="B2260" s="91" t="s">
        <v>6994</v>
      </c>
      <c r="C2260" s="91" t="s">
        <v>6995</v>
      </c>
      <c r="D2260" s="91" t="s">
        <v>65</v>
      </c>
      <c r="E2260" s="91" t="s">
        <v>203</v>
      </c>
      <c r="F2260" s="91" t="s">
        <v>203</v>
      </c>
      <c r="G2260" s="91" t="s">
        <v>327</v>
      </c>
      <c r="H2260" s="91" t="s">
        <v>166</v>
      </c>
      <c r="I2260" s="92">
        <v>3.7999962000037995E-3</v>
      </c>
    </row>
    <row r="2261" spans="1:9">
      <c r="A2261" s="91" t="s">
        <v>6996</v>
      </c>
      <c r="B2261" s="91" t="s">
        <v>6997</v>
      </c>
      <c r="C2261" s="91" t="s">
        <v>6998</v>
      </c>
      <c r="D2261" s="91" t="s">
        <v>70</v>
      </c>
      <c r="E2261" s="91" t="s">
        <v>435</v>
      </c>
      <c r="F2261" s="91" t="s">
        <v>2642</v>
      </c>
      <c r="G2261" s="91" t="s">
        <v>327</v>
      </c>
      <c r="H2261" s="91" t="s">
        <v>166</v>
      </c>
      <c r="I2261" s="92">
        <v>3.7999962000037995E-3</v>
      </c>
    </row>
    <row r="2262" spans="1:9">
      <c r="A2262" s="91" t="s">
        <v>6999</v>
      </c>
      <c r="B2262" s="91" t="s">
        <v>7000</v>
      </c>
      <c r="C2262" s="91" t="s">
        <v>7001</v>
      </c>
      <c r="D2262" s="91" t="s">
        <v>105</v>
      </c>
      <c r="E2262" s="91" t="s">
        <v>105</v>
      </c>
      <c r="F2262" s="91" t="s">
        <v>565</v>
      </c>
      <c r="G2262" s="91" t="s">
        <v>335</v>
      </c>
      <c r="H2262" s="91" t="s">
        <v>175</v>
      </c>
      <c r="I2262" s="92">
        <v>3.6999963000036995E-3</v>
      </c>
    </row>
    <row r="2263" spans="1:9">
      <c r="A2263" s="91" t="s">
        <v>7002</v>
      </c>
      <c r="B2263" s="91" t="s">
        <v>7003</v>
      </c>
      <c r="C2263" s="91" t="s">
        <v>7004</v>
      </c>
      <c r="D2263" s="91" t="s">
        <v>65</v>
      </c>
      <c r="E2263" s="91" t="s">
        <v>78</v>
      </c>
      <c r="F2263" s="91" t="s">
        <v>141</v>
      </c>
      <c r="G2263" s="91" t="s">
        <v>194</v>
      </c>
      <c r="H2263" s="91" t="s">
        <v>147</v>
      </c>
      <c r="I2263" s="92">
        <v>3.6999963000036995E-3</v>
      </c>
    </row>
    <row r="2264" spans="1:9">
      <c r="A2264" s="91" t="s">
        <v>7005</v>
      </c>
      <c r="B2264" s="91" t="s">
        <v>7006</v>
      </c>
      <c r="C2264" s="91" t="s">
        <v>7007</v>
      </c>
      <c r="D2264" s="91" t="s">
        <v>70</v>
      </c>
      <c r="E2264" s="91" t="s">
        <v>86</v>
      </c>
      <c r="F2264" s="91" t="s">
        <v>1003</v>
      </c>
      <c r="G2264" s="91" t="s">
        <v>194</v>
      </c>
      <c r="H2264" s="91" t="s">
        <v>147</v>
      </c>
      <c r="I2264" s="92">
        <v>3.6999963000036995E-3</v>
      </c>
    </row>
    <row r="2265" spans="1:9">
      <c r="A2265" s="91" t="s">
        <v>7008</v>
      </c>
      <c r="B2265" s="91" t="s">
        <v>7009</v>
      </c>
      <c r="C2265" s="91" t="s">
        <v>7010</v>
      </c>
      <c r="D2265" s="91" t="s">
        <v>94</v>
      </c>
      <c r="E2265" s="91" t="s">
        <v>94</v>
      </c>
      <c r="F2265" s="91" t="s">
        <v>164</v>
      </c>
      <c r="G2265" s="91" t="s">
        <v>194</v>
      </c>
      <c r="H2265" s="91" t="s">
        <v>147</v>
      </c>
      <c r="I2265" s="92">
        <v>3.6999963000036995E-3</v>
      </c>
    </row>
    <row r="2266" spans="1:9">
      <c r="A2266" s="91" t="s">
        <v>7011</v>
      </c>
      <c r="B2266" s="91" t="s">
        <v>7012</v>
      </c>
      <c r="C2266" s="91" t="s">
        <v>7013</v>
      </c>
      <c r="D2266" s="91" t="s">
        <v>99</v>
      </c>
      <c r="E2266" s="91" t="s">
        <v>551</v>
      </c>
      <c r="F2266" s="91" t="s">
        <v>1076</v>
      </c>
      <c r="G2266" s="91" t="s">
        <v>335</v>
      </c>
      <c r="H2266" s="91" t="s">
        <v>175</v>
      </c>
      <c r="I2266" s="92">
        <v>3.6999963000036995E-3</v>
      </c>
    </row>
    <row r="2267" spans="1:9">
      <c r="A2267" s="91" t="s">
        <v>7014</v>
      </c>
      <c r="B2267" s="91" t="s">
        <v>7015</v>
      </c>
      <c r="C2267" s="91" t="s">
        <v>7016</v>
      </c>
      <c r="D2267" s="91" t="s">
        <v>70</v>
      </c>
      <c r="E2267" s="91" t="s">
        <v>435</v>
      </c>
      <c r="F2267" s="91" t="s">
        <v>3911</v>
      </c>
      <c r="G2267" s="91" t="s">
        <v>392</v>
      </c>
      <c r="H2267" s="91" t="s">
        <v>137</v>
      </c>
      <c r="I2267" s="92">
        <v>3.6999963000036995E-3</v>
      </c>
    </row>
    <row r="2268" spans="1:9">
      <c r="A2268" s="91" t="s">
        <v>7017</v>
      </c>
      <c r="B2268" s="91" t="s">
        <v>7018</v>
      </c>
      <c r="C2268" s="91" t="s">
        <v>7019</v>
      </c>
      <c r="D2268" s="91" t="s">
        <v>99</v>
      </c>
      <c r="E2268" s="91" t="s">
        <v>296</v>
      </c>
      <c r="F2268" s="91" t="s">
        <v>296</v>
      </c>
      <c r="G2268" s="91" t="s">
        <v>384</v>
      </c>
      <c r="H2268" s="91" t="s">
        <v>137</v>
      </c>
      <c r="I2268" s="92">
        <v>3.6999963000036995E-3</v>
      </c>
    </row>
    <row r="2269" spans="1:9">
      <c r="A2269" s="91" t="s">
        <v>7020</v>
      </c>
      <c r="B2269" s="91" t="s">
        <v>7021</v>
      </c>
      <c r="C2269" s="91" t="s">
        <v>7022</v>
      </c>
      <c r="D2269" s="91" t="s">
        <v>70</v>
      </c>
      <c r="E2269" s="91" t="s">
        <v>435</v>
      </c>
      <c r="F2269" s="91" t="s">
        <v>2642</v>
      </c>
      <c r="G2269" s="91" t="s">
        <v>165</v>
      </c>
      <c r="H2269" s="91" t="s">
        <v>132</v>
      </c>
      <c r="I2269" s="92">
        <v>3.6999963000036995E-3</v>
      </c>
    </row>
    <row r="2270" spans="1:9">
      <c r="A2270" s="91" t="s">
        <v>7023</v>
      </c>
      <c r="B2270" s="91" t="s">
        <v>7024</v>
      </c>
      <c r="C2270" s="91" t="s">
        <v>7025</v>
      </c>
      <c r="D2270" s="91" t="s">
        <v>99</v>
      </c>
      <c r="E2270" s="91" t="s">
        <v>551</v>
      </c>
      <c r="F2270" s="91" t="s">
        <v>1076</v>
      </c>
      <c r="G2270" s="91" t="s">
        <v>327</v>
      </c>
      <c r="H2270" s="91" t="s">
        <v>166</v>
      </c>
      <c r="I2270" s="92">
        <v>3.5999964000035995E-3</v>
      </c>
    </row>
    <row r="2271" spans="1:9">
      <c r="A2271" s="91" t="s">
        <v>7026</v>
      </c>
      <c r="B2271" s="91" t="s">
        <v>7027</v>
      </c>
      <c r="C2271" s="91" t="s">
        <v>7028</v>
      </c>
      <c r="D2271" s="91" t="s">
        <v>94</v>
      </c>
      <c r="E2271" s="91" t="s">
        <v>94</v>
      </c>
      <c r="F2271" s="91" t="s">
        <v>1411</v>
      </c>
      <c r="G2271" s="91" t="s">
        <v>402</v>
      </c>
      <c r="H2271" s="91" t="s">
        <v>222</v>
      </c>
      <c r="I2271" s="92">
        <v>3.5999964000035995E-3</v>
      </c>
    </row>
    <row r="2272" spans="1:9">
      <c r="A2272" s="91" t="s">
        <v>7029</v>
      </c>
      <c r="B2272" s="91" t="s">
        <v>7030</v>
      </c>
      <c r="C2272" s="91" t="s">
        <v>7031</v>
      </c>
      <c r="D2272" s="91" t="s">
        <v>99</v>
      </c>
      <c r="E2272" s="91" t="s">
        <v>291</v>
      </c>
      <c r="F2272" s="91" t="s">
        <v>669</v>
      </c>
      <c r="G2272" s="91" t="s">
        <v>402</v>
      </c>
      <c r="H2272" s="91" t="s">
        <v>222</v>
      </c>
      <c r="I2272" s="92">
        <v>3.5999964000035995E-3</v>
      </c>
    </row>
    <row r="2273" spans="1:9">
      <c r="A2273" s="91" t="s">
        <v>7032</v>
      </c>
      <c r="B2273" s="91" t="s">
        <v>7033</v>
      </c>
      <c r="C2273" s="91" t="s">
        <v>7034</v>
      </c>
      <c r="D2273" s="91" t="s">
        <v>50</v>
      </c>
      <c r="E2273" s="91" t="s">
        <v>146</v>
      </c>
      <c r="F2273" s="91" t="s">
        <v>146</v>
      </c>
      <c r="G2273" s="91" t="s">
        <v>327</v>
      </c>
      <c r="H2273" s="91" t="s">
        <v>166</v>
      </c>
      <c r="I2273" s="92">
        <v>3.5999964000035995E-3</v>
      </c>
    </row>
    <row r="2274" spans="1:9">
      <c r="A2274" s="91" t="s">
        <v>7035</v>
      </c>
      <c r="B2274" s="91" t="s">
        <v>7036</v>
      </c>
      <c r="C2274" s="91" t="s">
        <v>7037</v>
      </c>
      <c r="D2274" s="91" t="s">
        <v>99</v>
      </c>
      <c r="E2274" s="91" t="s">
        <v>551</v>
      </c>
      <c r="F2274" s="91" t="s">
        <v>1076</v>
      </c>
      <c r="G2274" s="91" t="s">
        <v>327</v>
      </c>
      <c r="H2274" s="91" t="s">
        <v>166</v>
      </c>
      <c r="I2274" s="92">
        <v>3.5999964000035995E-3</v>
      </c>
    </row>
    <row r="2275" spans="1:9">
      <c r="A2275" s="91" t="s">
        <v>7038</v>
      </c>
      <c r="B2275" s="91" t="s">
        <v>7039</v>
      </c>
      <c r="C2275" s="91" t="s">
        <v>7040</v>
      </c>
      <c r="D2275" s="91" t="s">
        <v>65</v>
      </c>
      <c r="E2275" s="91" t="s">
        <v>78</v>
      </c>
      <c r="F2275" s="91" t="s">
        <v>79</v>
      </c>
      <c r="G2275" s="91" t="s">
        <v>462</v>
      </c>
      <c r="H2275" s="91" t="s">
        <v>264</v>
      </c>
      <c r="I2275" s="92">
        <v>3.5999964000035995E-3</v>
      </c>
    </row>
    <row r="2276" spans="1:9">
      <c r="A2276" s="91" t="s">
        <v>7041</v>
      </c>
      <c r="B2276" s="91" t="s">
        <v>7042</v>
      </c>
      <c r="C2276" s="91" t="s">
        <v>7043</v>
      </c>
      <c r="D2276" s="91" t="s">
        <v>88</v>
      </c>
      <c r="E2276" s="91" t="s">
        <v>609</v>
      </c>
      <c r="F2276" s="91" t="s">
        <v>1025</v>
      </c>
      <c r="G2276" s="91" t="s">
        <v>327</v>
      </c>
      <c r="H2276" s="91" t="s">
        <v>166</v>
      </c>
      <c r="I2276" s="92">
        <v>3.5999964000035995E-3</v>
      </c>
    </row>
    <row r="2277" spans="1:9">
      <c r="A2277" s="91" t="s">
        <v>7044</v>
      </c>
      <c r="B2277" s="91" t="s">
        <v>7045</v>
      </c>
      <c r="C2277" s="91" t="s">
        <v>7046</v>
      </c>
      <c r="D2277" s="91" t="s">
        <v>88</v>
      </c>
      <c r="E2277" s="91" t="s">
        <v>112</v>
      </c>
      <c r="F2277" s="91" t="s">
        <v>113</v>
      </c>
      <c r="G2277" s="91" t="s">
        <v>339</v>
      </c>
      <c r="H2277" s="91" t="s">
        <v>137</v>
      </c>
      <c r="I2277" s="92">
        <v>3.4999965000034996E-3</v>
      </c>
    </row>
    <row r="2278" spans="1:9">
      <c r="A2278" s="91" t="s">
        <v>7047</v>
      </c>
      <c r="B2278" s="91" t="s">
        <v>7048</v>
      </c>
      <c r="C2278" s="91" t="s">
        <v>7049</v>
      </c>
      <c r="D2278" s="91" t="s">
        <v>70</v>
      </c>
      <c r="E2278" s="91" t="s">
        <v>86</v>
      </c>
      <c r="F2278" s="91" t="s">
        <v>1003</v>
      </c>
      <c r="G2278" s="91" t="s">
        <v>179</v>
      </c>
      <c r="H2278" s="91" t="s">
        <v>142</v>
      </c>
      <c r="I2278" s="92">
        <v>3.4999965000034996E-3</v>
      </c>
    </row>
    <row r="2279" spans="1:9">
      <c r="A2279" s="91" t="s">
        <v>7050</v>
      </c>
      <c r="B2279" s="91" t="s">
        <v>7051</v>
      </c>
      <c r="C2279" s="91" t="s">
        <v>7052</v>
      </c>
      <c r="D2279" s="91" t="s">
        <v>88</v>
      </c>
      <c r="E2279" s="91" t="s">
        <v>127</v>
      </c>
      <c r="F2279" s="91" t="s">
        <v>128</v>
      </c>
      <c r="G2279" s="91" t="s">
        <v>327</v>
      </c>
      <c r="H2279" s="91" t="s">
        <v>166</v>
      </c>
      <c r="I2279" s="92">
        <v>3.4999965000034996E-3</v>
      </c>
    </row>
    <row r="2280" spans="1:9">
      <c r="A2280" s="91" t="s">
        <v>7053</v>
      </c>
      <c r="B2280" s="91" t="s">
        <v>7054</v>
      </c>
      <c r="C2280" s="91" t="s">
        <v>7055</v>
      </c>
      <c r="D2280" s="91" t="s">
        <v>94</v>
      </c>
      <c r="E2280" s="91" t="s">
        <v>94</v>
      </c>
      <c r="F2280" s="91" t="s">
        <v>164</v>
      </c>
      <c r="G2280" s="91" t="s">
        <v>327</v>
      </c>
      <c r="H2280" s="91" t="s">
        <v>166</v>
      </c>
      <c r="I2280" s="92">
        <v>3.4999965000034996E-3</v>
      </c>
    </row>
    <row r="2281" spans="1:9">
      <c r="A2281" s="91" t="s">
        <v>7056</v>
      </c>
      <c r="B2281" s="91" t="s">
        <v>7057</v>
      </c>
      <c r="C2281" s="91" t="s">
        <v>7058</v>
      </c>
      <c r="D2281" s="91" t="s">
        <v>88</v>
      </c>
      <c r="E2281" s="91" t="s">
        <v>112</v>
      </c>
      <c r="F2281" s="91" t="s">
        <v>113</v>
      </c>
      <c r="G2281" s="91" t="s">
        <v>356</v>
      </c>
      <c r="H2281" s="91" t="s">
        <v>184</v>
      </c>
      <c r="I2281" s="92">
        <v>3.4999965000034996E-3</v>
      </c>
    </row>
    <row r="2282" spans="1:9">
      <c r="A2282" s="91" t="s">
        <v>7059</v>
      </c>
      <c r="B2282" s="91" t="s">
        <v>7060</v>
      </c>
      <c r="C2282" s="91" t="s">
        <v>7061</v>
      </c>
      <c r="D2282" s="91" t="s">
        <v>74</v>
      </c>
      <c r="E2282" s="91" t="s">
        <v>74</v>
      </c>
      <c r="F2282" s="91" t="s">
        <v>98</v>
      </c>
      <c r="G2282" s="91" t="s">
        <v>179</v>
      </c>
      <c r="H2282" s="91" t="s">
        <v>142</v>
      </c>
      <c r="I2282" s="92">
        <v>3.4999965000034996E-3</v>
      </c>
    </row>
    <row r="2283" spans="1:9">
      <c r="A2283" s="91" t="s">
        <v>7062</v>
      </c>
      <c r="B2283" s="91" t="s">
        <v>7063</v>
      </c>
      <c r="C2283" s="91" t="s">
        <v>7064</v>
      </c>
      <c r="D2283" s="91" t="s">
        <v>50</v>
      </c>
      <c r="E2283" s="91" t="s">
        <v>146</v>
      </c>
      <c r="F2283" s="91" t="s">
        <v>146</v>
      </c>
      <c r="G2283" s="91" t="s">
        <v>323</v>
      </c>
      <c r="H2283" s="91" t="s">
        <v>160</v>
      </c>
      <c r="I2283" s="92">
        <v>3.4999965000034996E-3</v>
      </c>
    </row>
    <row r="2284" spans="1:9">
      <c r="A2284" s="91" t="s">
        <v>7065</v>
      </c>
      <c r="B2284" s="91" t="s">
        <v>7066</v>
      </c>
      <c r="C2284" s="91" t="s">
        <v>7067</v>
      </c>
      <c r="D2284" s="91" t="s">
        <v>74</v>
      </c>
      <c r="E2284" s="91" t="s">
        <v>74</v>
      </c>
      <c r="F2284" s="91" t="s">
        <v>151</v>
      </c>
      <c r="G2284" s="91" t="s">
        <v>376</v>
      </c>
      <c r="H2284" s="91" t="s">
        <v>204</v>
      </c>
      <c r="I2284" s="92">
        <v>3.4999965000034996E-3</v>
      </c>
    </row>
    <row r="2285" spans="1:9">
      <c r="A2285" s="91" t="s">
        <v>7068</v>
      </c>
      <c r="B2285" s="91" t="s">
        <v>7069</v>
      </c>
      <c r="C2285" s="91" t="s">
        <v>7070</v>
      </c>
      <c r="D2285" s="91" t="s">
        <v>94</v>
      </c>
      <c r="E2285" s="91" t="s">
        <v>94</v>
      </c>
      <c r="F2285" s="91" t="s">
        <v>281</v>
      </c>
      <c r="G2285" s="91" t="s">
        <v>426</v>
      </c>
      <c r="H2285" s="91" t="s">
        <v>244</v>
      </c>
      <c r="I2285" s="92">
        <v>3.4999965000034996E-3</v>
      </c>
    </row>
    <row r="2286" spans="1:9">
      <c r="A2286" s="91" t="s">
        <v>7071</v>
      </c>
      <c r="B2286" s="91" t="s">
        <v>7072</v>
      </c>
      <c r="C2286" s="91" t="s">
        <v>7073</v>
      </c>
      <c r="D2286" s="91" t="s">
        <v>99</v>
      </c>
      <c r="E2286" s="91" t="s">
        <v>551</v>
      </c>
      <c r="F2286" s="91" t="s">
        <v>552</v>
      </c>
      <c r="G2286" s="91" t="s">
        <v>376</v>
      </c>
      <c r="H2286" s="91" t="s">
        <v>204</v>
      </c>
      <c r="I2286" s="92">
        <v>3.4999965000034996E-3</v>
      </c>
    </row>
    <row r="2287" spans="1:9">
      <c r="A2287" s="91" t="s">
        <v>7074</v>
      </c>
      <c r="B2287" s="91" t="s">
        <v>7075</v>
      </c>
      <c r="C2287" s="91" t="s">
        <v>7076</v>
      </c>
      <c r="D2287" s="91" t="s">
        <v>88</v>
      </c>
      <c r="E2287" s="91" t="s">
        <v>609</v>
      </c>
      <c r="F2287" s="91" t="s">
        <v>1025</v>
      </c>
      <c r="G2287" s="91" t="s">
        <v>402</v>
      </c>
      <c r="H2287" s="91" t="s">
        <v>222</v>
      </c>
      <c r="I2287" s="92">
        <v>3.4999965000034996E-3</v>
      </c>
    </row>
    <row r="2288" spans="1:9">
      <c r="A2288" s="91" t="s">
        <v>7077</v>
      </c>
      <c r="B2288" s="91" t="s">
        <v>7078</v>
      </c>
      <c r="C2288" s="91" t="s">
        <v>7079</v>
      </c>
      <c r="D2288" s="91" t="s">
        <v>65</v>
      </c>
      <c r="E2288" s="91" t="s">
        <v>78</v>
      </c>
      <c r="F2288" s="91" t="s">
        <v>141</v>
      </c>
      <c r="G2288" s="91" t="s">
        <v>376</v>
      </c>
      <c r="H2288" s="91" t="s">
        <v>204</v>
      </c>
      <c r="I2288" s="92">
        <v>3.4999965000034996E-3</v>
      </c>
    </row>
    <row r="2289" spans="1:9">
      <c r="A2289" s="91" t="s">
        <v>7080</v>
      </c>
      <c r="B2289" s="91" t="s">
        <v>7081</v>
      </c>
      <c r="C2289" s="91" t="s">
        <v>7082</v>
      </c>
      <c r="D2289" s="91" t="s">
        <v>94</v>
      </c>
      <c r="E2289" s="91" t="s">
        <v>94</v>
      </c>
      <c r="F2289" s="91" t="s">
        <v>164</v>
      </c>
      <c r="G2289" s="91" t="s">
        <v>388</v>
      </c>
      <c r="H2289" s="91" t="s">
        <v>213</v>
      </c>
      <c r="I2289" s="92">
        <v>3.4999965000034996E-3</v>
      </c>
    </row>
    <row r="2290" spans="1:9">
      <c r="A2290" s="91" t="s">
        <v>7083</v>
      </c>
      <c r="B2290" s="91" t="s">
        <v>7084</v>
      </c>
      <c r="C2290" s="91" t="s">
        <v>7085</v>
      </c>
      <c r="D2290" s="91" t="s">
        <v>94</v>
      </c>
      <c r="E2290" s="91" t="s">
        <v>94</v>
      </c>
      <c r="F2290" s="91" t="s">
        <v>281</v>
      </c>
      <c r="G2290" s="91" t="s">
        <v>327</v>
      </c>
      <c r="H2290" s="91" t="s">
        <v>166</v>
      </c>
      <c r="I2290" s="92">
        <v>3.4999965000034996E-3</v>
      </c>
    </row>
    <row r="2291" spans="1:9">
      <c r="A2291" s="91" t="s">
        <v>7086</v>
      </c>
      <c r="B2291" s="91" t="s">
        <v>7087</v>
      </c>
      <c r="C2291" s="91" t="s">
        <v>7088</v>
      </c>
      <c r="D2291" s="91" t="s">
        <v>99</v>
      </c>
      <c r="E2291" s="91" t="s">
        <v>551</v>
      </c>
      <c r="F2291" s="91" t="s">
        <v>552</v>
      </c>
      <c r="G2291" s="91" t="s">
        <v>327</v>
      </c>
      <c r="H2291" s="91" t="s">
        <v>166</v>
      </c>
      <c r="I2291" s="92">
        <v>3.3999966000033991E-3</v>
      </c>
    </row>
    <row r="2292" spans="1:9">
      <c r="A2292" s="91" t="s">
        <v>7089</v>
      </c>
      <c r="B2292" s="91" t="s">
        <v>7090</v>
      </c>
      <c r="C2292" s="91" t="s">
        <v>7091</v>
      </c>
      <c r="D2292" s="91" t="s">
        <v>65</v>
      </c>
      <c r="E2292" s="91" t="s">
        <v>78</v>
      </c>
      <c r="F2292" s="91" t="s">
        <v>79</v>
      </c>
      <c r="G2292" s="91" t="s">
        <v>388</v>
      </c>
      <c r="H2292" s="91" t="s">
        <v>213</v>
      </c>
      <c r="I2292" s="92">
        <v>3.3999966000033991E-3</v>
      </c>
    </row>
    <row r="2293" spans="1:9">
      <c r="A2293" s="91" t="s">
        <v>7092</v>
      </c>
      <c r="B2293" s="91" t="s">
        <v>7093</v>
      </c>
      <c r="C2293" s="91" t="s">
        <v>7094</v>
      </c>
      <c r="D2293" s="91" t="s">
        <v>99</v>
      </c>
      <c r="E2293" s="91" t="s">
        <v>551</v>
      </c>
      <c r="F2293" s="91" t="s">
        <v>1076</v>
      </c>
      <c r="G2293" s="91" t="s">
        <v>335</v>
      </c>
      <c r="H2293" s="91" t="s">
        <v>175</v>
      </c>
      <c r="I2293" s="92">
        <v>3.3999966000033991E-3</v>
      </c>
    </row>
    <row r="2294" spans="1:9">
      <c r="A2294" s="91" t="s">
        <v>7095</v>
      </c>
      <c r="B2294" s="91" t="s">
        <v>7096</v>
      </c>
      <c r="C2294" s="91" t="s">
        <v>7097</v>
      </c>
      <c r="D2294" s="91" t="s">
        <v>70</v>
      </c>
      <c r="E2294" s="91" t="s">
        <v>435</v>
      </c>
      <c r="F2294" s="91" t="s">
        <v>2059</v>
      </c>
      <c r="G2294" s="91" t="s">
        <v>327</v>
      </c>
      <c r="H2294" s="91" t="s">
        <v>166</v>
      </c>
      <c r="I2294" s="92">
        <v>3.3999966000033991E-3</v>
      </c>
    </row>
    <row r="2295" spans="1:9">
      <c r="A2295" s="91" t="s">
        <v>7098</v>
      </c>
      <c r="B2295" s="91" t="s">
        <v>7099</v>
      </c>
      <c r="C2295" s="91" t="s">
        <v>7100</v>
      </c>
      <c r="D2295" s="91" t="s">
        <v>70</v>
      </c>
      <c r="E2295" s="91" t="s">
        <v>86</v>
      </c>
      <c r="F2295" s="91" t="s">
        <v>300</v>
      </c>
      <c r="G2295" s="91" t="s">
        <v>380</v>
      </c>
      <c r="H2295" s="91" t="s">
        <v>209</v>
      </c>
      <c r="I2295" s="92">
        <v>3.3999966000033991E-3</v>
      </c>
    </row>
    <row r="2296" spans="1:9">
      <c r="A2296" s="91" t="s">
        <v>7101</v>
      </c>
      <c r="B2296" s="91" t="s">
        <v>7102</v>
      </c>
      <c r="C2296" s="91" t="s">
        <v>7103</v>
      </c>
      <c r="D2296" s="91" t="s">
        <v>99</v>
      </c>
      <c r="E2296" s="91" t="s">
        <v>296</v>
      </c>
      <c r="F2296" s="91" t="s">
        <v>296</v>
      </c>
      <c r="G2296" s="91" t="s">
        <v>426</v>
      </c>
      <c r="H2296" s="91" t="s">
        <v>244</v>
      </c>
      <c r="I2296" s="92">
        <v>3.3999966000033991E-3</v>
      </c>
    </row>
    <row r="2297" spans="1:9">
      <c r="A2297" s="91" t="s">
        <v>7104</v>
      </c>
      <c r="B2297" s="91" t="s">
        <v>7105</v>
      </c>
      <c r="C2297" s="91" t="s">
        <v>7106</v>
      </c>
      <c r="D2297" s="91" t="s">
        <v>94</v>
      </c>
      <c r="E2297" s="91" t="s">
        <v>94</v>
      </c>
      <c r="F2297" s="91" t="s">
        <v>281</v>
      </c>
      <c r="G2297" s="91" t="s">
        <v>327</v>
      </c>
      <c r="H2297" s="91" t="s">
        <v>166</v>
      </c>
      <c r="I2297" s="92">
        <v>3.3999966000033991E-3</v>
      </c>
    </row>
    <row r="2298" spans="1:9">
      <c r="A2298" s="91" t="s">
        <v>7107</v>
      </c>
      <c r="B2298" s="91" t="s">
        <v>7108</v>
      </c>
      <c r="C2298" s="91" t="s">
        <v>7109</v>
      </c>
      <c r="D2298" s="91" t="s">
        <v>105</v>
      </c>
      <c r="E2298" s="91" t="s">
        <v>105</v>
      </c>
      <c r="F2298" s="91" t="s">
        <v>2377</v>
      </c>
      <c r="G2298" s="91" t="s">
        <v>462</v>
      </c>
      <c r="H2298" s="91" t="s">
        <v>264</v>
      </c>
      <c r="I2298" s="92">
        <v>3.3999966000033991E-3</v>
      </c>
    </row>
    <row r="2299" spans="1:9">
      <c r="A2299" s="91" t="s">
        <v>7110</v>
      </c>
      <c r="B2299" s="91" t="s">
        <v>7111</v>
      </c>
      <c r="C2299" s="91" t="s">
        <v>7112</v>
      </c>
      <c r="D2299" s="91" t="s">
        <v>70</v>
      </c>
      <c r="E2299" s="91" t="s">
        <v>435</v>
      </c>
      <c r="F2299" s="91" t="s">
        <v>2059</v>
      </c>
      <c r="G2299" s="91" t="s">
        <v>323</v>
      </c>
      <c r="H2299" s="91" t="s">
        <v>160</v>
      </c>
      <c r="I2299" s="92">
        <v>3.3999966000033991E-3</v>
      </c>
    </row>
    <row r="2300" spans="1:9">
      <c r="A2300" s="91" t="s">
        <v>7113</v>
      </c>
      <c r="B2300" s="91" t="s">
        <v>7114</v>
      </c>
      <c r="C2300" s="91" t="s">
        <v>7115</v>
      </c>
      <c r="D2300" s="91" t="s">
        <v>88</v>
      </c>
      <c r="E2300" s="91" t="s">
        <v>609</v>
      </c>
      <c r="F2300" s="91" t="s">
        <v>1025</v>
      </c>
      <c r="G2300" s="91" t="s">
        <v>327</v>
      </c>
      <c r="H2300" s="91" t="s">
        <v>166</v>
      </c>
      <c r="I2300" s="92">
        <v>3.3999966000033991E-3</v>
      </c>
    </row>
    <row r="2301" spans="1:9">
      <c r="A2301" s="91" t="s">
        <v>7116</v>
      </c>
      <c r="B2301" s="91" t="s">
        <v>7117</v>
      </c>
      <c r="C2301" s="91" t="s">
        <v>7118</v>
      </c>
      <c r="D2301" s="91" t="s">
        <v>88</v>
      </c>
      <c r="E2301" s="91" t="s">
        <v>112</v>
      </c>
      <c r="F2301" s="91" t="s">
        <v>113</v>
      </c>
      <c r="G2301" s="91" t="s">
        <v>356</v>
      </c>
      <c r="H2301" s="91" t="s">
        <v>184</v>
      </c>
      <c r="I2301" s="92">
        <v>3.3999966000033991E-3</v>
      </c>
    </row>
    <row r="2302" spans="1:9">
      <c r="A2302" s="91" t="s">
        <v>7119</v>
      </c>
      <c r="B2302" s="91" t="s">
        <v>7120</v>
      </c>
      <c r="C2302" s="91" t="s">
        <v>7121</v>
      </c>
      <c r="D2302" s="91" t="s">
        <v>70</v>
      </c>
      <c r="E2302" s="91" t="s">
        <v>435</v>
      </c>
      <c r="F2302" s="91" t="s">
        <v>2059</v>
      </c>
      <c r="G2302" s="91" t="s">
        <v>380</v>
      </c>
      <c r="H2302" s="91" t="s">
        <v>209</v>
      </c>
      <c r="I2302" s="92">
        <v>3.3999966000033991E-3</v>
      </c>
    </row>
    <row r="2303" spans="1:9">
      <c r="A2303" s="91" t="s">
        <v>7122</v>
      </c>
      <c r="B2303" s="91" t="s">
        <v>7123</v>
      </c>
      <c r="C2303" s="91" t="s">
        <v>7124</v>
      </c>
      <c r="D2303" s="91" t="s">
        <v>99</v>
      </c>
      <c r="E2303" s="91" t="s">
        <v>291</v>
      </c>
      <c r="F2303" s="91" t="s">
        <v>292</v>
      </c>
      <c r="G2303" s="91" t="s">
        <v>194</v>
      </c>
      <c r="H2303" s="91" t="s">
        <v>147</v>
      </c>
      <c r="I2303" s="92">
        <v>3.2999967000032996E-3</v>
      </c>
    </row>
    <row r="2304" spans="1:9">
      <c r="A2304" s="91" t="s">
        <v>7125</v>
      </c>
      <c r="B2304" s="91" t="s">
        <v>7126</v>
      </c>
      <c r="C2304" s="91" t="s">
        <v>7127</v>
      </c>
      <c r="D2304" s="91" t="s">
        <v>50</v>
      </c>
      <c r="E2304" s="91" t="s">
        <v>51</v>
      </c>
      <c r="F2304" s="91" t="s">
        <v>52</v>
      </c>
      <c r="G2304" s="91" t="s">
        <v>323</v>
      </c>
      <c r="H2304" s="91" t="s">
        <v>160</v>
      </c>
      <c r="I2304" s="92">
        <v>3.2999967000032996E-3</v>
      </c>
    </row>
    <row r="2305" spans="1:9">
      <c r="A2305" s="91" t="s">
        <v>7128</v>
      </c>
      <c r="B2305" s="91" t="s">
        <v>7129</v>
      </c>
      <c r="C2305" s="91" t="s">
        <v>7130</v>
      </c>
      <c r="D2305" s="91" t="s">
        <v>99</v>
      </c>
      <c r="E2305" s="91" t="s">
        <v>551</v>
      </c>
      <c r="F2305" s="91" t="s">
        <v>1076</v>
      </c>
      <c r="G2305" s="91" t="s">
        <v>414</v>
      </c>
      <c r="H2305" s="91" t="s">
        <v>232</v>
      </c>
      <c r="I2305" s="92">
        <v>3.2999967000032996E-3</v>
      </c>
    </row>
    <row r="2306" spans="1:9">
      <c r="A2306" s="91" t="s">
        <v>7131</v>
      </c>
      <c r="B2306" s="91" t="s">
        <v>7132</v>
      </c>
      <c r="C2306" s="91" t="s">
        <v>7133</v>
      </c>
      <c r="D2306" s="91" t="s">
        <v>99</v>
      </c>
      <c r="E2306" s="91" t="s">
        <v>192</v>
      </c>
      <c r="F2306" s="91" t="s">
        <v>193</v>
      </c>
      <c r="G2306" s="91" t="s">
        <v>327</v>
      </c>
      <c r="H2306" s="91" t="s">
        <v>166</v>
      </c>
      <c r="I2306" s="92">
        <v>3.2999967000032996E-3</v>
      </c>
    </row>
    <row r="2307" spans="1:9">
      <c r="A2307" s="91" t="s">
        <v>7134</v>
      </c>
      <c r="B2307" s="91" t="s">
        <v>7135</v>
      </c>
      <c r="C2307" s="91" t="s">
        <v>7136</v>
      </c>
      <c r="D2307" s="91" t="s">
        <v>70</v>
      </c>
      <c r="E2307" s="91" t="s">
        <v>435</v>
      </c>
      <c r="F2307" s="91" t="s">
        <v>2642</v>
      </c>
      <c r="G2307" s="91" t="s">
        <v>327</v>
      </c>
      <c r="H2307" s="91" t="s">
        <v>166</v>
      </c>
      <c r="I2307" s="92">
        <v>3.2999967000032996E-3</v>
      </c>
    </row>
    <row r="2308" spans="1:9">
      <c r="A2308" s="91" t="s">
        <v>7137</v>
      </c>
      <c r="B2308" s="91" t="s">
        <v>7138</v>
      </c>
      <c r="C2308" s="91" t="s">
        <v>7139</v>
      </c>
      <c r="D2308" s="91" t="s">
        <v>50</v>
      </c>
      <c r="E2308" s="91" t="s">
        <v>51</v>
      </c>
      <c r="F2308" s="91" t="s">
        <v>52</v>
      </c>
      <c r="G2308" s="91" t="s">
        <v>323</v>
      </c>
      <c r="H2308" s="91" t="s">
        <v>160</v>
      </c>
      <c r="I2308" s="92">
        <v>3.2999967000032996E-3</v>
      </c>
    </row>
    <row r="2309" spans="1:9">
      <c r="A2309" s="91" t="s">
        <v>7140</v>
      </c>
      <c r="B2309" s="91" t="s">
        <v>7141</v>
      </c>
      <c r="C2309" s="91" t="s">
        <v>7142</v>
      </c>
      <c r="D2309" s="91" t="s">
        <v>70</v>
      </c>
      <c r="E2309" s="91" t="s">
        <v>86</v>
      </c>
      <c r="F2309" s="91" t="s">
        <v>87</v>
      </c>
      <c r="G2309" s="91" t="s">
        <v>414</v>
      </c>
      <c r="H2309" s="91" t="s">
        <v>232</v>
      </c>
      <c r="I2309" s="92">
        <v>3.2999967000032996E-3</v>
      </c>
    </row>
    <row r="2310" spans="1:9">
      <c r="A2310" s="91" t="s">
        <v>7143</v>
      </c>
      <c r="B2310" s="91" t="s">
        <v>7144</v>
      </c>
      <c r="C2310" s="91" t="s">
        <v>7145</v>
      </c>
      <c r="D2310" s="91" t="s">
        <v>99</v>
      </c>
      <c r="E2310" s="91" t="s">
        <v>291</v>
      </c>
      <c r="F2310" s="91" t="s">
        <v>292</v>
      </c>
      <c r="G2310" s="91" t="s">
        <v>327</v>
      </c>
      <c r="H2310" s="91" t="s">
        <v>166</v>
      </c>
      <c r="I2310" s="92">
        <v>3.2999967000032996E-3</v>
      </c>
    </row>
    <row r="2311" spans="1:9">
      <c r="A2311" s="91" t="s">
        <v>7146</v>
      </c>
      <c r="B2311" s="91" t="s">
        <v>7147</v>
      </c>
      <c r="C2311" s="91" t="s">
        <v>7148</v>
      </c>
      <c r="D2311" s="91" t="s">
        <v>99</v>
      </c>
      <c r="E2311" s="91" t="s">
        <v>226</v>
      </c>
      <c r="F2311" s="91" t="s">
        <v>227</v>
      </c>
      <c r="G2311" s="91" t="s">
        <v>462</v>
      </c>
      <c r="H2311" s="91" t="s">
        <v>264</v>
      </c>
      <c r="I2311" s="92">
        <v>3.2999967000032996E-3</v>
      </c>
    </row>
    <row r="2312" spans="1:9">
      <c r="A2312" s="91" t="s">
        <v>7149</v>
      </c>
      <c r="B2312" s="91" t="s">
        <v>7150</v>
      </c>
      <c r="C2312" s="91" t="s">
        <v>7151</v>
      </c>
      <c r="D2312" s="91" t="s">
        <v>50</v>
      </c>
      <c r="E2312" s="91" t="s">
        <v>146</v>
      </c>
      <c r="F2312" s="91" t="s">
        <v>146</v>
      </c>
      <c r="G2312" s="91" t="s">
        <v>323</v>
      </c>
      <c r="H2312" s="91" t="s">
        <v>160</v>
      </c>
      <c r="I2312" s="92">
        <v>3.2999967000032996E-3</v>
      </c>
    </row>
    <row r="2313" spans="1:9">
      <c r="A2313" s="91" t="s">
        <v>7152</v>
      </c>
      <c r="B2313" s="91" t="s">
        <v>7153</v>
      </c>
      <c r="C2313" s="91" t="s">
        <v>7154</v>
      </c>
      <c r="D2313" s="91" t="s">
        <v>88</v>
      </c>
      <c r="E2313" s="91" t="s">
        <v>609</v>
      </c>
      <c r="F2313" s="91" t="s">
        <v>1025</v>
      </c>
      <c r="G2313" s="91" t="s">
        <v>315</v>
      </c>
      <c r="H2313" s="91" t="s">
        <v>54</v>
      </c>
      <c r="I2313" s="92">
        <v>3.2999967000032996E-3</v>
      </c>
    </row>
    <row r="2314" spans="1:9">
      <c r="A2314" s="91" t="s">
        <v>7155</v>
      </c>
      <c r="B2314" s="91" t="s">
        <v>7156</v>
      </c>
      <c r="C2314" s="91" t="s">
        <v>7157</v>
      </c>
      <c r="D2314" s="91" t="s">
        <v>88</v>
      </c>
      <c r="E2314" s="91" t="s">
        <v>609</v>
      </c>
      <c r="F2314" s="91" t="s">
        <v>1025</v>
      </c>
      <c r="G2314" s="91" t="s">
        <v>194</v>
      </c>
      <c r="H2314" s="91" t="s">
        <v>147</v>
      </c>
      <c r="I2314" s="92">
        <v>3.2999967000032996E-3</v>
      </c>
    </row>
    <row r="2315" spans="1:9">
      <c r="A2315" s="91" t="s">
        <v>7158</v>
      </c>
      <c r="B2315" s="91" t="s">
        <v>7159</v>
      </c>
      <c r="C2315" s="91" t="s">
        <v>7160</v>
      </c>
      <c r="D2315" s="91" t="s">
        <v>88</v>
      </c>
      <c r="E2315" s="91" t="s">
        <v>112</v>
      </c>
      <c r="F2315" s="91" t="s">
        <v>113</v>
      </c>
      <c r="G2315" s="91" t="s">
        <v>323</v>
      </c>
      <c r="H2315" s="91" t="s">
        <v>160</v>
      </c>
      <c r="I2315" s="92">
        <v>3.2999967000032996E-3</v>
      </c>
    </row>
    <row r="2316" spans="1:9">
      <c r="A2316" s="91" t="s">
        <v>7161</v>
      </c>
      <c r="B2316" s="91" t="s">
        <v>7162</v>
      </c>
      <c r="C2316" s="91" t="s">
        <v>7163</v>
      </c>
      <c r="D2316" s="91" t="s">
        <v>74</v>
      </c>
      <c r="E2316" s="91" t="s">
        <v>74</v>
      </c>
      <c r="F2316" s="91" t="s">
        <v>98</v>
      </c>
      <c r="G2316" s="91" t="s">
        <v>335</v>
      </c>
      <c r="H2316" s="91" t="s">
        <v>175</v>
      </c>
      <c r="I2316" s="92">
        <v>3.2999967000032996E-3</v>
      </c>
    </row>
    <row r="2317" spans="1:9">
      <c r="A2317" s="91" t="s">
        <v>7164</v>
      </c>
      <c r="B2317" s="91" t="s">
        <v>7165</v>
      </c>
      <c r="C2317" s="91" t="s">
        <v>7166</v>
      </c>
      <c r="D2317" s="91" t="s">
        <v>88</v>
      </c>
      <c r="E2317" s="91" t="s">
        <v>112</v>
      </c>
      <c r="F2317" s="91" t="s">
        <v>113</v>
      </c>
      <c r="G2317" s="91" t="s">
        <v>376</v>
      </c>
      <c r="H2317" s="91" t="s">
        <v>204</v>
      </c>
      <c r="I2317" s="92">
        <v>3.1999968000031996E-3</v>
      </c>
    </row>
    <row r="2318" spans="1:9">
      <c r="A2318" s="91" t="s">
        <v>7167</v>
      </c>
      <c r="B2318" s="91" t="s">
        <v>7168</v>
      </c>
      <c r="C2318" s="91" t="s">
        <v>7169</v>
      </c>
      <c r="D2318" s="91" t="s">
        <v>50</v>
      </c>
      <c r="E2318" s="91" t="s">
        <v>51</v>
      </c>
      <c r="F2318" s="91" t="s">
        <v>761</v>
      </c>
      <c r="G2318" s="91" t="s">
        <v>323</v>
      </c>
      <c r="H2318" s="91" t="s">
        <v>160</v>
      </c>
      <c r="I2318" s="92">
        <v>3.1999968000031996E-3</v>
      </c>
    </row>
    <row r="2319" spans="1:9">
      <c r="A2319" s="91" t="s">
        <v>7170</v>
      </c>
      <c r="B2319" s="91" t="s">
        <v>7171</v>
      </c>
      <c r="C2319" s="91" t="s">
        <v>7172</v>
      </c>
      <c r="D2319" s="91" t="s">
        <v>70</v>
      </c>
      <c r="E2319" s="91" t="s">
        <v>86</v>
      </c>
      <c r="F2319" s="91" t="s">
        <v>300</v>
      </c>
      <c r="G2319" s="91" t="s">
        <v>327</v>
      </c>
      <c r="H2319" s="91" t="s">
        <v>166</v>
      </c>
      <c r="I2319" s="92">
        <v>3.1999968000031996E-3</v>
      </c>
    </row>
    <row r="2320" spans="1:9">
      <c r="A2320" s="91" t="s">
        <v>7173</v>
      </c>
      <c r="B2320" s="91" t="s">
        <v>7174</v>
      </c>
      <c r="C2320" s="91" t="s">
        <v>7175</v>
      </c>
      <c r="D2320" s="91" t="s">
        <v>70</v>
      </c>
      <c r="E2320" s="91" t="s">
        <v>435</v>
      </c>
      <c r="F2320" s="91" t="s">
        <v>3911</v>
      </c>
      <c r="G2320" s="91" t="s">
        <v>327</v>
      </c>
      <c r="H2320" s="91" t="s">
        <v>166</v>
      </c>
      <c r="I2320" s="92">
        <v>3.1999968000031996E-3</v>
      </c>
    </row>
    <row r="2321" spans="1:9">
      <c r="A2321" s="91" t="s">
        <v>7176</v>
      </c>
      <c r="B2321" s="91" t="s">
        <v>7177</v>
      </c>
      <c r="C2321" s="91" t="s">
        <v>7178</v>
      </c>
      <c r="D2321" s="91" t="s">
        <v>70</v>
      </c>
      <c r="E2321" s="91" t="s">
        <v>86</v>
      </c>
      <c r="F2321" s="91" t="s">
        <v>532</v>
      </c>
      <c r="G2321" s="91" t="s">
        <v>327</v>
      </c>
      <c r="H2321" s="91" t="s">
        <v>166</v>
      </c>
      <c r="I2321" s="92">
        <v>3.1999968000031996E-3</v>
      </c>
    </row>
    <row r="2322" spans="1:9">
      <c r="A2322" s="91" t="s">
        <v>7179</v>
      </c>
      <c r="B2322" s="91" t="s">
        <v>7180</v>
      </c>
      <c r="C2322" s="91" t="s">
        <v>7181</v>
      </c>
      <c r="D2322" s="91" t="s">
        <v>105</v>
      </c>
      <c r="E2322" s="91" t="s">
        <v>105</v>
      </c>
      <c r="F2322" s="91" t="s">
        <v>2377</v>
      </c>
      <c r="G2322" s="91" t="s">
        <v>406</v>
      </c>
      <c r="H2322" s="91" t="s">
        <v>228</v>
      </c>
      <c r="I2322" s="92">
        <v>3.1999968000031996E-3</v>
      </c>
    </row>
    <row r="2323" spans="1:9">
      <c r="A2323" s="91" t="s">
        <v>7182</v>
      </c>
      <c r="B2323" s="91" t="s">
        <v>7183</v>
      </c>
      <c r="C2323" s="91" t="s">
        <v>7184</v>
      </c>
      <c r="D2323" s="91" t="s">
        <v>94</v>
      </c>
      <c r="E2323" s="91" t="s">
        <v>94</v>
      </c>
      <c r="F2323" s="91" t="s">
        <v>164</v>
      </c>
      <c r="G2323" s="91" t="s">
        <v>414</v>
      </c>
      <c r="H2323" s="91" t="s">
        <v>232</v>
      </c>
      <c r="I2323" s="92">
        <v>3.1999968000031996E-3</v>
      </c>
    </row>
    <row r="2324" spans="1:9">
      <c r="A2324" s="91" t="s">
        <v>7185</v>
      </c>
      <c r="B2324" s="91" t="s">
        <v>7186</v>
      </c>
      <c r="C2324" s="91" t="s">
        <v>7187</v>
      </c>
      <c r="D2324" s="91" t="s">
        <v>70</v>
      </c>
      <c r="E2324" s="91" t="s">
        <v>86</v>
      </c>
      <c r="F2324" s="91" t="s">
        <v>532</v>
      </c>
      <c r="G2324" s="91" t="s">
        <v>179</v>
      </c>
      <c r="H2324" s="91" t="s">
        <v>142</v>
      </c>
      <c r="I2324" s="92">
        <v>3.1999968000031996E-3</v>
      </c>
    </row>
    <row r="2325" spans="1:9">
      <c r="A2325" s="91" t="s">
        <v>7188</v>
      </c>
      <c r="B2325" s="91" t="s">
        <v>7189</v>
      </c>
      <c r="C2325" s="91" t="s">
        <v>7190</v>
      </c>
      <c r="D2325" s="91" t="s">
        <v>94</v>
      </c>
      <c r="E2325" s="91" t="s">
        <v>94</v>
      </c>
      <c r="F2325" s="91" t="s">
        <v>164</v>
      </c>
      <c r="G2325" s="91" t="s">
        <v>327</v>
      </c>
      <c r="H2325" s="91" t="s">
        <v>166</v>
      </c>
      <c r="I2325" s="92">
        <v>3.1999968000031996E-3</v>
      </c>
    </row>
    <row r="2326" spans="1:9">
      <c r="A2326" s="91" t="s">
        <v>7191</v>
      </c>
      <c r="B2326" s="91" t="s">
        <v>7192</v>
      </c>
      <c r="C2326" s="91" t="s">
        <v>7193</v>
      </c>
      <c r="D2326" s="91" t="s">
        <v>99</v>
      </c>
      <c r="E2326" s="91" t="s">
        <v>551</v>
      </c>
      <c r="F2326" s="91" t="s">
        <v>552</v>
      </c>
      <c r="G2326" s="91" t="s">
        <v>323</v>
      </c>
      <c r="H2326" s="91" t="s">
        <v>160</v>
      </c>
      <c r="I2326" s="92">
        <v>3.1999968000031996E-3</v>
      </c>
    </row>
    <row r="2327" spans="1:9">
      <c r="A2327" s="91" t="s">
        <v>7194</v>
      </c>
      <c r="B2327" s="91" t="s">
        <v>7195</v>
      </c>
      <c r="C2327" s="91" t="s">
        <v>7196</v>
      </c>
      <c r="D2327" s="91" t="s">
        <v>82</v>
      </c>
      <c r="E2327" s="91" t="s">
        <v>400</v>
      </c>
      <c r="F2327" s="91" t="s">
        <v>401</v>
      </c>
      <c r="G2327" s="91" t="s">
        <v>327</v>
      </c>
      <c r="H2327" s="91" t="s">
        <v>166</v>
      </c>
      <c r="I2327" s="92">
        <v>3.1999968000031996E-3</v>
      </c>
    </row>
    <row r="2328" spans="1:9">
      <c r="A2328" s="91" t="s">
        <v>7197</v>
      </c>
      <c r="B2328" s="91" t="s">
        <v>7198</v>
      </c>
      <c r="C2328" s="91" t="s">
        <v>7199</v>
      </c>
      <c r="D2328" s="91" t="s">
        <v>74</v>
      </c>
      <c r="E2328" s="91" t="s">
        <v>74</v>
      </c>
      <c r="F2328" s="91" t="s">
        <v>98</v>
      </c>
      <c r="G2328" s="91" t="s">
        <v>445</v>
      </c>
      <c r="H2328" s="91" t="s">
        <v>252</v>
      </c>
      <c r="I2328" s="92">
        <v>3.1999968000031996E-3</v>
      </c>
    </row>
    <row r="2329" spans="1:9">
      <c r="A2329" s="91" t="s">
        <v>7200</v>
      </c>
      <c r="B2329" s="91" t="s">
        <v>7201</v>
      </c>
      <c r="C2329" s="91" t="s">
        <v>7202</v>
      </c>
      <c r="D2329" s="91" t="s">
        <v>74</v>
      </c>
      <c r="E2329" s="91" t="s">
        <v>74</v>
      </c>
      <c r="F2329" s="91" t="s">
        <v>98</v>
      </c>
      <c r="G2329" s="91" t="s">
        <v>372</v>
      </c>
      <c r="H2329" s="91" t="s">
        <v>199</v>
      </c>
      <c r="I2329" s="92">
        <v>3.1999968000031996E-3</v>
      </c>
    </row>
    <row r="2330" spans="1:9">
      <c r="A2330" s="91" t="s">
        <v>7203</v>
      </c>
      <c r="B2330" s="91" t="s">
        <v>7204</v>
      </c>
      <c r="C2330" s="91" t="s">
        <v>7205</v>
      </c>
      <c r="D2330" s="91" t="s">
        <v>65</v>
      </c>
      <c r="E2330" s="91" t="s">
        <v>92</v>
      </c>
      <c r="F2330" s="91" t="s">
        <v>876</v>
      </c>
      <c r="G2330" s="91" t="s">
        <v>376</v>
      </c>
      <c r="H2330" s="91" t="s">
        <v>204</v>
      </c>
      <c r="I2330" s="92">
        <v>3.0999969000030997E-3</v>
      </c>
    </row>
    <row r="2331" spans="1:9">
      <c r="A2331" s="91" t="s">
        <v>7206</v>
      </c>
      <c r="B2331" s="91" t="s">
        <v>7207</v>
      </c>
      <c r="C2331" s="91" t="s">
        <v>7208</v>
      </c>
      <c r="D2331" s="91" t="s">
        <v>88</v>
      </c>
      <c r="E2331" s="91" t="s">
        <v>127</v>
      </c>
      <c r="F2331" s="91" t="s">
        <v>461</v>
      </c>
      <c r="G2331" s="91" t="s">
        <v>445</v>
      </c>
      <c r="H2331" s="91" t="s">
        <v>252</v>
      </c>
      <c r="I2331" s="92">
        <v>3.0999969000030997E-3</v>
      </c>
    </row>
    <row r="2332" spans="1:9">
      <c r="A2332" s="91" t="s">
        <v>7209</v>
      </c>
      <c r="B2332" s="91" t="s">
        <v>7210</v>
      </c>
      <c r="C2332" s="91" t="s">
        <v>7211</v>
      </c>
      <c r="D2332" s="91" t="s">
        <v>74</v>
      </c>
      <c r="E2332" s="91" t="s">
        <v>74</v>
      </c>
      <c r="F2332" s="91" t="s">
        <v>151</v>
      </c>
      <c r="G2332" s="91" t="s">
        <v>462</v>
      </c>
      <c r="H2332" s="91" t="s">
        <v>264</v>
      </c>
      <c r="I2332" s="92">
        <v>3.0999969000030997E-3</v>
      </c>
    </row>
    <row r="2333" spans="1:9">
      <c r="A2333" s="91" t="s">
        <v>7212</v>
      </c>
      <c r="B2333" s="91" t="s">
        <v>7213</v>
      </c>
      <c r="C2333" s="91" t="s">
        <v>7214</v>
      </c>
      <c r="D2333" s="91" t="s">
        <v>70</v>
      </c>
      <c r="E2333" s="91" t="s">
        <v>435</v>
      </c>
      <c r="F2333" s="91" t="s">
        <v>3911</v>
      </c>
      <c r="G2333" s="91" t="s">
        <v>335</v>
      </c>
      <c r="H2333" s="91" t="s">
        <v>175</v>
      </c>
      <c r="I2333" s="92">
        <v>3.0999969000030997E-3</v>
      </c>
    </row>
    <row r="2334" spans="1:9">
      <c r="A2334" s="91" t="s">
        <v>7215</v>
      </c>
      <c r="B2334" s="91" t="s">
        <v>7216</v>
      </c>
      <c r="C2334" s="91" t="s">
        <v>7217</v>
      </c>
      <c r="D2334" s="91" t="s">
        <v>94</v>
      </c>
      <c r="E2334" s="91" t="s">
        <v>94</v>
      </c>
      <c r="F2334" s="91" t="s">
        <v>1563</v>
      </c>
      <c r="G2334" s="91" t="s">
        <v>327</v>
      </c>
      <c r="H2334" s="91" t="s">
        <v>166</v>
      </c>
      <c r="I2334" s="92">
        <v>3.0999969000030997E-3</v>
      </c>
    </row>
    <row r="2335" spans="1:9">
      <c r="A2335" s="91" t="s">
        <v>7218</v>
      </c>
      <c r="B2335" s="91" t="s">
        <v>7219</v>
      </c>
      <c r="C2335" s="91" t="s">
        <v>7220</v>
      </c>
      <c r="D2335" s="91" t="s">
        <v>74</v>
      </c>
      <c r="E2335" s="91" t="s">
        <v>74</v>
      </c>
      <c r="F2335" s="91" t="s">
        <v>151</v>
      </c>
      <c r="G2335" s="91" t="s">
        <v>445</v>
      </c>
      <c r="H2335" s="91" t="s">
        <v>252</v>
      </c>
      <c r="I2335" s="92">
        <v>3.0999969000030997E-3</v>
      </c>
    </row>
    <row r="2336" spans="1:9">
      <c r="A2336" s="91" t="s">
        <v>7221</v>
      </c>
      <c r="B2336" s="91" t="s">
        <v>7222</v>
      </c>
      <c r="C2336" s="91" t="s">
        <v>7223</v>
      </c>
      <c r="D2336" s="91" t="s">
        <v>50</v>
      </c>
      <c r="E2336" s="91" t="s">
        <v>146</v>
      </c>
      <c r="F2336" s="91" t="s">
        <v>146</v>
      </c>
      <c r="G2336" s="91" t="s">
        <v>323</v>
      </c>
      <c r="H2336" s="91" t="s">
        <v>160</v>
      </c>
      <c r="I2336" s="92">
        <v>3.0999969000030997E-3</v>
      </c>
    </row>
    <row r="2337" spans="1:9">
      <c r="A2337" s="91" t="s">
        <v>7224</v>
      </c>
      <c r="B2337" s="91" t="s">
        <v>7225</v>
      </c>
      <c r="C2337" s="91" t="s">
        <v>7226</v>
      </c>
      <c r="D2337" s="91" t="s">
        <v>94</v>
      </c>
      <c r="E2337" s="91" t="s">
        <v>94</v>
      </c>
      <c r="F2337" s="91" t="s">
        <v>281</v>
      </c>
      <c r="G2337" s="91" t="s">
        <v>327</v>
      </c>
      <c r="H2337" s="91" t="s">
        <v>166</v>
      </c>
      <c r="I2337" s="92">
        <v>3.0999969000030997E-3</v>
      </c>
    </row>
    <row r="2338" spans="1:9">
      <c r="A2338" s="91" t="s">
        <v>7227</v>
      </c>
      <c r="B2338" s="91" t="s">
        <v>7228</v>
      </c>
      <c r="C2338" s="91" t="s">
        <v>7229</v>
      </c>
      <c r="D2338" s="91" t="s">
        <v>74</v>
      </c>
      <c r="E2338" s="91" t="s">
        <v>74</v>
      </c>
      <c r="F2338" s="91" t="s">
        <v>98</v>
      </c>
      <c r="G2338" s="91" t="s">
        <v>388</v>
      </c>
      <c r="H2338" s="91" t="s">
        <v>213</v>
      </c>
      <c r="I2338" s="92">
        <v>3.0999969000030997E-3</v>
      </c>
    </row>
    <row r="2339" spans="1:9">
      <c r="A2339" s="91" t="s">
        <v>7230</v>
      </c>
      <c r="B2339" s="91" t="s">
        <v>7231</v>
      </c>
      <c r="C2339" s="91" t="s">
        <v>7232</v>
      </c>
      <c r="D2339" s="91" t="s">
        <v>82</v>
      </c>
      <c r="E2339" s="91" t="s">
        <v>103</v>
      </c>
      <c r="F2339" s="91" t="s">
        <v>104</v>
      </c>
      <c r="G2339" s="91" t="s">
        <v>179</v>
      </c>
      <c r="H2339" s="91" t="s">
        <v>142</v>
      </c>
      <c r="I2339" s="92">
        <v>3.0999969000030997E-3</v>
      </c>
    </row>
    <row r="2340" spans="1:9">
      <c r="A2340" s="91" t="s">
        <v>7233</v>
      </c>
      <c r="B2340" s="91" t="s">
        <v>7234</v>
      </c>
      <c r="C2340" s="91" t="s">
        <v>7235</v>
      </c>
      <c r="D2340" s="91" t="s">
        <v>94</v>
      </c>
      <c r="E2340" s="91" t="s">
        <v>94</v>
      </c>
      <c r="F2340" s="91" t="s">
        <v>164</v>
      </c>
      <c r="G2340" s="91" t="s">
        <v>327</v>
      </c>
      <c r="H2340" s="91" t="s">
        <v>166</v>
      </c>
      <c r="I2340" s="92">
        <v>2.9999970000029997E-3</v>
      </c>
    </row>
    <row r="2341" spans="1:9">
      <c r="A2341" s="91" t="s">
        <v>7236</v>
      </c>
      <c r="B2341" s="91" t="s">
        <v>7237</v>
      </c>
      <c r="C2341" s="91" t="s">
        <v>7238</v>
      </c>
      <c r="D2341" s="91" t="s">
        <v>70</v>
      </c>
      <c r="E2341" s="91" t="s">
        <v>86</v>
      </c>
      <c r="F2341" s="91" t="s">
        <v>307</v>
      </c>
      <c r="G2341" s="91" t="s">
        <v>356</v>
      </c>
      <c r="H2341" s="91" t="s">
        <v>184</v>
      </c>
      <c r="I2341" s="92">
        <v>2.9999970000029997E-3</v>
      </c>
    </row>
    <row r="2342" spans="1:9">
      <c r="A2342" s="91" t="s">
        <v>7239</v>
      </c>
      <c r="B2342" s="91" t="s">
        <v>7240</v>
      </c>
      <c r="C2342" s="91" t="s">
        <v>7241</v>
      </c>
      <c r="D2342" s="91" t="s">
        <v>88</v>
      </c>
      <c r="E2342" s="91" t="s">
        <v>112</v>
      </c>
      <c r="F2342" s="91" t="s">
        <v>113</v>
      </c>
      <c r="G2342" s="91" t="s">
        <v>402</v>
      </c>
      <c r="H2342" s="91" t="s">
        <v>222</v>
      </c>
      <c r="I2342" s="92">
        <v>2.9999970000029997E-3</v>
      </c>
    </row>
    <row r="2343" spans="1:9">
      <c r="A2343" s="91" t="s">
        <v>7242</v>
      </c>
      <c r="B2343" s="91" t="s">
        <v>7243</v>
      </c>
      <c r="C2343" s="91" t="s">
        <v>7244</v>
      </c>
      <c r="D2343" s="91" t="s">
        <v>94</v>
      </c>
      <c r="E2343" s="91" t="s">
        <v>94</v>
      </c>
      <c r="F2343" s="91" t="s">
        <v>281</v>
      </c>
      <c r="G2343" s="91" t="s">
        <v>179</v>
      </c>
      <c r="H2343" s="91" t="s">
        <v>142</v>
      </c>
      <c r="I2343" s="92">
        <v>2.9999970000029997E-3</v>
      </c>
    </row>
    <row r="2344" spans="1:9">
      <c r="A2344" s="91" t="s">
        <v>7245</v>
      </c>
      <c r="B2344" s="91" t="s">
        <v>7246</v>
      </c>
      <c r="C2344" s="91" t="s">
        <v>7247</v>
      </c>
      <c r="D2344" s="91" t="s">
        <v>70</v>
      </c>
      <c r="E2344" s="91" t="s">
        <v>86</v>
      </c>
      <c r="F2344" s="91" t="s">
        <v>1003</v>
      </c>
      <c r="G2344" s="91" t="s">
        <v>402</v>
      </c>
      <c r="H2344" s="91" t="s">
        <v>222</v>
      </c>
      <c r="I2344" s="92">
        <v>2.9999970000029997E-3</v>
      </c>
    </row>
    <row r="2345" spans="1:9">
      <c r="A2345" s="91" t="s">
        <v>7248</v>
      </c>
      <c r="B2345" s="91" t="s">
        <v>7249</v>
      </c>
      <c r="C2345" s="91" t="s">
        <v>7250</v>
      </c>
      <c r="D2345" s="91" t="s">
        <v>50</v>
      </c>
      <c r="E2345" s="91" t="s">
        <v>146</v>
      </c>
      <c r="F2345" s="91" t="s">
        <v>146</v>
      </c>
      <c r="G2345" s="91" t="s">
        <v>323</v>
      </c>
      <c r="H2345" s="91" t="s">
        <v>160</v>
      </c>
      <c r="I2345" s="92">
        <v>2.9999970000029997E-3</v>
      </c>
    </row>
    <row r="2346" spans="1:9">
      <c r="A2346" s="91" t="s">
        <v>7251</v>
      </c>
      <c r="B2346" s="91" t="s">
        <v>7252</v>
      </c>
      <c r="C2346" s="91" t="s">
        <v>7253</v>
      </c>
      <c r="D2346" s="91" t="s">
        <v>58</v>
      </c>
      <c r="E2346" s="91" t="s">
        <v>58</v>
      </c>
      <c r="F2346" s="91" t="s">
        <v>217</v>
      </c>
      <c r="G2346" s="91" t="s">
        <v>315</v>
      </c>
      <c r="H2346" s="91" t="s">
        <v>54</v>
      </c>
      <c r="I2346" s="92">
        <v>2.9999970000029997E-3</v>
      </c>
    </row>
    <row r="2347" spans="1:9">
      <c r="A2347" s="91" t="s">
        <v>7254</v>
      </c>
      <c r="B2347" s="91" t="s">
        <v>7255</v>
      </c>
      <c r="C2347" s="91" t="s">
        <v>7256</v>
      </c>
      <c r="D2347" s="91" t="s">
        <v>88</v>
      </c>
      <c r="E2347" s="91" t="s">
        <v>609</v>
      </c>
      <c r="F2347" s="91" t="s">
        <v>1025</v>
      </c>
      <c r="G2347" s="91" t="s">
        <v>376</v>
      </c>
      <c r="H2347" s="91" t="s">
        <v>204</v>
      </c>
      <c r="I2347" s="92">
        <v>2.9999970000029997E-3</v>
      </c>
    </row>
    <row r="2348" spans="1:9">
      <c r="A2348" s="91" t="s">
        <v>7257</v>
      </c>
      <c r="B2348" s="91" t="s">
        <v>7258</v>
      </c>
      <c r="C2348" s="91" t="s">
        <v>7259</v>
      </c>
      <c r="D2348" s="91" t="s">
        <v>88</v>
      </c>
      <c r="E2348" s="91" t="s">
        <v>112</v>
      </c>
      <c r="F2348" s="91" t="s">
        <v>113</v>
      </c>
      <c r="G2348" s="91" t="s">
        <v>426</v>
      </c>
      <c r="H2348" s="91" t="s">
        <v>244</v>
      </c>
      <c r="I2348" s="92">
        <v>2.8999971000028993E-3</v>
      </c>
    </row>
    <row r="2349" spans="1:9">
      <c r="A2349" s="91" t="s">
        <v>7260</v>
      </c>
      <c r="B2349" s="91" t="s">
        <v>7261</v>
      </c>
      <c r="C2349" s="91" t="s">
        <v>7262</v>
      </c>
      <c r="D2349" s="91" t="s">
        <v>88</v>
      </c>
      <c r="E2349" s="91" t="s">
        <v>112</v>
      </c>
      <c r="F2349" s="91" t="s">
        <v>113</v>
      </c>
      <c r="G2349" s="91" t="s">
        <v>376</v>
      </c>
      <c r="H2349" s="91" t="s">
        <v>204</v>
      </c>
      <c r="I2349" s="92">
        <v>2.8999971000028993E-3</v>
      </c>
    </row>
    <row r="2350" spans="1:9">
      <c r="A2350" s="91" t="s">
        <v>7263</v>
      </c>
      <c r="B2350" s="91" t="s">
        <v>7264</v>
      </c>
      <c r="C2350" s="91" t="s">
        <v>7265</v>
      </c>
      <c r="D2350" s="91" t="s">
        <v>70</v>
      </c>
      <c r="E2350" s="91" t="s">
        <v>86</v>
      </c>
      <c r="F2350" s="91" t="s">
        <v>87</v>
      </c>
      <c r="G2350" s="91" t="s">
        <v>402</v>
      </c>
      <c r="H2350" s="91" t="s">
        <v>222</v>
      </c>
      <c r="I2350" s="92">
        <v>2.8999971000028993E-3</v>
      </c>
    </row>
    <row r="2351" spans="1:9">
      <c r="A2351" s="91" t="s">
        <v>7266</v>
      </c>
      <c r="B2351" s="91" t="s">
        <v>7267</v>
      </c>
      <c r="C2351" s="91" t="s">
        <v>7268</v>
      </c>
      <c r="D2351" s="91" t="s">
        <v>65</v>
      </c>
      <c r="E2351" s="91" t="s">
        <v>78</v>
      </c>
      <c r="F2351" s="91" t="s">
        <v>141</v>
      </c>
      <c r="G2351" s="91" t="s">
        <v>414</v>
      </c>
      <c r="H2351" s="91" t="s">
        <v>232</v>
      </c>
      <c r="I2351" s="92">
        <v>2.8999971000028993E-3</v>
      </c>
    </row>
    <row r="2352" spans="1:9">
      <c r="A2352" s="91" t="s">
        <v>7269</v>
      </c>
      <c r="B2352" s="91" t="s">
        <v>7270</v>
      </c>
      <c r="C2352" s="91" t="s">
        <v>7271</v>
      </c>
      <c r="D2352" s="91" t="s">
        <v>70</v>
      </c>
      <c r="E2352" s="91" t="s">
        <v>86</v>
      </c>
      <c r="F2352" s="91" t="s">
        <v>87</v>
      </c>
      <c r="G2352" s="91" t="s">
        <v>356</v>
      </c>
      <c r="H2352" s="91" t="s">
        <v>184</v>
      </c>
      <c r="I2352" s="92">
        <v>2.8999971000028993E-3</v>
      </c>
    </row>
    <row r="2353" spans="1:9">
      <c r="A2353" s="91" t="s">
        <v>7272</v>
      </c>
      <c r="B2353" s="91" t="s">
        <v>7273</v>
      </c>
      <c r="C2353" s="91" t="s">
        <v>7274</v>
      </c>
      <c r="D2353" s="91" t="s">
        <v>94</v>
      </c>
      <c r="E2353" s="91" t="s">
        <v>94</v>
      </c>
      <c r="F2353" s="91" t="s">
        <v>164</v>
      </c>
      <c r="G2353" s="91" t="s">
        <v>179</v>
      </c>
      <c r="H2353" s="91" t="s">
        <v>142</v>
      </c>
      <c r="I2353" s="92">
        <v>2.8999971000028993E-3</v>
      </c>
    </row>
    <row r="2354" spans="1:9">
      <c r="A2354" s="91" t="s">
        <v>7275</v>
      </c>
      <c r="B2354" s="91" t="s">
        <v>7276</v>
      </c>
      <c r="C2354" s="91" t="s">
        <v>7277</v>
      </c>
      <c r="D2354" s="91" t="s">
        <v>88</v>
      </c>
      <c r="E2354" s="91" t="s">
        <v>127</v>
      </c>
      <c r="F2354" s="91" t="s">
        <v>461</v>
      </c>
      <c r="G2354" s="91" t="s">
        <v>445</v>
      </c>
      <c r="H2354" s="91" t="s">
        <v>54</v>
      </c>
      <c r="I2354" s="92">
        <v>2.8999971000028993E-3</v>
      </c>
    </row>
    <row r="2355" spans="1:9">
      <c r="A2355" s="91" t="s">
        <v>7278</v>
      </c>
      <c r="B2355" s="91" t="s">
        <v>7279</v>
      </c>
      <c r="C2355" s="91" t="s">
        <v>7280</v>
      </c>
      <c r="D2355" s="91" t="s">
        <v>88</v>
      </c>
      <c r="E2355" s="91" t="s">
        <v>609</v>
      </c>
      <c r="F2355" s="91" t="s">
        <v>610</v>
      </c>
      <c r="G2355" s="91" t="s">
        <v>414</v>
      </c>
      <c r="H2355" s="91" t="s">
        <v>232</v>
      </c>
      <c r="I2355" s="92">
        <v>2.8999971000028993E-3</v>
      </c>
    </row>
    <row r="2356" spans="1:9">
      <c r="A2356" s="91" t="s">
        <v>7281</v>
      </c>
      <c r="B2356" s="91" t="s">
        <v>7282</v>
      </c>
      <c r="C2356" s="91" t="s">
        <v>7283</v>
      </c>
      <c r="D2356" s="91" t="s">
        <v>50</v>
      </c>
      <c r="E2356" s="91" t="s">
        <v>63</v>
      </c>
      <c r="F2356" s="91" t="s">
        <v>69</v>
      </c>
      <c r="G2356" s="91" t="s">
        <v>376</v>
      </c>
      <c r="H2356" s="91" t="s">
        <v>204</v>
      </c>
      <c r="I2356" s="92">
        <v>2.8999971000028993E-3</v>
      </c>
    </row>
    <row r="2357" spans="1:9">
      <c r="A2357" s="91" t="s">
        <v>7284</v>
      </c>
      <c r="B2357" s="91" t="s">
        <v>7285</v>
      </c>
      <c r="C2357" s="91" t="s">
        <v>7286</v>
      </c>
      <c r="D2357" s="91" t="s">
        <v>74</v>
      </c>
      <c r="E2357" s="91" t="s">
        <v>74</v>
      </c>
      <c r="F2357" s="91" t="s">
        <v>151</v>
      </c>
      <c r="G2357" s="91" t="s">
        <v>388</v>
      </c>
      <c r="H2357" s="91" t="s">
        <v>213</v>
      </c>
      <c r="I2357" s="92">
        <v>2.8999971000028993E-3</v>
      </c>
    </row>
    <row r="2358" spans="1:9">
      <c r="A2358" s="91" t="s">
        <v>7287</v>
      </c>
      <c r="B2358" s="91" t="s">
        <v>7288</v>
      </c>
      <c r="C2358" s="91" t="s">
        <v>7289</v>
      </c>
      <c r="D2358" s="91" t="s">
        <v>94</v>
      </c>
      <c r="E2358" s="91" t="s">
        <v>94</v>
      </c>
      <c r="F2358" s="91" t="s">
        <v>281</v>
      </c>
      <c r="G2358" s="91" t="s">
        <v>323</v>
      </c>
      <c r="H2358" s="91" t="s">
        <v>160</v>
      </c>
      <c r="I2358" s="92">
        <v>2.8999971000028993E-3</v>
      </c>
    </row>
    <row r="2359" spans="1:9">
      <c r="A2359" s="91" t="s">
        <v>7290</v>
      </c>
      <c r="B2359" s="91" t="s">
        <v>7291</v>
      </c>
      <c r="C2359" s="91" t="s">
        <v>7292</v>
      </c>
      <c r="D2359" s="91" t="s">
        <v>70</v>
      </c>
      <c r="E2359" s="91" t="s">
        <v>435</v>
      </c>
      <c r="F2359" s="91" t="s">
        <v>2642</v>
      </c>
      <c r="G2359" s="91" t="s">
        <v>402</v>
      </c>
      <c r="H2359" s="91" t="s">
        <v>222</v>
      </c>
      <c r="I2359" s="92">
        <v>2.8999971000028993E-3</v>
      </c>
    </row>
    <row r="2360" spans="1:9">
      <c r="A2360" s="91" t="s">
        <v>7293</v>
      </c>
      <c r="B2360" s="91" t="s">
        <v>7294</v>
      </c>
      <c r="C2360" s="91" t="s">
        <v>7295</v>
      </c>
      <c r="D2360" s="91" t="s">
        <v>88</v>
      </c>
      <c r="E2360" s="91" t="s">
        <v>127</v>
      </c>
      <c r="F2360" s="91" t="s">
        <v>461</v>
      </c>
      <c r="G2360" s="91" t="s">
        <v>179</v>
      </c>
      <c r="H2360" s="91" t="s">
        <v>142</v>
      </c>
      <c r="I2360" s="92">
        <v>2.8999971000028993E-3</v>
      </c>
    </row>
    <row r="2361" spans="1:9">
      <c r="A2361" s="91" t="s">
        <v>7296</v>
      </c>
      <c r="B2361" s="91" t="s">
        <v>7297</v>
      </c>
      <c r="C2361" s="91" t="s">
        <v>7298</v>
      </c>
      <c r="D2361" s="91" t="s">
        <v>70</v>
      </c>
      <c r="E2361" s="91" t="s">
        <v>1457</v>
      </c>
      <c r="F2361" s="91" t="s">
        <v>1458</v>
      </c>
      <c r="G2361" s="91" t="s">
        <v>179</v>
      </c>
      <c r="H2361" s="91" t="s">
        <v>142</v>
      </c>
      <c r="I2361" s="92">
        <v>2.8999971000028993E-3</v>
      </c>
    </row>
    <row r="2362" spans="1:9">
      <c r="A2362" s="91" t="s">
        <v>7299</v>
      </c>
      <c r="B2362" s="91" t="s">
        <v>7300</v>
      </c>
      <c r="C2362" s="91" t="s">
        <v>7301</v>
      </c>
      <c r="D2362" s="91" t="s">
        <v>70</v>
      </c>
      <c r="E2362" s="91" t="s">
        <v>86</v>
      </c>
      <c r="F2362" s="91" t="s">
        <v>300</v>
      </c>
      <c r="G2362" s="91" t="s">
        <v>327</v>
      </c>
      <c r="H2362" s="91" t="s">
        <v>166</v>
      </c>
      <c r="I2362" s="92">
        <v>2.8999971000028993E-3</v>
      </c>
    </row>
    <row r="2363" spans="1:9">
      <c r="A2363" s="91" t="s">
        <v>7302</v>
      </c>
      <c r="B2363" s="91" t="s">
        <v>7303</v>
      </c>
      <c r="C2363" s="91" t="s">
        <v>7304</v>
      </c>
      <c r="D2363" s="91" t="s">
        <v>50</v>
      </c>
      <c r="E2363" s="91" t="s">
        <v>63</v>
      </c>
      <c r="F2363" s="91" t="s">
        <v>69</v>
      </c>
      <c r="G2363" s="91" t="s">
        <v>376</v>
      </c>
      <c r="H2363" s="91" t="s">
        <v>204</v>
      </c>
      <c r="I2363" s="92">
        <v>2.8999971000028993E-3</v>
      </c>
    </row>
    <row r="2364" spans="1:9">
      <c r="A2364" s="91" t="s">
        <v>7305</v>
      </c>
      <c r="B2364" s="91" t="s">
        <v>7306</v>
      </c>
      <c r="C2364" s="91" t="s">
        <v>7307</v>
      </c>
      <c r="D2364" s="91" t="s">
        <v>94</v>
      </c>
      <c r="E2364" s="91" t="s">
        <v>94</v>
      </c>
      <c r="F2364" s="91" t="s">
        <v>1563</v>
      </c>
      <c r="G2364" s="91" t="s">
        <v>335</v>
      </c>
      <c r="H2364" s="91" t="s">
        <v>175</v>
      </c>
      <c r="I2364" s="92">
        <v>2.8999971000028993E-3</v>
      </c>
    </row>
    <row r="2365" spans="1:9">
      <c r="A2365" s="91" t="s">
        <v>7308</v>
      </c>
      <c r="B2365" s="91" t="s">
        <v>7309</v>
      </c>
      <c r="C2365" s="91" t="s">
        <v>7310</v>
      </c>
      <c r="D2365" s="91" t="s">
        <v>70</v>
      </c>
      <c r="E2365" s="91" t="s">
        <v>435</v>
      </c>
      <c r="F2365" s="91" t="s">
        <v>2642</v>
      </c>
      <c r="G2365" s="91" t="s">
        <v>414</v>
      </c>
      <c r="H2365" s="91" t="s">
        <v>232</v>
      </c>
      <c r="I2365" s="92">
        <v>2.8999971000028993E-3</v>
      </c>
    </row>
    <row r="2366" spans="1:9">
      <c r="A2366" s="91" t="s">
        <v>7311</v>
      </c>
      <c r="B2366" s="91" t="s">
        <v>7312</v>
      </c>
      <c r="C2366" s="91" t="s">
        <v>7313</v>
      </c>
      <c r="D2366" s="91" t="s">
        <v>99</v>
      </c>
      <c r="E2366" s="91" t="s">
        <v>192</v>
      </c>
      <c r="F2366" s="91" t="s">
        <v>1044</v>
      </c>
      <c r="G2366" s="91" t="s">
        <v>194</v>
      </c>
      <c r="H2366" s="91" t="s">
        <v>147</v>
      </c>
      <c r="I2366" s="92">
        <v>2.8999971000028993E-3</v>
      </c>
    </row>
    <row r="2367" spans="1:9">
      <c r="A2367" s="91" t="s">
        <v>7314</v>
      </c>
      <c r="B2367" s="91" t="s">
        <v>7315</v>
      </c>
      <c r="C2367" s="91" t="s">
        <v>7316</v>
      </c>
      <c r="D2367" s="91" t="s">
        <v>70</v>
      </c>
      <c r="E2367" s="91" t="s">
        <v>435</v>
      </c>
      <c r="F2367" s="91" t="s">
        <v>2059</v>
      </c>
      <c r="G2367" s="91" t="s">
        <v>323</v>
      </c>
      <c r="H2367" s="91" t="s">
        <v>160</v>
      </c>
      <c r="I2367" s="92">
        <v>2.8999971000028993E-3</v>
      </c>
    </row>
    <row r="2368" spans="1:9">
      <c r="A2368" s="91" t="s">
        <v>7317</v>
      </c>
      <c r="B2368" s="91" t="s">
        <v>7318</v>
      </c>
      <c r="C2368" s="91" t="s">
        <v>7319</v>
      </c>
      <c r="D2368" s="91" t="s">
        <v>88</v>
      </c>
      <c r="E2368" s="91" t="s">
        <v>127</v>
      </c>
      <c r="F2368" s="91" t="s">
        <v>128</v>
      </c>
      <c r="G2368" s="91" t="s">
        <v>402</v>
      </c>
      <c r="H2368" s="91" t="s">
        <v>222</v>
      </c>
      <c r="I2368" s="92">
        <v>2.7999972000027997E-3</v>
      </c>
    </row>
    <row r="2369" spans="1:9">
      <c r="A2369" s="91" t="s">
        <v>7320</v>
      </c>
      <c r="B2369" s="91" t="s">
        <v>7321</v>
      </c>
      <c r="C2369" s="91" t="s">
        <v>7322</v>
      </c>
      <c r="D2369" s="91" t="s">
        <v>88</v>
      </c>
      <c r="E2369" s="91" t="s">
        <v>127</v>
      </c>
      <c r="F2369" s="91" t="s">
        <v>461</v>
      </c>
      <c r="G2369" s="91" t="s">
        <v>323</v>
      </c>
      <c r="H2369" s="91" t="s">
        <v>160</v>
      </c>
      <c r="I2369" s="92">
        <v>2.7999972000027997E-3</v>
      </c>
    </row>
    <row r="2370" spans="1:9">
      <c r="A2370" s="91" t="s">
        <v>7323</v>
      </c>
      <c r="B2370" s="91" t="s">
        <v>7324</v>
      </c>
      <c r="C2370" s="91" t="s">
        <v>7325</v>
      </c>
      <c r="D2370" s="91" t="s">
        <v>50</v>
      </c>
      <c r="E2370" s="91" t="s">
        <v>51</v>
      </c>
      <c r="F2370" s="91" t="s">
        <v>52</v>
      </c>
      <c r="G2370" s="91" t="s">
        <v>323</v>
      </c>
      <c r="H2370" s="91" t="s">
        <v>160</v>
      </c>
      <c r="I2370" s="92">
        <v>2.7999972000027997E-3</v>
      </c>
    </row>
    <row r="2371" spans="1:9">
      <c r="A2371" s="91" t="s">
        <v>7326</v>
      </c>
      <c r="B2371" s="91" t="s">
        <v>7327</v>
      </c>
      <c r="C2371" s="91" t="s">
        <v>7328</v>
      </c>
      <c r="D2371" s="91" t="s">
        <v>50</v>
      </c>
      <c r="E2371" s="91" t="s">
        <v>51</v>
      </c>
      <c r="F2371" s="91" t="s">
        <v>761</v>
      </c>
      <c r="G2371" s="91" t="s">
        <v>323</v>
      </c>
      <c r="H2371" s="91" t="s">
        <v>160</v>
      </c>
      <c r="I2371" s="92">
        <v>2.7999972000027997E-3</v>
      </c>
    </row>
    <row r="2372" spans="1:9">
      <c r="A2372" s="91" t="s">
        <v>7329</v>
      </c>
      <c r="B2372" s="91" t="s">
        <v>7330</v>
      </c>
      <c r="C2372" s="91" t="s">
        <v>7331</v>
      </c>
      <c r="D2372" s="91" t="s">
        <v>105</v>
      </c>
      <c r="E2372" s="91" t="s">
        <v>105</v>
      </c>
      <c r="F2372" s="91" t="s">
        <v>1847</v>
      </c>
      <c r="G2372" s="91" t="s">
        <v>179</v>
      </c>
      <c r="H2372" s="91" t="s">
        <v>142</v>
      </c>
      <c r="I2372" s="92">
        <v>2.7999972000027997E-3</v>
      </c>
    </row>
    <row r="2373" spans="1:9">
      <c r="A2373" s="91" t="s">
        <v>7332</v>
      </c>
      <c r="B2373" s="91" t="s">
        <v>7333</v>
      </c>
      <c r="C2373" s="91" t="s">
        <v>7334</v>
      </c>
      <c r="D2373" s="91" t="s">
        <v>70</v>
      </c>
      <c r="E2373" s="91" t="s">
        <v>86</v>
      </c>
      <c r="F2373" s="91" t="s">
        <v>1003</v>
      </c>
      <c r="G2373" s="91" t="s">
        <v>327</v>
      </c>
      <c r="H2373" s="91" t="s">
        <v>166</v>
      </c>
      <c r="I2373" s="92">
        <v>2.7999972000027997E-3</v>
      </c>
    </row>
    <row r="2374" spans="1:9">
      <c r="A2374" s="91" t="s">
        <v>7335</v>
      </c>
      <c r="B2374" s="91" t="s">
        <v>7336</v>
      </c>
      <c r="C2374" s="91" t="s">
        <v>7337</v>
      </c>
      <c r="D2374" s="91" t="s">
        <v>88</v>
      </c>
      <c r="E2374" s="91" t="s">
        <v>112</v>
      </c>
      <c r="F2374" s="91" t="s">
        <v>113</v>
      </c>
      <c r="G2374" s="91" t="s">
        <v>462</v>
      </c>
      <c r="H2374" s="91" t="s">
        <v>264</v>
      </c>
      <c r="I2374" s="92">
        <v>2.7999972000027997E-3</v>
      </c>
    </row>
    <row r="2375" spans="1:9">
      <c r="A2375" s="91" t="s">
        <v>7338</v>
      </c>
      <c r="B2375" s="91" t="s">
        <v>7339</v>
      </c>
      <c r="C2375" s="91" t="s">
        <v>7340</v>
      </c>
      <c r="D2375" s="91" t="s">
        <v>88</v>
      </c>
      <c r="E2375" s="91" t="s">
        <v>127</v>
      </c>
      <c r="F2375" s="91" t="s">
        <v>128</v>
      </c>
      <c r="G2375" s="91" t="s">
        <v>376</v>
      </c>
      <c r="H2375" s="91" t="s">
        <v>204</v>
      </c>
      <c r="I2375" s="92">
        <v>2.7999972000027997E-3</v>
      </c>
    </row>
    <row r="2376" spans="1:9">
      <c r="A2376" s="91" t="s">
        <v>7341</v>
      </c>
      <c r="B2376" s="91" t="s">
        <v>7342</v>
      </c>
      <c r="C2376" s="91" t="s">
        <v>7343</v>
      </c>
      <c r="D2376" s="91" t="s">
        <v>99</v>
      </c>
      <c r="E2376" s="91" t="s">
        <v>551</v>
      </c>
      <c r="F2376" s="91" t="s">
        <v>1076</v>
      </c>
      <c r="G2376" s="91" t="s">
        <v>414</v>
      </c>
      <c r="H2376" s="91" t="s">
        <v>232</v>
      </c>
      <c r="I2376" s="92">
        <v>2.7999972000027997E-3</v>
      </c>
    </row>
    <row r="2377" spans="1:9">
      <c r="A2377" s="91" t="s">
        <v>7344</v>
      </c>
      <c r="B2377" s="91" t="s">
        <v>7345</v>
      </c>
      <c r="C2377" s="91" t="s">
        <v>7346</v>
      </c>
      <c r="D2377" s="91" t="s">
        <v>94</v>
      </c>
      <c r="E2377" s="91" t="s">
        <v>94</v>
      </c>
      <c r="F2377" s="91" t="s">
        <v>164</v>
      </c>
      <c r="G2377" s="91" t="s">
        <v>323</v>
      </c>
      <c r="H2377" s="91" t="s">
        <v>160</v>
      </c>
      <c r="I2377" s="92">
        <v>2.6999973000026998E-3</v>
      </c>
    </row>
    <row r="2378" spans="1:9">
      <c r="A2378" s="91" t="s">
        <v>7347</v>
      </c>
      <c r="B2378" s="91" t="s">
        <v>7348</v>
      </c>
      <c r="C2378" s="91" t="s">
        <v>7349</v>
      </c>
      <c r="D2378" s="91" t="s">
        <v>99</v>
      </c>
      <c r="E2378" s="91" t="s">
        <v>551</v>
      </c>
      <c r="F2378" s="91" t="s">
        <v>552</v>
      </c>
      <c r="G2378" s="91" t="s">
        <v>323</v>
      </c>
      <c r="H2378" s="91" t="s">
        <v>160</v>
      </c>
      <c r="I2378" s="92">
        <v>2.6999973000026998E-3</v>
      </c>
    </row>
    <row r="2379" spans="1:9">
      <c r="A2379" s="91" t="s">
        <v>7350</v>
      </c>
      <c r="B2379" s="91" t="s">
        <v>7351</v>
      </c>
      <c r="C2379" s="91" t="s">
        <v>7352</v>
      </c>
      <c r="D2379" s="91" t="s">
        <v>74</v>
      </c>
      <c r="E2379" s="91" t="s">
        <v>74</v>
      </c>
      <c r="F2379" s="91" t="s">
        <v>98</v>
      </c>
      <c r="G2379" s="91" t="s">
        <v>453</v>
      </c>
      <c r="H2379" s="91" t="s">
        <v>137</v>
      </c>
      <c r="I2379" s="92">
        <v>2.6999973000026998E-3</v>
      </c>
    </row>
    <row r="2380" spans="1:9">
      <c r="A2380" s="91" t="s">
        <v>7353</v>
      </c>
      <c r="B2380" s="91" t="s">
        <v>7354</v>
      </c>
      <c r="C2380" s="91" t="s">
        <v>7355</v>
      </c>
      <c r="D2380" s="91" t="s">
        <v>50</v>
      </c>
      <c r="E2380" s="91" t="s">
        <v>51</v>
      </c>
      <c r="F2380" s="91" t="s">
        <v>761</v>
      </c>
      <c r="G2380" s="91" t="s">
        <v>179</v>
      </c>
      <c r="H2380" s="91" t="s">
        <v>142</v>
      </c>
      <c r="I2380" s="92">
        <v>2.6999973000026998E-3</v>
      </c>
    </row>
    <row r="2381" spans="1:9">
      <c r="A2381" s="91" t="s">
        <v>7356</v>
      </c>
      <c r="B2381" s="91" t="s">
        <v>7357</v>
      </c>
      <c r="C2381" s="91" t="s">
        <v>7358</v>
      </c>
      <c r="D2381" s="91" t="s">
        <v>70</v>
      </c>
      <c r="E2381" s="91" t="s">
        <v>86</v>
      </c>
      <c r="F2381" s="91" t="s">
        <v>300</v>
      </c>
      <c r="G2381" s="91" t="s">
        <v>327</v>
      </c>
      <c r="H2381" s="91" t="s">
        <v>166</v>
      </c>
      <c r="I2381" s="92">
        <v>2.6999973000026998E-3</v>
      </c>
    </row>
    <row r="2382" spans="1:9">
      <c r="A2382" s="91" t="s">
        <v>7359</v>
      </c>
      <c r="B2382" s="91" t="s">
        <v>7360</v>
      </c>
      <c r="C2382" s="91" t="s">
        <v>7361</v>
      </c>
      <c r="D2382" s="91" t="s">
        <v>99</v>
      </c>
      <c r="E2382" s="91" t="s">
        <v>192</v>
      </c>
      <c r="F2382" s="91" t="s">
        <v>1044</v>
      </c>
      <c r="G2382" s="91" t="s">
        <v>323</v>
      </c>
      <c r="H2382" s="91" t="s">
        <v>160</v>
      </c>
      <c r="I2382" s="92">
        <v>2.6999973000026998E-3</v>
      </c>
    </row>
    <row r="2383" spans="1:9">
      <c r="A2383" s="91" t="s">
        <v>7362</v>
      </c>
      <c r="B2383" s="91" t="s">
        <v>7363</v>
      </c>
      <c r="C2383" s="91" t="s">
        <v>7364</v>
      </c>
      <c r="D2383" s="91" t="s">
        <v>50</v>
      </c>
      <c r="E2383" s="91" t="s">
        <v>146</v>
      </c>
      <c r="F2383" s="91" t="s">
        <v>146</v>
      </c>
      <c r="G2383" s="91" t="s">
        <v>323</v>
      </c>
      <c r="H2383" s="91" t="s">
        <v>160</v>
      </c>
      <c r="I2383" s="92">
        <v>2.6999973000026998E-3</v>
      </c>
    </row>
    <row r="2384" spans="1:9">
      <c r="A2384" s="91" t="s">
        <v>7365</v>
      </c>
      <c r="B2384" s="91" t="s">
        <v>7366</v>
      </c>
      <c r="C2384" s="91" t="s">
        <v>7367</v>
      </c>
      <c r="D2384" s="91" t="s">
        <v>74</v>
      </c>
      <c r="E2384" s="91" t="s">
        <v>74</v>
      </c>
      <c r="F2384" s="91" t="s">
        <v>98</v>
      </c>
      <c r="G2384" s="91" t="s">
        <v>335</v>
      </c>
      <c r="H2384" s="91" t="s">
        <v>175</v>
      </c>
      <c r="I2384" s="92">
        <v>2.6999973000026998E-3</v>
      </c>
    </row>
    <row r="2385" spans="1:9">
      <c r="A2385" s="91" t="s">
        <v>7368</v>
      </c>
      <c r="B2385" s="91" t="s">
        <v>7369</v>
      </c>
      <c r="C2385" s="91" t="s">
        <v>7370</v>
      </c>
      <c r="D2385" s="91" t="s">
        <v>94</v>
      </c>
      <c r="E2385" s="91" t="s">
        <v>94</v>
      </c>
      <c r="F2385" s="91" t="s">
        <v>164</v>
      </c>
      <c r="G2385" s="91" t="s">
        <v>323</v>
      </c>
      <c r="H2385" s="91" t="s">
        <v>160</v>
      </c>
      <c r="I2385" s="92">
        <v>2.6999973000026998E-3</v>
      </c>
    </row>
    <row r="2386" spans="1:9">
      <c r="A2386" s="91" t="s">
        <v>7371</v>
      </c>
      <c r="B2386" s="91" t="s">
        <v>7372</v>
      </c>
      <c r="C2386" s="91" t="s">
        <v>7373</v>
      </c>
      <c r="D2386" s="91" t="s">
        <v>70</v>
      </c>
      <c r="E2386" s="91" t="s">
        <v>86</v>
      </c>
      <c r="F2386" s="91" t="s">
        <v>87</v>
      </c>
      <c r="G2386" s="91" t="s">
        <v>376</v>
      </c>
      <c r="H2386" s="91" t="s">
        <v>204</v>
      </c>
      <c r="I2386" s="92">
        <v>2.5999974000025993E-3</v>
      </c>
    </row>
    <row r="2387" spans="1:9">
      <c r="A2387" s="91" t="s">
        <v>7374</v>
      </c>
      <c r="B2387" s="91" t="s">
        <v>7375</v>
      </c>
      <c r="C2387" s="91" t="s">
        <v>7376</v>
      </c>
      <c r="D2387" s="91" t="s">
        <v>74</v>
      </c>
      <c r="E2387" s="91" t="s">
        <v>74</v>
      </c>
      <c r="F2387" s="91" t="s">
        <v>151</v>
      </c>
      <c r="G2387" s="91" t="s">
        <v>356</v>
      </c>
      <c r="H2387" s="91" t="s">
        <v>184</v>
      </c>
      <c r="I2387" s="92">
        <v>2.5999974000025993E-3</v>
      </c>
    </row>
    <row r="2388" spans="1:9">
      <c r="A2388" s="91" t="s">
        <v>7377</v>
      </c>
      <c r="B2388" s="91" t="s">
        <v>7378</v>
      </c>
      <c r="C2388" s="91" t="s">
        <v>7379</v>
      </c>
      <c r="D2388" s="91" t="s">
        <v>88</v>
      </c>
      <c r="E2388" s="91" t="s">
        <v>609</v>
      </c>
      <c r="F2388" s="91" t="s">
        <v>1025</v>
      </c>
      <c r="G2388" s="91" t="s">
        <v>323</v>
      </c>
      <c r="H2388" s="91" t="s">
        <v>160</v>
      </c>
      <c r="I2388" s="92">
        <v>2.5999974000025993E-3</v>
      </c>
    </row>
    <row r="2389" spans="1:9">
      <c r="A2389" s="91" t="s">
        <v>7380</v>
      </c>
      <c r="B2389" s="91" t="s">
        <v>7381</v>
      </c>
      <c r="C2389" s="91" t="s">
        <v>7382</v>
      </c>
      <c r="D2389" s="91" t="s">
        <v>94</v>
      </c>
      <c r="E2389" s="91" t="s">
        <v>94</v>
      </c>
      <c r="F2389" s="91" t="s">
        <v>281</v>
      </c>
      <c r="G2389" s="91" t="s">
        <v>179</v>
      </c>
      <c r="H2389" s="91" t="s">
        <v>142</v>
      </c>
      <c r="I2389" s="92">
        <v>2.5999974000025993E-3</v>
      </c>
    </row>
    <row r="2390" spans="1:9">
      <c r="A2390" s="91" t="s">
        <v>7383</v>
      </c>
      <c r="B2390" s="91" t="s">
        <v>7384</v>
      </c>
      <c r="C2390" s="91" t="s">
        <v>7385</v>
      </c>
      <c r="D2390" s="91" t="s">
        <v>88</v>
      </c>
      <c r="E2390" s="91" t="s">
        <v>609</v>
      </c>
      <c r="F2390" s="91" t="s">
        <v>1025</v>
      </c>
      <c r="G2390" s="91" t="s">
        <v>323</v>
      </c>
      <c r="H2390" s="91" t="s">
        <v>160</v>
      </c>
      <c r="I2390" s="92">
        <v>2.5999974000025993E-3</v>
      </c>
    </row>
    <row r="2391" spans="1:9">
      <c r="A2391" s="91" t="s">
        <v>7386</v>
      </c>
      <c r="B2391" s="91" t="s">
        <v>7387</v>
      </c>
      <c r="C2391" s="91" t="s">
        <v>7388</v>
      </c>
      <c r="D2391" s="91" t="s">
        <v>65</v>
      </c>
      <c r="E2391" s="91" t="s">
        <v>78</v>
      </c>
      <c r="F2391" s="91" t="s">
        <v>79</v>
      </c>
      <c r="G2391" s="91" t="s">
        <v>323</v>
      </c>
      <c r="H2391" s="91" t="s">
        <v>160</v>
      </c>
      <c r="I2391" s="92">
        <v>2.5999974000025993E-3</v>
      </c>
    </row>
    <row r="2392" spans="1:9">
      <c r="A2392" s="91" t="s">
        <v>7389</v>
      </c>
      <c r="B2392" s="91" t="s">
        <v>7390</v>
      </c>
      <c r="C2392" s="91" t="s">
        <v>7391</v>
      </c>
      <c r="D2392" s="91" t="s">
        <v>88</v>
      </c>
      <c r="E2392" s="91" t="s">
        <v>609</v>
      </c>
      <c r="F2392" s="91" t="s">
        <v>1025</v>
      </c>
      <c r="G2392" s="91" t="s">
        <v>445</v>
      </c>
      <c r="H2392" s="91" t="s">
        <v>252</v>
      </c>
      <c r="I2392" s="92">
        <v>2.5999974000025993E-3</v>
      </c>
    </row>
    <row r="2393" spans="1:9">
      <c r="A2393" s="91" t="s">
        <v>7392</v>
      </c>
      <c r="B2393" s="91" t="s">
        <v>7393</v>
      </c>
      <c r="C2393" s="91" t="s">
        <v>7394</v>
      </c>
      <c r="D2393" s="91" t="s">
        <v>70</v>
      </c>
      <c r="E2393" s="91" t="s">
        <v>435</v>
      </c>
      <c r="F2393" s="91" t="s">
        <v>3911</v>
      </c>
      <c r="G2393" s="91" t="s">
        <v>414</v>
      </c>
      <c r="H2393" s="91" t="s">
        <v>232</v>
      </c>
      <c r="I2393" s="92">
        <v>2.5999974000025993E-3</v>
      </c>
    </row>
    <row r="2394" spans="1:9">
      <c r="A2394" s="91" t="s">
        <v>7395</v>
      </c>
      <c r="B2394" s="91" t="s">
        <v>7396</v>
      </c>
      <c r="C2394" s="91" t="s">
        <v>7397</v>
      </c>
      <c r="D2394" s="91" t="s">
        <v>70</v>
      </c>
      <c r="E2394" s="91" t="s">
        <v>435</v>
      </c>
      <c r="F2394" s="91" t="s">
        <v>2059</v>
      </c>
      <c r="G2394" s="91" t="s">
        <v>323</v>
      </c>
      <c r="H2394" s="91" t="s">
        <v>160</v>
      </c>
      <c r="I2394" s="92">
        <v>2.5999974000025993E-3</v>
      </c>
    </row>
    <row r="2395" spans="1:9">
      <c r="A2395" s="91" t="s">
        <v>7398</v>
      </c>
      <c r="B2395" s="91" t="s">
        <v>7399</v>
      </c>
      <c r="C2395" s="91" t="s">
        <v>7400</v>
      </c>
      <c r="D2395" s="91" t="s">
        <v>94</v>
      </c>
      <c r="E2395" s="91" t="s">
        <v>94</v>
      </c>
      <c r="F2395" s="91" t="s">
        <v>164</v>
      </c>
      <c r="G2395" s="91" t="s">
        <v>388</v>
      </c>
      <c r="H2395" s="91" t="s">
        <v>213</v>
      </c>
      <c r="I2395" s="92">
        <v>2.4999975000024998E-3</v>
      </c>
    </row>
    <row r="2396" spans="1:9">
      <c r="A2396" s="91" t="s">
        <v>7401</v>
      </c>
      <c r="B2396" s="91" t="s">
        <v>7402</v>
      </c>
      <c r="C2396" s="91" t="s">
        <v>7403</v>
      </c>
      <c r="D2396" s="91" t="s">
        <v>99</v>
      </c>
      <c r="E2396" s="91" t="s">
        <v>551</v>
      </c>
      <c r="F2396" s="91" t="s">
        <v>552</v>
      </c>
      <c r="G2396" s="91" t="s">
        <v>327</v>
      </c>
      <c r="H2396" s="91" t="s">
        <v>166</v>
      </c>
      <c r="I2396" s="92">
        <v>2.4999975000024998E-3</v>
      </c>
    </row>
    <row r="2397" spans="1:9">
      <c r="A2397" s="91" t="s">
        <v>7404</v>
      </c>
      <c r="B2397" s="91" t="s">
        <v>7405</v>
      </c>
      <c r="C2397" s="91" t="s">
        <v>7406</v>
      </c>
      <c r="D2397" s="91" t="s">
        <v>94</v>
      </c>
      <c r="E2397" s="91" t="s">
        <v>94</v>
      </c>
      <c r="F2397" s="91" t="s">
        <v>164</v>
      </c>
      <c r="G2397" s="91" t="s">
        <v>327</v>
      </c>
      <c r="H2397" s="91" t="s">
        <v>166</v>
      </c>
      <c r="I2397" s="92">
        <v>2.4999975000024998E-3</v>
      </c>
    </row>
    <row r="2398" spans="1:9">
      <c r="A2398" s="91" t="s">
        <v>7407</v>
      </c>
      <c r="B2398" s="91" t="s">
        <v>7408</v>
      </c>
      <c r="C2398" s="91" t="s">
        <v>7409</v>
      </c>
      <c r="D2398" s="91" t="s">
        <v>65</v>
      </c>
      <c r="E2398" s="91" t="s">
        <v>78</v>
      </c>
      <c r="F2398" s="91" t="s">
        <v>79</v>
      </c>
      <c r="G2398" s="91" t="s">
        <v>402</v>
      </c>
      <c r="H2398" s="91" t="s">
        <v>222</v>
      </c>
      <c r="I2398" s="92">
        <v>2.4999975000024998E-3</v>
      </c>
    </row>
    <row r="2399" spans="1:9">
      <c r="A2399" s="91" t="s">
        <v>7410</v>
      </c>
      <c r="B2399" s="91" t="s">
        <v>7411</v>
      </c>
      <c r="C2399" s="91" t="s">
        <v>7412</v>
      </c>
      <c r="D2399" s="91" t="s">
        <v>82</v>
      </c>
      <c r="E2399" s="91" t="s">
        <v>103</v>
      </c>
      <c r="F2399" s="91" t="s">
        <v>104</v>
      </c>
      <c r="G2399" s="91" t="s">
        <v>327</v>
      </c>
      <c r="H2399" s="91" t="s">
        <v>166</v>
      </c>
      <c r="I2399" s="92">
        <v>2.4999975000024998E-3</v>
      </c>
    </row>
    <row r="2400" spans="1:9">
      <c r="A2400" s="91" t="s">
        <v>7413</v>
      </c>
      <c r="B2400" s="91" t="s">
        <v>7414</v>
      </c>
      <c r="C2400" s="91" t="s">
        <v>7415</v>
      </c>
      <c r="D2400" s="91" t="s">
        <v>94</v>
      </c>
      <c r="E2400" s="91" t="s">
        <v>94</v>
      </c>
      <c r="F2400" s="91" t="s">
        <v>281</v>
      </c>
      <c r="G2400" s="91" t="s">
        <v>376</v>
      </c>
      <c r="H2400" s="91" t="s">
        <v>204</v>
      </c>
      <c r="I2400" s="92">
        <v>2.4999975000024998E-3</v>
      </c>
    </row>
    <row r="2401" spans="1:9">
      <c r="A2401" s="91" t="s">
        <v>7416</v>
      </c>
      <c r="B2401" s="91" t="s">
        <v>7417</v>
      </c>
      <c r="C2401" s="91" t="s">
        <v>7418</v>
      </c>
      <c r="D2401" s="91" t="s">
        <v>70</v>
      </c>
      <c r="E2401" s="91" t="s">
        <v>86</v>
      </c>
      <c r="F2401" s="91" t="s">
        <v>87</v>
      </c>
      <c r="G2401" s="91" t="s">
        <v>402</v>
      </c>
      <c r="H2401" s="91" t="s">
        <v>222</v>
      </c>
      <c r="I2401" s="92">
        <v>2.3999976000023994E-3</v>
      </c>
    </row>
    <row r="2402" spans="1:9">
      <c r="A2402" s="91" t="s">
        <v>7419</v>
      </c>
      <c r="B2402" s="91" t="s">
        <v>7420</v>
      </c>
      <c r="C2402" s="91" t="s">
        <v>7421</v>
      </c>
      <c r="D2402" s="91" t="s">
        <v>74</v>
      </c>
      <c r="E2402" s="91" t="s">
        <v>74</v>
      </c>
      <c r="F2402" s="91" t="s">
        <v>151</v>
      </c>
      <c r="G2402" s="91" t="s">
        <v>445</v>
      </c>
      <c r="H2402" s="91" t="s">
        <v>252</v>
      </c>
      <c r="I2402" s="92">
        <v>2.3999976000023994E-3</v>
      </c>
    </row>
    <row r="2403" spans="1:9">
      <c r="A2403" s="91" t="s">
        <v>7422</v>
      </c>
      <c r="B2403" s="91" t="s">
        <v>7423</v>
      </c>
      <c r="C2403" s="91" t="s">
        <v>7424</v>
      </c>
      <c r="D2403" s="91" t="s">
        <v>70</v>
      </c>
      <c r="E2403" s="91" t="s">
        <v>435</v>
      </c>
      <c r="F2403" s="91" t="s">
        <v>2059</v>
      </c>
      <c r="G2403" s="91" t="s">
        <v>179</v>
      </c>
      <c r="H2403" s="91" t="s">
        <v>142</v>
      </c>
      <c r="I2403" s="92">
        <v>2.3999976000023994E-3</v>
      </c>
    </row>
    <row r="2404" spans="1:9">
      <c r="A2404" s="91" t="s">
        <v>7425</v>
      </c>
      <c r="B2404" s="91" t="s">
        <v>7426</v>
      </c>
      <c r="C2404" s="91" t="s">
        <v>7427</v>
      </c>
      <c r="D2404" s="91" t="s">
        <v>99</v>
      </c>
      <c r="E2404" s="91" t="s">
        <v>551</v>
      </c>
      <c r="F2404" s="91" t="s">
        <v>1076</v>
      </c>
      <c r="G2404" s="91" t="s">
        <v>323</v>
      </c>
      <c r="H2404" s="91" t="s">
        <v>160</v>
      </c>
      <c r="I2404" s="92">
        <v>2.3999976000023994E-3</v>
      </c>
    </row>
    <row r="2405" spans="1:9">
      <c r="A2405" s="91" t="s">
        <v>7428</v>
      </c>
      <c r="B2405" s="91" t="s">
        <v>7429</v>
      </c>
      <c r="C2405" s="91" t="s">
        <v>7430</v>
      </c>
      <c r="D2405" s="91" t="s">
        <v>94</v>
      </c>
      <c r="E2405" s="91" t="s">
        <v>94</v>
      </c>
      <c r="F2405" s="91" t="s">
        <v>1411</v>
      </c>
      <c r="G2405" s="91" t="s">
        <v>327</v>
      </c>
      <c r="H2405" s="91" t="s">
        <v>166</v>
      </c>
      <c r="I2405" s="92">
        <v>2.2999977000022999E-3</v>
      </c>
    </row>
    <row r="2406" spans="1:9">
      <c r="A2406" s="91" t="s">
        <v>7431</v>
      </c>
      <c r="B2406" s="91" t="s">
        <v>7432</v>
      </c>
      <c r="C2406" s="91" t="s">
        <v>7433</v>
      </c>
      <c r="D2406" s="91" t="s">
        <v>88</v>
      </c>
      <c r="E2406" s="91" t="s">
        <v>609</v>
      </c>
      <c r="F2406" s="91" t="s">
        <v>1025</v>
      </c>
      <c r="G2406" s="91" t="s">
        <v>323</v>
      </c>
      <c r="H2406" s="91" t="s">
        <v>160</v>
      </c>
      <c r="I2406" s="92">
        <v>2.2999977000022999E-3</v>
      </c>
    </row>
    <row r="2407" spans="1:9">
      <c r="A2407" s="91" t="s">
        <v>7434</v>
      </c>
      <c r="B2407" s="91" t="s">
        <v>7435</v>
      </c>
      <c r="C2407" s="91" t="s">
        <v>7436</v>
      </c>
      <c r="D2407" s="91" t="s">
        <v>99</v>
      </c>
      <c r="E2407" s="91" t="s">
        <v>192</v>
      </c>
      <c r="F2407" s="91" t="s">
        <v>193</v>
      </c>
      <c r="G2407" s="91" t="s">
        <v>414</v>
      </c>
      <c r="H2407" s="91" t="s">
        <v>232</v>
      </c>
      <c r="I2407" s="92">
        <v>2.2999977000022999E-3</v>
      </c>
    </row>
    <row r="2408" spans="1:9">
      <c r="A2408" s="91" t="s">
        <v>7437</v>
      </c>
      <c r="B2408" s="91" t="s">
        <v>7438</v>
      </c>
      <c r="C2408" s="91" t="s">
        <v>7439</v>
      </c>
      <c r="D2408" s="91" t="s">
        <v>70</v>
      </c>
      <c r="E2408" s="91" t="s">
        <v>435</v>
      </c>
      <c r="F2408" s="91" t="s">
        <v>2059</v>
      </c>
      <c r="G2408" s="91" t="s">
        <v>323</v>
      </c>
      <c r="H2408" s="91" t="s">
        <v>160</v>
      </c>
      <c r="I2408" s="92">
        <v>2.2999977000022999E-3</v>
      </c>
    </row>
    <row r="2409" spans="1:9">
      <c r="A2409" s="91" t="s">
        <v>7440</v>
      </c>
      <c r="B2409" s="91" t="s">
        <v>7441</v>
      </c>
      <c r="C2409" s="91" t="s">
        <v>7442</v>
      </c>
      <c r="D2409" s="91" t="s">
        <v>94</v>
      </c>
      <c r="E2409" s="91" t="s">
        <v>94</v>
      </c>
      <c r="F2409" s="91" t="s">
        <v>164</v>
      </c>
      <c r="G2409" s="91" t="s">
        <v>327</v>
      </c>
      <c r="H2409" s="91" t="s">
        <v>166</v>
      </c>
      <c r="I2409" s="92">
        <v>2.1999978000021999E-3</v>
      </c>
    </row>
    <row r="2410" spans="1:9">
      <c r="A2410" s="91" t="s">
        <v>7443</v>
      </c>
      <c r="B2410" s="91" t="s">
        <v>7444</v>
      </c>
      <c r="C2410" s="91" t="s">
        <v>7445</v>
      </c>
      <c r="D2410" s="91" t="s">
        <v>99</v>
      </c>
      <c r="E2410" s="91" t="s">
        <v>192</v>
      </c>
      <c r="F2410" s="91" t="s">
        <v>193</v>
      </c>
      <c r="G2410" s="91" t="s">
        <v>323</v>
      </c>
      <c r="H2410" s="91" t="s">
        <v>160</v>
      </c>
      <c r="I2410" s="92">
        <v>2.1999978000021999E-3</v>
      </c>
    </row>
    <row r="2411" spans="1:9">
      <c r="A2411" s="91" t="s">
        <v>7446</v>
      </c>
      <c r="B2411" s="91" t="s">
        <v>7447</v>
      </c>
      <c r="C2411" s="91" t="s">
        <v>7448</v>
      </c>
      <c r="D2411" s="91" t="s">
        <v>70</v>
      </c>
      <c r="E2411" s="91" t="s">
        <v>86</v>
      </c>
      <c r="F2411" s="91" t="s">
        <v>300</v>
      </c>
      <c r="G2411" s="91" t="s">
        <v>327</v>
      </c>
      <c r="H2411" s="91" t="s">
        <v>166</v>
      </c>
      <c r="I2411" s="92">
        <v>2.1999978000021999E-3</v>
      </c>
    </row>
    <row r="2412" spans="1:9">
      <c r="A2412" s="91" t="s">
        <v>7449</v>
      </c>
      <c r="B2412" s="91" t="s">
        <v>7450</v>
      </c>
      <c r="C2412" s="91" t="s">
        <v>7451</v>
      </c>
      <c r="D2412" s="91" t="s">
        <v>94</v>
      </c>
      <c r="E2412" s="91" t="s">
        <v>94</v>
      </c>
      <c r="F2412" s="91" t="s">
        <v>281</v>
      </c>
      <c r="G2412" s="91" t="s">
        <v>323</v>
      </c>
      <c r="H2412" s="91" t="s">
        <v>160</v>
      </c>
      <c r="I2412" s="92">
        <v>2.1999978000021999E-3</v>
      </c>
    </row>
    <row r="2413" spans="1:9">
      <c r="A2413" s="91" t="s">
        <v>7452</v>
      </c>
      <c r="B2413" s="91" t="s">
        <v>7453</v>
      </c>
      <c r="C2413" s="91" t="s">
        <v>7454</v>
      </c>
      <c r="D2413" s="91" t="s">
        <v>50</v>
      </c>
      <c r="E2413" s="91" t="s">
        <v>146</v>
      </c>
      <c r="F2413" s="91" t="s">
        <v>146</v>
      </c>
      <c r="G2413" s="91" t="s">
        <v>323</v>
      </c>
      <c r="H2413" s="91" t="s">
        <v>160</v>
      </c>
      <c r="I2413" s="92">
        <v>2.1999978000021999E-3</v>
      </c>
    </row>
    <row r="2414" spans="1:9">
      <c r="A2414" s="91" t="s">
        <v>7455</v>
      </c>
      <c r="B2414" s="91" t="s">
        <v>7456</v>
      </c>
      <c r="C2414" s="91" t="s">
        <v>7457</v>
      </c>
      <c r="D2414" s="91" t="s">
        <v>74</v>
      </c>
      <c r="E2414" s="91" t="s">
        <v>74</v>
      </c>
      <c r="F2414" s="91" t="s">
        <v>151</v>
      </c>
      <c r="G2414" s="91" t="s">
        <v>356</v>
      </c>
      <c r="H2414" s="91" t="s">
        <v>184</v>
      </c>
      <c r="I2414" s="92">
        <v>2.1999978000021999E-3</v>
      </c>
    </row>
    <row r="2415" spans="1:9">
      <c r="A2415" s="91" t="s">
        <v>7458</v>
      </c>
      <c r="B2415" s="91" t="s">
        <v>7459</v>
      </c>
      <c r="C2415" s="91" t="s">
        <v>7460</v>
      </c>
      <c r="D2415" s="91" t="s">
        <v>82</v>
      </c>
      <c r="E2415" s="91" t="s">
        <v>103</v>
      </c>
      <c r="F2415" s="91" t="s">
        <v>104</v>
      </c>
      <c r="G2415" s="91" t="s">
        <v>376</v>
      </c>
      <c r="H2415" s="91" t="s">
        <v>204</v>
      </c>
      <c r="I2415" s="92">
        <v>2.1999978000021999E-3</v>
      </c>
    </row>
    <row r="2416" spans="1:9">
      <c r="A2416" s="91" t="s">
        <v>7461</v>
      </c>
      <c r="B2416" s="91" t="s">
        <v>7462</v>
      </c>
      <c r="C2416" s="91" t="s">
        <v>7463</v>
      </c>
      <c r="D2416" s="91" t="s">
        <v>94</v>
      </c>
      <c r="E2416" s="91" t="s">
        <v>94</v>
      </c>
      <c r="F2416" s="91" t="s">
        <v>281</v>
      </c>
      <c r="G2416" s="91" t="s">
        <v>327</v>
      </c>
      <c r="H2416" s="91" t="s">
        <v>166</v>
      </c>
      <c r="I2416" s="92">
        <v>2.1999978000021999E-3</v>
      </c>
    </row>
    <row r="2417" spans="1:9">
      <c r="A2417" s="91" t="s">
        <v>7464</v>
      </c>
      <c r="B2417" s="91" t="s">
        <v>7465</v>
      </c>
      <c r="C2417" s="91" t="s">
        <v>7466</v>
      </c>
      <c r="D2417" s="91" t="s">
        <v>99</v>
      </c>
      <c r="E2417" s="91" t="s">
        <v>551</v>
      </c>
      <c r="F2417" s="91" t="s">
        <v>1076</v>
      </c>
      <c r="G2417" s="91" t="s">
        <v>352</v>
      </c>
      <c r="H2417" s="91" t="s">
        <v>180</v>
      </c>
      <c r="I2417" s="92">
        <v>2.1999978000021999E-3</v>
      </c>
    </row>
    <row r="2418" spans="1:9">
      <c r="A2418" s="91" t="s">
        <v>7467</v>
      </c>
      <c r="B2418" s="91" t="s">
        <v>7468</v>
      </c>
      <c r="C2418" s="91" t="s">
        <v>7469</v>
      </c>
      <c r="D2418" s="91" t="s">
        <v>88</v>
      </c>
      <c r="E2418" s="91" t="s">
        <v>112</v>
      </c>
      <c r="F2418" s="91" t="s">
        <v>113</v>
      </c>
      <c r="G2418" s="91" t="s">
        <v>426</v>
      </c>
      <c r="H2418" s="91" t="s">
        <v>244</v>
      </c>
      <c r="I2418" s="92">
        <v>2.0999979000020995E-3</v>
      </c>
    </row>
    <row r="2419" spans="1:9">
      <c r="A2419" s="91" t="s">
        <v>7470</v>
      </c>
      <c r="B2419" s="91" t="s">
        <v>7471</v>
      </c>
      <c r="C2419" s="91" t="s">
        <v>7472</v>
      </c>
      <c r="D2419" s="91" t="s">
        <v>105</v>
      </c>
      <c r="E2419" s="91" t="s">
        <v>105</v>
      </c>
      <c r="F2419" s="91" t="s">
        <v>565</v>
      </c>
      <c r="G2419" s="91" t="s">
        <v>426</v>
      </c>
      <c r="H2419" s="91" t="s">
        <v>244</v>
      </c>
      <c r="I2419" s="92">
        <v>2.0999979000020995E-3</v>
      </c>
    </row>
    <row r="2420" spans="1:9">
      <c r="A2420" s="91" t="s">
        <v>7473</v>
      </c>
      <c r="B2420" s="91" t="s">
        <v>7474</v>
      </c>
      <c r="C2420" s="91" t="s">
        <v>7475</v>
      </c>
      <c r="D2420" s="91" t="s">
        <v>58</v>
      </c>
      <c r="E2420" s="91" t="s">
        <v>58</v>
      </c>
      <c r="F2420" s="91" t="s">
        <v>59</v>
      </c>
      <c r="G2420" s="91" t="s">
        <v>426</v>
      </c>
      <c r="H2420" s="91" t="s">
        <v>244</v>
      </c>
      <c r="I2420" s="92">
        <v>2.0999979000020995E-3</v>
      </c>
    </row>
    <row r="2421" spans="1:9">
      <c r="A2421" s="91" t="s">
        <v>7476</v>
      </c>
      <c r="B2421" s="91" t="s">
        <v>7477</v>
      </c>
      <c r="C2421" s="91" t="s">
        <v>7478</v>
      </c>
      <c r="D2421" s="91" t="s">
        <v>99</v>
      </c>
      <c r="E2421" s="91" t="s">
        <v>226</v>
      </c>
      <c r="F2421" s="91" t="s">
        <v>227</v>
      </c>
      <c r="G2421" s="91" t="s">
        <v>323</v>
      </c>
      <c r="H2421" s="91" t="s">
        <v>160</v>
      </c>
      <c r="I2421" s="92">
        <v>1.9999980000019999E-3</v>
      </c>
    </row>
    <row r="2422" spans="1:9">
      <c r="A2422" s="91" t="s">
        <v>7479</v>
      </c>
      <c r="B2422" s="91" t="s">
        <v>7480</v>
      </c>
      <c r="C2422" s="91" t="s">
        <v>7481</v>
      </c>
      <c r="D2422" s="91" t="s">
        <v>105</v>
      </c>
      <c r="E2422" s="91" t="s">
        <v>105</v>
      </c>
      <c r="F2422" s="91" t="s">
        <v>2377</v>
      </c>
      <c r="G2422" s="91" t="s">
        <v>376</v>
      </c>
      <c r="H2422" s="91" t="s">
        <v>204</v>
      </c>
      <c r="I2422" s="92">
        <v>1.9999980000019999E-3</v>
      </c>
    </row>
    <row r="2423" spans="1:9">
      <c r="A2423" s="91" t="s">
        <v>7482</v>
      </c>
      <c r="B2423" s="91" t="s">
        <v>7483</v>
      </c>
      <c r="C2423" s="91" t="s">
        <v>7484</v>
      </c>
      <c r="D2423" s="91" t="s">
        <v>50</v>
      </c>
      <c r="E2423" s="91" t="s">
        <v>146</v>
      </c>
      <c r="F2423" s="91" t="s">
        <v>146</v>
      </c>
      <c r="G2423" s="91" t="s">
        <v>323</v>
      </c>
      <c r="H2423" s="91" t="s">
        <v>160</v>
      </c>
      <c r="I2423" s="92">
        <v>1.9999980000019999E-3</v>
      </c>
    </row>
    <row r="2424" spans="1:9">
      <c r="A2424" s="91" t="s">
        <v>7485</v>
      </c>
      <c r="B2424" s="91" t="s">
        <v>7486</v>
      </c>
      <c r="C2424" s="91" t="s">
        <v>7487</v>
      </c>
      <c r="D2424" s="91" t="s">
        <v>99</v>
      </c>
      <c r="E2424" s="91" t="s">
        <v>551</v>
      </c>
      <c r="F2424" s="91" t="s">
        <v>552</v>
      </c>
      <c r="G2424" s="91" t="s">
        <v>327</v>
      </c>
      <c r="H2424" s="91" t="s">
        <v>166</v>
      </c>
      <c r="I2424" s="92">
        <v>1.8999981000018997E-3</v>
      </c>
    </row>
    <row r="2425" spans="1:9">
      <c r="A2425" s="91" t="s">
        <v>7488</v>
      </c>
      <c r="B2425" s="91" t="s">
        <v>7489</v>
      </c>
      <c r="C2425" s="91" t="s">
        <v>7490</v>
      </c>
      <c r="D2425" s="91" t="s">
        <v>58</v>
      </c>
      <c r="E2425" s="91" t="s">
        <v>58</v>
      </c>
      <c r="F2425" s="91" t="s">
        <v>59</v>
      </c>
      <c r="G2425" s="91" t="s">
        <v>114</v>
      </c>
      <c r="H2425" s="91" t="s">
        <v>115</v>
      </c>
      <c r="I2425" s="92">
        <v>1.8999981000018997E-3</v>
      </c>
    </row>
    <row r="2426" spans="1:9">
      <c r="A2426" s="91" t="s">
        <v>7491</v>
      </c>
      <c r="B2426" s="91" t="s">
        <v>7492</v>
      </c>
      <c r="C2426" s="91" t="s">
        <v>7493</v>
      </c>
      <c r="D2426" s="91" t="s">
        <v>99</v>
      </c>
      <c r="E2426" s="91" t="s">
        <v>296</v>
      </c>
      <c r="F2426" s="91" t="s">
        <v>296</v>
      </c>
      <c r="G2426" s="91" t="s">
        <v>426</v>
      </c>
      <c r="H2426" s="91" t="s">
        <v>244</v>
      </c>
      <c r="I2426" s="92">
        <v>1.8999981000018997E-3</v>
      </c>
    </row>
    <row r="2427" spans="1:9">
      <c r="A2427" s="91" t="s">
        <v>7494</v>
      </c>
      <c r="B2427" s="91" t="s">
        <v>7495</v>
      </c>
      <c r="C2427" s="91" t="s">
        <v>7496</v>
      </c>
      <c r="D2427" s="91" t="s">
        <v>88</v>
      </c>
      <c r="E2427" s="91" t="s">
        <v>112</v>
      </c>
      <c r="F2427" s="91" t="s">
        <v>113</v>
      </c>
      <c r="G2427" s="91" t="s">
        <v>414</v>
      </c>
      <c r="H2427" s="91" t="s">
        <v>232</v>
      </c>
      <c r="I2427" s="92">
        <v>1.7999982000017998E-3</v>
      </c>
    </row>
    <row r="2428" spans="1:9">
      <c r="A2428" s="91" t="s">
        <v>7497</v>
      </c>
      <c r="B2428" s="91" t="s">
        <v>7498</v>
      </c>
      <c r="C2428" s="91" t="s">
        <v>7499</v>
      </c>
      <c r="D2428" s="91" t="s">
        <v>88</v>
      </c>
      <c r="E2428" s="91" t="s">
        <v>112</v>
      </c>
      <c r="F2428" s="91" t="s">
        <v>113</v>
      </c>
      <c r="G2428" s="91" t="s">
        <v>376</v>
      </c>
      <c r="H2428" s="91" t="s">
        <v>204</v>
      </c>
      <c r="I2428" s="92">
        <v>1.7999982000017998E-3</v>
      </c>
    </row>
    <row r="2429" spans="1:9">
      <c r="A2429" s="91" t="s">
        <v>7500</v>
      </c>
      <c r="B2429" s="91" t="s">
        <v>7501</v>
      </c>
      <c r="C2429" s="91" t="s">
        <v>7502</v>
      </c>
      <c r="D2429" s="91" t="s">
        <v>50</v>
      </c>
      <c r="E2429" s="91" t="s">
        <v>146</v>
      </c>
      <c r="F2429" s="91" t="s">
        <v>146</v>
      </c>
      <c r="G2429" s="91" t="s">
        <v>323</v>
      </c>
      <c r="H2429" s="91" t="s">
        <v>160</v>
      </c>
      <c r="I2429" s="92">
        <v>1.7999982000017998E-3</v>
      </c>
    </row>
    <row r="2430" spans="1:9">
      <c r="A2430" s="91" t="s">
        <v>7503</v>
      </c>
      <c r="B2430" s="91" t="s">
        <v>7504</v>
      </c>
      <c r="C2430" s="91" t="s">
        <v>7505</v>
      </c>
      <c r="D2430" s="91" t="s">
        <v>50</v>
      </c>
      <c r="E2430" s="91" t="s">
        <v>51</v>
      </c>
      <c r="F2430" s="91" t="s">
        <v>761</v>
      </c>
      <c r="G2430" s="91" t="s">
        <v>323</v>
      </c>
      <c r="H2430" s="91" t="s">
        <v>160</v>
      </c>
      <c r="I2430" s="92">
        <v>1.6999983000016996E-3</v>
      </c>
    </row>
    <row r="2431" spans="1:9">
      <c r="A2431" s="91" t="s">
        <v>7506</v>
      </c>
      <c r="B2431" s="91" t="s">
        <v>7507</v>
      </c>
      <c r="C2431" s="91" t="s">
        <v>7508</v>
      </c>
      <c r="D2431" s="91" t="s">
        <v>88</v>
      </c>
      <c r="E2431" s="91" t="s">
        <v>112</v>
      </c>
      <c r="F2431" s="91" t="s">
        <v>113</v>
      </c>
      <c r="G2431" s="91" t="s">
        <v>445</v>
      </c>
      <c r="H2431" s="91" t="s">
        <v>252</v>
      </c>
      <c r="I2431" s="92">
        <v>1.6999983000016996E-3</v>
      </c>
    </row>
    <row r="2432" spans="1:9">
      <c r="A2432" s="91" t="s">
        <v>7509</v>
      </c>
      <c r="B2432" s="91" t="s">
        <v>7510</v>
      </c>
      <c r="C2432" s="91" t="s">
        <v>7511</v>
      </c>
      <c r="D2432" s="91" t="s">
        <v>88</v>
      </c>
      <c r="E2432" s="91" t="s">
        <v>609</v>
      </c>
      <c r="F2432" s="91" t="s">
        <v>1025</v>
      </c>
      <c r="G2432" s="91" t="s">
        <v>426</v>
      </c>
      <c r="H2432" s="91" t="s">
        <v>244</v>
      </c>
      <c r="I2432" s="92">
        <v>1.5999984000015998E-3</v>
      </c>
    </row>
    <row r="2433" spans="1:9">
      <c r="A2433" s="91" t="s">
        <v>7512</v>
      </c>
      <c r="B2433" s="91" t="s">
        <v>7513</v>
      </c>
      <c r="C2433" s="91" t="s">
        <v>7514</v>
      </c>
      <c r="D2433" s="91" t="s">
        <v>70</v>
      </c>
      <c r="E2433" s="91" t="s">
        <v>86</v>
      </c>
      <c r="F2433" s="91" t="s">
        <v>532</v>
      </c>
      <c r="G2433" s="91" t="s">
        <v>376</v>
      </c>
      <c r="H2433" s="91" t="s">
        <v>204</v>
      </c>
      <c r="I2433" s="92">
        <v>1.3999986000013999E-3</v>
      </c>
    </row>
    <row r="2434" spans="1:9">
      <c r="A2434" s="91" t="s">
        <v>7515</v>
      </c>
      <c r="B2434" s="91" t="s">
        <v>7516</v>
      </c>
      <c r="C2434" s="91" t="s">
        <v>7517</v>
      </c>
      <c r="D2434" s="91" t="s">
        <v>50</v>
      </c>
      <c r="E2434" s="91" t="s">
        <v>146</v>
      </c>
      <c r="F2434" s="91" t="s">
        <v>146</v>
      </c>
      <c r="G2434" s="91" t="s">
        <v>194</v>
      </c>
      <c r="H2434" s="91" t="s">
        <v>147</v>
      </c>
      <c r="I2434" s="92">
        <v>9.9999900000099988E-5</v>
      </c>
    </row>
  </sheetData>
  <mergeCells count="1">
    <mergeCell ref="A1:L1"/>
  </mergeCells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B7A8-305F-4D32-8AD8-566210C9E932}">
  <dimension ref="A1:G1453"/>
  <sheetViews>
    <sheetView zoomScale="110" zoomScaleNormal="110" workbookViewId="0">
      <selection sqref="A1:L1"/>
    </sheetView>
  </sheetViews>
  <sheetFormatPr defaultRowHeight="12.5"/>
  <cols>
    <col min="1" max="1" width="8" style="7" customWidth="1"/>
    <col min="2" max="2" width="30.26953125" style="7" customWidth="1"/>
    <col min="3" max="3" width="20" style="7" bestFit="1" customWidth="1"/>
    <col min="4" max="4" width="14.08984375" style="7" bestFit="1" customWidth="1"/>
    <col min="5" max="5" width="12.453125" style="7" customWidth="1"/>
    <col min="6" max="6" width="27.1796875" style="7" customWidth="1"/>
    <col min="7" max="7" width="12.6328125" style="7" customWidth="1"/>
    <col min="8" max="8" width="8.7265625" style="7"/>
    <col min="9" max="9" width="12.08984375" style="7" bestFit="1" customWidth="1"/>
    <col min="10" max="16384" width="8.7265625" style="7"/>
  </cols>
  <sheetData>
    <row r="1" spans="1:7" ht="13">
      <c r="A1" s="251" t="s">
        <v>7633</v>
      </c>
      <c r="B1" s="251" t="s">
        <v>7634</v>
      </c>
      <c r="C1" s="251" t="s">
        <v>7635</v>
      </c>
      <c r="D1" s="251" t="s">
        <v>7636</v>
      </c>
      <c r="E1" s="251" t="s">
        <v>7637</v>
      </c>
      <c r="F1" s="251" t="s">
        <v>7638</v>
      </c>
      <c r="G1" s="251" t="s">
        <v>7639</v>
      </c>
    </row>
    <row r="2" spans="1:7">
      <c r="A2" s="252" t="s">
        <v>7647</v>
      </c>
      <c r="B2" s="253" t="s">
        <v>9465</v>
      </c>
      <c r="C2" s="253" t="s">
        <v>7641</v>
      </c>
      <c r="D2" s="299">
        <v>5.0776164246369271E-2</v>
      </c>
      <c r="E2" s="253" t="s">
        <v>7642</v>
      </c>
      <c r="F2" s="253" t="s">
        <v>7643</v>
      </c>
      <c r="G2" s="253" t="s">
        <v>54</v>
      </c>
    </row>
    <row r="3" spans="1:7">
      <c r="A3" s="252" t="s">
        <v>7640</v>
      </c>
      <c r="B3" s="253" t="s">
        <v>9466</v>
      </c>
      <c r="C3" s="253" t="s">
        <v>7641</v>
      </c>
      <c r="D3" s="299">
        <v>4.4867300951426894E-2</v>
      </c>
      <c r="E3" s="253" t="s">
        <v>7642</v>
      </c>
      <c r="F3" s="253" t="s">
        <v>7643</v>
      </c>
      <c r="G3" s="253" t="s">
        <v>54</v>
      </c>
    </row>
    <row r="4" spans="1:7">
      <c r="A4" s="252" t="s">
        <v>7644</v>
      </c>
      <c r="B4" s="253" t="s">
        <v>9467</v>
      </c>
      <c r="C4" s="253" t="s">
        <v>7641</v>
      </c>
      <c r="D4" s="299">
        <v>3.3550325488232162E-2</v>
      </c>
      <c r="E4" s="253" t="s">
        <v>7642</v>
      </c>
      <c r="F4" s="253" t="s">
        <v>7643</v>
      </c>
      <c r="G4" s="253" t="s">
        <v>54</v>
      </c>
    </row>
    <row r="5" spans="1:7">
      <c r="A5" s="252" t="s">
        <v>7645</v>
      </c>
      <c r="B5" s="253" t="s">
        <v>342</v>
      </c>
      <c r="C5" s="253" t="s">
        <v>7646</v>
      </c>
      <c r="D5" s="299">
        <v>2.3835753630445534E-2</v>
      </c>
      <c r="E5" s="253" t="s">
        <v>7642</v>
      </c>
      <c r="F5" s="253" t="s">
        <v>7643</v>
      </c>
      <c r="G5" s="253" t="s">
        <v>54</v>
      </c>
    </row>
    <row r="6" spans="1:7">
      <c r="A6" s="252" t="s">
        <v>7653</v>
      </c>
      <c r="B6" s="253" t="s">
        <v>9468</v>
      </c>
      <c r="C6" s="253" t="s">
        <v>7654</v>
      </c>
      <c r="D6" s="299">
        <v>1.8928392588883219E-2</v>
      </c>
      <c r="E6" s="253" t="s">
        <v>7642</v>
      </c>
      <c r="F6" s="253" t="s">
        <v>7643</v>
      </c>
      <c r="G6" s="253" t="s">
        <v>54</v>
      </c>
    </row>
    <row r="7" spans="1:7">
      <c r="A7" s="252">
        <v>2330</v>
      </c>
      <c r="B7" s="253" t="s">
        <v>7669</v>
      </c>
      <c r="C7" s="253" t="s">
        <v>7641</v>
      </c>
      <c r="D7" s="299">
        <v>1.7826740110165148E-2</v>
      </c>
      <c r="E7" s="253" t="s">
        <v>7670</v>
      </c>
      <c r="F7" s="253" t="s">
        <v>7671</v>
      </c>
      <c r="G7" s="253" t="s">
        <v>160</v>
      </c>
    </row>
    <row r="8" spans="1:7">
      <c r="A8" s="252" t="s">
        <v>7682</v>
      </c>
      <c r="B8" s="253" t="s">
        <v>7683</v>
      </c>
      <c r="C8" s="253" t="s">
        <v>7641</v>
      </c>
      <c r="D8" s="299">
        <v>1.5322984476714986E-2</v>
      </c>
      <c r="E8" s="253" t="s">
        <v>7642</v>
      </c>
      <c r="F8" s="253" t="s">
        <v>7643</v>
      </c>
      <c r="G8" s="253" t="s">
        <v>54</v>
      </c>
    </row>
    <row r="9" spans="1:7">
      <c r="A9" s="252" t="s">
        <v>7655</v>
      </c>
      <c r="B9" s="253" t="s">
        <v>9469</v>
      </c>
      <c r="C9" s="253" t="s">
        <v>7654</v>
      </c>
      <c r="D9" s="299">
        <v>1.5022533800700967E-2</v>
      </c>
      <c r="E9" s="253" t="s">
        <v>7642</v>
      </c>
      <c r="F9" s="253" t="s">
        <v>7643</v>
      </c>
      <c r="G9" s="253" t="s">
        <v>54</v>
      </c>
    </row>
    <row r="10" spans="1:7">
      <c r="A10" s="252" t="s">
        <v>7648</v>
      </c>
      <c r="B10" s="253" t="s">
        <v>7649</v>
      </c>
      <c r="C10" s="253" t="s">
        <v>7650</v>
      </c>
      <c r="D10" s="299">
        <v>1.3420130195292864E-2</v>
      </c>
      <c r="E10" s="253" t="s">
        <v>7651</v>
      </c>
      <c r="F10" s="253" t="s">
        <v>7652</v>
      </c>
      <c r="G10" s="253" t="s">
        <v>54</v>
      </c>
    </row>
    <row r="11" spans="1:7">
      <c r="A11" s="252" t="s">
        <v>7658</v>
      </c>
      <c r="B11" s="253" t="s">
        <v>9470</v>
      </c>
      <c r="C11" s="253" t="s">
        <v>7654</v>
      </c>
      <c r="D11" s="299">
        <v>1.2919379068602832E-2</v>
      </c>
      <c r="E11" s="253" t="s">
        <v>7642</v>
      </c>
      <c r="F11" s="253" t="s">
        <v>7643</v>
      </c>
      <c r="G11" s="253" t="s">
        <v>54</v>
      </c>
    </row>
    <row r="12" spans="1:7">
      <c r="A12" s="252" t="s">
        <v>7862</v>
      </c>
      <c r="B12" s="253" t="s">
        <v>9471</v>
      </c>
      <c r="C12" s="253" t="s">
        <v>7641</v>
      </c>
      <c r="D12" s="299">
        <v>1.0916374561842704E-2</v>
      </c>
      <c r="E12" s="253" t="s">
        <v>7642</v>
      </c>
      <c r="F12" s="253" t="s">
        <v>7643</v>
      </c>
      <c r="G12" s="253" t="s">
        <v>54</v>
      </c>
    </row>
    <row r="13" spans="1:7">
      <c r="A13" s="252" t="s">
        <v>7656</v>
      </c>
      <c r="B13" s="253" t="s">
        <v>7657</v>
      </c>
      <c r="C13" s="253" t="s">
        <v>7646</v>
      </c>
      <c r="D13" s="299">
        <v>9.5142714071106121E-3</v>
      </c>
      <c r="E13" s="253" t="s">
        <v>7642</v>
      </c>
      <c r="F13" s="253" t="s">
        <v>7643</v>
      </c>
      <c r="G13" s="253" t="s">
        <v>54</v>
      </c>
    </row>
    <row r="14" spans="1:7">
      <c r="A14" s="252" t="s">
        <v>7668</v>
      </c>
      <c r="B14" s="253" t="s">
        <v>126</v>
      </c>
      <c r="C14" s="253" t="s">
        <v>7650</v>
      </c>
      <c r="D14" s="299">
        <v>9.213820731096594E-3</v>
      </c>
      <c r="E14" s="253" t="s">
        <v>7642</v>
      </c>
      <c r="F14" s="253" t="s">
        <v>7661</v>
      </c>
      <c r="G14" s="253" t="s">
        <v>54</v>
      </c>
    </row>
    <row r="15" spans="1:7">
      <c r="A15" s="252" t="s">
        <v>7662</v>
      </c>
      <c r="B15" s="253" t="s">
        <v>7663</v>
      </c>
      <c r="C15" s="253" t="s">
        <v>7664</v>
      </c>
      <c r="D15" s="299">
        <v>8.8132198297445671E-3</v>
      </c>
      <c r="E15" s="253" t="s">
        <v>7642</v>
      </c>
      <c r="F15" s="253" t="s">
        <v>7661</v>
      </c>
      <c r="G15" s="253" t="s">
        <v>54</v>
      </c>
    </row>
    <row r="16" spans="1:7">
      <c r="A16" s="252" t="s">
        <v>9292</v>
      </c>
      <c r="B16" s="253" t="s">
        <v>7707</v>
      </c>
      <c r="C16" s="253" t="s">
        <v>7641</v>
      </c>
      <c r="D16" s="299">
        <v>8.4126189283925418E-3</v>
      </c>
      <c r="E16" s="253" t="s">
        <v>7708</v>
      </c>
      <c r="F16" s="253" t="s">
        <v>7709</v>
      </c>
      <c r="G16" s="253" t="s">
        <v>142</v>
      </c>
    </row>
    <row r="17" spans="1:7">
      <c r="A17" s="252" t="s">
        <v>7745</v>
      </c>
      <c r="B17" s="253" t="s">
        <v>4160</v>
      </c>
      <c r="C17" s="253" t="s">
        <v>7641</v>
      </c>
      <c r="D17" s="299">
        <v>7.411116675012477E-3</v>
      </c>
      <c r="E17" s="253" t="s">
        <v>7642</v>
      </c>
      <c r="F17" s="253" t="s">
        <v>7643</v>
      </c>
      <c r="G17" s="253" t="s">
        <v>54</v>
      </c>
    </row>
    <row r="18" spans="1:7">
      <c r="A18" s="252" t="s">
        <v>7659</v>
      </c>
      <c r="B18" s="253" t="s">
        <v>7660</v>
      </c>
      <c r="C18" s="253" t="s">
        <v>7650</v>
      </c>
      <c r="D18" s="299">
        <v>6.710065097646432E-3</v>
      </c>
      <c r="E18" s="253" t="s">
        <v>7642</v>
      </c>
      <c r="F18" s="253" t="s">
        <v>7661</v>
      </c>
      <c r="G18" s="253" t="s">
        <v>54</v>
      </c>
    </row>
    <row r="19" spans="1:7">
      <c r="A19" s="252" t="s">
        <v>9293</v>
      </c>
      <c r="B19" s="253" t="s">
        <v>9472</v>
      </c>
      <c r="C19" s="253" t="s">
        <v>7641</v>
      </c>
      <c r="D19" s="299">
        <v>6.5097646469704194E-3</v>
      </c>
      <c r="E19" s="253" t="s">
        <v>7708</v>
      </c>
      <c r="F19" s="253" t="s">
        <v>7709</v>
      </c>
      <c r="G19" s="253" t="s">
        <v>142</v>
      </c>
    </row>
    <row r="20" spans="1:7">
      <c r="A20" s="252" t="s">
        <v>7702</v>
      </c>
      <c r="B20" s="253" t="s">
        <v>9474</v>
      </c>
      <c r="C20" s="253" t="s">
        <v>7641</v>
      </c>
      <c r="D20" s="299">
        <v>6.3094641962944059E-3</v>
      </c>
      <c r="E20" s="253" t="s">
        <v>7703</v>
      </c>
      <c r="F20" s="253" t="s">
        <v>7704</v>
      </c>
      <c r="G20" s="253" t="s">
        <v>137</v>
      </c>
    </row>
    <row r="21" spans="1:7">
      <c r="A21" s="252" t="s">
        <v>7666</v>
      </c>
      <c r="B21" s="253" t="s">
        <v>9473</v>
      </c>
      <c r="C21" s="253" t="s">
        <v>7667</v>
      </c>
      <c r="D21" s="299">
        <v>6.3094641962944059E-3</v>
      </c>
      <c r="E21" s="253" t="s">
        <v>7642</v>
      </c>
      <c r="F21" s="253" t="s">
        <v>7661</v>
      </c>
      <c r="G21" s="253" t="s">
        <v>54</v>
      </c>
    </row>
    <row r="22" spans="1:7">
      <c r="A22" s="252" t="s">
        <v>7673</v>
      </c>
      <c r="B22" s="253" t="s">
        <v>102</v>
      </c>
      <c r="C22" s="253" t="s">
        <v>7664</v>
      </c>
      <c r="D22" s="299">
        <v>6.3094641962944059E-3</v>
      </c>
      <c r="E22" s="253" t="s">
        <v>7642</v>
      </c>
      <c r="F22" s="253" t="s">
        <v>7661</v>
      </c>
      <c r="G22" s="253" t="s">
        <v>54</v>
      </c>
    </row>
    <row r="23" spans="1:7">
      <c r="A23" s="252" t="s">
        <v>7672</v>
      </c>
      <c r="B23" s="253" t="s">
        <v>9475</v>
      </c>
      <c r="C23" s="253" t="s">
        <v>7650</v>
      </c>
      <c r="D23" s="299">
        <v>6.0090135202803862E-3</v>
      </c>
      <c r="E23" s="253" t="s">
        <v>7642</v>
      </c>
      <c r="F23" s="253" t="s">
        <v>7661</v>
      </c>
      <c r="G23" s="253" t="s">
        <v>54</v>
      </c>
    </row>
    <row r="24" spans="1:7">
      <c r="A24" s="252" t="s">
        <v>7674</v>
      </c>
      <c r="B24" s="253" t="s">
        <v>7675</v>
      </c>
      <c r="C24" s="253" t="s">
        <v>7650</v>
      </c>
      <c r="D24" s="299">
        <v>5.0075112669003222E-3</v>
      </c>
      <c r="E24" s="253" t="s">
        <v>7676</v>
      </c>
      <c r="F24" s="253" t="s">
        <v>7677</v>
      </c>
      <c r="G24" s="253" t="s">
        <v>54</v>
      </c>
    </row>
    <row r="25" spans="1:7">
      <c r="A25" s="252" t="s">
        <v>7681</v>
      </c>
      <c r="B25" s="253" t="s">
        <v>9476</v>
      </c>
      <c r="C25" s="253" t="s">
        <v>7650</v>
      </c>
      <c r="D25" s="299">
        <v>4.606910365548297E-3</v>
      </c>
      <c r="E25" s="253" t="s">
        <v>7642</v>
      </c>
      <c r="F25" s="253" t="s">
        <v>7661</v>
      </c>
      <c r="G25" s="253" t="s">
        <v>54</v>
      </c>
    </row>
    <row r="26" spans="1:7">
      <c r="A26" s="252" t="s">
        <v>7711</v>
      </c>
      <c r="B26" s="253" t="s">
        <v>7712</v>
      </c>
      <c r="C26" s="253" t="s">
        <v>7680</v>
      </c>
      <c r="D26" s="299">
        <v>4.4066099148722835E-3</v>
      </c>
      <c r="E26" s="253" t="s">
        <v>7642</v>
      </c>
      <c r="F26" s="253" t="s">
        <v>7643</v>
      </c>
      <c r="G26" s="253" t="s">
        <v>54</v>
      </c>
    </row>
    <row r="27" spans="1:7">
      <c r="A27" s="252" t="s">
        <v>7701</v>
      </c>
      <c r="B27" s="253" t="s">
        <v>9477</v>
      </c>
      <c r="C27" s="253" t="s">
        <v>7664</v>
      </c>
      <c r="D27" s="299">
        <v>4.3064596895342772E-3</v>
      </c>
      <c r="E27" s="253" t="s">
        <v>7642</v>
      </c>
      <c r="F27" s="253" t="s">
        <v>7661</v>
      </c>
      <c r="G27" s="253" t="s">
        <v>54</v>
      </c>
    </row>
    <row r="28" spans="1:7">
      <c r="A28" s="252" t="s">
        <v>7693</v>
      </c>
      <c r="B28" s="253" t="s">
        <v>7694</v>
      </c>
      <c r="C28" s="253" t="s">
        <v>7650</v>
      </c>
      <c r="D28" s="299">
        <v>4.2063094641962709E-3</v>
      </c>
      <c r="E28" s="253" t="s">
        <v>7651</v>
      </c>
      <c r="F28" s="253" t="s">
        <v>7652</v>
      </c>
      <c r="G28" s="253" t="s">
        <v>54</v>
      </c>
    </row>
    <row r="29" spans="1:7">
      <c r="A29" s="252" t="s">
        <v>7714</v>
      </c>
      <c r="B29" s="253" t="s">
        <v>207</v>
      </c>
      <c r="C29" s="253" t="s">
        <v>7641</v>
      </c>
      <c r="D29" s="299">
        <v>4.1061592388582637E-3</v>
      </c>
      <c r="E29" s="253" t="s">
        <v>7642</v>
      </c>
      <c r="F29" s="253" t="s">
        <v>7643</v>
      </c>
      <c r="G29" s="253" t="s">
        <v>54</v>
      </c>
    </row>
    <row r="30" spans="1:7">
      <c r="A30" s="252" t="s">
        <v>7735</v>
      </c>
      <c r="B30" s="253" t="s">
        <v>9478</v>
      </c>
      <c r="C30" s="253" t="s">
        <v>7650</v>
      </c>
      <c r="D30" s="299">
        <v>4.1061592388582637E-3</v>
      </c>
      <c r="E30" s="253" t="s">
        <v>7642</v>
      </c>
      <c r="F30" s="253" t="s">
        <v>7661</v>
      </c>
      <c r="G30" s="253" t="s">
        <v>54</v>
      </c>
    </row>
    <row r="31" spans="1:7">
      <c r="A31" s="252" t="s">
        <v>7748</v>
      </c>
      <c r="B31" s="253" t="s">
        <v>9479</v>
      </c>
      <c r="C31" s="253" t="s">
        <v>7641</v>
      </c>
      <c r="D31" s="299">
        <v>4.0060090135202583E-3</v>
      </c>
      <c r="E31" s="253" t="s">
        <v>7642</v>
      </c>
      <c r="F31" s="253" t="s">
        <v>7643</v>
      </c>
      <c r="G31" s="253" t="s">
        <v>54</v>
      </c>
    </row>
    <row r="32" spans="1:7">
      <c r="A32" s="252" t="s">
        <v>7713</v>
      </c>
      <c r="B32" s="253" t="s">
        <v>646</v>
      </c>
      <c r="C32" s="253" t="s">
        <v>7680</v>
      </c>
      <c r="D32" s="299">
        <v>3.9058587881822516E-3</v>
      </c>
      <c r="E32" s="253" t="s">
        <v>7642</v>
      </c>
      <c r="F32" s="253" t="s">
        <v>7643</v>
      </c>
      <c r="G32" s="253" t="s">
        <v>54</v>
      </c>
    </row>
    <row r="33" spans="1:7">
      <c r="A33" s="252" t="s">
        <v>7833</v>
      </c>
      <c r="B33" s="253" t="s">
        <v>9480</v>
      </c>
      <c r="C33" s="253" t="s">
        <v>7641</v>
      </c>
      <c r="D33" s="299">
        <v>3.7055583375062385E-3</v>
      </c>
      <c r="E33" s="253" t="s">
        <v>7642</v>
      </c>
      <c r="F33" s="253" t="s">
        <v>7643</v>
      </c>
      <c r="G33" s="253" t="s">
        <v>54</v>
      </c>
    </row>
    <row r="34" spans="1:7">
      <c r="A34" s="252" t="s">
        <v>7692</v>
      </c>
      <c r="B34" s="253" t="s">
        <v>9481</v>
      </c>
      <c r="C34" s="253" t="s">
        <v>7667</v>
      </c>
      <c r="D34" s="299">
        <v>3.7055583375062385E-3</v>
      </c>
      <c r="E34" s="253" t="s">
        <v>7642</v>
      </c>
      <c r="F34" s="253" t="s">
        <v>7661</v>
      </c>
      <c r="G34" s="253" t="s">
        <v>54</v>
      </c>
    </row>
    <row r="35" spans="1:7">
      <c r="A35" s="252" t="s">
        <v>8309</v>
      </c>
      <c r="B35" s="253" t="s">
        <v>9482</v>
      </c>
      <c r="C35" s="253" t="s">
        <v>7641</v>
      </c>
      <c r="D35" s="299">
        <v>3.6054081121682318E-3</v>
      </c>
      <c r="E35" s="253" t="s">
        <v>7642</v>
      </c>
      <c r="F35" s="253" t="s">
        <v>7643</v>
      </c>
      <c r="G35" s="253" t="s">
        <v>54</v>
      </c>
    </row>
    <row r="36" spans="1:7">
      <c r="A36" s="252" t="s">
        <v>7755</v>
      </c>
      <c r="B36" s="253" t="s">
        <v>299</v>
      </c>
      <c r="C36" s="253" t="s">
        <v>7756</v>
      </c>
      <c r="D36" s="299">
        <v>3.5052578868302255E-3</v>
      </c>
      <c r="E36" s="253" t="s">
        <v>7642</v>
      </c>
      <c r="F36" s="253" t="s">
        <v>7661</v>
      </c>
      <c r="G36" s="253" t="s">
        <v>54</v>
      </c>
    </row>
    <row r="37" spans="1:7">
      <c r="A37" s="252" t="s">
        <v>7697</v>
      </c>
      <c r="B37" s="253" t="s">
        <v>7698</v>
      </c>
      <c r="C37" s="253" t="s">
        <v>7664</v>
      </c>
      <c r="D37" s="299">
        <v>3.5052578868302255E-3</v>
      </c>
      <c r="E37" s="253" t="s">
        <v>7642</v>
      </c>
      <c r="F37" s="253" t="s">
        <v>7661</v>
      </c>
      <c r="G37" s="253" t="s">
        <v>54</v>
      </c>
    </row>
    <row r="38" spans="1:7">
      <c r="A38" s="252" t="s">
        <v>7757</v>
      </c>
      <c r="B38" s="253" t="s">
        <v>111</v>
      </c>
      <c r="C38" s="253" t="s">
        <v>7650</v>
      </c>
      <c r="D38" s="299">
        <v>3.4051076614922196E-3</v>
      </c>
      <c r="E38" s="253" t="s">
        <v>7724</v>
      </c>
      <c r="F38" s="253" t="s">
        <v>7652</v>
      </c>
      <c r="G38" s="253" t="s">
        <v>7725</v>
      </c>
    </row>
    <row r="39" spans="1:7">
      <c r="A39" s="252" t="s">
        <v>7665</v>
      </c>
      <c r="B39" s="253" t="s">
        <v>399</v>
      </c>
      <c r="C39" s="253" t="s">
        <v>7664</v>
      </c>
      <c r="D39" s="299">
        <v>3.4051076614922196E-3</v>
      </c>
      <c r="E39" s="253" t="s">
        <v>7642</v>
      </c>
      <c r="F39" s="253" t="s">
        <v>7661</v>
      </c>
      <c r="G39" s="253" t="s">
        <v>54</v>
      </c>
    </row>
    <row r="40" spans="1:7">
      <c r="A40" s="252" t="s">
        <v>7775</v>
      </c>
      <c r="B40" s="253" t="s">
        <v>7776</v>
      </c>
      <c r="C40" s="253" t="s">
        <v>7641</v>
      </c>
      <c r="D40" s="299">
        <v>3.4051076614922196E-3</v>
      </c>
      <c r="E40" s="253" t="s">
        <v>7642</v>
      </c>
      <c r="F40" s="253" t="s">
        <v>7643</v>
      </c>
      <c r="G40" s="253" t="s">
        <v>54</v>
      </c>
    </row>
    <row r="41" spans="1:7">
      <c r="A41" s="252">
        <v>700</v>
      </c>
      <c r="B41" s="253" t="s">
        <v>9483</v>
      </c>
      <c r="C41" s="253" t="s">
        <v>7654</v>
      </c>
      <c r="D41" s="299">
        <v>3.3049574361542129E-3</v>
      </c>
      <c r="E41" s="253" t="s">
        <v>7695</v>
      </c>
      <c r="F41" s="253" t="s">
        <v>7696</v>
      </c>
      <c r="G41" s="253" t="s">
        <v>166</v>
      </c>
    </row>
    <row r="42" spans="1:7">
      <c r="A42" s="252" t="s">
        <v>7791</v>
      </c>
      <c r="B42" s="253" t="s">
        <v>9152</v>
      </c>
      <c r="C42" s="253" t="s">
        <v>7756</v>
      </c>
      <c r="D42" s="299">
        <v>3.3049574361542129E-3</v>
      </c>
      <c r="E42" s="253" t="s">
        <v>7642</v>
      </c>
      <c r="F42" s="253" t="s">
        <v>7661</v>
      </c>
      <c r="G42" s="253" t="s">
        <v>54</v>
      </c>
    </row>
    <row r="43" spans="1:7">
      <c r="A43" s="252" t="s">
        <v>7715</v>
      </c>
      <c r="B43" s="253" t="s">
        <v>7716</v>
      </c>
      <c r="C43" s="253" t="s">
        <v>7680</v>
      </c>
      <c r="D43" s="299">
        <v>3.2048072108162061E-3</v>
      </c>
      <c r="E43" s="253" t="s">
        <v>7642</v>
      </c>
      <c r="F43" s="253" t="s">
        <v>7661</v>
      </c>
      <c r="G43" s="253" t="s">
        <v>54</v>
      </c>
    </row>
    <row r="44" spans="1:7">
      <c r="A44" s="252" t="s">
        <v>7678</v>
      </c>
      <c r="B44" s="253" t="s">
        <v>7679</v>
      </c>
      <c r="C44" s="253" t="s">
        <v>7680</v>
      </c>
      <c r="D44" s="299">
        <v>3.2048072108162061E-3</v>
      </c>
      <c r="E44" s="253" t="s">
        <v>7642</v>
      </c>
      <c r="F44" s="253" t="s">
        <v>7661</v>
      </c>
      <c r="G44" s="253" t="s">
        <v>54</v>
      </c>
    </row>
    <row r="45" spans="1:7">
      <c r="A45" s="252" t="s">
        <v>7739</v>
      </c>
      <c r="B45" s="253" t="s">
        <v>9484</v>
      </c>
      <c r="C45" s="253" t="s">
        <v>7654</v>
      </c>
      <c r="D45" s="299">
        <v>3.1046569854781998E-3</v>
      </c>
      <c r="E45" s="253" t="s">
        <v>7642</v>
      </c>
      <c r="F45" s="253" t="s">
        <v>7643</v>
      </c>
      <c r="G45" s="253" t="s">
        <v>54</v>
      </c>
    </row>
    <row r="46" spans="1:7">
      <c r="A46" s="252" t="s">
        <v>7699</v>
      </c>
      <c r="B46" s="253" t="s">
        <v>7700</v>
      </c>
      <c r="C46" s="253" t="s">
        <v>7650</v>
      </c>
      <c r="D46" s="299">
        <v>3.0045067601401931E-3</v>
      </c>
      <c r="E46" s="253" t="s">
        <v>7651</v>
      </c>
      <c r="F46" s="253" t="s">
        <v>7652</v>
      </c>
      <c r="G46" s="253" t="s">
        <v>54</v>
      </c>
    </row>
    <row r="47" spans="1:7">
      <c r="A47" s="252" t="s">
        <v>7684</v>
      </c>
      <c r="B47" s="253" t="s">
        <v>9485</v>
      </c>
      <c r="C47" s="253" t="s">
        <v>7646</v>
      </c>
      <c r="D47" s="299">
        <v>3.0045067601401931E-3</v>
      </c>
      <c r="E47" s="253" t="s">
        <v>7642</v>
      </c>
      <c r="F47" s="253" t="s">
        <v>7661</v>
      </c>
      <c r="G47" s="253" t="s">
        <v>54</v>
      </c>
    </row>
    <row r="48" spans="1:7">
      <c r="A48" s="252" t="s">
        <v>7817</v>
      </c>
      <c r="B48" s="253" t="s">
        <v>9486</v>
      </c>
      <c r="C48" s="253" t="s">
        <v>7650</v>
      </c>
      <c r="D48" s="299">
        <v>2.9043565348021868E-3</v>
      </c>
      <c r="E48" s="253" t="s">
        <v>7642</v>
      </c>
      <c r="F48" s="253" t="s">
        <v>7661</v>
      </c>
      <c r="G48" s="253" t="s">
        <v>54</v>
      </c>
    </row>
    <row r="49" spans="1:7">
      <c r="A49" s="252" t="s">
        <v>7983</v>
      </c>
      <c r="B49" s="253" t="s">
        <v>9487</v>
      </c>
      <c r="C49" s="253" t="s">
        <v>7664</v>
      </c>
      <c r="D49" s="299">
        <v>2.9043565348021868E-3</v>
      </c>
      <c r="E49" s="253" t="s">
        <v>7687</v>
      </c>
      <c r="F49" s="253" t="s">
        <v>7688</v>
      </c>
      <c r="G49" s="253" t="s">
        <v>81</v>
      </c>
    </row>
    <row r="50" spans="1:7">
      <c r="A50" s="252" t="s">
        <v>7784</v>
      </c>
      <c r="B50" s="253" t="s">
        <v>275</v>
      </c>
      <c r="C50" s="253" t="s">
        <v>7650</v>
      </c>
      <c r="D50" s="299">
        <v>2.8042063094641809E-3</v>
      </c>
      <c r="E50" s="253" t="s">
        <v>7785</v>
      </c>
      <c r="F50" s="253" t="s">
        <v>7786</v>
      </c>
      <c r="G50" s="253" t="s">
        <v>152</v>
      </c>
    </row>
    <row r="51" spans="1:7">
      <c r="A51" s="252" t="s">
        <v>7727</v>
      </c>
      <c r="B51" s="253" t="s">
        <v>7728</v>
      </c>
      <c r="C51" s="253" t="s">
        <v>7664</v>
      </c>
      <c r="D51" s="299">
        <v>2.8042063094641809E-3</v>
      </c>
      <c r="E51" s="253" t="s">
        <v>7687</v>
      </c>
      <c r="F51" s="253" t="s">
        <v>7688</v>
      </c>
      <c r="G51" s="253" t="s">
        <v>81</v>
      </c>
    </row>
    <row r="52" spans="1:7">
      <c r="A52" s="252" t="s">
        <v>7749</v>
      </c>
      <c r="B52" s="253" t="s">
        <v>7750</v>
      </c>
      <c r="C52" s="253" t="s">
        <v>7650</v>
      </c>
      <c r="D52" s="299">
        <v>2.7040560841261742E-3</v>
      </c>
      <c r="E52" s="253" t="s">
        <v>7642</v>
      </c>
      <c r="F52" s="253" t="s">
        <v>7661</v>
      </c>
      <c r="G52" s="253" t="s">
        <v>54</v>
      </c>
    </row>
    <row r="53" spans="1:7">
      <c r="A53" s="252">
        <v>8306</v>
      </c>
      <c r="B53" s="253" t="s">
        <v>9491</v>
      </c>
      <c r="C53" s="253" t="s">
        <v>7650</v>
      </c>
      <c r="D53" s="299">
        <v>2.6039058587881679E-3</v>
      </c>
      <c r="E53" s="253" t="s">
        <v>7740</v>
      </c>
      <c r="F53" s="253" t="s">
        <v>7741</v>
      </c>
      <c r="G53" s="253" t="s">
        <v>147</v>
      </c>
    </row>
    <row r="54" spans="1:7">
      <c r="A54" s="252" t="s">
        <v>9488</v>
      </c>
      <c r="B54" s="253" t="s">
        <v>9489</v>
      </c>
      <c r="C54" s="253" t="s">
        <v>7641</v>
      </c>
      <c r="D54" s="299">
        <v>2.6039058587881679E-3</v>
      </c>
      <c r="E54" s="253" t="s">
        <v>7642</v>
      </c>
      <c r="F54" s="253" t="s">
        <v>7643</v>
      </c>
      <c r="G54" s="253" t="s">
        <v>54</v>
      </c>
    </row>
    <row r="55" spans="1:7">
      <c r="A55" s="252" t="s">
        <v>7764</v>
      </c>
      <c r="B55" s="253" t="s">
        <v>7765</v>
      </c>
      <c r="C55" s="253" t="s">
        <v>7680</v>
      </c>
      <c r="D55" s="299">
        <v>2.6039058587881679E-3</v>
      </c>
      <c r="E55" s="253" t="s">
        <v>7642</v>
      </c>
      <c r="F55" s="253" t="s">
        <v>7661</v>
      </c>
      <c r="G55" s="253" t="s">
        <v>54</v>
      </c>
    </row>
    <row r="56" spans="1:7">
      <c r="A56" s="252" t="s">
        <v>7729</v>
      </c>
      <c r="B56" s="253" t="s">
        <v>9490</v>
      </c>
      <c r="C56" s="253" t="s">
        <v>7641</v>
      </c>
      <c r="D56" s="299">
        <v>2.6039058587881679E-3</v>
      </c>
      <c r="E56" s="253" t="s">
        <v>7642</v>
      </c>
      <c r="F56" s="253" t="s">
        <v>7661</v>
      </c>
      <c r="G56" s="253" t="s">
        <v>54</v>
      </c>
    </row>
    <row r="57" spans="1:7">
      <c r="A57" s="252" t="s">
        <v>7782</v>
      </c>
      <c r="B57" s="253" t="s">
        <v>7782</v>
      </c>
      <c r="C57" s="253" t="s">
        <v>7756</v>
      </c>
      <c r="D57" s="299">
        <v>2.6039058587881679E-3</v>
      </c>
      <c r="E57" s="253" t="s">
        <v>7642</v>
      </c>
      <c r="F57" s="253" t="s">
        <v>7661</v>
      </c>
      <c r="G57" s="253" t="s">
        <v>54</v>
      </c>
    </row>
    <row r="58" spans="1:7">
      <c r="A58" s="252" t="s">
        <v>7863</v>
      </c>
      <c r="B58" s="253" t="s">
        <v>9492</v>
      </c>
      <c r="C58" s="253" t="s">
        <v>7641</v>
      </c>
      <c r="D58" s="299">
        <v>2.6039058587881679E-3</v>
      </c>
      <c r="E58" s="253" t="s">
        <v>7642</v>
      </c>
      <c r="F58" s="253" t="s">
        <v>7643</v>
      </c>
      <c r="G58" s="253" t="s">
        <v>54</v>
      </c>
    </row>
    <row r="59" spans="1:7">
      <c r="A59" s="252" t="s">
        <v>7722</v>
      </c>
      <c r="B59" s="253" t="s">
        <v>7723</v>
      </c>
      <c r="C59" s="253" t="s">
        <v>7667</v>
      </c>
      <c r="D59" s="299">
        <v>2.5037556334501611E-3</v>
      </c>
      <c r="E59" s="253" t="s">
        <v>7724</v>
      </c>
      <c r="F59" s="253" t="s">
        <v>7652</v>
      </c>
      <c r="G59" s="253" t="s">
        <v>7725</v>
      </c>
    </row>
    <row r="60" spans="1:7">
      <c r="A60" s="252" t="s">
        <v>7802</v>
      </c>
      <c r="B60" s="253" t="s">
        <v>894</v>
      </c>
      <c r="C60" s="253" t="s">
        <v>7650</v>
      </c>
      <c r="D60" s="299">
        <v>2.5037556334501611E-3</v>
      </c>
      <c r="E60" s="253" t="s">
        <v>7642</v>
      </c>
      <c r="F60" s="253" t="s">
        <v>7661</v>
      </c>
      <c r="G60" s="253" t="s">
        <v>54</v>
      </c>
    </row>
    <row r="61" spans="1:7">
      <c r="A61" s="252" t="s">
        <v>9156</v>
      </c>
      <c r="B61" s="253" t="s">
        <v>9493</v>
      </c>
      <c r="C61" s="253" t="s">
        <v>7756</v>
      </c>
      <c r="D61" s="299">
        <v>2.4036054081121548E-3</v>
      </c>
      <c r="E61" s="253" t="s">
        <v>7642</v>
      </c>
      <c r="F61" s="253" t="s">
        <v>7661</v>
      </c>
      <c r="G61" s="253" t="s">
        <v>54</v>
      </c>
    </row>
    <row r="62" spans="1:7">
      <c r="A62" s="252">
        <v>9988</v>
      </c>
      <c r="B62" s="253" t="s">
        <v>9495</v>
      </c>
      <c r="C62" s="253" t="s">
        <v>7646</v>
      </c>
      <c r="D62" s="299">
        <v>2.3034551827741485E-3</v>
      </c>
      <c r="E62" s="253" t="s">
        <v>7695</v>
      </c>
      <c r="F62" s="253" t="s">
        <v>7696</v>
      </c>
      <c r="G62" s="253" t="s">
        <v>166</v>
      </c>
    </row>
    <row r="63" spans="1:7">
      <c r="A63" s="252" t="s">
        <v>7797</v>
      </c>
      <c r="B63" s="253" t="s">
        <v>7798</v>
      </c>
      <c r="C63" s="253" t="s">
        <v>7756</v>
      </c>
      <c r="D63" s="299">
        <v>2.3034551827741485E-3</v>
      </c>
      <c r="E63" s="253" t="s">
        <v>7676</v>
      </c>
      <c r="F63" s="253" t="s">
        <v>7677</v>
      </c>
      <c r="G63" s="253" t="s">
        <v>137</v>
      </c>
    </row>
    <row r="64" spans="1:7">
      <c r="A64" s="252" t="s">
        <v>7726</v>
      </c>
      <c r="B64" s="253" t="s">
        <v>391</v>
      </c>
      <c r="C64" s="253" t="s">
        <v>7664</v>
      </c>
      <c r="D64" s="299">
        <v>2.3034551827741485E-3</v>
      </c>
      <c r="E64" s="253" t="s">
        <v>7724</v>
      </c>
      <c r="F64" s="253" t="s">
        <v>7652</v>
      </c>
      <c r="G64" s="253" t="s">
        <v>7725</v>
      </c>
    </row>
    <row r="65" spans="1:7">
      <c r="A65" s="252" t="s">
        <v>7857</v>
      </c>
      <c r="B65" s="253" t="s">
        <v>9494</v>
      </c>
      <c r="C65" s="253" t="s">
        <v>7641</v>
      </c>
      <c r="D65" s="299">
        <v>2.3034551827741485E-3</v>
      </c>
      <c r="E65" s="253" t="s">
        <v>7642</v>
      </c>
      <c r="F65" s="253" t="s">
        <v>7643</v>
      </c>
      <c r="G65" s="253" t="s">
        <v>54</v>
      </c>
    </row>
    <row r="66" spans="1:7">
      <c r="A66" s="252" t="s">
        <v>7685</v>
      </c>
      <c r="B66" s="253" t="s">
        <v>7686</v>
      </c>
      <c r="C66" s="253" t="s">
        <v>7680</v>
      </c>
      <c r="D66" s="299">
        <v>2.3034551827741485E-3</v>
      </c>
      <c r="E66" s="253" t="s">
        <v>7687</v>
      </c>
      <c r="F66" s="253" t="s">
        <v>7688</v>
      </c>
      <c r="G66" s="253" t="s">
        <v>81</v>
      </c>
    </row>
    <row r="67" spans="1:7">
      <c r="A67" s="252" t="s">
        <v>7770</v>
      </c>
      <c r="B67" s="253" t="s">
        <v>477</v>
      </c>
      <c r="C67" s="253" t="s">
        <v>7664</v>
      </c>
      <c r="D67" s="299">
        <v>2.2033049574361418E-3</v>
      </c>
      <c r="E67" s="253" t="s">
        <v>7642</v>
      </c>
      <c r="F67" s="253" t="s">
        <v>7643</v>
      </c>
      <c r="G67" s="253" t="s">
        <v>54</v>
      </c>
    </row>
    <row r="68" spans="1:7">
      <c r="A68" s="252" t="s">
        <v>34</v>
      </c>
      <c r="B68" s="253" t="s">
        <v>9496</v>
      </c>
      <c r="C68" s="253" t="s">
        <v>7650</v>
      </c>
      <c r="D68" s="299">
        <v>2.2033049574361418E-3</v>
      </c>
      <c r="E68" s="253" t="s">
        <v>7642</v>
      </c>
      <c r="F68" s="253" t="s">
        <v>7661</v>
      </c>
      <c r="G68" s="253" t="s">
        <v>54</v>
      </c>
    </row>
    <row r="69" spans="1:7">
      <c r="A69" s="252" t="s">
        <v>7751</v>
      </c>
      <c r="B69" s="253" t="s">
        <v>7752</v>
      </c>
      <c r="C69" s="253" t="s">
        <v>7641</v>
      </c>
      <c r="D69" s="299">
        <v>2.2033049574361418E-3</v>
      </c>
      <c r="E69" s="253" t="s">
        <v>7642</v>
      </c>
      <c r="F69" s="253" t="s">
        <v>7643</v>
      </c>
      <c r="G69" s="253" t="s">
        <v>54</v>
      </c>
    </row>
    <row r="70" spans="1:7">
      <c r="A70" s="252" t="s">
        <v>7730</v>
      </c>
      <c r="B70" s="253" t="s">
        <v>1068</v>
      </c>
      <c r="C70" s="253" t="s">
        <v>7664</v>
      </c>
      <c r="D70" s="299">
        <v>2.2033049574361418E-3</v>
      </c>
      <c r="E70" s="253" t="s">
        <v>7642</v>
      </c>
      <c r="F70" s="253" t="s">
        <v>7661</v>
      </c>
      <c r="G70" s="253" t="s">
        <v>54</v>
      </c>
    </row>
    <row r="71" spans="1:7">
      <c r="A71" s="252" t="s">
        <v>7766</v>
      </c>
      <c r="B71" s="253" t="s">
        <v>7767</v>
      </c>
      <c r="C71" s="253" t="s">
        <v>7738</v>
      </c>
      <c r="D71" s="299">
        <v>2.1031547320981355E-3</v>
      </c>
      <c r="E71" s="253" t="s">
        <v>7768</v>
      </c>
      <c r="F71" s="253" t="s">
        <v>7769</v>
      </c>
      <c r="G71" s="253" t="s">
        <v>132</v>
      </c>
    </row>
    <row r="72" spans="1:7">
      <c r="A72" s="252" t="s">
        <v>7760</v>
      </c>
      <c r="B72" s="253" t="s">
        <v>7760</v>
      </c>
      <c r="C72" s="253" t="s">
        <v>7641</v>
      </c>
      <c r="D72" s="299">
        <v>2.1031547320981355E-3</v>
      </c>
      <c r="E72" s="253" t="s">
        <v>7676</v>
      </c>
      <c r="F72" s="253" t="s">
        <v>7677</v>
      </c>
      <c r="G72" s="253" t="s">
        <v>137</v>
      </c>
    </row>
    <row r="73" spans="1:7">
      <c r="A73" s="252" t="s">
        <v>7787</v>
      </c>
      <c r="B73" s="253" t="s">
        <v>9498</v>
      </c>
      <c r="C73" s="253" t="s">
        <v>7650</v>
      </c>
      <c r="D73" s="299">
        <v>2.1031547320981355E-3</v>
      </c>
      <c r="E73" s="253" t="s">
        <v>7871</v>
      </c>
      <c r="F73" s="253" t="s">
        <v>7872</v>
      </c>
      <c r="G73" s="253" t="s">
        <v>137</v>
      </c>
    </row>
    <row r="74" spans="1:7">
      <c r="A74" s="252" t="s">
        <v>7736</v>
      </c>
      <c r="B74" s="253" t="s">
        <v>7737</v>
      </c>
      <c r="C74" s="253" t="s">
        <v>7738</v>
      </c>
      <c r="D74" s="299">
        <v>2.1031547320981355E-3</v>
      </c>
      <c r="E74" s="253" t="s">
        <v>7642</v>
      </c>
      <c r="F74" s="253" t="s">
        <v>7643</v>
      </c>
      <c r="G74" s="253" t="s">
        <v>54</v>
      </c>
    </row>
    <row r="75" spans="1:7">
      <c r="A75" s="252" t="s">
        <v>7780</v>
      </c>
      <c r="B75" s="253" t="s">
        <v>9497</v>
      </c>
      <c r="C75" s="253" t="s">
        <v>7641</v>
      </c>
      <c r="D75" s="299">
        <v>2.1031547320981355E-3</v>
      </c>
      <c r="E75" s="253" t="s">
        <v>7642</v>
      </c>
      <c r="F75" s="253" t="s">
        <v>7661</v>
      </c>
      <c r="G75" s="253" t="s">
        <v>54</v>
      </c>
    </row>
    <row r="76" spans="1:7">
      <c r="A76" s="252" t="s">
        <v>7763</v>
      </c>
      <c r="B76" s="253" t="s">
        <v>212</v>
      </c>
      <c r="C76" s="253" t="s">
        <v>7654</v>
      </c>
      <c r="D76" s="299">
        <v>2.0030045067601292E-3</v>
      </c>
      <c r="E76" s="253" t="s">
        <v>7642</v>
      </c>
      <c r="F76" s="253" t="s">
        <v>7661</v>
      </c>
      <c r="G76" s="253" t="s">
        <v>54</v>
      </c>
    </row>
    <row r="77" spans="1:7">
      <c r="A77" s="252" t="s">
        <v>7981</v>
      </c>
      <c r="B77" s="253" t="s">
        <v>9499</v>
      </c>
      <c r="C77" s="253" t="s">
        <v>7641</v>
      </c>
      <c r="D77" s="299">
        <v>2.0030045067601292E-3</v>
      </c>
      <c r="E77" s="253" t="s">
        <v>7642</v>
      </c>
      <c r="F77" s="253" t="s">
        <v>7661</v>
      </c>
      <c r="G77" s="253" t="s">
        <v>54</v>
      </c>
    </row>
    <row r="78" spans="1:7">
      <c r="A78" s="252" t="s">
        <v>7717</v>
      </c>
      <c r="B78" s="253" t="s">
        <v>9500</v>
      </c>
      <c r="C78" s="253" t="s">
        <v>7641</v>
      </c>
      <c r="D78" s="299">
        <v>2.0030045067601292E-3</v>
      </c>
      <c r="E78" s="253" t="s">
        <v>7642</v>
      </c>
      <c r="F78" s="253" t="s">
        <v>7661</v>
      </c>
      <c r="G78" s="253" t="s">
        <v>54</v>
      </c>
    </row>
    <row r="79" spans="1:7">
      <c r="A79" s="252" t="s">
        <v>8179</v>
      </c>
      <c r="B79" s="253" t="s">
        <v>9501</v>
      </c>
      <c r="C79" s="253" t="s">
        <v>7641</v>
      </c>
      <c r="D79" s="299">
        <v>2.0030045067601292E-3</v>
      </c>
      <c r="E79" s="253" t="s">
        <v>7642</v>
      </c>
      <c r="F79" s="253" t="s">
        <v>7643</v>
      </c>
      <c r="G79" s="253" t="s">
        <v>54</v>
      </c>
    </row>
    <row r="80" spans="1:7">
      <c r="A80" s="252" t="s">
        <v>7806</v>
      </c>
      <c r="B80" s="253" t="s">
        <v>7807</v>
      </c>
      <c r="C80" s="253" t="s">
        <v>7650</v>
      </c>
      <c r="D80" s="299">
        <v>1.9028542814221224E-3</v>
      </c>
      <c r="E80" s="253" t="s">
        <v>7768</v>
      </c>
      <c r="F80" s="253" t="s">
        <v>7769</v>
      </c>
      <c r="G80" s="253" t="s">
        <v>132</v>
      </c>
    </row>
    <row r="81" spans="1:7">
      <c r="A81" s="252" t="s">
        <v>7810</v>
      </c>
      <c r="B81" s="253" t="s">
        <v>7811</v>
      </c>
      <c r="C81" s="253" t="s">
        <v>7650</v>
      </c>
      <c r="D81" s="299">
        <v>1.9028542814221224E-3</v>
      </c>
      <c r="E81" s="253" t="s">
        <v>7785</v>
      </c>
      <c r="F81" s="253" t="s">
        <v>7786</v>
      </c>
      <c r="G81" s="253" t="s">
        <v>152</v>
      </c>
    </row>
    <row r="82" spans="1:7">
      <c r="A82" s="252" t="s">
        <v>7961</v>
      </c>
      <c r="B82" s="253" t="s">
        <v>7962</v>
      </c>
      <c r="C82" s="253" t="s">
        <v>7641</v>
      </c>
      <c r="D82" s="299">
        <v>1.9028542814221224E-3</v>
      </c>
      <c r="E82" s="253" t="s">
        <v>7642</v>
      </c>
      <c r="F82" s="253" t="s">
        <v>7661</v>
      </c>
      <c r="G82" s="253" t="s">
        <v>54</v>
      </c>
    </row>
    <row r="83" spans="1:7">
      <c r="A83" s="252" t="s">
        <v>54</v>
      </c>
      <c r="B83" s="253" t="s">
        <v>9294</v>
      </c>
      <c r="C83" s="253" t="s">
        <v>9295</v>
      </c>
      <c r="D83" s="299">
        <v>1.9028542814221224E-3</v>
      </c>
      <c r="E83" s="253" t="s">
        <v>7642</v>
      </c>
      <c r="F83" s="253" t="s">
        <v>7569</v>
      </c>
      <c r="G83" s="253" t="s">
        <v>54</v>
      </c>
    </row>
    <row r="84" spans="1:7">
      <c r="A84" s="252">
        <v>2454</v>
      </c>
      <c r="B84" s="253" t="s">
        <v>9502</v>
      </c>
      <c r="C84" s="253" t="s">
        <v>7641</v>
      </c>
      <c r="D84" s="299">
        <v>1.9028542814221224E-3</v>
      </c>
      <c r="E84" s="253" t="s">
        <v>7670</v>
      </c>
      <c r="F84" s="253" t="s">
        <v>7671</v>
      </c>
      <c r="G84" s="253" t="s">
        <v>160</v>
      </c>
    </row>
    <row r="85" spans="1:7">
      <c r="A85" s="252" t="s">
        <v>7825</v>
      </c>
      <c r="B85" s="253" t="s">
        <v>7826</v>
      </c>
      <c r="C85" s="253" t="s">
        <v>7650</v>
      </c>
      <c r="D85" s="299">
        <v>1.8027040560841159E-3</v>
      </c>
      <c r="E85" s="253" t="s">
        <v>7676</v>
      </c>
      <c r="F85" s="253" t="s">
        <v>7677</v>
      </c>
      <c r="G85" s="253" t="s">
        <v>137</v>
      </c>
    </row>
    <row r="86" spans="1:7">
      <c r="A86" s="252">
        <v>7203</v>
      </c>
      <c r="B86" s="253" t="s">
        <v>9504</v>
      </c>
      <c r="C86" s="253" t="s">
        <v>7646</v>
      </c>
      <c r="D86" s="299">
        <v>1.8027040560841159E-3</v>
      </c>
      <c r="E86" s="253" t="s">
        <v>7740</v>
      </c>
      <c r="F86" s="253" t="s">
        <v>7741</v>
      </c>
      <c r="G86" s="253" t="s">
        <v>147</v>
      </c>
    </row>
    <row r="87" spans="1:7">
      <c r="A87" s="252" t="s">
        <v>8013</v>
      </c>
      <c r="B87" s="253" t="s">
        <v>9503</v>
      </c>
      <c r="C87" s="253" t="s">
        <v>7641</v>
      </c>
      <c r="D87" s="299">
        <v>1.8027040560841159E-3</v>
      </c>
      <c r="E87" s="253" t="s">
        <v>7642</v>
      </c>
      <c r="F87" s="253" t="s">
        <v>7643</v>
      </c>
      <c r="G87" s="253" t="s">
        <v>54</v>
      </c>
    </row>
    <row r="88" spans="1:7">
      <c r="A88" s="252" t="s">
        <v>7761</v>
      </c>
      <c r="B88" s="253" t="s">
        <v>7762</v>
      </c>
      <c r="C88" s="253" t="s">
        <v>7654</v>
      </c>
      <c r="D88" s="299">
        <v>1.8027040560841159E-3</v>
      </c>
      <c r="E88" s="253" t="s">
        <v>7642</v>
      </c>
      <c r="F88" s="253" t="s">
        <v>7661</v>
      </c>
      <c r="G88" s="253" t="s">
        <v>54</v>
      </c>
    </row>
    <row r="89" spans="1:7">
      <c r="A89" s="252" t="s">
        <v>7850</v>
      </c>
      <c r="B89" s="253" t="s">
        <v>9505</v>
      </c>
      <c r="C89" s="253" t="s">
        <v>7650</v>
      </c>
      <c r="D89" s="299">
        <v>1.8027040560841159E-3</v>
      </c>
      <c r="E89" s="253" t="s">
        <v>7642</v>
      </c>
      <c r="F89" s="253" t="s">
        <v>7661</v>
      </c>
      <c r="G89" s="253" t="s">
        <v>54</v>
      </c>
    </row>
    <row r="90" spans="1:7">
      <c r="A90" s="252" t="s">
        <v>7744</v>
      </c>
      <c r="B90" s="253" t="s">
        <v>251</v>
      </c>
      <c r="C90" s="253" t="s">
        <v>7664</v>
      </c>
      <c r="D90" s="299">
        <v>1.8027040560841159E-3</v>
      </c>
      <c r="E90" s="253" t="s">
        <v>7642</v>
      </c>
      <c r="F90" s="253" t="s">
        <v>7661</v>
      </c>
      <c r="G90" s="253" t="s">
        <v>54</v>
      </c>
    </row>
    <row r="91" spans="1:7">
      <c r="A91" s="252" t="s">
        <v>8660</v>
      </c>
      <c r="B91" s="253" t="s">
        <v>8661</v>
      </c>
      <c r="C91" s="253" t="s">
        <v>7641</v>
      </c>
      <c r="D91" s="299">
        <v>1.8027040560841159E-3</v>
      </c>
      <c r="E91" s="253" t="s">
        <v>7642</v>
      </c>
      <c r="F91" s="253" t="s">
        <v>7643</v>
      </c>
      <c r="G91" s="253" t="s">
        <v>54</v>
      </c>
    </row>
    <row r="92" spans="1:7">
      <c r="A92" s="252" t="s">
        <v>7835</v>
      </c>
      <c r="B92" s="253" t="s">
        <v>9506</v>
      </c>
      <c r="C92" s="253" t="s">
        <v>7664</v>
      </c>
      <c r="D92" s="299">
        <v>1.8027040560841159E-3</v>
      </c>
      <c r="E92" s="253" t="s">
        <v>7642</v>
      </c>
      <c r="F92" s="253" t="s">
        <v>7643</v>
      </c>
      <c r="G92" s="253" t="s">
        <v>54</v>
      </c>
    </row>
    <row r="93" spans="1:7">
      <c r="A93" s="252" t="s">
        <v>7884</v>
      </c>
      <c r="B93" s="253" t="s">
        <v>9511</v>
      </c>
      <c r="C93" s="253" t="s">
        <v>7641</v>
      </c>
      <c r="D93" s="299">
        <v>1.7025538307461098E-3</v>
      </c>
      <c r="E93" s="253" t="s">
        <v>7785</v>
      </c>
      <c r="F93" s="253" t="s">
        <v>7786</v>
      </c>
      <c r="G93" s="253" t="s">
        <v>152</v>
      </c>
    </row>
    <row r="94" spans="1:7">
      <c r="A94" s="252" t="s">
        <v>7838</v>
      </c>
      <c r="B94" s="253" t="s">
        <v>7839</v>
      </c>
      <c r="C94" s="253" t="s">
        <v>7756</v>
      </c>
      <c r="D94" s="299">
        <v>1.7025538307461098E-3</v>
      </c>
      <c r="E94" s="253" t="s">
        <v>7720</v>
      </c>
      <c r="F94" s="253" t="s">
        <v>7721</v>
      </c>
      <c r="G94" s="253" t="s">
        <v>137</v>
      </c>
    </row>
    <row r="95" spans="1:7">
      <c r="A95" s="252" t="s">
        <v>8220</v>
      </c>
      <c r="B95" s="253" t="s">
        <v>969</v>
      </c>
      <c r="C95" s="253" t="s">
        <v>7756</v>
      </c>
      <c r="D95" s="299">
        <v>1.7025538307461098E-3</v>
      </c>
      <c r="E95" s="253" t="s">
        <v>7724</v>
      </c>
      <c r="F95" s="253" t="s">
        <v>7652</v>
      </c>
      <c r="G95" s="253" t="s">
        <v>7725</v>
      </c>
    </row>
    <row r="96" spans="1:7">
      <c r="A96" s="252" t="s">
        <v>7998</v>
      </c>
      <c r="B96" s="253" t="s">
        <v>7999</v>
      </c>
      <c r="C96" s="253" t="s">
        <v>7650</v>
      </c>
      <c r="D96" s="299">
        <v>1.7025538307461098E-3</v>
      </c>
      <c r="E96" s="253" t="s">
        <v>7871</v>
      </c>
      <c r="F96" s="253" t="s">
        <v>7872</v>
      </c>
      <c r="G96" s="253" t="s">
        <v>137</v>
      </c>
    </row>
    <row r="97" spans="1:7">
      <c r="A97" s="252" t="s">
        <v>7710</v>
      </c>
      <c r="B97" s="253" t="s">
        <v>9507</v>
      </c>
      <c r="C97" s="253" t="s">
        <v>7680</v>
      </c>
      <c r="D97" s="299">
        <v>1.7025538307461098E-3</v>
      </c>
      <c r="E97" s="253" t="s">
        <v>7642</v>
      </c>
      <c r="F97" s="253" t="s">
        <v>7643</v>
      </c>
      <c r="G97" s="253" t="s">
        <v>54</v>
      </c>
    </row>
    <row r="98" spans="1:7">
      <c r="A98" s="252" t="s">
        <v>7792</v>
      </c>
      <c r="B98" s="253" t="s">
        <v>9508</v>
      </c>
      <c r="C98" s="253" t="s">
        <v>7641</v>
      </c>
      <c r="D98" s="299">
        <v>1.7025538307461098E-3</v>
      </c>
      <c r="E98" s="253" t="s">
        <v>7642</v>
      </c>
      <c r="F98" s="253" t="s">
        <v>7643</v>
      </c>
      <c r="G98" s="253" t="s">
        <v>54</v>
      </c>
    </row>
    <row r="99" spans="1:7">
      <c r="A99" s="252" t="s">
        <v>7733</v>
      </c>
      <c r="B99" s="253" t="s">
        <v>7734</v>
      </c>
      <c r="C99" s="253" t="s">
        <v>7646</v>
      </c>
      <c r="D99" s="299">
        <v>1.7025538307461098E-3</v>
      </c>
      <c r="E99" s="253" t="s">
        <v>7642</v>
      </c>
      <c r="F99" s="253" t="s">
        <v>7661</v>
      </c>
      <c r="G99" s="253" t="s">
        <v>54</v>
      </c>
    </row>
    <row r="100" spans="1:7">
      <c r="A100" s="252" t="s">
        <v>7844</v>
      </c>
      <c r="B100" s="253" t="s">
        <v>9509</v>
      </c>
      <c r="C100" s="253" t="s">
        <v>7641</v>
      </c>
      <c r="D100" s="299">
        <v>1.7025538307461098E-3</v>
      </c>
      <c r="E100" s="253" t="s">
        <v>7642</v>
      </c>
      <c r="F100" s="253" t="s">
        <v>7643</v>
      </c>
      <c r="G100" s="253" t="s">
        <v>54</v>
      </c>
    </row>
    <row r="101" spans="1:7">
      <c r="A101" s="252" t="s">
        <v>7827</v>
      </c>
      <c r="B101" s="253" t="s">
        <v>9510</v>
      </c>
      <c r="C101" s="253" t="s">
        <v>7654</v>
      </c>
      <c r="D101" s="299">
        <v>1.7025538307461098E-3</v>
      </c>
      <c r="E101" s="253" t="s">
        <v>7642</v>
      </c>
      <c r="F101" s="253" t="s">
        <v>7661</v>
      </c>
      <c r="G101" s="253" t="s">
        <v>54</v>
      </c>
    </row>
    <row r="102" spans="1:7">
      <c r="A102" s="252" t="s">
        <v>7793</v>
      </c>
      <c r="B102" s="253" t="s">
        <v>7794</v>
      </c>
      <c r="C102" s="253" t="s">
        <v>7756</v>
      </c>
      <c r="D102" s="299">
        <v>1.7025538307461098E-3</v>
      </c>
      <c r="E102" s="253" t="s">
        <v>7642</v>
      </c>
      <c r="F102" s="253" t="s">
        <v>7661</v>
      </c>
      <c r="G102" s="253" t="s">
        <v>54</v>
      </c>
    </row>
    <row r="103" spans="1:7">
      <c r="A103" s="252" t="s">
        <v>7823</v>
      </c>
      <c r="B103" s="253" t="s">
        <v>7824</v>
      </c>
      <c r="C103" s="253" t="s">
        <v>7650</v>
      </c>
      <c r="D103" s="299">
        <v>1.7025538307461098E-3</v>
      </c>
      <c r="E103" s="253" t="s">
        <v>7642</v>
      </c>
      <c r="F103" s="253" t="s">
        <v>7661</v>
      </c>
      <c r="G103" s="253" t="s">
        <v>54</v>
      </c>
    </row>
    <row r="104" spans="1:7">
      <c r="A104" s="252" t="s">
        <v>7828</v>
      </c>
      <c r="B104" s="253" t="s">
        <v>7829</v>
      </c>
      <c r="C104" s="253" t="s">
        <v>7650</v>
      </c>
      <c r="D104" s="299">
        <v>1.7025538307461098E-3</v>
      </c>
      <c r="E104" s="253" t="s">
        <v>7687</v>
      </c>
      <c r="F104" s="253" t="s">
        <v>7688</v>
      </c>
      <c r="G104" s="253" t="s">
        <v>81</v>
      </c>
    </row>
    <row r="105" spans="1:7">
      <c r="A105" s="252" t="s">
        <v>7758</v>
      </c>
      <c r="B105" s="253" t="s">
        <v>7759</v>
      </c>
      <c r="C105" s="253" t="s">
        <v>7667</v>
      </c>
      <c r="D105" s="299">
        <v>1.6024036054081031E-3</v>
      </c>
      <c r="E105" s="253" t="s">
        <v>7720</v>
      </c>
      <c r="F105" s="253" t="s">
        <v>7721</v>
      </c>
      <c r="G105" s="253" t="s">
        <v>137</v>
      </c>
    </row>
    <row r="106" spans="1:7">
      <c r="A106" s="252">
        <v>8316</v>
      </c>
      <c r="B106" s="253" t="s">
        <v>9515</v>
      </c>
      <c r="C106" s="253" t="s">
        <v>7650</v>
      </c>
      <c r="D106" s="299">
        <v>1.6024036054081031E-3</v>
      </c>
      <c r="E106" s="253" t="s">
        <v>7740</v>
      </c>
      <c r="F106" s="253" t="s">
        <v>7741</v>
      </c>
      <c r="G106" s="253" t="s">
        <v>147</v>
      </c>
    </row>
    <row r="107" spans="1:7">
      <c r="A107" s="252" t="s">
        <v>7773</v>
      </c>
      <c r="B107" s="253" t="s">
        <v>9512</v>
      </c>
      <c r="C107" s="253" t="s">
        <v>7774</v>
      </c>
      <c r="D107" s="299">
        <v>1.6024036054081031E-3</v>
      </c>
      <c r="E107" s="253" t="s">
        <v>7642</v>
      </c>
      <c r="F107" s="253" t="s">
        <v>7661</v>
      </c>
      <c r="G107" s="253" t="s">
        <v>54</v>
      </c>
    </row>
    <row r="108" spans="1:7">
      <c r="A108" s="252" t="s">
        <v>8111</v>
      </c>
      <c r="B108" s="253" t="s">
        <v>9513</v>
      </c>
      <c r="C108" s="253" t="s">
        <v>7805</v>
      </c>
      <c r="D108" s="299">
        <v>1.6024036054081031E-3</v>
      </c>
      <c r="E108" s="253" t="s">
        <v>7642</v>
      </c>
      <c r="F108" s="253" t="s">
        <v>7661</v>
      </c>
      <c r="G108" s="253" t="s">
        <v>54</v>
      </c>
    </row>
    <row r="109" spans="1:7">
      <c r="A109" s="252" t="s">
        <v>7779</v>
      </c>
      <c r="B109" s="253" t="s">
        <v>9514</v>
      </c>
      <c r="C109" s="253" t="s">
        <v>7756</v>
      </c>
      <c r="D109" s="299">
        <v>1.6024036054081031E-3</v>
      </c>
      <c r="E109" s="253" t="s">
        <v>7642</v>
      </c>
      <c r="F109" s="253" t="s">
        <v>7661</v>
      </c>
      <c r="G109" s="253" t="s">
        <v>54</v>
      </c>
    </row>
    <row r="110" spans="1:7">
      <c r="A110" s="252" t="s">
        <v>218</v>
      </c>
      <c r="B110" s="253" t="s">
        <v>239</v>
      </c>
      <c r="C110" s="253" t="s">
        <v>7667</v>
      </c>
      <c r="D110" s="299">
        <v>1.6024036054081031E-3</v>
      </c>
      <c r="E110" s="253" t="s">
        <v>7642</v>
      </c>
      <c r="F110" s="253" t="s">
        <v>7661</v>
      </c>
      <c r="G110" s="253" t="s">
        <v>54</v>
      </c>
    </row>
    <row r="111" spans="1:7">
      <c r="A111" s="252" t="s">
        <v>8422</v>
      </c>
      <c r="B111" s="253" t="s">
        <v>8423</v>
      </c>
      <c r="C111" s="253" t="s">
        <v>7641</v>
      </c>
      <c r="D111" s="299">
        <v>1.6024036054081031E-3</v>
      </c>
      <c r="E111" s="253" t="s">
        <v>7642</v>
      </c>
      <c r="F111" s="253" t="s">
        <v>7661</v>
      </c>
      <c r="G111" s="253" t="s">
        <v>54</v>
      </c>
    </row>
    <row r="112" spans="1:7">
      <c r="A112" s="252" t="s">
        <v>7795</v>
      </c>
      <c r="B112" s="253" t="s">
        <v>7796</v>
      </c>
      <c r="C112" s="253" t="s">
        <v>7756</v>
      </c>
      <c r="D112" s="299">
        <v>1.6024036054081031E-3</v>
      </c>
      <c r="E112" s="253" t="s">
        <v>7642</v>
      </c>
      <c r="F112" s="253" t="s">
        <v>7661</v>
      </c>
      <c r="G112" s="253" t="s">
        <v>54</v>
      </c>
    </row>
    <row r="113" spans="1:7">
      <c r="A113" s="252" t="s">
        <v>8533</v>
      </c>
      <c r="B113" s="253" t="s">
        <v>2340</v>
      </c>
      <c r="C113" s="253" t="s">
        <v>7641</v>
      </c>
      <c r="D113" s="299">
        <v>1.6024036054081031E-3</v>
      </c>
      <c r="E113" s="253" t="s">
        <v>7642</v>
      </c>
      <c r="F113" s="253" t="s">
        <v>7643</v>
      </c>
      <c r="G113" s="253" t="s">
        <v>54</v>
      </c>
    </row>
    <row r="114" spans="1:7">
      <c r="A114" s="252">
        <v>6857</v>
      </c>
      <c r="B114" s="253" t="s">
        <v>9518</v>
      </c>
      <c r="C114" s="253" t="s">
        <v>7641</v>
      </c>
      <c r="D114" s="299">
        <v>1.5022533800700965E-3</v>
      </c>
      <c r="E114" s="253" t="s">
        <v>7740</v>
      </c>
      <c r="F114" s="253" t="s">
        <v>7741</v>
      </c>
      <c r="G114" s="253" t="s">
        <v>147</v>
      </c>
    </row>
    <row r="115" spans="1:7">
      <c r="A115" s="252">
        <v>8035</v>
      </c>
      <c r="B115" s="253" t="s">
        <v>9519</v>
      </c>
      <c r="C115" s="253" t="s">
        <v>7641</v>
      </c>
      <c r="D115" s="299">
        <v>1.5022533800700965E-3</v>
      </c>
      <c r="E115" s="253" t="s">
        <v>7740</v>
      </c>
      <c r="F115" s="253" t="s">
        <v>7741</v>
      </c>
      <c r="G115" s="253" t="s">
        <v>147</v>
      </c>
    </row>
    <row r="116" spans="1:7">
      <c r="A116" s="252" t="s">
        <v>9327</v>
      </c>
      <c r="B116" s="253" t="s">
        <v>9522</v>
      </c>
      <c r="C116" s="253" t="s">
        <v>7641</v>
      </c>
      <c r="D116" s="299">
        <v>1.5022533800700965E-3</v>
      </c>
      <c r="E116" s="253" t="s">
        <v>7740</v>
      </c>
      <c r="F116" s="253" t="s">
        <v>7741</v>
      </c>
      <c r="G116" s="253" t="s">
        <v>147</v>
      </c>
    </row>
    <row r="117" spans="1:7">
      <c r="A117" s="252">
        <v>6501</v>
      </c>
      <c r="B117" s="253" t="s">
        <v>9523</v>
      </c>
      <c r="C117" s="253" t="s">
        <v>7756</v>
      </c>
      <c r="D117" s="299">
        <v>1.5022533800700965E-3</v>
      </c>
      <c r="E117" s="253" t="s">
        <v>7740</v>
      </c>
      <c r="F117" s="253" t="s">
        <v>7741</v>
      </c>
      <c r="G117" s="253" t="s">
        <v>147</v>
      </c>
    </row>
    <row r="118" spans="1:7">
      <c r="A118" s="252" t="s">
        <v>7870</v>
      </c>
      <c r="B118" s="253" t="s">
        <v>9520</v>
      </c>
      <c r="C118" s="253" t="s">
        <v>7774</v>
      </c>
      <c r="D118" s="299">
        <v>1.5022533800700965E-3</v>
      </c>
      <c r="E118" s="253" t="s">
        <v>7871</v>
      </c>
      <c r="F118" s="253" t="s">
        <v>7872</v>
      </c>
      <c r="G118" s="253" t="s">
        <v>137</v>
      </c>
    </row>
    <row r="119" spans="1:7">
      <c r="A119" s="252" t="s">
        <v>7743</v>
      </c>
      <c r="B119" s="253" t="s">
        <v>9516</v>
      </c>
      <c r="C119" s="253" t="s">
        <v>7664</v>
      </c>
      <c r="D119" s="299">
        <v>1.5022533800700965E-3</v>
      </c>
      <c r="E119" s="253" t="s">
        <v>7642</v>
      </c>
      <c r="F119" s="253" t="s">
        <v>7661</v>
      </c>
      <c r="G119" s="253" t="s">
        <v>54</v>
      </c>
    </row>
    <row r="120" spans="1:7">
      <c r="A120" s="252" t="s">
        <v>7830</v>
      </c>
      <c r="B120" s="253" t="s">
        <v>9517</v>
      </c>
      <c r="C120" s="253" t="s">
        <v>7650</v>
      </c>
      <c r="D120" s="299">
        <v>1.5022533800700965E-3</v>
      </c>
      <c r="E120" s="253" t="s">
        <v>7642</v>
      </c>
      <c r="F120" s="253" t="s">
        <v>7661</v>
      </c>
      <c r="G120" s="253" t="s">
        <v>54</v>
      </c>
    </row>
    <row r="121" spans="1:7">
      <c r="A121" s="252" t="s">
        <v>7840</v>
      </c>
      <c r="B121" s="253" t="s">
        <v>7841</v>
      </c>
      <c r="C121" s="253" t="s">
        <v>7756</v>
      </c>
      <c r="D121" s="299">
        <v>1.5022533800700965E-3</v>
      </c>
      <c r="E121" s="253" t="s">
        <v>7642</v>
      </c>
      <c r="F121" s="253" t="s">
        <v>7661</v>
      </c>
      <c r="G121" s="253" t="s">
        <v>54</v>
      </c>
    </row>
    <row r="122" spans="1:7">
      <c r="A122" s="252" t="s">
        <v>7781</v>
      </c>
      <c r="B122" s="253" t="s">
        <v>9521</v>
      </c>
      <c r="C122" s="253" t="s">
        <v>7646</v>
      </c>
      <c r="D122" s="299">
        <v>1.5022533800700965E-3</v>
      </c>
      <c r="E122" s="253" t="s">
        <v>7642</v>
      </c>
      <c r="F122" s="253" t="s">
        <v>7643</v>
      </c>
      <c r="G122" s="253" t="s">
        <v>54</v>
      </c>
    </row>
    <row r="123" spans="1:7">
      <c r="A123" s="252" t="s">
        <v>9151</v>
      </c>
      <c r="B123" s="253" t="s">
        <v>7689</v>
      </c>
      <c r="C123" s="253" t="s">
        <v>7664</v>
      </c>
      <c r="D123" s="299">
        <v>1.4021031547320905E-3</v>
      </c>
      <c r="E123" s="253" t="s">
        <v>7690</v>
      </c>
      <c r="F123" s="253" t="s">
        <v>7691</v>
      </c>
      <c r="G123" s="253" t="s">
        <v>170</v>
      </c>
    </row>
    <row r="124" spans="1:7">
      <c r="A124" s="252">
        <v>6758</v>
      </c>
      <c r="B124" s="253" t="s">
        <v>9524</v>
      </c>
      <c r="C124" s="253" t="s">
        <v>7646</v>
      </c>
      <c r="D124" s="299">
        <v>1.4021031547320905E-3</v>
      </c>
      <c r="E124" s="253" t="s">
        <v>7740</v>
      </c>
      <c r="F124" s="253" t="s">
        <v>7741</v>
      </c>
      <c r="G124" s="253" t="s">
        <v>147</v>
      </c>
    </row>
    <row r="125" spans="1:7">
      <c r="A125" s="252">
        <v>6098</v>
      </c>
      <c r="B125" s="253" t="s">
        <v>7991</v>
      </c>
      <c r="C125" s="253" t="s">
        <v>7756</v>
      </c>
      <c r="D125" s="299">
        <v>1.4021031547320905E-3</v>
      </c>
      <c r="E125" s="253" t="s">
        <v>7740</v>
      </c>
      <c r="F125" s="253" t="s">
        <v>7741</v>
      </c>
      <c r="G125" s="253" t="s">
        <v>147</v>
      </c>
    </row>
    <row r="126" spans="1:7">
      <c r="A126" s="252" t="s">
        <v>7812</v>
      </c>
      <c r="B126" s="253" t="s">
        <v>7812</v>
      </c>
      <c r="C126" s="253" t="s">
        <v>7646</v>
      </c>
      <c r="D126" s="299">
        <v>1.4021031547320905E-3</v>
      </c>
      <c r="E126" s="253" t="s">
        <v>7642</v>
      </c>
      <c r="F126" s="253" t="s">
        <v>7661</v>
      </c>
      <c r="G126" s="253" t="s">
        <v>54</v>
      </c>
    </row>
    <row r="127" spans="1:7">
      <c r="A127" s="252" t="s">
        <v>7790</v>
      </c>
      <c r="B127" s="253" t="s">
        <v>9525</v>
      </c>
      <c r="C127" s="253" t="s">
        <v>7641</v>
      </c>
      <c r="D127" s="299">
        <v>1.4021031547320905E-3</v>
      </c>
      <c r="E127" s="253" t="s">
        <v>7642</v>
      </c>
      <c r="F127" s="253" t="s">
        <v>7661</v>
      </c>
      <c r="G127" s="253" t="s">
        <v>54</v>
      </c>
    </row>
    <row r="128" spans="1:7">
      <c r="A128" s="252" t="s">
        <v>7878</v>
      </c>
      <c r="B128" s="253" t="s">
        <v>7879</v>
      </c>
      <c r="C128" s="253" t="s">
        <v>7756</v>
      </c>
      <c r="D128" s="299">
        <v>1.4021031547320905E-3</v>
      </c>
      <c r="E128" s="253" t="s">
        <v>7687</v>
      </c>
      <c r="F128" s="253" t="s">
        <v>7688</v>
      </c>
      <c r="G128" s="253" t="s">
        <v>81</v>
      </c>
    </row>
    <row r="129" spans="1:7">
      <c r="A129" s="252" t="s">
        <v>7964</v>
      </c>
      <c r="B129" s="253" t="s">
        <v>3510</v>
      </c>
      <c r="C129" s="253" t="s">
        <v>7756</v>
      </c>
      <c r="D129" s="299">
        <v>1.3019529293940839E-3</v>
      </c>
      <c r="E129" s="253" t="s">
        <v>7720</v>
      </c>
      <c r="F129" s="253" t="s">
        <v>7721</v>
      </c>
      <c r="G129" s="253" t="s">
        <v>137</v>
      </c>
    </row>
    <row r="130" spans="1:7">
      <c r="A130" s="252">
        <v>9984</v>
      </c>
      <c r="B130" s="253" t="s">
        <v>9529</v>
      </c>
      <c r="C130" s="253" t="s">
        <v>7654</v>
      </c>
      <c r="D130" s="299">
        <v>1.3019529293940839E-3</v>
      </c>
      <c r="E130" s="253" t="s">
        <v>7740</v>
      </c>
      <c r="F130" s="253" t="s">
        <v>7741</v>
      </c>
      <c r="G130" s="253" t="s">
        <v>147</v>
      </c>
    </row>
    <row r="131" spans="1:7">
      <c r="A131" s="252">
        <v>8411</v>
      </c>
      <c r="B131" s="253" t="s">
        <v>9530</v>
      </c>
      <c r="C131" s="253" t="s">
        <v>7650</v>
      </c>
      <c r="D131" s="299">
        <v>1.3019529293940839E-3</v>
      </c>
      <c r="E131" s="253" t="s">
        <v>7740</v>
      </c>
      <c r="F131" s="253" t="s">
        <v>7741</v>
      </c>
      <c r="G131" s="253" t="s">
        <v>147</v>
      </c>
    </row>
    <row r="132" spans="1:7">
      <c r="A132" s="252" t="s">
        <v>7966</v>
      </c>
      <c r="B132" s="253" t="s">
        <v>7967</v>
      </c>
      <c r="C132" s="253" t="s">
        <v>7650</v>
      </c>
      <c r="D132" s="299">
        <v>1.3019529293940839E-3</v>
      </c>
      <c r="E132" s="253" t="s">
        <v>7968</v>
      </c>
      <c r="F132" s="253" t="s">
        <v>7969</v>
      </c>
      <c r="G132" s="253" t="s">
        <v>137</v>
      </c>
    </row>
    <row r="133" spans="1:7">
      <c r="A133" s="252" t="s">
        <v>7772</v>
      </c>
      <c r="B133" s="253" t="s">
        <v>561</v>
      </c>
      <c r="C133" s="253" t="s">
        <v>7680</v>
      </c>
      <c r="D133" s="299">
        <v>1.3019529293940839E-3</v>
      </c>
      <c r="E133" s="253" t="s">
        <v>7724</v>
      </c>
      <c r="F133" s="253" t="s">
        <v>7652</v>
      </c>
      <c r="G133" s="253" t="s">
        <v>7725</v>
      </c>
    </row>
    <row r="134" spans="1:7">
      <c r="A134" s="252" t="s">
        <v>7834</v>
      </c>
      <c r="B134" s="253" t="s">
        <v>9526</v>
      </c>
      <c r="C134" s="253" t="s">
        <v>7664</v>
      </c>
      <c r="D134" s="299">
        <v>1.3019529293940839E-3</v>
      </c>
      <c r="E134" s="253" t="s">
        <v>7642</v>
      </c>
      <c r="F134" s="253" t="s">
        <v>7643</v>
      </c>
      <c r="G134" s="253" t="s">
        <v>54</v>
      </c>
    </row>
    <row r="135" spans="1:7">
      <c r="A135" s="252" t="s">
        <v>8183</v>
      </c>
      <c r="B135" s="253" t="s">
        <v>8184</v>
      </c>
      <c r="C135" s="253" t="s">
        <v>7738</v>
      </c>
      <c r="D135" s="299">
        <v>1.3019529293940839E-3</v>
      </c>
      <c r="E135" s="253" t="s">
        <v>7642</v>
      </c>
      <c r="F135" s="253" t="s">
        <v>7661</v>
      </c>
      <c r="G135" s="253" t="s">
        <v>54</v>
      </c>
    </row>
    <row r="136" spans="1:7">
      <c r="A136" s="252" t="s">
        <v>7771</v>
      </c>
      <c r="B136" s="253" t="s">
        <v>9527</v>
      </c>
      <c r="C136" s="253" t="s">
        <v>7650</v>
      </c>
      <c r="D136" s="299">
        <v>1.3019529293940839E-3</v>
      </c>
      <c r="E136" s="253" t="s">
        <v>7642</v>
      </c>
      <c r="F136" s="253" t="s">
        <v>7661</v>
      </c>
      <c r="G136" s="253" t="s">
        <v>54</v>
      </c>
    </row>
    <row r="137" spans="1:7">
      <c r="A137" s="252" t="s">
        <v>7777</v>
      </c>
      <c r="B137" s="253" t="s">
        <v>7778</v>
      </c>
      <c r="C137" s="253" t="s">
        <v>7664</v>
      </c>
      <c r="D137" s="299">
        <v>1.3019529293940839E-3</v>
      </c>
      <c r="E137" s="253" t="s">
        <v>7642</v>
      </c>
      <c r="F137" s="253" t="s">
        <v>7661</v>
      </c>
      <c r="G137" s="253" t="s">
        <v>54</v>
      </c>
    </row>
    <row r="138" spans="1:7">
      <c r="A138" s="252" t="s">
        <v>7854</v>
      </c>
      <c r="B138" s="253" t="s">
        <v>9528</v>
      </c>
      <c r="C138" s="253" t="s">
        <v>7756</v>
      </c>
      <c r="D138" s="299">
        <v>1.3019529293940839E-3</v>
      </c>
      <c r="E138" s="253" t="s">
        <v>7642</v>
      </c>
      <c r="F138" s="253" t="s">
        <v>7661</v>
      </c>
      <c r="G138" s="253" t="s">
        <v>54</v>
      </c>
    </row>
    <row r="139" spans="1:7">
      <c r="A139" s="252" t="s">
        <v>8075</v>
      </c>
      <c r="B139" s="253" t="s">
        <v>1009</v>
      </c>
      <c r="C139" s="253" t="s">
        <v>7650</v>
      </c>
      <c r="D139" s="299">
        <v>1.3019529293940839E-3</v>
      </c>
      <c r="E139" s="253" t="s">
        <v>7642</v>
      </c>
      <c r="F139" s="253" t="s">
        <v>7661</v>
      </c>
      <c r="G139" s="253" t="s">
        <v>54</v>
      </c>
    </row>
    <row r="140" spans="1:7">
      <c r="A140" s="252" t="s">
        <v>7918</v>
      </c>
      <c r="B140" s="253" t="s">
        <v>649</v>
      </c>
      <c r="C140" s="253" t="s">
        <v>7650</v>
      </c>
      <c r="D140" s="299">
        <v>1.2018027040560774E-3</v>
      </c>
      <c r="E140" s="253" t="s">
        <v>7785</v>
      </c>
      <c r="F140" s="253" t="s">
        <v>7786</v>
      </c>
      <c r="G140" s="253" t="s">
        <v>152</v>
      </c>
    </row>
    <row r="141" spans="1:7">
      <c r="A141" s="252" t="s">
        <v>7851</v>
      </c>
      <c r="B141" s="253" t="s">
        <v>7852</v>
      </c>
      <c r="C141" s="253" t="s">
        <v>7756</v>
      </c>
      <c r="D141" s="299">
        <v>1.2018027040560774E-3</v>
      </c>
      <c r="E141" s="253" t="s">
        <v>7720</v>
      </c>
      <c r="F141" s="253" t="s">
        <v>7721</v>
      </c>
      <c r="G141" s="253" t="s">
        <v>137</v>
      </c>
    </row>
    <row r="142" spans="1:7">
      <c r="A142" s="252" t="s">
        <v>7718</v>
      </c>
      <c r="B142" s="253" t="s">
        <v>7719</v>
      </c>
      <c r="C142" s="253" t="s">
        <v>7646</v>
      </c>
      <c r="D142" s="299">
        <v>1.2018027040560774E-3</v>
      </c>
      <c r="E142" s="253" t="s">
        <v>7720</v>
      </c>
      <c r="F142" s="253" t="s">
        <v>7721</v>
      </c>
      <c r="G142" s="253" t="s">
        <v>137</v>
      </c>
    </row>
    <row r="143" spans="1:7">
      <c r="A143" s="252" t="s">
        <v>9098</v>
      </c>
      <c r="B143" s="253" t="s">
        <v>9099</v>
      </c>
      <c r="C143" s="253" t="s">
        <v>7756</v>
      </c>
      <c r="D143" s="299">
        <v>1.2018027040560774E-3</v>
      </c>
      <c r="E143" s="253" t="s">
        <v>7676</v>
      </c>
      <c r="F143" s="253" t="s">
        <v>7677</v>
      </c>
      <c r="G143" s="253" t="s">
        <v>137</v>
      </c>
    </row>
    <row r="144" spans="1:7">
      <c r="A144" s="252" t="s">
        <v>8030</v>
      </c>
      <c r="B144" s="253" t="s">
        <v>1157</v>
      </c>
      <c r="C144" s="253" t="s">
        <v>7650</v>
      </c>
      <c r="D144" s="299">
        <v>1.2018027040560774E-3</v>
      </c>
      <c r="E144" s="253" t="s">
        <v>8031</v>
      </c>
      <c r="F144" s="253" t="s">
        <v>8032</v>
      </c>
      <c r="G144" s="253" t="s">
        <v>209</v>
      </c>
    </row>
    <row r="145" spans="1:7">
      <c r="A145" s="252" t="s">
        <v>7746</v>
      </c>
      <c r="B145" s="253" t="s">
        <v>9531</v>
      </c>
      <c r="C145" s="253" t="s">
        <v>7664</v>
      </c>
      <c r="D145" s="299">
        <v>1.2018027040560774E-3</v>
      </c>
      <c r="E145" s="253" t="s">
        <v>7642</v>
      </c>
      <c r="F145" s="253" t="s">
        <v>7661</v>
      </c>
      <c r="G145" s="253" t="s">
        <v>54</v>
      </c>
    </row>
    <row r="146" spans="1:7">
      <c r="A146" s="252" t="s">
        <v>8241</v>
      </c>
      <c r="B146" s="253" t="s">
        <v>9532</v>
      </c>
      <c r="C146" s="253" t="s">
        <v>7641</v>
      </c>
      <c r="D146" s="299">
        <v>1.2018027040560774E-3</v>
      </c>
      <c r="E146" s="253" t="s">
        <v>7642</v>
      </c>
      <c r="F146" s="253" t="s">
        <v>7661</v>
      </c>
      <c r="G146" s="253" t="s">
        <v>54</v>
      </c>
    </row>
    <row r="147" spans="1:7">
      <c r="A147" s="252" t="s">
        <v>7819</v>
      </c>
      <c r="B147" s="253" t="s">
        <v>9533</v>
      </c>
      <c r="C147" s="253" t="s">
        <v>7664</v>
      </c>
      <c r="D147" s="299">
        <v>1.2018027040560774E-3</v>
      </c>
      <c r="E147" s="253" t="s">
        <v>7642</v>
      </c>
      <c r="F147" s="253" t="s">
        <v>7643</v>
      </c>
      <c r="G147" s="253" t="s">
        <v>54</v>
      </c>
    </row>
    <row r="148" spans="1:7">
      <c r="A148" s="252" t="s">
        <v>7804</v>
      </c>
      <c r="B148" s="253" t="s">
        <v>9534</v>
      </c>
      <c r="C148" s="253" t="s">
        <v>7805</v>
      </c>
      <c r="D148" s="299">
        <v>1.2018027040560774E-3</v>
      </c>
      <c r="E148" s="253" t="s">
        <v>7642</v>
      </c>
      <c r="F148" s="253" t="s">
        <v>7661</v>
      </c>
      <c r="G148" s="253" t="s">
        <v>54</v>
      </c>
    </row>
    <row r="149" spans="1:7">
      <c r="A149" s="252" t="s">
        <v>7858</v>
      </c>
      <c r="B149" s="253" t="s">
        <v>9535</v>
      </c>
      <c r="C149" s="253" t="s">
        <v>7650</v>
      </c>
      <c r="D149" s="299">
        <v>1.2018027040560774E-3</v>
      </c>
      <c r="E149" s="253" t="s">
        <v>7642</v>
      </c>
      <c r="F149" s="253" t="s">
        <v>7661</v>
      </c>
      <c r="G149" s="253" t="s">
        <v>54</v>
      </c>
    </row>
    <row r="150" spans="1:7">
      <c r="A150" s="252" t="s">
        <v>9536</v>
      </c>
      <c r="B150" s="253" t="s">
        <v>879</v>
      </c>
      <c r="C150" s="253" t="s">
        <v>7650</v>
      </c>
      <c r="D150" s="299">
        <v>1.2018027040560774E-3</v>
      </c>
      <c r="E150" s="253" t="s">
        <v>7642</v>
      </c>
      <c r="F150" s="253" t="s">
        <v>7661</v>
      </c>
      <c r="G150" s="253" t="s">
        <v>54</v>
      </c>
    </row>
    <row r="151" spans="1:7">
      <c r="A151" s="252" t="s">
        <v>7887</v>
      </c>
      <c r="B151" s="253" t="s">
        <v>9537</v>
      </c>
      <c r="C151" s="253" t="s">
        <v>7667</v>
      </c>
      <c r="D151" s="299">
        <v>1.2018027040560774E-3</v>
      </c>
      <c r="E151" s="253" t="s">
        <v>7642</v>
      </c>
      <c r="F151" s="253" t="s">
        <v>7661</v>
      </c>
      <c r="G151" s="253" t="s">
        <v>54</v>
      </c>
    </row>
    <row r="152" spans="1:7">
      <c r="A152" s="252" t="s">
        <v>8197</v>
      </c>
      <c r="B152" s="253" t="s">
        <v>8198</v>
      </c>
      <c r="C152" s="253" t="s">
        <v>7650</v>
      </c>
      <c r="D152" s="299">
        <v>1.1016524787180709E-3</v>
      </c>
      <c r="E152" s="253" t="s">
        <v>7785</v>
      </c>
      <c r="F152" s="253" t="s">
        <v>7786</v>
      </c>
      <c r="G152" s="253" t="s">
        <v>152</v>
      </c>
    </row>
    <row r="153" spans="1:7">
      <c r="A153" s="252" t="s">
        <v>7864</v>
      </c>
      <c r="B153" s="253" t="s">
        <v>7865</v>
      </c>
      <c r="C153" s="253" t="s">
        <v>7667</v>
      </c>
      <c r="D153" s="299">
        <v>1.1016524787180709E-3</v>
      </c>
      <c r="E153" s="253" t="s">
        <v>7785</v>
      </c>
      <c r="F153" s="253" t="s">
        <v>7786</v>
      </c>
      <c r="G153" s="253" t="s">
        <v>152</v>
      </c>
    </row>
    <row r="154" spans="1:7">
      <c r="A154" s="252" t="s">
        <v>9299</v>
      </c>
      <c r="B154" s="253" t="s">
        <v>8034</v>
      </c>
      <c r="C154" s="253" t="s">
        <v>7641</v>
      </c>
      <c r="D154" s="299">
        <v>1.1016524787180709E-3</v>
      </c>
      <c r="E154" s="253" t="s">
        <v>7708</v>
      </c>
      <c r="F154" s="253" t="s">
        <v>7709</v>
      </c>
      <c r="G154" s="253" t="s">
        <v>142</v>
      </c>
    </row>
    <row r="155" spans="1:7">
      <c r="A155" s="252" t="s">
        <v>7903</v>
      </c>
      <c r="B155" s="253" t="s">
        <v>7904</v>
      </c>
      <c r="C155" s="253" t="s">
        <v>7650</v>
      </c>
      <c r="D155" s="299">
        <v>1.1016524787180709E-3</v>
      </c>
      <c r="E155" s="253" t="s">
        <v>7720</v>
      </c>
      <c r="F155" s="253" t="s">
        <v>7721</v>
      </c>
      <c r="G155" s="253" t="s">
        <v>137</v>
      </c>
    </row>
    <row r="156" spans="1:7">
      <c r="A156" s="252" t="s">
        <v>7842</v>
      </c>
      <c r="B156" s="253" t="s">
        <v>7843</v>
      </c>
      <c r="C156" s="253" t="s">
        <v>7738</v>
      </c>
      <c r="D156" s="299">
        <v>1.1016524787180709E-3</v>
      </c>
      <c r="E156" s="253" t="s">
        <v>7720</v>
      </c>
      <c r="F156" s="253" t="s">
        <v>7721</v>
      </c>
      <c r="G156" s="253" t="s">
        <v>137</v>
      </c>
    </row>
    <row r="157" spans="1:7">
      <c r="A157" s="252" t="s">
        <v>7897</v>
      </c>
      <c r="B157" s="253" t="s">
        <v>7898</v>
      </c>
      <c r="C157" s="253" t="s">
        <v>7654</v>
      </c>
      <c r="D157" s="299">
        <v>1.1016524787180709E-3</v>
      </c>
      <c r="E157" s="253" t="s">
        <v>7676</v>
      </c>
      <c r="F157" s="253" t="s">
        <v>7677</v>
      </c>
      <c r="G157" s="253" t="s">
        <v>137</v>
      </c>
    </row>
    <row r="158" spans="1:7">
      <c r="A158" s="252" t="s">
        <v>7965</v>
      </c>
      <c r="B158" s="253" t="s">
        <v>9540</v>
      </c>
      <c r="C158" s="253" t="s">
        <v>7650</v>
      </c>
      <c r="D158" s="299">
        <v>1.1016524787180709E-3</v>
      </c>
      <c r="E158" s="253" t="s">
        <v>7703</v>
      </c>
      <c r="F158" s="253" t="s">
        <v>7704</v>
      </c>
      <c r="G158" s="253" t="s">
        <v>137</v>
      </c>
    </row>
    <row r="159" spans="1:7">
      <c r="A159" s="252" t="s">
        <v>7880</v>
      </c>
      <c r="B159" s="253" t="s">
        <v>287</v>
      </c>
      <c r="C159" s="253" t="s">
        <v>7738</v>
      </c>
      <c r="D159" s="299">
        <v>1.1016524787180709E-3</v>
      </c>
      <c r="E159" s="253" t="s">
        <v>7724</v>
      </c>
      <c r="F159" s="253" t="s">
        <v>7652</v>
      </c>
      <c r="G159" s="253" t="s">
        <v>7725</v>
      </c>
    </row>
    <row r="160" spans="1:7">
      <c r="A160" s="252" t="s">
        <v>7890</v>
      </c>
      <c r="B160" s="253" t="s">
        <v>9153</v>
      </c>
      <c r="C160" s="253" t="s">
        <v>7680</v>
      </c>
      <c r="D160" s="299">
        <v>1.1016524787180709E-3</v>
      </c>
      <c r="E160" s="253" t="s">
        <v>7724</v>
      </c>
      <c r="F160" s="253" t="s">
        <v>7652</v>
      </c>
      <c r="G160" s="253" t="s">
        <v>7725</v>
      </c>
    </row>
    <row r="161" spans="1:7">
      <c r="A161" s="252" t="s">
        <v>7853</v>
      </c>
      <c r="B161" s="253" t="s">
        <v>9538</v>
      </c>
      <c r="C161" s="253" t="s">
        <v>7664</v>
      </c>
      <c r="D161" s="299">
        <v>1.1016524787180709E-3</v>
      </c>
      <c r="E161" s="253" t="s">
        <v>7642</v>
      </c>
      <c r="F161" s="253" t="s">
        <v>7661</v>
      </c>
      <c r="G161" s="253" t="s">
        <v>54</v>
      </c>
    </row>
    <row r="162" spans="1:7">
      <c r="A162" s="252" t="s">
        <v>7900</v>
      </c>
      <c r="B162" s="253" t="s">
        <v>9539</v>
      </c>
      <c r="C162" s="253" t="s">
        <v>7650</v>
      </c>
      <c r="D162" s="299">
        <v>1.1016524787180709E-3</v>
      </c>
      <c r="E162" s="253" t="s">
        <v>7642</v>
      </c>
      <c r="F162" s="253" t="s">
        <v>7661</v>
      </c>
      <c r="G162" s="253" t="s">
        <v>54</v>
      </c>
    </row>
    <row r="163" spans="1:7">
      <c r="A163" s="252" t="s">
        <v>7803</v>
      </c>
      <c r="B163" s="253" t="s">
        <v>675</v>
      </c>
      <c r="C163" s="253" t="s">
        <v>7646</v>
      </c>
      <c r="D163" s="299">
        <v>1.1016524787180709E-3</v>
      </c>
      <c r="E163" s="253" t="s">
        <v>7642</v>
      </c>
      <c r="F163" s="253" t="s">
        <v>7643</v>
      </c>
      <c r="G163" s="253" t="s">
        <v>54</v>
      </c>
    </row>
    <row r="164" spans="1:7">
      <c r="A164" s="252" t="s">
        <v>7954</v>
      </c>
      <c r="B164" s="253" t="s">
        <v>7955</v>
      </c>
      <c r="C164" s="253" t="s">
        <v>7756</v>
      </c>
      <c r="D164" s="299">
        <v>1.1016524787180709E-3</v>
      </c>
      <c r="E164" s="253" t="s">
        <v>7642</v>
      </c>
      <c r="F164" s="253" t="s">
        <v>7661</v>
      </c>
      <c r="G164" s="253" t="s">
        <v>54</v>
      </c>
    </row>
    <row r="165" spans="1:7">
      <c r="A165" s="252" t="s">
        <v>7931</v>
      </c>
      <c r="B165" s="253" t="s">
        <v>1121</v>
      </c>
      <c r="C165" s="253" t="s">
        <v>7664</v>
      </c>
      <c r="D165" s="299">
        <v>1.1016524787180709E-3</v>
      </c>
      <c r="E165" s="253" t="s">
        <v>7642</v>
      </c>
      <c r="F165" s="253" t="s">
        <v>7661</v>
      </c>
      <c r="G165" s="253" t="s">
        <v>54</v>
      </c>
    </row>
    <row r="166" spans="1:7">
      <c r="A166" s="252" t="s">
        <v>7821</v>
      </c>
      <c r="B166" s="253" t="s">
        <v>7822</v>
      </c>
      <c r="C166" s="253" t="s">
        <v>7664</v>
      </c>
      <c r="D166" s="299">
        <v>1.1016524787180709E-3</v>
      </c>
      <c r="E166" s="253" t="s">
        <v>7642</v>
      </c>
      <c r="F166" s="253" t="s">
        <v>7661</v>
      </c>
      <c r="G166" s="253" t="s">
        <v>54</v>
      </c>
    </row>
    <row r="167" spans="1:7">
      <c r="A167" s="252" t="s">
        <v>7753</v>
      </c>
      <c r="B167" s="253" t="s">
        <v>7754</v>
      </c>
      <c r="C167" s="253" t="s">
        <v>7646</v>
      </c>
      <c r="D167" s="299">
        <v>1.1016524787180709E-3</v>
      </c>
      <c r="E167" s="253" t="s">
        <v>7642</v>
      </c>
      <c r="F167" s="253" t="s">
        <v>7661</v>
      </c>
      <c r="G167" s="253" t="s">
        <v>54</v>
      </c>
    </row>
    <row r="168" spans="1:7">
      <c r="A168" s="252" t="s">
        <v>7861</v>
      </c>
      <c r="B168" s="253" t="s">
        <v>355</v>
      </c>
      <c r="C168" s="253" t="s">
        <v>7680</v>
      </c>
      <c r="D168" s="299">
        <v>1.1016524787180709E-3</v>
      </c>
      <c r="E168" s="253" t="s">
        <v>7642</v>
      </c>
      <c r="F168" s="253" t="s">
        <v>7661</v>
      </c>
      <c r="G168" s="253" t="s">
        <v>54</v>
      </c>
    </row>
    <row r="169" spans="1:7">
      <c r="A169" s="252" t="s">
        <v>8003</v>
      </c>
      <c r="B169" s="253" t="s">
        <v>1608</v>
      </c>
      <c r="C169" s="253" t="s">
        <v>7667</v>
      </c>
      <c r="D169" s="299">
        <v>1.1016524787180709E-3</v>
      </c>
      <c r="E169" s="253" t="s">
        <v>7642</v>
      </c>
      <c r="F169" s="253" t="s">
        <v>7661</v>
      </c>
      <c r="G169" s="253" t="s">
        <v>54</v>
      </c>
    </row>
    <row r="170" spans="1:7">
      <c r="A170" s="252" t="s">
        <v>5294</v>
      </c>
      <c r="B170" s="253" t="s">
        <v>7818</v>
      </c>
      <c r="C170" s="253" t="s">
        <v>7756</v>
      </c>
      <c r="D170" s="299">
        <v>1.1016524787180709E-3</v>
      </c>
      <c r="E170" s="253" t="s">
        <v>7642</v>
      </c>
      <c r="F170" s="253" t="s">
        <v>7643</v>
      </c>
      <c r="G170" s="253" t="s">
        <v>54</v>
      </c>
    </row>
    <row r="171" spans="1:7">
      <c r="A171" s="252" t="s">
        <v>7731</v>
      </c>
      <c r="B171" s="253" t="s">
        <v>7732</v>
      </c>
      <c r="C171" s="253" t="s">
        <v>7641</v>
      </c>
      <c r="D171" s="299">
        <v>1.1016524787180709E-3</v>
      </c>
      <c r="E171" s="253" t="s">
        <v>7642</v>
      </c>
      <c r="F171" s="253" t="s">
        <v>7661</v>
      </c>
      <c r="G171" s="253" t="s">
        <v>54</v>
      </c>
    </row>
    <row r="172" spans="1:7">
      <c r="A172" s="252" t="s">
        <v>7820</v>
      </c>
      <c r="B172" s="253" t="s">
        <v>945</v>
      </c>
      <c r="C172" s="253" t="s">
        <v>7756</v>
      </c>
      <c r="D172" s="299">
        <v>1.1016524787180709E-3</v>
      </c>
      <c r="E172" s="253" t="s">
        <v>7642</v>
      </c>
      <c r="F172" s="253" t="s">
        <v>7661</v>
      </c>
      <c r="G172" s="253" t="s">
        <v>54</v>
      </c>
    </row>
    <row r="173" spans="1:7">
      <c r="A173" s="252" t="s">
        <v>7705</v>
      </c>
      <c r="B173" s="253" t="s">
        <v>7706</v>
      </c>
      <c r="C173" s="253" t="s">
        <v>7641</v>
      </c>
      <c r="D173" s="299">
        <v>1.1016524787180709E-3</v>
      </c>
      <c r="E173" s="253" t="s">
        <v>7642</v>
      </c>
      <c r="F173" s="253" t="s">
        <v>7643</v>
      </c>
      <c r="G173" s="253" t="s">
        <v>54</v>
      </c>
    </row>
    <row r="174" spans="1:7">
      <c r="A174" s="252" t="s">
        <v>7901</v>
      </c>
      <c r="B174" s="253" t="s">
        <v>7902</v>
      </c>
      <c r="C174" s="253" t="s">
        <v>7646</v>
      </c>
      <c r="D174" s="299">
        <v>1.1016524787180709E-3</v>
      </c>
      <c r="E174" s="253" t="s">
        <v>7687</v>
      </c>
      <c r="F174" s="253" t="s">
        <v>7688</v>
      </c>
      <c r="G174" s="253" t="s">
        <v>81</v>
      </c>
    </row>
    <row r="175" spans="1:7">
      <c r="A175" s="252" t="s">
        <v>7957</v>
      </c>
      <c r="B175" s="253" t="s">
        <v>7958</v>
      </c>
      <c r="C175" s="253" t="s">
        <v>7650</v>
      </c>
      <c r="D175" s="299">
        <v>1.1016524787180709E-3</v>
      </c>
      <c r="E175" s="253" t="s">
        <v>7687</v>
      </c>
      <c r="F175" s="253" t="s">
        <v>7688</v>
      </c>
      <c r="G175" s="253" t="s">
        <v>81</v>
      </c>
    </row>
    <row r="176" spans="1:7">
      <c r="A176" s="252">
        <v>2317</v>
      </c>
      <c r="B176" s="253" t="s">
        <v>760</v>
      </c>
      <c r="C176" s="253" t="s">
        <v>7641</v>
      </c>
      <c r="D176" s="299">
        <v>1.1016524787180709E-3</v>
      </c>
      <c r="E176" s="253" t="s">
        <v>7670</v>
      </c>
      <c r="F176" s="253" t="s">
        <v>7671</v>
      </c>
      <c r="G176" s="253" t="s">
        <v>160</v>
      </c>
    </row>
    <row r="177" spans="1:7">
      <c r="A177" s="252" t="s">
        <v>7963</v>
      </c>
      <c r="B177" s="253" t="s">
        <v>417</v>
      </c>
      <c r="C177" s="253" t="s">
        <v>7650</v>
      </c>
      <c r="D177" s="299">
        <v>1.0015022533800646E-3</v>
      </c>
      <c r="E177" s="253" t="s">
        <v>7785</v>
      </c>
      <c r="F177" s="253" t="s">
        <v>7786</v>
      </c>
      <c r="G177" s="253" t="s">
        <v>152</v>
      </c>
    </row>
    <row r="178" spans="1:7">
      <c r="A178" s="252" t="s">
        <v>7906</v>
      </c>
      <c r="B178" s="253" t="s">
        <v>9544</v>
      </c>
      <c r="C178" s="253" t="s">
        <v>7667</v>
      </c>
      <c r="D178" s="299">
        <v>1.0015022533800646E-3</v>
      </c>
      <c r="E178" s="253" t="s">
        <v>7785</v>
      </c>
      <c r="F178" s="253" t="s">
        <v>7786</v>
      </c>
      <c r="G178" s="253" t="s">
        <v>152</v>
      </c>
    </row>
    <row r="179" spans="1:7">
      <c r="A179" s="252" t="s">
        <v>8516</v>
      </c>
      <c r="B179" s="253" t="s">
        <v>9545</v>
      </c>
      <c r="C179" s="253" t="s">
        <v>7738</v>
      </c>
      <c r="D179" s="299">
        <v>1.0015022533800646E-3</v>
      </c>
      <c r="E179" s="253" t="s">
        <v>7785</v>
      </c>
      <c r="F179" s="253" t="s">
        <v>7786</v>
      </c>
      <c r="G179" s="253" t="s">
        <v>152</v>
      </c>
    </row>
    <row r="180" spans="1:7">
      <c r="A180" s="252">
        <v>939</v>
      </c>
      <c r="B180" s="253" t="s">
        <v>7939</v>
      </c>
      <c r="C180" s="253" t="s">
        <v>7650</v>
      </c>
      <c r="D180" s="299">
        <v>1.0015022533800646E-3</v>
      </c>
      <c r="E180" s="253" t="s">
        <v>7695</v>
      </c>
      <c r="F180" s="253" t="s">
        <v>7696</v>
      </c>
      <c r="G180" s="253" t="s">
        <v>166</v>
      </c>
    </row>
    <row r="181" spans="1:7">
      <c r="A181" s="252" t="s">
        <v>7808</v>
      </c>
      <c r="B181" s="253" t="s">
        <v>7809</v>
      </c>
      <c r="C181" s="253" t="s">
        <v>7680</v>
      </c>
      <c r="D181" s="299">
        <v>1.0015022533800646E-3</v>
      </c>
      <c r="E181" s="253" t="s">
        <v>7720</v>
      </c>
      <c r="F181" s="253" t="s">
        <v>7721</v>
      </c>
      <c r="G181" s="253" t="s">
        <v>137</v>
      </c>
    </row>
    <row r="182" spans="1:7">
      <c r="A182" s="252">
        <v>1299</v>
      </c>
      <c r="B182" s="253" t="s">
        <v>9546</v>
      </c>
      <c r="C182" s="253" t="s">
        <v>7650</v>
      </c>
      <c r="D182" s="299">
        <v>1.0015022533800646E-3</v>
      </c>
      <c r="E182" s="253" t="s">
        <v>7816</v>
      </c>
      <c r="F182" s="253" t="s">
        <v>7696</v>
      </c>
      <c r="G182" s="253" t="s">
        <v>166</v>
      </c>
    </row>
    <row r="183" spans="1:7">
      <c r="A183" s="252" t="s">
        <v>8135</v>
      </c>
      <c r="B183" s="253" t="s">
        <v>1175</v>
      </c>
      <c r="C183" s="253" t="s">
        <v>7650</v>
      </c>
      <c r="D183" s="299">
        <v>1.0015022533800646E-3</v>
      </c>
      <c r="E183" s="253" t="s">
        <v>7968</v>
      </c>
      <c r="F183" s="253" t="s">
        <v>7969</v>
      </c>
      <c r="G183" s="253" t="s">
        <v>137</v>
      </c>
    </row>
    <row r="184" spans="1:7">
      <c r="A184" s="252" t="s">
        <v>7801</v>
      </c>
      <c r="B184" s="253" t="s">
        <v>131</v>
      </c>
      <c r="C184" s="253" t="s">
        <v>7667</v>
      </c>
      <c r="D184" s="299">
        <v>1.0015022533800646E-3</v>
      </c>
      <c r="E184" s="253" t="s">
        <v>7724</v>
      </c>
      <c r="F184" s="253" t="s">
        <v>7652</v>
      </c>
      <c r="G184" s="253" t="s">
        <v>7725</v>
      </c>
    </row>
    <row r="185" spans="1:7">
      <c r="A185" s="252" t="s">
        <v>7956</v>
      </c>
      <c r="B185" s="253" t="s">
        <v>9542</v>
      </c>
      <c r="C185" s="253" t="s">
        <v>7667</v>
      </c>
      <c r="D185" s="299">
        <v>1.0015022533800646E-3</v>
      </c>
      <c r="E185" s="253" t="s">
        <v>7642</v>
      </c>
      <c r="F185" s="253" t="s">
        <v>7661</v>
      </c>
      <c r="G185" s="253" t="s">
        <v>54</v>
      </c>
    </row>
    <row r="186" spans="1:7">
      <c r="A186" s="252" t="s">
        <v>7948</v>
      </c>
      <c r="B186" s="253" t="s">
        <v>9543</v>
      </c>
      <c r="C186" s="253" t="s">
        <v>7641</v>
      </c>
      <c r="D186" s="299">
        <v>1.0015022533800646E-3</v>
      </c>
      <c r="E186" s="253" t="s">
        <v>7642</v>
      </c>
      <c r="F186" s="253" t="s">
        <v>7661</v>
      </c>
      <c r="G186" s="253" t="s">
        <v>54</v>
      </c>
    </row>
    <row r="187" spans="1:7">
      <c r="A187" s="252" t="s">
        <v>8035</v>
      </c>
      <c r="B187" s="253" t="s">
        <v>9547</v>
      </c>
      <c r="C187" s="253" t="s">
        <v>7641</v>
      </c>
      <c r="D187" s="299">
        <v>1.0015022533800646E-3</v>
      </c>
      <c r="E187" s="253" t="s">
        <v>7642</v>
      </c>
      <c r="F187" s="253" t="s">
        <v>7643</v>
      </c>
      <c r="G187" s="253" t="s">
        <v>54</v>
      </c>
    </row>
    <row r="188" spans="1:7">
      <c r="A188" s="252" t="s">
        <v>7942</v>
      </c>
      <c r="B188" s="253" t="s">
        <v>7943</v>
      </c>
      <c r="C188" s="253" t="s">
        <v>7738</v>
      </c>
      <c r="D188" s="299">
        <v>1.0015022533800646E-3</v>
      </c>
      <c r="E188" s="253" t="s">
        <v>7642</v>
      </c>
      <c r="F188" s="253" t="s">
        <v>7661</v>
      </c>
      <c r="G188" s="253" t="s">
        <v>54</v>
      </c>
    </row>
    <row r="189" spans="1:7">
      <c r="A189" s="252" t="s">
        <v>7832</v>
      </c>
      <c r="B189" s="253" t="s">
        <v>9548</v>
      </c>
      <c r="C189" s="253" t="s">
        <v>7664</v>
      </c>
      <c r="D189" s="299">
        <v>1.0015022533800646E-3</v>
      </c>
      <c r="E189" s="253" t="s">
        <v>7642</v>
      </c>
      <c r="F189" s="253" t="s">
        <v>7661</v>
      </c>
      <c r="G189" s="253" t="s">
        <v>54</v>
      </c>
    </row>
    <row r="190" spans="1:7">
      <c r="A190" s="252" t="s">
        <v>8322</v>
      </c>
      <c r="B190" s="253" t="s">
        <v>9549</v>
      </c>
      <c r="C190" s="253" t="s">
        <v>7756</v>
      </c>
      <c r="D190" s="299">
        <v>1.0015022533800646E-3</v>
      </c>
      <c r="E190" s="253" t="s">
        <v>7642</v>
      </c>
      <c r="F190" s="253" t="s">
        <v>7661</v>
      </c>
      <c r="G190" s="253" t="s">
        <v>54</v>
      </c>
    </row>
    <row r="191" spans="1:7">
      <c r="A191" s="252" t="s">
        <v>7869</v>
      </c>
      <c r="B191" s="253" t="s">
        <v>9550</v>
      </c>
      <c r="C191" s="253" t="s">
        <v>7650</v>
      </c>
      <c r="D191" s="299">
        <v>1.0015022533800646E-3</v>
      </c>
      <c r="E191" s="253" t="s">
        <v>7642</v>
      </c>
      <c r="F191" s="253" t="s">
        <v>7661</v>
      </c>
      <c r="G191" s="253" t="s">
        <v>54</v>
      </c>
    </row>
    <row r="192" spans="1:7">
      <c r="A192" s="252" t="s">
        <v>7899</v>
      </c>
      <c r="B192" s="253" t="s">
        <v>9551</v>
      </c>
      <c r="C192" s="253" t="s">
        <v>7805</v>
      </c>
      <c r="D192" s="299">
        <v>1.0015022533800646E-3</v>
      </c>
      <c r="E192" s="253" t="s">
        <v>7642</v>
      </c>
      <c r="F192" s="253" t="s">
        <v>7643</v>
      </c>
      <c r="G192" s="253" t="s">
        <v>54</v>
      </c>
    </row>
    <row r="193" spans="1:7">
      <c r="A193" s="252">
        <v>2308</v>
      </c>
      <c r="B193" s="253" t="s">
        <v>9541</v>
      </c>
      <c r="C193" s="253" t="s">
        <v>7641</v>
      </c>
      <c r="D193" s="299">
        <v>1.0015022533800646E-3</v>
      </c>
      <c r="E193" s="253" t="s">
        <v>7670</v>
      </c>
      <c r="F193" s="253" t="s">
        <v>7671</v>
      </c>
      <c r="G193" s="253" t="s">
        <v>160</v>
      </c>
    </row>
    <row r="194" spans="1:7">
      <c r="A194" s="252" t="s">
        <v>7787</v>
      </c>
      <c r="B194" s="253" t="s">
        <v>7788</v>
      </c>
      <c r="C194" s="253" t="s">
        <v>7664</v>
      </c>
      <c r="D194" s="299">
        <v>9.0135202804205795E-4</v>
      </c>
      <c r="E194" s="253" t="s">
        <v>7720</v>
      </c>
      <c r="F194" s="253" t="s">
        <v>7721</v>
      </c>
      <c r="G194" s="253" t="s">
        <v>137</v>
      </c>
    </row>
    <row r="195" spans="1:7">
      <c r="A195" s="252">
        <v>8058</v>
      </c>
      <c r="B195" s="253" t="s">
        <v>9553</v>
      </c>
      <c r="C195" s="253" t="s">
        <v>7756</v>
      </c>
      <c r="D195" s="299">
        <v>9.0135202804205795E-4</v>
      </c>
      <c r="E195" s="253" t="s">
        <v>7740</v>
      </c>
      <c r="F195" s="253" t="s">
        <v>7741</v>
      </c>
      <c r="G195" s="253" t="s">
        <v>147</v>
      </c>
    </row>
    <row r="196" spans="1:7">
      <c r="A196" s="252">
        <v>8766</v>
      </c>
      <c r="B196" s="253" t="s">
        <v>9558</v>
      </c>
      <c r="C196" s="253" t="s">
        <v>7650</v>
      </c>
      <c r="D196" s="299">
        <v>9.0135202804205795E-4</v>
      </c>
      <c r="E196" s="253" t="s">
        <v>7740</v>
      </c>
      <c r="F196" s="253" t="s">
        <v>7741</v>
      </c>
      <c r="G196" s="253" t="s">
        <v>147</v>
      </c>
    </row>
    <row r="197" spans="1:7">
      <c r="A197" s="252" t="s">
        <v>7892</v>
      </c>
      <c r="B197" s="253" t="s">
        <v>7893</v>
      </c>
      <c r="C197" s="253" t="s">
        <v>7664</v>
      </c>
      <c r="D197" s="299">
        <v>9.0135202804205795E-4</v>
      </c>
      <c r="E197" s="253" t="s">
        <v>7724</v>
      </c>
      <c r="F197" s="253" t="s">
        <v>7652</v>
      </c>
      <c r="G197" s="253" t="s">
        <v>7725</v>
      </c>
    </row>
    <row r="198" spans="1:7">
      <c r="A198" s="252" t="s">
        <v>8234</v>
      </c>
      <c r="B198" s="253" t="s">
        <v>525</v>
      </c>
      <c r="C198" s="253" t="s">
        <v>7650</v>
      </c>
      <c r="D198" s="299">
        <v>9.0135202804205795E-4</v>
      </c>
      <c r="E198" s="253" t="s">
        <v>7724</v>
      </c>
      <c r="F198" s="253" t="s">
        <v>7652</v>
      </c>
      <c r="G198" s="253" t="s">
        <v>7725</v>
      </c>
    </row>
    <row r="199" spans="1:7">
      <c r="A199" s="252" t="s">
        <v>9161</v>
      </c>
      <c r="B199" s="253" t="s">
        <v>9162</v>
      </c>
      <c r="C199" s="253" t="s">
        <v>7756</v>
      </c>
      <c r="D199" s="299">
        <v>9.0135202804205795E-4</v>
      </c>
      <c r="E199" s="253" t="s">
        <v>7642</v>
      </c>
      <c r="F199" s="253" t="s">
        <v>7661</v>
      </c>
      <c r="G199" s="253" t="s">
        <v>54</v>
      </c>
    </row>
    <row r="200" spans="1:7">
      <c r="A200" s="252" t="s">
        <v>7742</v>
      </c>
      <c r="B200" s="253" t="s">
        <v>9552</v>
      </c>
      <c r="C200" s="253" t="s">
        <v>7654</v>
      </c>
      <c r="D200" s="299">
        <v>9.0135202804205795E-4</v>
      </c>
      <c r="E200" s="253" t="s">
        <v>7642</v>
      </c>
      <c r="F200" s="253" t="s">
        <v>7643</v>
      </c>
      <c r="G200" s="253" t="s">
        <v>54</v>
      </c>
    </row>
    <row r="201" spans="1:7">
      <c r="A201" s="252" t="s">
        <v>7985</v>
      </c>
      <c r="B201" s="253" t="s">
        <v>7986</v>
      </c>
      <c r="C201" s="253" t="s">
        <v>7756</v>
      </c>
      <c r="D201" s="299">
        <v>9.0135202804205795E-4</v>
      </c>
      <c r="E201" s="253" t="s">
        <v>7642</v>
      </c>
      <c r="F201" s="253" t="s">
        <v>7661</v>
      </c>
      <c r="G201" s="253" t="s">
        <v>54</v>
      </c>
    </row>
    <row r="202" spans="1:7">
      <c r="A202" s="252" t="s">
        <v>7925</v>
      </c>
      <c r="B202" s="253" t="s">
        <v>7925</v>
      </c>
      <c r="C202" s="253" t="s">
        <v>7756</v>
      </c>
      <c r="D202" s="299">
        <v>9.0135202804205795E-4</v>
      </c>
      <c r="E202" s="253" t="s">
        <v>7642</v>
      </c>
      <c r="F202" s="253" t="s">
        <v>7643</v>
      </c>
      <c r="G202" s="253" t="s">
        <v>54</v>
      </c>
    </row>
    <row r="203" spans="1:7">
      <c r="A203" s="252" t="s">
        <v>8006</v>
      </c>
      <c r="B203" s="253" t="s">
        <v>440</v>
      </c>
      <c r="C203" s="253" t="s">
        <v>7650</v>
      </c>
      <c r="D203" s="299">
        <v>9.0135202804205795E-4</v>
      </c>
      <c r="E203" s="253" t="s">
        <v>7642</v>
      </c>
      <c r="F203" s="253" t="s">
        <v>7661</v>
      </c>
      <c r="G203" s="253" t="s">
        <v>54</v>
      </c>
    </row>
    <row r="204" spans="1:7">
      <c r="A204" s="252" t="s">
        <v>8000</v>
      </c>
      <c r="B204" s="253" t="s">
        <v>767</v>
      </c>
      <c r="C204" s="253" t="s">
        <v>7650</v>
      </c>
      <c r="D204" s="299">
        <v>9.0135202804205795E-4</v>
      </c>
      <c r="E204" s="253" t="s">
        <v>7642</v>
      </c>
      <c r="F204" s="253" t="s">
        <v>7661</v>
      </c>
      <c r="G204" s="253" t="s">
        <v>54</v>
      </c>
    </row>
    <row r="205" spans="1:7">
      <c r="A205" s="252" t="s">
        <v>7883</v>
      </c>
      <c r="B205" s="253" t="s">
        <v>9554</v>
      </c>
      <c r="C205" s="253" t="s">
        <v>7650</v>
      </c>
      <c r="D205" s="299">
        <v>9.0135202804205795E-4</v>
      </c>
      <c r="E205" s="253" t="s">
        <v>7642</v>
      </c>
      <c r="F205" s="253" t="s">
        <v>7643</v>
      </c>
      <c r="G205" s="253" t="s">
        <v>54</v>
      </c>
    </row>
    <row r="206" spans="1:7">
      <c r="A206" s="252" t="s">
        <v>7907</v>
      </c>
      <c r="B206" s="253" t="s">
        <v>7908</v>
      </c>
      <c r="C206" s="253" t="s">
        <v>7774</v>
      </c>
      <c r="D206" s="299">
        <v>9.0135202804205795E-4</v>
      </c>
      <c r="E206" s="253" t="s">
        <v>7642</v>
      </c>
      <c r="F206" s="253" t="s">
        <v>7661</v>
      </c>
      <c r="G206" s="253" t="s">
        <v>54</v>
      </c>
    </row>
    <row r="207" spans="1:7">
      <c r="A207" s="252" t="s">
        <v>9111</v>
      </c>
      <c r="B207" s="253" t="s">
        <v>9555</v>
      </c>
      <c r="C207" s="253" t="s">
        <v>7650</v>
      </c>
      <c r="D207" s="299">
        <v>9.0135202804205795E-4</v>
      </c>
      <c r="E207" s="253" t="s">
        <v>7642</v>
      </c>
      <c r="F207" s="253" t="s">
        <v>7643</v>
      </c>
      <c r="G207" s="253" t="s">
        <v>54</v>
      </c>
    </row>
    <row r="208" spans="1:7">
      <c r="A208" s="252" t="s">
        <v>7747</v>
      </c>
      <c r="B208" s="253" t="s">
        <v>9556</v>
      </c>
      <c r="C208" s="253" t="s">
        <v>7641</v>
      </c>
      <c r="D208" s="299">
        <v>9.0135202804205795E-4</v>
      </c>
      <c r="E208" s="253" t="s">
        <v>7642</v>
      </c>
      <c r="F208" s="253" t="s">
        <v>7643</v>
      </c>
      <c r="G208" s="253" t="s">
        <v>54</v>
      </c>
    </row>
    <row r="209" spans="1:7">
      <c r="A209" s="252" t="s">
        <v>8029</v>
      </c>
      <c r="B209" s="253" t="s">
        <v>9557</v>
      </c>
      <c r="C209" s="253" t="s">
        <v>7667</v>
      </c>
      <c r="D209" s="299">
        <v>9.0135202804205795E-4</v>
      </c>
      <c r="E209" s="253" t="s">
        <v>7642</v>
      </c>
      <c r="F209" s="253" t="s">
        <v>7661</v>
      </c>
      <c r="G209" s="253" t="s">
        <v>54</v>
      </c>
    </row>
    <row r="210" spans="1:7">
      <c r="A210" s="252" t="s">
        <v>8112</v>
      </c>
      <c r="B210" s="253" t="s">
        <v>8113</v>
      </c>
      <c r="C210" s="253" t="s">
        <v>7774</v>
      </c>
      <c r="D210" s="299">
        <v>9.0135202804205795E-4</v>
      </c>
      <c r="E210" s="253" t="s">
        <v>7642</v>
      </c>
      <c r="F210" s="253" t="s">
        <v>7643</v>
      </c>
      <c r="G210" s="253" t="s">
        <v>54</v>
      </c>
    </row>
    <row r="211" spans="1:7">
      <c r="A211" s="252" t="s">
        <v>7919</v>
      </c>
      <c r="B211" s="253" t="s">
        <v>866</v>
      </c>
      <c r="C211" s="253" t="s">
        <v>7774</v>
      </c>
      <c r="D211" s="299">
        <v>9.0135202804205795E-4</v>
      </c>
      <c r="E211" s="253" t="s">
        <v>7642</v>
      </c>
      <c r="F211" s="253" t="s">
        <v>7661</v>
      </c>
      <c r="G211" s="253" t="s">
        <v>54</v>
      </c>
    </row>
    <row r="212" spans="1:7">
      <c r="A212" s="252" t="s">
        <v>7927</v>
      </c>
      <c r="B212" s="253" t="s">
        <v>7928</v>
      </c>
      <c r="C212" s="253" t="s">
        <v>7756</v>
      </c>
      <c r="D212" s="299">
        <v>9.0135202804205795E-4</v>
      </c>
      <c r="E212" s="253" t="s">
        <v>7642</v>
      </c>
      <c r="F212" s="253" t="s">
        <v>7661</v>
      </c>
      <c r="G212" s="253" t="s">
        <v>54</v>
      </c>
    </row>
    <row r="213" spans="1:7">
      <c r="A213" s="252" t="s">
        <v>7874</v>
      </c>
      <c r="B213" s="253" t="s">
        <v>7875</v>
      </c>
      <c r="C213" s="253" t="s">
        <v>7654</v>
      </c>
      <c r="D213" s="299">
        <v>9.0135202804205795E-4</v>
      </c>
      <c r="E213" s="253" t="s">
        <v>7642</v>
      </c>
      <c r="F213" s="253" t="s">
        <v>7643</v>
      </c>
      <c r="G213" s="253" t="s">
        <v>54</v>
      </c>
    </row>
    <row r="214" spans="1:7">
      <c r="A214" s="252" t="s">
        <v>8025</v>
      </c>
      <c r="B214" s="253" t="s">
        <v>9566</v>
      </c>
      <c r="C214" s="253" t="s">
        <v>7650</v>
      </c>
      <c r="D214" s="299">
        <v>8.0120180270405153E-4</v>
      </c>
      <c r="E214" s="253" t="s">
        <v>7768</v>
      </c>
      <c r="F214" s="253" t="s">
        <v>7769</v>
      </c>
      <c r="G214" s="253" t="s">
        <v>132</v>
      </c>
    </row>
    <row r="215" spans="1:7">
      <c r="A215" s="252" t="s">
        <v>7945</v>
      </c>
      <c r="B215" s="253" t="s">
        <v>444</v>
      </c>
      <c r="C215" s="253" t="s">
        <v>7650</v>
      </c>
      <c r="D215" s="299">
        <v>8.0120180270405153E-4</v>
      </c>
      <c r="E215" s="253" t="s">
        <v>7768</v>
      </c>
      <c r="F215" s="253" t="s">
        <v>7769</v>
      </c>
      <c r="G215" s="253" t="s">
        <v>132</v>
      </c>
    </row>
    <row r="216" spans="1:7">
      <c r="A216" s="252" t="s">
        <v>8018</v>
      </c>
      <c r="B216" s="253" t="s">
        <v>8019</v>
      </c>
      <c r="C216" s="253" t="s">
        <v>7650</v>
      </c>
      <c r="D216" s="299">
        <v>8.0120180270405153E-4</v>
      </c>
      <c r="E216" s="253" t="s">
        <v>7768</v>
      </c>
      <c r="F216" s="253" t="s">
        <v>7769</v>
      </c>
      <c r="G216" s="253" t="s">
        <v>132</v>
      </c>
    </row>
    <row r="217" spans="1:7">
      <c r="A217" s="252" t="s">
        <v>8040</v>
      </c>
      <c r="B217" s="253" t="s">
        <v>9563</v>
      </c>
      <c r="C217" s="253" t="s">
        <v>7650</v>
      </c>
      <c r="D217" s="299">
        <v>8.0120180270405153E-4</v>
      </c>
      <c r="E217" s="253" t="s">
        <v>7785</v>
      </c>
      <c r="F217" s="253" t="s">
        <v>7786</v>
      </c>
      <c r="G217" s="253" t="s">
        <v>152</v>
      </c>
    </row>
    <row r="218" spans="1:7">
      <c r="A218" s="252" t="s">
        <v>7838</v>
      </c>
      <c r="B218" s="253" t="s">
        <v>425</v>
      </c>
      <c r="C218" s="253" t="s">
        <v>7667</v>
      </c>
      <c r="D218" s="299">
        <v>8.0120180270405153E-4</v>
      </c>
      <c r="E218" s="253" t="s">
        <v>7785</v>
      </c>
      <c r="F218" s="253" t="s">
        <v>7786</v>
      </c>
      <c r="G218" s="253" t="s">
        <v>152</v>
      </c>
    </row>
    <row r="219" spans="1:7">
      <c r="A219" s="252" t="s">
        <v>7868</v>
      </c>
      <c r="B219" s="253" t="s">
        <v>9567</v>
      </c>
      <c r="C219" s="253" t="s">
        <v>7756</v>
      </c>
      <c r="D219" s="299">
        <v>8.0120180270405153E-4</v>
      </c>
      <c r="E219" s="253" t="s">
        <v>7785</v>
      </c>
      <c r="F219" s="253" t="s">
        <v>7786</v>
      </c>
      <c r="G219" s="253" t="s">
        <v>152</v>
      </c>
    </row>
    <row r="220" spans="1:7">
      <c r="A220" s="252" t="s">
        <v>7944</v>
      </c>
      <c r="B220" s="253" t="s">
        <v>860</v>
      </c>
      <c r="C220" s="253" t="s">
        <v>7650</v>
      </c>
      <c r="D220" s="299">
        <v>8.0120180270405153E-4</v>
      </c>
      <c r="E220" s="253" t="s">
        <v>7720</v>
      </c>
      <c r="F220" s="253" t="s">
        <v>7721</v>
      </c>
      <c r="G220" s="253" t="s">
        <v>137</v>
      </c>
    </row>
    <row r="221" spans="1:7">
      <c r="A221" s="252" t="s">
        <v>8021</v>
      </c>
      <c r="B221" s="253" t="s">
        <v>1989</v>
      </c>
      <c r="C221" s="253" t="s">
        <v>7641</v>
      </c>
      <c r="D221" s="299">
        <v>8.0120180270405153E-4</v>
      </c>
      <c r="E221" s="253" t="s">
        <v>7676</v>
      </c>
      <c r="F221" s="253" t="s">
        <v>7677</v>
      </c>
      <c r="G221" s="253" t="s">
        <v>137</v>
      </c>
    </row>
    <row r="222" spans="1:7">
      <c r="A222" s="252" t="s">
        <v>8379</v>
      </c>
      <c r="B222" s="253" t="s">
        <v>8380</v>
      </c>
      <c r="C222" s="253" t="s">
        <v>7650</v>
      </c>
      <c r="D222" s="299">
        <v>8.0120180270405153E-4</v>
      </c>
      <c r="E222" s="253" t="s">
        <v>7676</v>
      </c>
      <c r="F222" s="253" t="s">
        <v>7677</v>
      </c>
      <c r="G222" s="253" t="s">
        <v>137</v>
      </c>
    </row>
    <row r="223" spans="1:7">
      <c r="A223" s="252">
        <v>6861</v>
      </c>
      <c r="B223" s="253" t="s">
        <v>9560</v>
      </c>
      <c r="C223" s="253" t="s">
        <v>7641</v>
      </c>
      <c r="D223" s="299">
        <v>8.0120180270405153E-4</v>
      </c>
      <c r="E223" s="253" t="s">
        <v>7740</v>
      </c>
      <c r="F223" s="253" t="s">
        <v>7741</v>
      </c>
      <c r="G223" s="253" t="s">
        <v>147</v>
      </c>
    </row>
    <row r="224" spans="1:7">
      <c r="A224" s="252">
        <v>8001</v>
      </c>
      <c r="B224" s="253" t="s">
        <v>9564</v>
      </c>
      <c r="C224" s="253" t="s">
        <v>7756</v>
      </c>
      <c r="D224" s="299">
        <v>8.0120180270405153E-4</v>
      </c>
      <c r="E224" s="253" t="s">
        <v>7740</v>
      </c>
      <c r="F224" s="253" t="s">
        <v>7741</v>
      </c>
      <c r="G224" s="253" t="s">
        <v>147</v>
      </c>
    </row>
    <row r="225" spans="1:7">
      <c r="A225" s="252">
        <v>9983</v>
      </c>
      <c r="B225" s="253" t="s">
        <v>9573</v>
      </c>
      <c r="C225" s="253" t="s">
        <v>7646</v>
      </c>
      <c r="D225" s="299">
        <v>8.0120180270405153E-4</v>
      </c>
      <c r="E225" s="253" t="s">
        <v>7740</v>
      </c>
      <c r="F225" s="253" t="s">
        <v>7741</v>
      </c>
      <c r="G225" s="253" t="s">
        <v>147</v>
      </c>
    </row>
    <row r="226" spans="1:7">
      <c r="A226" s="252" t="s">
        <v>7974</v>
      </c>
      <c r="B226" s="253" t="s">
        <v>7974</v>
      </c>
      <c r="C226" s="253" t="s">
        <v>7774</v>
      </c>
      <c r="D226" s="299">
        <v>8.0120180270405153E-4</v>
      </c>
      <c r="E226" s="253" t="s">
        <v>7968</v>
      </c>
      <c r="F226" s="253" t="s">
        <v>7969</v>
      </c>
      <c r="G226" s="253" t="s">
        <v>137</v>
      </c>
    </row>
    <row r="227" spans="1:7">
      <c r="A227" s="252" t="s">
        <v>7946</v>
      </c>
      <c r="B227" s="253" t="s">
        <v>7947</v>
      </c>
      <c r="C227" s="253" t="s">
        <v>7738</v>
      </c>
      <c r="D227" s="299">
        <v>8.0120180270405153E-4</v>
      </c>
      <c r="E227" s="253" t="s">
        <v>7724</v>
      </c>
      <c r="F227" s="253" t="s">
        <v>7652</v>
      </c>
      <c r="G227" s="253" t="s">
        <v>7725</v>
      </c>
    </row>
    <row r="228" spans="1:7">
      <c r="A228" s="252" t="s">
        <v>8134</v>
      </c>
      <c r="B228" s="253" t="s">
        <v>1018</v>
      </c>
      <c r="C228" s="253" t="s">
        <v>7650</v>
      </c>
      <c r="D228" s="299">
        <v>8.0120180270405153E-4</v>
      </c>
      <c r="E228" s="253" t="s">
        <v>7724</v>
      </c>
      <c r="F228" s="253" t="s">
        <v>7652</v>
      </c>
      <c r="G228" s="253" t="s">
        <v>7725</v>
      </c>
    </row>
    <row r="229" spans="1:7">
      <c r="A229" s="252" t="s">
        <v>8207</v>
      </c>
      <c r="B229" s="253" t="s">
        <v>8208</v>
      </c>
      <c r="C229" s="253" t="s">
        <v>7650</v>
      </c>
      <c r="D229" s="299">
        <v>8.0120180270405153E-4</v>
      </c>
      <c r="E229" s="253" t="s">
        <v>8031</v>
      </c>
      <c r="F229" s="253" t="s">
        <v>8032</v>
      </c>
      <c r="G229" s="253" t="s">
        <v>209</v>
      </c>
    </row>
    <row r="230" spans="1:7">
      <c r="A230" s="252" t="s">
        <v>8103</v>
      </c>
      <c r="B230" s="253" t="s">
        <v>8104</v>
      </c>
      <c r="C230" s="253" t="s">
        <v>7756</v>
      </c>
      <c r="D230" s="299">
        <v>8.0120180270405153E-4</v>
      </c>
      <c r="E230" s="253" t="s">
        <v>7642</v>
      </c>
      <c r="F230" s="253" t="s">
        <v>7661</v>
      </c>
      <c r="G230" s="253" t="s">
        <v>54</v>
      </c>
    </row>
    <row r="231" spans="1:7">
      <c r="A231" s="252" t="s">
        <v>7814</v>
      </c>
      <c r="B231" s="253" t="s">
        <v>7815</v>
      </c>
      <c r="C231" s="253" t="s">
        <v>7664</v>
      </c>
      <c r="D231" s="299">
        <v>8.0120180270405153E-4</v>
      </c>
      <c r="E231" s="253" t="s">
        <v>7642</v>
      </c>
      <c r="F231" s="253" t="s">
        <v>7661</v>
      </c>
      <c r="G231" s="253" t="s">
        <v>54</v>
      </c>
    </row>
    <row r="232" spans="1:7">
      <c r="A232" s="252" t="s">
        <v>7905</v>
      </c>
      <c r="B232" s="253" t="s">
        <v>1456</v>
      </c>
      <c r="C232" s="253" t="s">
        <v>7756</v>
      </c>
      <c r="D232" s="299">
        <v>8.0120180270405153E-4</v>
      </c>
      <c r="E232" s="253" t="s">
        <v>7642</v>
      </c>
      <c r="F232" s="253" t="s">
        <v>7661</v>
      </c>
      <c r="G232" s="253" t="s">
        <v>54</v>
      </c>
    </row>
    <row r="233" spans="1:7">
      <c r="A233" s="252" t="s">
        <v>8387</v>
      </c>
      <c r="B233" s="253" t="s">
        <v>4154</v>
      </c>
      <c r="C233" s="253" t="s">
        <v>7756</v>
      </c>
      <c r="D233" s="299">
        <v>8.0120180270405153E-4</v>
      </c>
      <c r="E233" s="253" t="s">
        <v>7642</v>
      </c>
      <c r="F233" s="253" t="s">
        <v>7661</v>
      </c>
      <c r="G233" s="253" t="s">
        <v>54</v>
      </c>
    </row>
    <row r="234" spans="1:7">
      <c r="A234" s="252" t="s">
        <v>9298</v>
      </c>
      <c r="B234" s="253" t="s">
        <v>9559</v>
      </c>
      <c r="C234" s="253" t="s">
        <v>7650</v>
      </c>
      <c r="D234" s="299">
        <v>8.0120180270405153E-4</v>
      </c>
      <c r="E234" s="253" t="s">
        <v>7642</v>
      </c>
      <c r="F234" s="253" t="s">
        <v>7661</v>
      </c>
      <c r="G234" s="253" t="s">
        <v>54</v>
      </c>
    </row>
    <row r="235" spans="1:7">
      <c r="A235" s="252" t="s">
        <v>7909</v>
      </c>
      <c r="B235" s="253" t="s">
        <v>7910</v>
      </c>
      <c r="C235" s="253" t="s">
        <v>7650</v>
      </c>
      <c r="D235" s="299">
        <v>8.0120180270405153E-4</v>
      </c>
      <c r="E235" s="253" t="s">
        <v>7642</v>
      </c>
      <c r="F235" s="253" t="s">
        <v>7661</v>
      </c>
      <c r="G235" s="253" t="s">
        <v>54</v>
      </c>
    </row>
    <row r="236" spans="1:7">
      <c r="A236" s="252" t="s">
        <v>7933</v>
      </c>
      <c r="B236" s="253" t="s">
        <v>7934</v>
      </c>
      <c r="C236" s="253" t="s">
        <v>7756</v>
      </c>
      <c r="D236" s="299">
        <v>8.0120180270405153E-4</v>
      </c>
      <c r="E236" s="253" t="s">
        <v>7642</v>
      </c>
      <c r="F236" s="253" t="s">
        <v>7661</v>
      </c>
      <c r="G236" s="253" t="s">
        <v>54</v>
      </c>
    </row>
    <row r="237" spans="1:7">
      <c r="A237" s="252" t="s">
        <v>7813</v>
      </c>
      <c r="B237" s="253" t="s">
        <v>9561</v>
      </c>
      <c r="C237" s="253" t="s">
        <v>7664</v>
      </c>
      <c r="D237" s="299">
        <v>8.0120180270405153E-4</v>
      </c>
      <c r="E237" s="253" t="s">
        <v>7642</v>
      </c>
      <c r="F237" s="253" t="s">
        <v>7643</v>
      </c>
      <c r="G237" s="253" t="s">
        <v>54</v>
      </c>
    </row>
    <row r="238" spans="1:7">
      <c r="A238" s="252" t="s">
        <v>7916</v>
      </c>
      <c r="B238" s="253" t="s">
        <v>9562</v>
      </c>
      <c r="C238" s="253" t="s">
        <v>7646</v>
      </c>
      <c r="D238" s="299">
        <v>8.0120180270405153E-4</v>
      </c>
      <c r="E238" s="253" t="s">
        <v>7642</v>
      </c>
      <c r="F238" s="253" t="s">
        <v>7643</v>
      </c>
      <c r="G238" s="253" t="s">
        <v>54</v>
      </c>
    </row>
    <row r="239" spans="1:7">
      <c r="A239" s="252" t="s">
        <v>8556</v>
      </c>
      <c r="B239" s="253" t="s">
        <v>9565</v>
      </c>
      <c r="C239" s="253" t="s">
        <v>7641</v>
      </c>
      <c r="D239" s="299">
        <v>8.0120180270405153E-4</v>
      </c>
      <c r="E239" s="253" t="s">
        <v>7642</v>
      </c>
      <c r="F239" s="253" t="s">
        <v>7661</v>
      </c>
      <c r="G239" s="253" t="s">
        <v>54</v>
      </c>
    </row>
    <row r="240" spans="1:7">
      <c r="A240" s="252" t="s">
        <v>7938</v>
      </c>
      <c r="B240" s="253" t="s">
        <v>9569</v>
      </c>
      <c r="C240" s="253" t="s">
        <v>7646</v>
      </c>
      <c r="D240" s="299">
        <v>8.0120180270405153E-4</v>
      </c>
      <c r="E240" s="253" t="s">
        <v>7642</v>
      </c>
      <c r="F240" s="253" t="s">
        <v>7643</v>
      </c>
      <c r="G240" s="253" t="s">
        <v>54</v>
      </c>
    </row>
    <row r="241" spans="1:7">
      <c r="A241" s="252" t="s">
        <v>7856</v>
      </c>
      <c r="B241" s="253" t="s">
        <v>9570</v>
      </c>
      <c r="C241" s="253" t="s">
        <v>7805</v>
      </c>
      <c r="D241" s="299">
        <v>8.0120180270405153E-4</v>
      </c>
      <c r="E241" s="253" t="s">
        <v>7642</v>
      </c>
      <c r="F241" s="253" t="s">
        <v>7661</v>
      </c>
      <c r="G241" s="253" t="s">
        <v>54</v>
      </c>
    </row>
    <row r="242" spans="1:7">
      <c r="A242" s="252" t="s">
        <v>7929</v>
      </c>
      <c r="B242" s="253" t="s">
        <v>7930</v>
      </c>
      <c r="C242" s="253" t="s">
        <v>7650</v>
      </c>
      <c r="D242" s="299">
        <v>8.0120180270405153E-4</v>
      </c>
      <c r="E242" s="253" t="s">
        <v>7642</v>
      </c>
      <c r="F242" s="253" t="s">
        <v>7661</v>
      </c>
      <c r="G242" s="253" t="s">
        <v>54</v>
      </c>
    </row>
    <row r="243" spans="1:7">
      <c r="A243" s="252" t="s">
        <v>7847</v>
      </c>
      <c r="B243" s="253" t="s">
        <v>7848</v>
      </c>
      <c r="C243" s="253" t="s">
        <v>7680</v>
      </c>
      <c r="D243" s="299">
        <v>8.0120180270405153E-4</v>
      </c>
      <c r="E243" s="253" t="s">
        <v>7642</v>
      </c>
      <c r="F243" s="253" t="s">
        <v>7643</v>
      </c>
      <c r="G243" s="253" t="s">
        <v>54</v>
      </c>
    </row>
    <row r="244" spans="1:7">
      <c r="A244" s="252" t="s">
        <v>7888</v>
      </c>
      <c r="B244" s="253" t="s">
        <v>9571</v>
      </c>
      <c r="C244" s="253" t="s">
        <v>7641</v>
      </c>
      <c r="D244" s="299">
        <v>8.0120180270405153E-4</v>
      </c>
      <c r="E244" s="253" t="s">
        <v>7642</v>
      </c>
      <c r="F244" s="253" t="s">
        <v>7643</v>
      </c>
      <c r="G244" s="253" t="s">
        <v>54</v>
      </c>
    </row>
    <row r="245" spans="1:7">
      <c r="A245" s="252" t="s">
        <v>8121</v>
      </c>
      <c r="B245" s="253" t="s">
        <v>9572</v>
      </c>
      <c r="C245" s="253" t="s">
        <v>7650</v>
      </c>
      <c r="D245" s="299">
        <v>8.0120180270405153E-4</v>
      </c>
      <c r="E245" s="253" t="s">
        <v>7642</v>
      </c>
      <c r="F245" s="253" t="s">
        <v>7661</v>
      </c>
      <c r="G245" s="253" t="s">
        <v>54</v>
      </c>
    </row>
    <row r="246" spans="1:7">
      <c r="A246" s="252" t="s">
        <v>7973</v>
      </c>
      <c r="B246" s="253" t="s">
        <v>1031</v>
      </c>
      <c r="C246" s="253" t="s">
        <v>7756</v>
      </c>
      <c r="D246" s="299">
        <v>8.0120180270405153E-4</v>
      </c>
      <c r="E246" s="253" t="s">
        <v>7642</v>
      </c>
      <c r="F246" s="253" t="s">
        <v>7661</v>
      </c>
      <c r="G246" s="253" t="s">
        <v>54</v>
      </c>
    </row>
    <row r="247" spans="1:7">
      <c r="A247" s="252" t="s">
        <v>7873</v>
      </c>
      <c r="B247" s="253" t="s">
        <v>9574</v>
      </c>
      <c r="C247" s="253" t="s">
        <v>7667</v>
      </c>
      <c r="D247" s="299">
        <v>8.0120180270405153E-4</v>
      </c>
      <c r="E247" s="253" t="s">
        <v>7642</v>
      </c>
      <c r="F247" s="253" t="s">
        <v>7661</v>
      </c>
      <c r="G247" s="253" t="s">
        <v>54</v>
      </c>
    </row>
    <row r="248" spans="1:7">
      <c r="A248" s="252" t="s">
        <v>7845</v>
      </c>
      <c r="B248" s="253" t="s">
        <v>7846</v>
      </c>
      <c r="C248" s="253" t="s">
        <v>7664</v>
      </c>
      <c r="D248" s="299">
        <v>8.0120180270405153E-4</v>
      </c>
      <c r="E248" s="253" t="s">
        <v>7642</v>
      </c>
      <c r="F248" s="253" t="s">
        <v>7661</v>
      </c>
      <c r="G248" s="253" t="s">
        <v>54</v>
      </c>
    </row>
    <row r="249" spans="1:7">
      <c r="A249" s="252" t="s">
        <v>7913</v>
      </c>
      <c r="B249" s="253" t="s">
        <v>7914</v>
      </c>
      <c r="C249" s="253" t="s">
        <v>7646</v>
      </c>
      <c r="D249" s="299">
        <v>8.0120180270405153E-4</v>
      </c>
      <c r="E249" s="253" t="s">
        <v>7642</v>
      </c>
      <c r="F249" s="253" t="s">
        <v>7643</v>
      </c>
      <c r="G249" s="253" t="s">
        <v>54</v>
      </c>
    </row>
    <row r="250" spans="1:7">
      <c r="A250" s="252" t="s">
        <v>9240</v>
      </c>
      <c r="B250" s="253" t="s">
        <v>9568</v>
      </c>
      <c r="C250" s="253" t="s">
        <v>7654</v>
      </c>
      <c r="D250" s="299">
        <v>8.0120180270405153E-4</v>
      </c>
      <c r="E250" s="253" t="s">
        <v>8086</v>
      </c>
      <c r="F250" s="253" t="s">
        <v>7661</v>
      </c>
      <c r="G250" s="253" t="s">
        <v>54</v>
      </c>
    </row>
    <row r="251" spans="1:7">
      <c r="A251" s="252" t="s">
        <v>7987</v>
      </c>
      <c r="B251" s="253" t="s">
        <v>7988</v>
      </c>
      <c r="C251" s="253" t="s">
        <v>7680</v>
      </c>
      <c r="D251" s="299">
        <v>7.0105157736604523E-4</v>
      </c>
      <c r="E251" s="253" t="s">
        <v>7989</v>
      </c>
      <c r="F251" s="253" t="s">
        <v>7990</v>
      </c>
      <c r="G251" s="253" t="s">
        <v>137</v>
      </c>
    </row>
    <row r="252" spans="1:7">
      <c r="A252" s="252" t="s">
        <v>8352</v>
      </c>
      <c r="B252" s="253" t="s">
        <v>9580</v>
      </c>
      <c r="C252" s="253" t="s">
        <v>7738</v>
      </c>
      <c r="D252" s="299">
        <v>7.0105157736604523E-4</v>
      </c>
      <c r="E252" s="253" t="s">
        <v>7785</v>
      </c>
      <c r="F252" s="253" t="s">
        <v>7786</v>
      </c>
      <c r="G252" s="253" t="s">
        <v>152</v>
      </c>
    </row>
    <row r="253" spans="1:7">
      <c r="A253" s="252" t="s">
        <v>8292</v>
      </c>
      <c r="B253" s="253" t="s">
        <v>9586</v>
      </c>
      <c r="C253" s="253" t="s">
        <v>7738</v>
      </c>
      <c r="D253" s="299">
        <v>7.0105157736604523E-4</v>
      </c>
      <c r="E253" s="253" t="s">
        <v>7785</v>
      </c>
      <c r="F253" s="253" t="s">
        <v>7786</v>
      </c>
      <c r="G253" s="253" t="s">
        <v>152</v>
      </c>
    </row>
    <row r="254" spans="1:7">
      <c r="A254" s="252" t="s">
        <v>8196</v>
      </c>
      <c r="B254" s="253" t="s">
        <v>9590</v>
      </c>
      <c r="C254" s="253" t="s">
        <v>7650</v>
      </c>
      <c r="D254" s="299">
        <v>7.0105157736604523E-4</v>
      </c>
      <c r="E254" s="253" t="s">
        <v>7785</v>
      </c>
      <c r="F254" s="253" t="s">
        <v>7786</v>
      </c>
      <c r="G254" s="253" t="s">
        <v>152</v>
      </c>
    </row>
    <row r="255" spans="1:7">
      <c r="A255" s="252">
        <v>402340</v>
      </c>
      <c r="B255" s="253" t="s">
        <v>9584</v>
      </c>
      <c r="C255" s="253" t="s">
        <v>7756</v>
      </c>
      <c r="D255" s="299">
        <v>7.0105157736604523E-4</v>
      </c>
      <c r="E255" s="253" t="s">
        <v>7708</v>
      </c>
      <c r="F255" s="253" t="s">
        <v>7709</v>
      </c>
      <c r="G255" s="253" t="s">
        <v>142</v>
      </c>
    </row>
    <row r="256" spans="1:7">
      <c r="A256" s="252" t="s">
        <v>7876</v>
      </c>
      <c r="B256" s="253" t="s">
        <v>7877</v>
      </c>
      <c r="C256" s="253" t="s">
        <v>7650</v>
      </c>
      <c r="D256" s="299">
        <v>7.0105157736604523E-4</v>
      </c>
      <c r="E256" s="253" t="s">
        <v>7676</v>
      </c>
      <c r="F256" s="253" t="s">
        <v>7677</v>
      </c>
      <c r="G256" s="253" t="s">
        <v>137</v>
      </c>
    </row>
    <row r="257" spans="1:7">
      <c r="A257" s="252">
        <v>8031</v>
      </c>
      <c r="B257" s="253" t="s">
        <v>9579</v>
      </c>
      <c r="C257" s="253" t="s">
        <v>7756</v>
      </c>
      <c r="D257" s="299">
        <v>7.0105157736604523E-4</v>
      </c>
      <c r="E257" s="253" t="s">
        <v>7740</v>
      </c>
      <c r="F257" s="253" t="s">
        <v>7741</v>
      </c>
      <c r="G257" s="253" t="s">
        <v>147</v>
      </c>
    </row>
    <row r="258" spans="1:7">
      <c r="A258" s="252">
        <v>7011</v>
      </c>
      <c r="B258" s="253" t="s">
        <v>1581</v>
      </c>
      <c r="C258" s="253" t="s">
        <v>7756</v>
      </c>
      <c r="D258" s="299">
        <v>7.0105157736604523E-4</v>
      </c>
      <c r="E258" s="253" t="s">
        <v>7740</v>
      </c>
      <c r="F258" s="253" t="s">
        <v>7741</v>
      </c>
      <c r="G258" s="253" t="s">
        <v>147</v>
      </c>
    </row>
    <row r="259" spans="1:7">
      <c r="A259" s="252">
        <v>6981</v>
      </c>
      <c r="B259" s="253" t="s">
        <v>9587</v>
      </c>
      <c r="C259" s="253" t="s">
        <v>7641</v>
      </c>
      <c r="D259" s="299">
        <v>7.0105157736604523E-4</v>
      </c>
      <c r="E259" s="253" t="s">
        <v>7740</v>
      </c>
      <c r="F259" s="253" t="s">
        <v>7741</v>
      </c>
      <c r="G259" s="253" t="s">
        <v>147</v>
      </c>
    </row>
    <row r="260" spans="1:7">
      <c r="A260" s="252" t="s">
        <v>8061</v>
      </c>
      <c r="B260" s="253" t="s">
        <v>1332</v>
      </c>
      <c r="C260" s="253" t="s">
        <v>7756</v>
      </c>
      <c r="D260" s="299">
        <v>7.0105157736604523E-4</v>
      </c>
      <c r="E260" s="253" t="s">
        <v>7724</v>
      </c>
      <c r="F260" s="253" t="s">
        <v>7652</v>
      </c>
      <c r="G260" s="253" t="s">
        <v>7725</v>
      </c>
    </row>
    <row r="261" spans="1:7">
      <c r="A261" s="252" t="s">
        <v>8442</v>
      </c>
      <c r="B261" s="253" t="s">
        <v>8443</v>
      </c>
      <c r="C261" s="253" t="s">
        <v>7650</v>
      </c>
      <c r="D261" s="299">
        <v>7.0105157736604523E-4</v>
      </c>
      <c r="E261" s="253" t="s">
        <v>7724</v>
      </c>
      <c r="F261" s="253" t="s">
        <v>7652</v>
      </c>
      <c r="G261" s="253" t="s">
        <v>7725</v>
      </c>
    </row>
    <row r="262" spans="1:7">
      <c r="A262" s="252" t="s">
        <v>8062</v>
      </c>
      <c r="B262" s="253" t="s">
        <v>664</v>
      </c>
      <c r="C262" s="253" t="s">
        <v>7774</v>
      </c>
      <c r="D262" s="299">
        <v>7.0105157736604523E-4</v>
      </c>
      <c r="E262" s="253" t="s">
        <v>7724</v>
      </c>
      <c r="F262" s="253" t="s">
        <v>7652</v>
      </c>
      <c r="G262" s="253" t="s">
        <v>7725</v>
      </c>
    </row>
    <row r="263" spans="1:7">
      <c r="A263" s="252" t="s">
        <v>8099</v>
      </c>
      <c r="B263" s="253" t="s">
        <v>9300</v>
      </c>
      <c r="C263" s="253" t="s">
        <v>7646</v>
      </c>
      <c r="D263" s="299">
        <v>7.0105157736604523E-4</v>
      </c>
      <c r="E263" s="253" t="s">
        <v>7871</v>
      </c>
      <c r="F263" s="253" t="s">
        <v>7872</v>
      </c>
      <c r="G263" s="253" t="s">
        <v>137</v>
      </c>
    </row>
    <row r="264" spans="1:7">
      <c r="A264" s="252" t="s">
        <v>7895</v>
      </c>
      <c r="B264" s="253" t="s">
        <v>7896</v>
      </c>
      <c r="C264" s="253" t="s">
        <v>7738</v>
      </c>
      <c r="D264" s="299">
        <v>7.0105157736604523E-4</v>
      </c>
      <c r="E264" s="253" t="s">
        <v>7642</v>
      </c>
      <c r="F264" s="253" t="s">
        <v>7661</v>
      </c>
      <c r="G264" s="253" t="s">
        <v>54</v>
      </c>
    </row>
    <row r="265" spans="1:7">
      <c r="A265" s="252" t="s">
        <v>8004</v>
      </c>
      <c r="B265" s="253" t="s">
        <v>1494</v>
      </c>
      <c r="C265" s="253" t="s">
        <v>7641</v>
      </c>
      <c r="D265" s="299">
        <v>7.0105157736604523E-4</v>
      </c>
      <c r="E265" s="253" t="s">
        <v>7642</v>
      </c>
      <c r="F265" s="253" t="s">
        <v>7661</v>
      </c>
      <c r="G265" s="253" t="s">
        <v>54</v>
      </c>
    </row>
    <row r="266" spans="1:7">
      <c r="A266" s="252" t="s">
        <v>7975</v>
      </c>
      <c r="B266" s="253" t="s">
        <v>9575</v>
      </c>
      <c r="C266" s="253" t="s">
        <v>7646</v>
      </c>
      <c r="D266" s="299">
        <v>7.0105157736604523E-4</v>
      </c>
      <c r="E266" s="253" t="s">
        <v>7642</v>
      </c>
      <c r="F266" s="253" t="s">
        <v>7643</v>
      </c>
      <c r="G266" s="253" t="s">
        <v>54</v>
      </c>
    </row>
    <row r="267" spans="1:7">
      <c r="A267" s="252" t="s">
        <v>8634</v>
      </c>
      <c r="B267" s="253" t="s">
        <v>9576</v>
      </c>
      <c r="C267" s="253" t="s">
        <v>7646</v>
      </c>
      <c r="D267" s="299">
        <v>7.0105157736604523E-4</v>
      </c>
      <c r="E267" s="253" t="s">
        <v>7642</v>
      </c>
      <c r="F267" s="253" t="s">
        <v>7643</v>
      </c>
      <c r="G267" s="253" t="s">
        <v>54</v>
      </c>
    </row>
    <row r="268" spans="1:7">
      <c r="A268" s="252" t="s">
        <v>7926</v>
      </c>
      <c r="B268" s="253" t="s">
        <v>668</v>
      </c>
      <c r="C268" s="253" t="s">
        <v>7680</v>
      </c>
      <c r="D268" s="299">
        <v>7.0105157736604523E-4</v>
      </c>
      <c r="E268" s="253" t="s">
        <v>7642</v>
      </c>
      <c r="F268" s="253" t="s">
        <v>7661</v>
      </c>
      <c r="G268" s="253" t="s">
        <v>54</v>
      </c>
    </row>
    <row r="269" spans="1:7">
      <c r="A269" s="252" t="s">
        <v>7994</v>
      </c>
      <c r="B269" s="253" t="s">
        <v>993</v>
      </c>
      <c r="C269" s="253" t="s">
        <v>7756</v>
      </c>
      <c r="D269" s="299">
        <v>7.0105157736604523E-4</v>
      </c>
      <c r="E269" s="253" t="s">
        <v>7642</v>
      </c>
      <c r="F269" s="253" t="s">
        <v>7661</v>
      </c>
      <c r="G269" s="253" t="s">
        <v>54</v>
      </c>
    </row>
    <row r="270" spans="1:7">
      <c r="A270" s="252" t="s">
        <v>9577</v>
      </c>
      <c r="B270" s="253" t="s">
        <v>9578</v>
      </c>
      <c r="C270" s="253" t="s">
        <v>7654</v>
      </c>
      <c r="D270" s="299">
        <v>7.0105157736604523E-4</v>
      </c>
      <c r="E270" s="253" t="s">
        <v>7642</v>
      </c>
      <c r="F270" s="253" t="s">
        <v>7643</v>
      </c>
      <c r="G270" s="253" t="s">
        <v>54</v>
      </c>
    </row>
    <row r="271" spans="1:7">
      <c r="A271" s="252" t="s">
        <v>8055</v>
      </c>
      <c r="B271" s="253" t="s">
        <v>1783</v>
      </c>
      <c r="C271" s="253" t="s">
        <v>7646</v>
      </c>
      <c r="D271" s="299">
        <v>7.0105157736604523E-4</v>
      </c>
      <c r="E271" s="253" t="s">
        <v>7642</v>
      </c>
      <c r="F271" s="253" t="s">
        <v>7643</v>
      </c>
      <c r="G271" s="253" t="s">
        <v>54</v>
      </c>
    </row>
    <row r="272" spans="1:7">
      <c r="A272" s="252" t="s">
        <v>7855</v>
      </c>
      <c r="B272" s="253" t="s">
        <v>7855</v>
      </c>
      <c r="C272" s="253" t="s">
        <v>7667</v>
      </c>
      <c r="D272" s="299">
        <v>7.0105157736604523E-4</v>
      </c>
      <c r="E272" s="253" t="s">
        <v>7642</v>
      </c>
      <c r="F272" s="253" t="s">
        <v>7661</v>
      </c>
      <c r="G272" s="253" t="s">
        <v>54</v>
      </c>
    </row>
    <row r="273" spans="1:7">
      <c r="A273" s="252" t="s">
        <v>7885</v>
      </c>
      <c r="B273" s="253" t="s">
        <v>7886</v>
      </c>
      <c r="C273" s="253" t="s">
        <v>7756</v>
      </c>
      <c r="D273" s="299">
        <v>7.0105157736604523E-4</v>
      </c>
      <c r="E273" s="253" t="s">
        <v>7642</v>
      </c>
      <c r="F273" s="253" t="s">
        <v>7661</v>
      </c>
      <c r="G273" s="253" t="s">
        <v>54</v>
      </c>
    </row>
    <row r="274" spans="1:7">
      <c r="A274" s="252" t="s">
        <v>7889</v>
      </c>
      <c r="B274" s="253" t="s">
        <v>9581</v>
      </c>
      <c r="C274" s="253" t="s">
        <v>7641</v>
      </c>
      <c r="D274" s="299">
        <v>7.0105157736604523E-4</v>
      </c>
      <c r="E274" s="253" t="s">
        <v>7642</v>
      </c>
      <c r="F274" s="253" t="s">
        <v>7643</v>
      </c>
      <c r="G274" s="253" t="s">
        <v>54</v>
      </c>
    </row>
    <row r="275" spans="1:7">
      <c r="A275" s="252" t="s">
        <v>8053</v>
      </c>
      <c r="B275" s="253" t="s">
        <v>8054</v>
      </c>
      <c r="C275" s="253" t="s">
        <v>7646</v>
      </c>
      <c r="D275" s="299">
        <v>7.0105157736604523E-4</v>
      </c>
      <c r="E275" s="253" t="s">
        <v>7642</v>
      </c>
      <c r="F275" s="253" t="s">
        <v>7661</v>
      </c>
      <c r="G275" s="253" t="s">
        <v>54</v>
      </c>
    </row>
    <row r="276" spans="1:7">
      <c r="A276" s="252" t="s">
        <v>8174</v>
      </c>
      <c r="B276" s="253" t="s">
        <v>1040</v>
      </c>
      <c r="C276" s="253" t="s">
        <v>7756</v>
      </c>
      <c r="D276" s="299">
        <v>7.0105157736604523E-4</v>
      </c>
      <c r="E276" s="253" t="s">
        <v>7642</v>
      </c>
      <c r="F276" s="253" t="s">
        <v>7661</v>
      </c>
      <c r="G276" s="253" t="s">
        <v>54</v>
      </c>
    </row>
    <row r="277" spans="1:7">
      <c r="A277" s="252" t="s">
        <v>9183</v>
      </c>
      <c r="B277" s="253" t="s">
        <v>9582</v>
      </c>
      <c r="C277" s="253" t="s">
        <v>7654</v>
      </c>
      <c r="D277" s="299">
        <v>7.0105157736604523E-4</v>
      </c>
      <c r="E277" s="253" t="s">
        <v>7642</v>
      </c>
      <c r="F277" s="253" t="s">
        <v>7643</v>
      </c>
      <c r="G277" s="253" t="s">
        <v>54</v>
      </c>
    </row>
    <row r="278" spans="1:7">
      <c r="A278" s="252" t="s">
        <v>7799</v>
      </c>
      <c r="B278" s="253" t="s">
        <v>7800</v>
      </c>
      <c r="C278" s="253" t="s">
        <v>7756</v>
      </c>
      <c r="D278" s="299">
        <v>7.0105157736604523E-4</v>
      </c>
      <c r="E278" s="253" t="s">
        <v>7642</v>
      </c>
      <c r="F278" s="253" t="s">
        <v>7661</v>
      </c>
      <c r="G278" s="253" t="s">
        <v>54</v>
      </c>
    </row>
    <row r="279" spans="1:7">
      <c r="A279" s="252" t="s">
        <v>8027</v>
      </c>
      <c r="B279" s="253" t="s">
        <v>9583</v>
      </c>
      <c r="C279" s="253" t="s">
        <v>7756</v>
      </c>
      <c r="D279" s="299">
        <v>7.0105157736604523E-4</v>
      </c>
      <c r="E279" s="253" t="s">
        <v>7642</v>
      </c>
      <c r="F279" s="253" t="s">
        <v>7643</v>
      </c>
      <c r="G279" s="253" t="s">
        <v>54</v>
      </c>
    </row>
    <row r="280" spans="1:7">
      <c r="A280" s="252" t="s">
        <v>8065</v>
      </c>
      <c r="B280" s="253" t="s">
        <v>9585</v>
      </c>
      <c r="C280" s="253" t="s">
        <v>7646</v>
      </c>
      <c r="D280" s="299">
        <v>7.0105157736604523E-4</v>
      </c>
      <c r="E280" s="253" t="s">
        <v>7642</v>
      </c>
      <c r="F280" s="253" t="s">
        <v>7661</v>
      </c>
      <c r="G280" s="253" t="s">
        <v>54</v>
      </c>
    </row>
    <row r="281" spans="1:7">
      <c r="A281" s="252" t="s">
        <v>8133</v>
      </c>
      <c r="B281" s="253" t="s">
        <v>9588</v>
      </c>
      <c r="C281" s="253" t="s">
        <v>7805</v>
      </c>
      <c r="D281" s="299">
        <v>7.0105157736604523E-4</v>
      </c>
      <c r="E281" s="253" t="s">
        <v>7642</v>
      </c>
      <c r="F281" s="253" t="s">
        <v>7661</v>
      </c>
      <c r="G281" s="253" t="s">
        <v>54</v>
      </c>
    </row>
    <row r="282" spans="1:7">
      <c r="A282" s="252" t="s">
        <v>7997</v>
      </c>
      <c r="B282" s="253" t="s">
        <v>9589</v>
      </c>
      <c r="C282" s="253" t="s">
        <v>7738</v>
      </c>
      <c r="D282" s="299">
        <v>7.0105157736604523E-4</v>
      </c>
      <c r="E282" s="253" t="s">
        <v>7642</v>
      </c>
      <c r="F282" s="253" t="s">
        <v>7661</v>
      </c>
      <c r="G282" s="253" t="s">
        <v>54</v>
      </c>
    </row>
    <row r="283" spans="1:7">
      <c r="A283" s="252" t="s">
        <v>7915</v>
      </c>
      <c r="B283" s="253" t="s">
        <v>885</v>
      </c>
      <c r="C283" s="253" t="s">
        <v>7756</v>
      </c>
      <c r="D283" s="299">
        <v>7.0105157736604523E-4</v>
      </c>
      <c r="E283" s="253" t="s">
        <v>7642</v>
      </c>
      <c r="F283" s="253" t="s">
        <v>7661</v>
      </c>
      <c r="G283" s="253" t="s">
        <v>54</v>
      </c>
    </row>
    <row r="284" spans="1:7">
      <c r="A284" s="252" t="s">
        <v>7859</v>
      </c>
      <c r="B284" s="253" t="s">
        <v>2243</v>
      </c>
      <c r="C284" s="253" t="s">
        <v>7664</v>
      </c>
      <c r="D284" s="299">
        <v>7.0105157736604523E-4</v>
      </c>
      <c r="E284" s="253" t="s">
        <v>7642</v>
      </c>
      <c r="F284" s="253" t="s">
        <v>7661</v>
      </c>
      <c r="G284" s="253" t="s">
        <v>54</v>
      </c>
    </row>
    <row r="285" spans="1:7">
      <c r="A285" s="252" t="s">
        <v>9309</v>
      </c>
      <c r="B285" s="253" t="s">
        <v>9591</v>
      </c>
      <c r="C285" s="253" t="s">
        <v>7756</v>
      </c>
      <c r="D285" s="299">
        <v>7.0105157736604523E-4</v>
      </c>
      <c r="E285" s="253" t="s">
        <v>7642</v>
      </c>
      <c r="F285" s="253" t="s">
        <v>7661</v>
      </c>
      <c r="G285" s="253" t="s">
        <v>54</v>
      </c>
    </row>
    <row r="286" spans="1:7">
      <c r="A286" s="252" t="s">
        <v>8138</v>
      </c>
      <c r="B286" s="253" t="s">
        <v>8139</v>
      </c>
      <c r="C286" s="253" t="s">
        <v>7650</v>
      </c>
      <c r="D286" s="299">
        <v>7.0105157736604523E-4</v>
      </c>
      <c r="E286" s="253" t="s">
        <v>8086</v>
      </c>
      <c r="F286" s="253" t="s">
        <v>8087</v>
      </c>
      <c r="G286" s="253" t="s">
        <v>188</v>
      </c>
    </row>
    <row r="287" spans="1:7">
      <c r="A287" s="252" t="s">
        <v>8081</v>
      </c>
      <c r="B287" s="253" t="s">
        <v>8082</v>
      </c>
      <c r="C287" s="253" t="s">
        <v>7650</v>
      </c>
      <c r="D287" s="299">
        <v>6.009013520280387E-4</v>
      </c>
      <c r="E287" s="253" t="s">
        <v>7768</v>
      </c>
      <c r="F287" s="253" t="s">
        <v>7769</v>
      </c>
      <c r="G287" s="253" t="s">
        <v>132</v>
      </c>
    </row>
    <row r="288" spans="1:7">
      <c r="A288" s="252" t="s">
        <v>8142</v>
      </c>
      <c r="B288" s="253" t="s">
        <v>9609</v>
      </c>
      <c r="C288" s="253" t="s">
        <v>7646</v>
      </c>
      <c r="D288" s="299">
        <v>6.009013520280387E-4</v>
      </c>
      <c r="E288" s="253" t="s">
        <v>7768</v>
      </c>
      <c r="F288" s="253" t="s">
        <v>7769</v>
      </c>
      <c r="G288" s="253" t="s">
        <v>132</v>
      </c>
    </row>
    <row r="289" spans="1:7">
      <c r="A289" s="252" t="s">
        <v>7849</v>
      </c>
      <c r="B289" s="253" t="s">
        <v>7849</v>
      </c>
      <c r="C289" s="253" t="s">
        <v>7664</v>
      </c>
      <c r="D289" s="299">
        <v>6.009013520280387E-4</v>
      </c>
      <c r="E289" s="253" t="s">
        <v>7768</v>
      </c>
      <c r="F289" s="253" t="s">
        <v>7769</v>
      </c>
      <c r="G289" s="253" t="s">
        <v>132</v>
      </c>
    </row>
    <row r="290" spans="1:7">
      <c r="A290" s="252" t="s">
        <v>8231</v>
      </c>
      <c r="B290" s="253" t="s">
        <v>8232</v>
      </c>
      <c r="C290" s="253" t="s">
        <v>7664</v>
      </c>
      <c r="D290" s="299">
        <v>6.009013520280387E-4</v>
      </c>
      <c r="E290" s="253" t="s">
        <v>7989</v>
      </c>
      <c r="F290" s="253" t="s">
        <v>7990</v>
      </c>
      <c r="G290" s="253" t="s">
        <v>137</v>
      </c>
    </row>
    <row r="291" spans="1:7">
      <c r="A291" s="252" t="s">
        <v>8388</v>
      </c>
      <c r="B291" s="253" t="s">
        <v>1750</v>
      </c>
      <c r="C291" s="253" t="s">
        <v>7650</v>
      </c>
      <c r="D291" s="299">
        <v>6.009013520280387E-4</v>
      </c>
      <c r="E291" s="253" t="s">
        <v>7785</v>
      </c>
      <c r="F291" s="253" t="s">
        <v>7786</v>
      </c>
      <c r="G291" s="253" t="s">
        <v>152</v>
      </c>
    </row>
    <row r="292" spans="1:7">
      <c r="A292" s="252" t="s">
        <v>8189</v>
      </c>
      <c r="B292" s="253" t="s">
        <v>9597</v>
      </c>
      <c r="C292" s="253" t="s">
        <v>7667</v>
      </c>
      <c r="D292" s="299">
        <v>6.009013520280387E-4</v>
      </c>
      <c r="E292" s="253" t="s">
        <v>7785</v>
      </c>
      <c r="F292" s="253" t="s">
        <v>7786</v>
      </c>
      <c r="G292" s="253" t="s">
        <v>152</v>
      </c>
    </row>
    <row r="293" spans="1:7">
      <c r="A293" s="252" t="s">
        <v>7923</v>
      </c>
      <c r="B293" s="253" t="s">
        <v>7924</v>
      </c>
      <c r="C293" s="253" t="s">
        <v>7756</v>
      </c>
      <c r="D293" s="299">
        <v>6.009013520280387E-4</v>
      </c>
      <c r="E293" s="253" t="s">
        <v>7785</v>
      </c>
      <c r="F293" s="253" t="s">
        <v>7786</v>
      </c>
      <c r="G293" s="253" t="s">
        <v>152</v>
      </c>
    </row>
    <row r="294" spans="1:7">
      <c r="A294" s="252">
        <v>1810</v>
      </c>
      <c r="B294" s="253" t="s">
        <v>9607</v>
      </c>
      <c r="C294" s="253" t="s">
        <v>7641</v>
      </c>
      <c r="D294" s="299">
        <v>6.009013520280387E-4</v>
      </c>
      <c r="E294" s="253" t="s">
        <v>7695</v>
      </c>
      <c r="F294" s="253" t="s">
        <v>7696</v>
      </c>
      <c r="G294" s="253" t="s">
        <v>166</v>
      </c>
    </row>
    <row r="295" spans="1:7">
      <c r="A295" s="252">
        <v>1398</v>
      </c>
      <c r="B295" s="253" t="s">
        <v>8188</v>
      </c>
      <c r="C295" s="253" t="s">
        <v>7650</v>
      </c>
      <c r="D295" s="299">
        <v>6.009013520280387E-4</v>
      </c>
      <c r="E295" s="253" t="s">
        <v>7695</v>
      </c>
      <c r="F295" s="253" t="s">
        <v>7696</v>
      </c>
      <c r="G295" s="253" t="s">
        <v>166</v>
      </c>
    </row>
    <row r="296" spans="1:7">
      <c r="A296" s="252" t="s">
        <v>9371</v>
      </c>
      <c r="B296" s="253" t="s">
        <v>9020</v>
      </c>
      <c r="C296" s="253" t="s">
        <v>7641</v>
      </c>
      <c r="D296" s="299">
        <v>6.009013520280387E-4</v>
      </c>
      <c r="E296" s="253" t="s">
        <v>7708</v>
      </c>
      <c r="F296" s="253" t="s">
        <v>7709</v>
      </c>
      <c r="G296" s="253" t="s">
        <v>142</v>
      </c>
    </row>
    <row r="297" spans="1:7">
      <c r="A297" s="252" t="s">
        <v>9159</v>
      </c>
      <c r="B297" s="253" t="s">
        <v>8171</v>
      </c>
      <c r="C297" s="253" t="s">
        <v>7650</v>
      </c>
      <c r="D297" s="299">
        <v>6.009013520280387E-4</v>
      </c>
      <c r="E297" s="253" t="s">
        <v>8313</v>
      </c>
      <c r="F297" s="253" t="s">
        <v>8314</v>
      </c>
      <c r="G297" s="253" t="s">
        <v>137</v>
      </c>
    </row>
    <row r="298" spans="1:7">
      <c r="A298" s="252" t="s">
        <v>7932</v>
      </c>
      <c r="B298" s="253" t="s">
        <v>1002</v>
      </c>
      <c r="C298" s="253" t="s">
        <v>7756</v>
      </c>
      <c r="D298" s="299">
        <v>6.009013520280387E-4</v>
      </c>
      <c r="E298" s="253" t="s">
        <v>7720</v>
      </c>
      <c r="F298" s="253" t="s">
        <v>7721</v>
      </c>
      <c r="G298" s="253" t="s">
        <v>137</v>
      </c>
    </row>
    <row r="299" spans="1:7">
      <c r="A299" s="252" t="s">
        <v>8377</v>
      </c>
      <c r="B299" s="253" t="s">
        <v>8378</v>
      </c>
      <c r="C299" s="253" t="s">
        <v>7650</v>
      </c>
      <c r="D299" s="299">
        <v>6.009013520280387E-4</v>
      </c>
      <c r="E299" s="253" t="s">
        <v>7720</v>
      </c>
      <c r="F299" s="253" t="s">
        <v>7721</v>
      </c>
      <c r="G299" s="253" t="s">
        <v>137</v>
      </c>
    </row>
    <row r="300" spans="1:7">
      <c r="A300" s="252" t="s">
        <v>8039</v>
      </c>
      <c r="B300" s="253" t="s">
        <v>9599</v>
      </c>
      <c r="C300" s="253" t="s">
        <v>7756</v>
      </c>
      <c r="D300" s="299">
        <v>6.009013520280387E-4</v>
      </c>
      <c r="E300" s="253" t="s">
        <v>7676</v>
      </c>
      <c r="F300" s="253" t="s">
        <v>7677</v>
      </c>
      <c r="G300" s="253" t="s">
        <v>137</v>
      </c>
    </row>
    <row r="301" spans="1:7">
      <c r="A301" s="252" t="s">
        <v>8215</v>
      </c>
      <c r="B301" s="253" t="s">
        <v>1717</v>
      </c>
      <c r="C301" s="253" t="s">
        <v>7650</v>
      </c>
      <c r="D301" s="299">
        <v>6.009013520280387E-4</v>
      </c>
      <c r="E301" s="253" t="s">
        <v>7676</v>
      </c>
      <c r="F301" s="253" t="s">
        <v>7677</v>
      </c>
      <c r="G301" s="253" t="s">
        <v>137</v>
      </c>
    </row>
    <row r="302" spans="1:7">
      <c r="A302" s="252">
        <v>6503</v>
      </c>
      <c r="B302" s="253" t="s">
        <v>9595</v>
      </c>
      <c r="C302" s="253" t="s">
        <v>7756</v>
      </c>
      <c r="D302" s="299">
        <v>6.009013520280387E-4</v>
      </c>
      <c r="E302" s="253" t="s">
        <v>7740</v>
      </c>
      <c r="F302" s="253" t="s">
        <v>7741</v>
      </c>
      <c r="G302" s="253" t="s">
        <v>147</v>
      </c>
    </row>
    <row r="303" spans="1:7">
      <c r="A303" s="252">
        <v>9433</v>
      </c>
      <c r="B303" s="253" t="s">
        <v>9614</v>
      </c>
      <c r="C303" s="253" t="s">
        <v>7654</v>
      </c>
      <c r="D303" s="299">
        <v>6.009013520280387E-4</v>
      </c>
      <c r="E303" s="253" t="s">
        <v>7740</v>
      </c>
      <c r="F303" s="253" t="s">
        <v>7741</v>
      </c>
      <c r="G303" s="253" t="s">
        <v>147</v>
      </c>
    </row>
    <row r="304" spans="1:7">
      <c r="A304" s="252">
        <v>7974</v>
      </c>
      <c r="B304" s="253" t="s">
        <v>9616</v>
      </c>
      <c r="C304" s="253" t="s">
        <v>7654</v>
      </c>
      <c r="D304" s="299">
        <v>6.009013520280387E-4</v>
      </c>
      <c r="E304" s="253" t="s">
        <v>7740</v>
      </c>
      <c r="F304" s="253" t="s">
        <v>7741</v>
      </c>
      <c r="G304" s="253" t="s">
        <v>147</v>
      </c>
    </row>
    <row r="305" spans="1:7">
      <c r="A305" s="252" t="s">
        <v>8096</v>
      </c>
      <c r="B305" s="253" t="s">
        <v>8096</v>
      </c>
      <c r="C305" s="253" t="s">
        <v>7667</v>
      </c>
      <c r="D305" s="299">
        <v>6.009013520280387E-4</v>
      </c>
      <c r="E305" s="253" t="s">
        <v>7968</v>
      </c>
      <c r="F305" s="253" t="s">
        <v>7969</v>
      </c>
      <c r="G305" s="253" t="s">
        <v>137</v>
      </c>
    </row>
    <row r="306" spans="1:7">
      <c r="A306" s="252" t="s">
        <v>8252</v>
      </c>
      <c r="B306" s="253" t="s">
        <v>371</v>
      </c>
      <c r="C306" s="253" t="s">
        <v>7650</v>
      </c>
      <c r="D306" s="299">
        <v>6.009013520280387E-4</v>
      </c>
      <c r="E306" s="253" t="s">
        <v>7724</v>
      </c>
      <c r="F306" s="253" t="s">
        <v>7652</v>
      </c>
      <c r="G306" s="253" t="s">
        <v>7725</v>
      </c>
    </row>
    <row r="307" spans="1:7">
      <c r="A307" s="252" t="s">
        <v>7911</v>
      </c>
      <c r="B307" s="253" t="s">
        <v>7912</v>
      </c>
      <c r="C307" s="253" t="s">
        <v>7756</v>
      </c>
      <c r="D307" s="299">
        <v>6.009013520280387E-4</v>
      </c>
      <c r="E307" s="253" t="s">
        <v>7724</v>
      </c>
      <c r="F307" s="253" t="s">
        <v>7652</v>
      </c>
      <c r="G307" s="253" t="s">
        <v>7725</v>
      </c>
    </row>
    <row r="308" spans="1:7">
      <c r="A308" s="252" t="s">
        <v>8173</v>
      </c>
      <c r="B308" s="253" t="s">
        <v>448</v>
      </c>
      <c r="C308" s="253" t="s">
        <v>7738</v>
      </c>
      <c r="D308" s="299">
        <v>6.009013520280387E-4</v>
      </c>
      <c r="E308" s="253" t="s">
        <v>7724</v>
      </c>
      <c r="F308" s="253" t="s">
        <v>7652</v>
      </c>
      <c r="G308" s="253" t="s">
        <v>7725</v>
      </c>
    </row>
    <row r="309" spans="1:7">
      <c r="A309" s="252" t="s">
        <v>8528</v>
      </c>
      <c r="B309" s="253" t="s">
        <v>8529</v>
      </c>
      <c r="C309" s="253" t="s">
        <v>7650</v>
      </c>
      <c r="D309" s="299">
        <v>6.009013520280387E-4</v>
      </c>
      <c r="E309" s="253" t="s">
        <v>7871</v>
      </c>
      <c r="F309" s="253" t="s">
        <v>7872</v>
      </c>
      <c r="G309" s="253" t="s">
        <v>137</v>
      </c>
    </row>
    <row r="310" spans="1:7">
      <c r="A310" s="252" t="s">
        <v>8001</v>
      </c>
      <c r="B310" s="253" t="s">
        <v>8002</v>
      </c>
      <c r="C310" s="253" t="s">
        <v>7680</v>
      </c>
      <c r="D310" s="299">
        <v>6.009013520280387E-4</v>
      </c>
      <c r="E310" s="253" t="s">
        <v>7642</v>
      </c>
      <c r="F310" s="253" t="s">
        <v>7661</v>
      </c>
      <c r="G310" s="253" t="s">
        <v>54</v>
      </c>
    </row>
    <row r="311" spans="1:7">
      <c r="A311" s="252" t="s">
        <v>8080</v>
      </c>
      <c r="B311" s="253" t="s">
        <v>9592</v>
      </c>
      <c r="C311" s="253" t="s">
        <v>7650</v>
      </c>
      <c r="D311" s="299">
        <v>6.009013520280387E-4</v>
      </c>
      <c r="E311" s="253" t="s">
        <v>7642</v>
      </c>
      <c r="F311" s="253" t="s">
        <v>7661</v>
      </c>
      <c r="G311" s="253" t="s">
        <v>54</v>
      </c>
    </row>
    <row r="312" spans="1:7">
      <c r="A312" s="252" t="s">
        <v>8648</v>
      </c>
      <c r="B312" s="253" t="s">
        <v>8649</v>
      </c>
      <c r="C312" s="253" t="s">
        <v>7641</v>
      </c>
      <c r="D312" s="299">
        <v>6.009013520280387E-4</v>
      </c>
      <c r="E312" s="253" t="s">
        <v>7642</v>
      </c>
      <c r="F312" s="253" t="s">
        <v>7661</v>
      </c>
      <c r="G312" s="253" t="s">
        <v>54</v>
      </c>
    </row>
    <row r="313" spans="1:7">
      <c r="A313" s="252" t="s">
        <v>8165</v>
      </c>
      <c r="B313" s="253" t="s">
        <v>9593</v>
      </c>
      <c r="C313" s="253" t="s">
        <v>7756</v>
      </c>
      <c r="D313" s="299">
        <v>6.009013520280387E-4</v>
      </c>
      <c r="E313" s="253" t="s">
        <v>7642</v>
      </c>
      <c r="F313" s="253" t="s">
        <v>7661</v>
      </c>
      <c r="G313" s="253" t="s">
        <v>54</v>
      </c>
    </row>
    <row r="314" spans="1:7">
      <c r="A314" s="252" t="s">
        <v>8385</v>
      </c>
      <c r="B314" s="253" t="s">
        <v>9594</v>
      </c>
      <c r="C314" s="253" t="s">
        <v>7646</v>
      </c>
      <c r="D314" s="299">
        <v>6.009013520280387E-4</v>
      </c>
      <c r="E314" s="253" t="s">
        <v>7642</v>
      </c>
      <c r="F314" s="253" t="s">
        <v>7661</v>
      </c>
      <c r="G314" s="253" t="s">
        <v>54</v>
      </c>
    </row>
    <row r="315" spans="1:7">
      <c r="A315" s="252" t="s">
        <v>8076</v>
      </c>
      <c r="B315" s="253" t="s">
        <v>8077</v>
      </c>
      <c r="C315" s="253" t="s">
        <v>7774</v>
      </c>
      <c r="D315" s="299">
        <v>6.009013520280387E-4</v>
      </c>
      <c r="E315" s="253" t="s">
        <v>7642</v>
      </c>
      <c r="F315" s="253" t="s">
        <v>7643</v>
      </c>
      <c r="G315" s="253" t="s">
        <v>54</v>
      </c>
    </row>
    <row r="316" spans="1:7">
      <c r="A316" s="252" t="s">
        <v>7783</v>
      </c>
      <c r="B316" s="253" t="s">
        <v>541</v>
      </c>
      <c r="C316" s="253" t="s">
        <v>7756</v>
      </c>
      <c r="D316" s="299">
        <v>6.009013520280387E-4</v>
      </c>
      <c r="E316" s="253" t="s">
        <v>7642</v>
      </c>
      <c r="F316" s="253" t="s">
        <v>7643</v>
      </c>
      <c r="G316" s="253" t="s">
        <v>54</v>
      </c>
    </row>
    <row r="317" spans="1:7">
      <c r="A317" s="252" t="s">
        <v>8368</v>
      </c>
      <c r="B317" s="253" t="s">
        <v>8369</v>
      </c>
      <c r="C317" s="253" t="s">
        <v>7641</v>
      </c>
      <c r="D317" s="299">
        <v>6.009013520280387E-4</v>
      </c>
      <c r="E317" s="253" t="s">
        <v>7642</v>
      </c>
      <c r="F317" s="253" t="s">
        <v>7643</v>
      </c>
      <c r="G317" s="253" t="s">
        <v>54</v>
      </c>
    </row>
    <row r="318" spans="1:7">
      <c r="A318" s="252" t="s">
        <v>7940</v>
      </c>
      <c r="B318" s="253" t="s">
        <v>1441</v>
      </c>
      <c r="C318" s="253" t="s">
        <v>7756</v>
      </c>
      <c r="D318" s="299">
        <v>6.009013520280387E-4</v>
      </c>
      <c r="E318" s="253" t="s">
        <v>7642</v>
      </c>
      <c r="F318" s="253" t="s">
        <v>7661</v>
      </c>
      <c r="G318" s="253" t="s">
        <v>54</v>
      </c>
    </row>
    <row r="319" spans="1:7">
      <c r="A319" s="252" t="s">
        <v>7935</v>
      </c>
      <c r="B319" s="253" t="s">
        <v>9596</v>
      </c>
      <c r="C319" s="253" t="s">
        <v>7738</v>
      </c>
      <c r="D319" s="299">
        <v>6.009013520280387E-4</v>
      </c>
      <c r="E319" s="253" t="s">
        <v>7642</v>
      </c>
      <c r="F319" s="253" t="s">
        <v>7661</v>
      </c>
      <c r="G319" s="253" t="s">
        <v>54</v>
      </c>
    </row>
    <row r="320" spans="1:7">
      <c r="A320" s="252" t="s">
        <v>8011</v>
      </c>
      <c r="B320" s="253" t="s">
        <v>8012</v>
      </c>
      <c r="C320" s="253" t="s">
        <v>7650</v>
      </c>
      <c r="D320" s="299">
        <v>6.009013520280387E-4</v>
      </c>
      <c r="E320" s="253" t="s">
        <v>7642</v>
      </c>
      <c r="F320" s="253" t="s">
        <v>7661</v>
      </c>
      <c r="G320" s="253" t="s">
        <v>54</v>
      </c>
    </row>
    <row r="321" spans="1:7">
      <c r="A321" s="252" t="s">
        <v>8131</v>
      </c>
      <c r="B321" s="253" t="s">
        <v>8132</v>
      </c>
      <c r="C321" s="253" t="s">
        <v>7650</v>
      </c>
      <c r="D321" s="299">
        <v>6.009013520280387E-4</v>
      </c>
      <c r="E321" s="253" t="s">
        <v>7642</v>
      </c>
      <c r="F321" s="253" t="s">
        <v>7661</v>
      </c>
      <c r="G321" s="253" t="s">
        <v>54</v>
      </c>
    </row>
    <row r="322" spans="1:7">
      <c r="A322" s="252" t="s">
        <v>8353</v>
      </c>
      <c r="B322" s="253" t="s">
        <v>9598</v>
      </c>
      <c r="C322" s="253" t="s">
        <v>7654</v>
      </c>
      <c r="D322" s="299">
        <v>6.009013520280387E-4</v>
      </c>
      <c r="E322" s="253" t="s">
        <v>7642</v>
      </c>
      <c r="F322" s="253" t="s">
        <v>7643</v>
      </c>
      <c r="G322" s="253" t="s">
        <v>54</v>
      </c>
    </row>
    <row r="323" spans="1:7">
      <c r="A323" s="252" t="s">
        <v>7881</v>
      </c>
      <c r="B323" s="253" t="s">
        <v>7882</v>
      </c>
      <c r="C323" s="253" t="s">
        <v>7650</v>
      </c>
      <c r="D323" s="299">
        <v>6.009013520280387E-4</v>
      </c>
      <c r="E323" s="253" t="s">
        <v>7642</v>
      </c>
      <c r="F323" s="253" t="s">
        <v>7661</v>
      </c>
      <c r="G323" s="253" t="s">
        <v>54</v>
      </c>
    </row>
    <row r="324" spans="1:7">
      <c r="A324" s="252" t="s">
        <v>7917</v>
      </c>
      <c r="B324" s="253" t="s">
        <v>9600</v>
      </c>
      <c r="C324" s="253" t="s">
        <v>7664</v>
      </c>
      <c r="D324" s="299">
        <v>6.009013520280387E-4</v>
      </c>
      <c r="E324" s="253" t="s">
        <v>7642</v>
      </c>
      <c r="F324" s="253" t="s">
        <v>7661</v>
      </c>
      <c r="G324" s="253" t="s">
        <v>54</v>
      </c>
    </row>
    <row r="325" spans="1:7">
      <c r="A325" s="252" t="s">
        <v>7982</v>
      </c>
      <c r="B325" s="253" t="s">
        <v>9601</v>
      </c>
      <c r="C325" s="253" t="s">
        <v>7680</v>
      </c>
      <c r="D325" s="299">
        <v>6.009013520280387E-4</v>
      </c>
      <c r="E325" s="253" t="s">
        <v>7642</v>
      </c>
      <c r="F325" s="253" t="s">
        <v>7643</v>
      </c>
      <c r="G325" s="253" t="s">
        <v>54</v>
      </c>
    </row>
    <row r="326" spans="1:7">
      <c r="A326" s="252" t="s">
        <v>8291</v>
      </c>
      <c r="B326" s="253" t="s">
        <v>1377</v>
      </c>
      <c r="C326" s="253" t="s">
        <v>7650</v>
      </c>
      <c r="D326" s="299">
        <v>6.009013520280387E-4</v>
      </c>
      <c r="E326" s="253" t="s">
        <v>7642</v>
      </c>
      <c r="F326" s="253" t="s">
        <v>7661</v>
      </c>
      <c r="G326" s="253" t="s">
        <v>54</v>
      </c>
    </row>
    <row r="327" spans="1:7">
      <c r="A327" s="252" t="s">
        <v>8042</v>
      </c>
      <c r="B327" s="253" t="s">
        <v>1510</v>
      </c>
      <c r="C327" s="253" t="s">
        <v>7756</v>
      </c>
      <c r="D327" s="299">
        <v>6.009013520280387E-4</v>
      </c>
      <c r="E327" s="253" t="s">
        <v>7642</v>
      </c>
      <c r="F327" s="253" t="s">
        <v>7643</v>
      </c>
      <c r="G327" s="253" t="s">
        <v>54</v>
      </c>
    </row>
    <row r="328" spans="1:7">
      <c r="A328" s="252" t="s">
        <v>8072</v>
      </c>
      <c r="B328" s="253" t="s">
        <v>9602</v>
      </c>
      <c r="C328" s="253" t="s">
        <v>7667</v>
      </c>
      <c r="D328" s="299">
        <v>6.009013520280387E-4</v>
      </c>
      <c r="E328" s="253" t="s">
        <v>7642</v>
      </c>
      <c r="F328" s="253" t="s">
        <v>7661</v>
      </c>
      <c r="G328" s="253" t="s">
        <v>54</v>
      </c>
    </row>
    <row r="329" spans="1:7">
      <c r="A329" s="252" t="s">
        <v>8156</v>
      </c>
      <c r="B329" s="253" t="s">
        <v>9603</v>
      </c>
      <c r="C329" s="253" t="s">
        <v>7667</v>
      </c>
      <c r="D329" s="299">
        <v>6.009013520280387E-4</v>
      </c>
      <c r="E329" s="253" t="s">
        <v>7642</v>
      </c>
      <c r="F329" s="253" t="s">
        <v>7661</v>
      </c>
      <c r="G329" s="253" t="s">
        <v>54</v>
      </c>
    </row>
    <row r="330" spans="1:7">
      <c r="A330" s="252" t="s">
        <v>8140</v>
      </c>
      <c r="B330" s="253" t="s">
        <v>8141</v>
      </c>
      <c r="C330" s="253" t="s">
        <v>7805</v>
      </c>
      <c r="D330" s="299">
        <v>6.009013520280387E-4</v>
      </c>
      <c r="E330" s="253" t="s">
        <v>7642</v>
      </c>
      <c r="F330" s="253" t="s">
        <v>7661</v>
      </c>
      <c r="G330" s="253" t="s">
        <v>54</v>
      </c>
    </row>
    <row r="331" spans="1:7">
      <c r="A331" s="252" t="s">
        <v>8271</v>
      </c>
      <c r="B331" s="253" t="s">
        <v>9604</v>
      </c>
      <c r="C331" s="253" t="s">
        <v>7667</v>
      </c>
      <c r="D331" s="299">
        <v>6.009013520280387E-4</v>
      </c>
      <c r="E331" s="253" t="s">
        <v>7642</v>
      </c>
      <c r="F331" s="253" t="s">
        <v>7661</v>
      </c>
      <c r="G331" s="253" t="s">
        <v>54</v>
      </c>
    </row>
    <row r="332" spans="1:7">
      <c r="A332" s="252" t="s">
        <v>9154</v>
      </c>
      <c r="B332" s="253" t="s">
        <v>9155</v>
      </c>
      <c r="C332" s="253" t="s">
        <v>7738</v>
      </c>
      <c r="D332" s="299">
        <v>6.009013520280387E-4</v>
      </c>
      <c r="E332" s="253" t="s">
        <v>7642</v>
      </c>
      <c r="F332" s="253" t="s">
        <v>7661</v>
      </c>
      <c r="G332" s="253" t="s">
        <v>54</v>
      </c>
    </row>
    <row r="333" spans="1:7">
      <c r="A333" s="252" t="s">
        <v>9605</v>
      </c>
      <c r="B333" s="253" t="s">
        <v>9606</v>
      </c>
      <c r="C333" s="253" t="s">
        <v>7641</v>
      </c>
      <c r="D333" s="299">
        <v>6.009013520280387E-4</v>
      </c>
      <c r="E333" s="253" t="s">
        <v>7642</v>
      </c>
      <c r="F333" s="253" t="s">
        <v>7643</v>
      </c>
      <c r="G333" s="253" t="s">
        <v>54</v>
      </c>
    </row>
    <row r="334" spans="1:7">
      <c r="A334" s="252" t="s">
        <v>8225</v>
      </c>
      <c r="B334" s="253" t="s">
        <v>8226</v>
      </c>
      <c r="C334" s="253" t="s">
        <v>7667</v>
      </c>
      <c r="D334" s="299">
        <v>6.009013520280387E-4</v>
      </c>
      <c r="E334" s="253" t="s">
        <v>7642</v>
      </c>
      <c r="F334" s="253" t="s">
        <v>7643</v>
      </c>
      <c r="G334" s="253" t="s">
        <v>54</v>
      </c>
    </row>
    <row r="335" spans="1:7">
      <c r="A335" s="252" t="s">
        <v>8175</v>
      </c>
      <c r="B335" s="253" t="s">
        <v>8176</v>
      </c>
      <c r="C335" s="253" t="s">
        <v>7641</v>
      </c>
      <c r="D335" s="299">
        <v>6.009013520280387E-4</v>
      </c>
      <c r="E335" s="253" t="s">
        <v>7642</v>
      </c>
      <c r="F335" s="253" t="s">
        <v>7643</v>
      </c>
      <c r="G335" s="253" t="s">
        <v>54</v>
      </c>
    </row>
    <row r="336" spans="1:7">
      <c r="A336" s="252" t="s">
        <v>8408</v>
      </c>
      <c r="B336" s="253" t="s">
        <v>9610</v>
      </c>
      <c r="C336" s="253" t="s">
        <v>7641</v>
      </c>
      <c r="D336" s="299">
        <v>6.009013520280387E-4</v>
      </c>
      <c r="E336" s="253" t="s">
        <v>7642</v>
      </c>
      <c r="F336" s="253" t="s">
        <v>7643</v>
      </c>
      <c r="G336" s="253" t="s">
        <v>54</v>
      </c>
    </row>
    <row r="337" spans="1:7">
      <c r="A337" s="252" t="s">
        <v>8147</v>
      </c>
      <c r="B337" s="253" t="s">
        <v>1801</v>
      </c>
      <c r="C337" s="253" t="s">
        <v>7756</v>
      </c>
      <c r="D337" s="299">
        <v>6.009013520280387E-4</v>
      </c>
      <c r="E337" s="253" t="s">
        <v>7642</v>
      </c>
      <c r="F337" s="253" t="s">
        <v>7661</v>
      </c>
      <c r="G337" s="253" t="s">
        <v>54</v>
      </c>
    </row>
    <row r="338" spans="1:7">
      <c r="A338" s="252" t="s">
        <v>8168</v>
      </c>
      <c r="B338" s="253" t="s">
        <v>9611</v>
      </c>
      <c r="C338" s="253" t="s">
        <v>7664</v>
      </c>
      <c r="D338" s="299">
        <v>6.009013520280387E-4</v>
      </c>
      <c r="E338" s="253" t="s">
        <v>7642</v>
      </c>
      <c r="F338" s="253" t="s">
        <v>7661</v>
      </c>
      <c r="G338" s="253" t="s">
        <v>54</v>
      </c>
    </row>
    <row r="339" spans="1:7">
      <c r="A339" s="252" t="s">
        <v>8022</v>
      </c>
      <c r="B339" s="253" t="s">
        <v>9242</v>
      </c>
      <c r="C339" s="253" t="s">
        <v>7641</v>
      </c>
      <c r="D339" s="299">
        <v>6.009013520280387E-4</v>
      </c>
      <c r="E339" s="253" t="s">
        <v>7642</v>
      </c>
      <c r="F339" s="253" t="s">
        <v>7661</v>
      </c>
      <c r="G339" s="253" t="s">
        <v>54</v>
      </c>
    </row>
    <row r="340" spans="1:7">
      <c r="A340" s="252" t="s">
        <v>8211</v>
      </c>
      <c r="B340" s="253" t="s">
        <v>9612</v>
      </c>
      <c r="C340" s="253" t="s">
        <v>7664</v>
      </c>
      <c r="D340" s="299">
        <v>6.009013520280387E-4</v>
      </c>
      <c r="E340" s="253" t="s">
        <v>7642</v>
      </c>
      <c r="F340" s="253" t="s">
        <v>7661</v>
      </c>
      <c r="G340" s="253" t="s">
        <v>54</v>
      </c>
    </row>
    <row r="341" spans="1:7">
      <c r="A341" s="252" t="s">
        <v>7995</v>
      </c>
      <c r="B341" s="253" t="s">
        <v>9613</v>
      </c>
      <c r="C341" s="253" t="s">
        <v>7756</v>
      </c>
      <c r="D341" s="299">
        <v>6.009013520280387E-4</v>
      </c>
      <c r="E341" s="253" t="s">
        <v>7642</v>
      </c>
      <c r="F341" s="253" t="s">
        <v>7661</v>
      </c>
      <c r="G341" s="253" t="s">
        <v>54</v>
      </c>
    </row>
    <row r="342" spans="1:7">
      <c r="A342" s="252" t="s">
        <v>8222</v>
      </c>
      <c r="B342" s="253" t="s">
        <v>9615</v>
      </c>
      <c r="C342" s="253" t="s">
        <v>7667</v>
      </c>
      <c r="D342" s="299">
        <v>6.009013520280387E-4</v>
      </c>
      <c r="E342" s="253" t="s">
        <v>7642</v>
      </c>
      <c r="F342" s="253" t="s">
        <v>7661</v>
      </c>
      <c r="G342" s="253" t="s">
        <v>54</v>
      </c>
    </row>
    <row r="343" spans="1:7">
      <c r="A343" s="252" t="s">
        <v>8203</v>
      </c>
      <c r="B343" s="253" t="s">
        <v>9617</v>
      </c>
      <c r="C343" s="253" t="s">
        <v>7650</v>
      </c>
      <c r="D343" s="299">
        <v>6.009013520280387E-4</v>
      </c>
      <c r="E343" s="253" t="s">
        <v>7642</v>
      </c>
      <c r="F343" s="253" t="s">
        <v>7661</v>
      </c>
      <c r="G343" s="253" t="s">
        <v>54</v>
      </c>
    </row>
    <row r="344" spans="1:7">
      <c r="A344" s="252" t="s">
        <v>8127</v>
      </c>
      <c r="B344" s="253" t="s">
        <v>9618</v>
      </c>
      <c r="C344" s="253" t="s">
        <v>7774</v>
      </c>
      <c r="D344" s="299">
        <v>6.009013520280387E-4</v>
      </c>
      <c r="E344" s="253" t="s">
        <v>7642</v>
      </c>
      <c r="F344" s="253" t="s">
        <v>7661</v>
      </c>
      <c r="G344" s="253" t="s">
        <v>54</v>
      </c>
    </row>
    <row r="345" spans="1:7">
      <c r="A345" s="252">
        <v>3711</v>
      </c>
      <c r="B345" s="253" t="s">
        <v>9608</v>
      </c>
      <c r="C345" s="253" t="s">
        <v>7641</v>
      </c>
      <c r="D345" s="299">
        <v>6.009013520280387E-4</v>
      </c>
      <c r="E345" s="253" t="s">
        <v>7670</v>
      </c>
      <c r="F345" s="253" t="s">
        <v>7671</v>
      </c>
      <c r="G345" s="253" t="s">
        <v>160</v>
      </c>
    </row>
    <row r="346" spans="1:7">
      <c r="A346" s="252" t="s">
        <v>8240</v>
      </c>
      <c r="B346" s="253" t="s">
        <v>9631</v>
      </c>
      <c r="C346" s="253" t="s">
        <v>7738</v>
      </c>
      <c r="D346" s="299">
        <v>5.0075112669003229E-4</v>
      </c>
      <c r="E346" s="253" t="s">
        <v>7785</v>
      </c>
      <c r="F346" s="253" t="s">
        <v>7786</v>
      </c>
      <c r="G346" s="253" t="s">
        <v>152</v>
      </c>
    </row>
    <row r="347" spans="1:7">
      <c r="A347" s="252">
        <v>3988</v>
      </c>
      <c r="B347" s="253" t="s">
        <v>8180</v>
      </c>
      <c r="C347" s="253" t="s">
        <v>7650</v>
      </c>
      <c r="D347" s="299">
        <v>5.0075112669003229E-4</v>
      </c>
      <c r="E347" s="253" t="s">
        <v>7695</v>
      </c>
      <c r="F347" s="253" t="s">
        <v>7696</v>
      </c>
      <c r="G347" s="253" t="s">
        <v>166</v>
      </c>
    </row>
    <row r="348" spans="1:7">
      <c r="A348" s="252">
        <v>2318</v>
      </c>
      <c r="B348" s="253" t="s">
        <v>8070</v>
      </c>
      <c r="C348" s="253" t="s">
        <v>7650</v>
      </c>
      <c r="D348" s="299">
        <v>5.0075112669003229E-4</v>
      </c>
      <c r="E348" s="253" t="s">
        <v>7695</v>
      </c>
      <c r="F348" s="253" t="s">
        <v>7696</v>
      </c>
      <c r="G348" s="253" t="s">
        <v>166</v>
      </c>
    </row>
    <row r="349" spans="1:7">
      <c r="A349" s="252">
        <v>992</v>
      </c>
      <c r="B349" s="253" t="s">
        <v>9643</v>
      </c>
      <c r="C349" s="253" t="s">
        <v>7641</v>
      </c>
      <c r="D349" s="299">
        <v>5.0075112669003229E-4</v>
      </c>
      <c r="E349" s="253" t="s">
        <v>7695</v>
      </c>
      <c r="F349" s="253" t="s">
        <v>7696</v>
      </c>
      <c r="G349" s="253" t="s">
        <v>166</v>
      </c>
    </row>
    <row r="350" spans="1:7">
      <c r="A350" s="252">
        <v>9999</v>
      </c>
      <c r="B350" s="253" t="s">
        <v>9654</v>
      </c>
      <c r="C350" s="253" t="s">
        <v>7654</v>
      </c>
      <c r="D350" s="299">
        <v>5.0075112669003229E-4</v>
      </c>
      <c r="E350" s="253" t="s">
        <v>7695</v>
      </c>
      <c r="F350" s="253" t="s">
        <v>7696</v>
      </c>
      <c r="G350" s="253" t="s">
        <v>166</v>
      </c>
    </row>
    <row r="351" spans="1:7">
      <c r="A351" s="252">
        <v>3690</v>
      </c>
      <c r="B351" s="253" t="s">
        <v>7860</v>
      </c>
      <c r="C351" s="253" t="s">
        <v>7646</v>
      </c>
      <c r="D351" s="299">
        <v>5.0075112669003229E-4</v>
      </c>
      <c r="E351" s="253" t="s">
        <v>7695</v>
      </c>
      <c r="F351" s="253" t="s">
        <v>7696</v>
      </c>
      <c r="G351" s="253" t="s">
        <v>166</v>
      </c>
    </row>
    <row r="352" spans="1:7">
      <c r="A352" s="252">
        <v>105560</v>
      </c>
      <c r="B352" s="253" t="s">
        <v>9642</v>
      </c>
      <c r="C352" s="253" t="s">
        <v>7650</v>
      </c>
      <c r="D352" s="299">
        <v>5.0075112669003229E-4</v>
      </c>
      <c r="E352" s="253" t="s">
        <v>7708</v>
      </c>
      <c r="F352" s="253" t="s">
        <v>7709</v>
      </c>
      <c r="G352" s="253" t="s">
        <v>142</v>
      </c>
    </row>
    <row r="353" spans="1:7">
      <c r="A353" s="252" t="s">
        <v>8312</v>
      </c>
      <c r="B353" s="253" t="s">
        <v>8312</v>
      </c>
      <c r="C353" s="253" t="s">
        <v>7641</v>
      </c>
      <c r="D353" s="299">
        <v>5.0075112669003229E-4</v>
      </c>
      <c r="E353" s="253" t="s">
        <v>8313</v>
      </c>
      <c r="F353" s="253" t="s">
        <v>8314</v>
      </c>
      <c r="G353" s="253" t="s">
        <v>137</v>
      </c>
    </row>
    <row r="354" spans="1:7">
      <c r="A354" s="252" t="s">
        <v>8244</v>
      </c>
      <c r="B354" s="253" t="s">
        <v>8245</v>
      </c>
      <c r="C354" s="253" t="s">
        <v>7774</v>
      </c>
      <c r="D354" s="299">
        <v>5.0075112669003229E-4</v>
      </c>
      <c r="E354" s="253" t="s">
        <v>7720</v>
      </c>
      <c r="F354" s="253" t="s">
        <v>7721</v>
      </c>
      <c r="G354" s="253" t="s">
        <v>137</v>
      </c>
    </row>
    <row r="355" spans="1:7">
      <c r="A355" s="252" t="s">
        <v>7920</v>
      </c>
      <c r="B355" s="253" t="s">
        <v>7921</v>
      </c>
      <c r="C355" s="253" t="s">
        <v>7646</v>
      </c>
      <c r="D355" s="299">
        <v>5.0075112669003229E-4</v>
      </c>
      <c r="E355" s="253" t="s">
        <v>7720</v>
      </c>
      <c r="F355" s="253" t="s">
        <v>7721</v>
      </c>
      <c r="G355" s="253" t="s">
        <v>137</v>
      </c>
    </row>
    <row r="356" spans="1:7">
      <c r="A356" s="252" t="s">
        <v>7970</v>
      </c>
      <c r="B356" s="253" t="s">
        <v>7971</v>
      </c>
      <c r="C356" s="253" t="s">
        <v>7664</v>
      </c>
      <c r="D356" s="299">
        <v>5.0075112669003229E-4</v>
      </c>
      <c r="E356" s="253" t="s">
        <v>7720</v>
      </c>
      <c r="F356" s="253" t="s">
        <v>7721</v>
      </c>
      <c r="G356" s="253" t="s">
        <v>137</v>
      </c>
    </row>
    <row r="357" spans="1:7">
      <c r="A357" s="252" t="s">
        <v>8007</v>
      </c>
      <c r="B357" s="253" t="s">
        <v>8008</v>
      </c>
      <c r="C357" s="253" t="s">
        <v>7738</v>
      </c>
      <c r="D357" s="299">
        <v>5.0075112669003229E-4</v>
      </c>
      <c r="E357" s="253" t="s">
        <v>7676</v>
      </c>
      <c r="F357" s="253" t="s">
        <v>7677</v>
      </c>
      <c r="G357" s="253" t="s">
        <v>137</v>
      </c>
    </row>
    <row r="358" spans="1:7">
      <c r="A358" s="252" t="s">
        <v>7978</v>
      </c>
      <c r="B358" s="253" t="s">
        <v>7979</v>
      </c>
      <c r="C358" s="253" t="s">
        <v>7664</v>
      </c>
      <c r="D358" s="299">
        <v>5.0075112669003229E-4</v>
      </c>
      <c r="E358" s="253" t="s">
        <v>7676</v>
      </c>
      <c r="F358" s="253" t="s">
        <v>7677</v>
      </c>
      <c r="G358" s="253" t="s">
        <v>137</v>
      </c>
    </row>
    <row r="359" spans="1:7">
      <c r="A359" s="252" t="s">
        <v>8807</v>
      </c>
      <c r="B359" s="253" t="s">
        <v>8808</v>
      </c>
      <c r="C359" s="253" t="s">
        <v>7756</v>
      </c>
      <c r="D359" s="299">
        <v>5.0075112669003229E-4</v>
      </c>
      <c r="E359" s="253" t="s">
        <v>7676</v>
      </c>
      <c r="F359" s="253" t="s">
        <v>7677</v>
      </c>
      <c r="G359" s="253" t="s">
        <v>137</v>
      </c>
    </row>
    <row r="360" spans="1:7">
      <c r="A360" s="252">
        <v>4063</v>
      </c>
      <c r="B360" s="253" t="s">
        <v>9619</v>
      </c>
      <c r="C360" s="253" t="s">
        <v>7738</v>
      </c>
      <c r="D360" s="299">
        <v>5.0075112669003229E-4</v>
      </c>
      <c r="E360" s="253" t="s">
        <v>7740</v>
      </c>
      <c r="F360" s="253" t="s">
        <v>7741</v>
      </c>
      <c r="G360" s="253" t="s">
        <v>147</v>
      </c>
    </row>
    <row r="361" spans="1:7">
      <c r="A361" s="252">
        <v>6752</v>
      </c>
      <c r="B361" s="253" t="s">
        <v>9620</v>
      </c>
      <c r="C361" s="253" t="s">
        <v>7646</v>
      </c>
      <c r="D361" s="299">
        <v>5.0075112669003229E-4</v>
      </c>
      <c r="E361" s="253" t="s">
        <v>7740</v>
      </c>
      <c r="F361" s="253" t="s">
        <v>7741</v>
      </c>
      <c r="G361" s="253" t="s">
        <v>147</v>
      </c>
    </row>
    <row r="362" spans="1:7">
      <c r="A362" s="252">
        <v>2914</v>
      </c>
      <c r="B362" s="253" t="s">
        <v>9624</v>
      </c>
      <c r="C362" s="253" t="s">
        <v>7680</v>
      </c>
      <c r="D362" s="299">
        <v>5.0075112669003229E-4</v>
      </c>
      <c r="E362" s="253" t="s">
        <v>7740</v>
      </c>
      <c r="F362" s="253" t="s">
        <v>7741</v>
      </c>
      <c r="G362" s="253" t="s">
        <v>147</v>
      </c>
    </row>
    <row r="363" spans="1:7">
      <c r="A363" s="252">
        <v>4502</v>
      </c>
      <c r="B363" s="253" t="s">
        <v>9638</v>
      </c>
      <c r="C363" s="253" t="s">
        <v>7664</v>
      </c>
      <c r="D363" s="299">
        <v>5.0075112669003229E-4</v>
      </c>
      <c r="E363" s="253" t="s">
        <v>7740</v>
      </c>
      <c r="F363" s="253" t="s">
        <v>7741</v>
      </c>
      <c r="G363" s="253" t="s">
        <v>147</v>
      </c>
    </row>
    <row r="364" spans="1:7">
      <c r="A364" s="252">
        <v>7741</v>
      </c>
      <c r="B364" s="253" t="s">
        <v>9648</v>
      </c>
      <c r="C364" s="253" t="s">
        <v>7664</v>
      </c>
      <c r="D364" s="299">
        <v>5.0075112669003229E-4</v>
      </c>
      <c r="E364" s="253" t="s">
        <v>7740</v>
      </c>
      <c r="F364" s="253" t="s">
        <v>7741</v>
      </c>
      <c r="G364" s="253" t="s">
        <v>147</v>
      </c>
    </row>
    <row r="365" spans="1:7">
      <c r="A365" s="252">
        <v>9434</v>
      </c>
      <c r="B365" s="253" t="s">
        <v>9650</v>
      </c>
      <c r="C365" s="253" t="s">
        <v>7654</v>
      </c>
      <c r="D365" s="299">
        <v>5.0075112669003229E-4</v>
      </c>
      <c r="E365" s="253" t="s">
        <v>7740</v>
      </c>
      <c r="F365" s="253" t="s">
        <v>7741</v>
      </c>
      <c r="G365" s="253" t="s">
        <v>147</v>
      </c>
    </row>
    <row r="366" spans="1:7">
      <c r="A366" s="252">
        <v>8591</v>
      </c>
      <c r="B366" s="253" t="s">
        <v>9652</v>
      </c>
      <c r="C366" s="253" t="s">
        <v>7650</v>
      </c>
      <c r="D366" s="299">
        <v>5.0075112669003229E-4</v>
      </c>
      <c r="E366" s="253" t="s">
        <v>7740</v>
      </c>
      <c r="F366" s="253" t="s">
        <v>7741</v>
      </c>
      <c r="G366" s="253" t="s">
        <v>147</v>
      </c>
    </row>
    <row r="367" spans="1:7">
      <c r="A367" s="252" t="s">
        <v>7951</v>
      </c>
      <c r="B367" s="253" t="s">
        <v>9241</v>
      </c>
      <c r="C367" s="253" t="s">
        <v>7646</v>
      </c>
      <c r="D367" s="299">
        <v>5.0075112669003229E-4</v>
      </c>
      <c r="E367" s="253" t="s">
        <v>7703</v>
      </c>
      <c r="F367" s="253" t="s">
        <v>7704</v>
      </c>
      <c r="G367" s="253" t="s">
        <v>137</v>
      </c>
    </row>
    <row r="368" spans="1:7">
      <c r="A368" s="252" t="s">
        <v>8092</v>
      </c>
      <c r="B368" s="253" t="s">
        <v>8093</v>
      </c>
      <c r="C368" s="253" t="s">
        <v>7650</v>
      </c>
      <c r="D368" s="299">
        <v>5.0075112669003229E-4</v>
      </c>
      <c r="E368" s="253" t="s">
        <v>7724</v>
      </c>
      <c r="F368" s="253" t="s">
        <v>7652</v>
      </c>
      <c r="G368" s="253" t="s">
        <v>7725</v>
      </c>
    </row>
    <row r="369" spans="1:7">
      <c r="A369" s="252" t="s">
        <v>7831</v>
      </c>
      <c r="B369" s="253" t="s">
        <v>395</v>
      </c>
      <c r="C369" s="253" t="s">
        <v>7680</v>
      </c>
      <c r="D369" s="299">
        <v>5.0075112669003229E-4</v>
      </c>
      <c r="E369" s="253" t="s">
        <v>7724</v>
      </c>
      <c r="F369" s="253" t="s">
        <v>7652</v>
      </c>
      <c r="G369" s="253" t="s">
        <v>7725</v>
      </c>
    </row>
    <row r="370" spans="1:7">
      <c r="A370" s="252" t="s">
        <v>7960</v>
      </c>
      <c r="B370" s="253" t="s">
        <v>1203</v>
      </c>
      <c r="C370" s="253" t="s">
        <v>7646</v>
      </c>
      <c r="D370" s="299">
        <v>5.0075112669003229E-4</v>
      </c>
      <c r="E370" s="253" t="s">
        <v>7724</v>
      </c>
      <c r="F370" s="253" t="s">
        <v>7652</v>
      </c>
      <c r="G370" s="253" t="s">
        <v>54</v>
      </c>
    </row>
    <row r="371" spans="1:7">
      <c r="A371" s="252" t="s">
        <v>8124</v>
      </c>
      <c r="B371" s="253" t="s">
        <v>9621</v>
      </c>
      <c r="C371" s="253" t="s">
        <v>7667</v>
      </c>
      <c r="D371" s="299">
        <v>5.0075112669003229E-4</v>
      </c>
      <c r="E371" s="253" t="s">
        <v>7642</v>
      </c>
      <c r="F371" s="253" t="s">
        <v>7661</v>
      </c>
      <c r="G371" s="253" t="s">
        <v>54</v>
      </c>
    </row>
    <row r="372" spans="1:7">
      <c r="A372" s="252" t="s">
        <v>8321</v>
      </c>
      <c r="B372" s="253" t="s">
        <v>9622</v>
      </c>
      <c r="C372" s="253" t="s">
        <v>7641</v>
      </c>
      <c r="D372" s="299">
        <v>5.0075112669003229E-4</v>
      </c>
      <c r="E372" s="253" t="s">
        <v>7642</v>
      </c>
      <c r="F372" s="253" t="s">
        <v>7661</v>
      </c>
      <c r="G372" s="253" t="s">
        <v>54</v>
      </c>
    </row>
    <row r="373" spans="1:7">
      <c r="A373" s="252" t="s">
        <v>8010</v>
      </c>
      <c r="B373" s="253" t="s">
        <v>9623</v>
      </c>
      <c r="C373" s="253" t="s">
        <v>7650</v>
      </c>
      <c r="D373" s="299">
        <v>5.0075112669003229E-4</v>
      </c>
      <c r="E373" s="253" t="s">
        <v>7642</v>
      </c>
      <c r="F373" s="253" t="s">
        <v>7661</v>
      </c>
      <c r="G373" s="253" t="s">
        <v>54</v>
      </c>
    </row>
    <row r="374" spans="1:7">
      <c r="A374" s="252" t="s">
        <v>7949</v>
      </c>
      <c r="B374" s="253" t="s">
        <v>7950</v>
      </c>
      <c r="C374" s="253" t="s">
        <v>7641</v>
      </c>
      <c r="D374" s="299">
        <v>5.0075112669003229E-4</v>
      </c>
      <c r="E374" s="253" t="s">
        <v>7642</v>
      </c>
      <c r="F374" s="253" t="s">
        <v>7643</v>
      </c>
      <c r="G374" s="253" t="s">
        <v>54</v>
      </c>
    </row>
    <row r="375" spans="1:7">
      <c r="A375" s="252" t="s">
        <v>8107</v>
      </c>
      <c r="B375" s="253" t="s">
        <v>9625</v>
      </c>
      <c r="C375" s="253" t="s">
        <v>7650</v>
      </c>
      <c r="D375" s="299">
        <v>5.0075112669003229E-4</v>
      </c>
      <c r="E375" s="253" t="s">
        <v>7642</v>
      </c>
      <c r="F375" s="253" t="s">
        <v>7661</v>
      </c>
      <c r="G375" s="253" t="s">
        <v>54</v>
      </c>
    </row>
    <row r="376" spans="1:7">
      <c r="A376" s="252" t="s">
        <v>8358</v>
      </c>
      <c r="B376" s="253" t="s">
        <v>8359</v>
      </c>
      <c r="C376" s="253" t="s">
        <v>7756</v>
      </c>
      <c r="D376" s="299">
        <v>5.0075112669003229E-4</v>
      </c>
      <c r="E376" s="253" t="s">
        <v>7642</v>
      </c>
      <c r="F376" s="253" t="s">
        <v>7661</v>
      </c>
      <c r="G376" s="253" t="s">
        <v>54</v>
      </c>
    </row>
    <row r="377" spans="1:7">
      <c r="A377" s="252" t="s">
        <v>7993</v>
      </c>
      <c r="B377" s="253" t="s">
        <v>9626</v>
      </c>
      <c r="C377" s="253" t="s">
        <v>7738</v>
      </c>
      <c r="D377" s="299">
        <v>5.0075112669003229E-4</v>
      </c>
      <c r="E377" s="253" t="s">
        <v>7642</v>
      </c>
      <c r="F377" s="253" t="s">
        <v>7661</v>
      </c>
      <c r="G377" s="253" t="s">
        <v>54</v>
      </c>
    </row>
    <row r="378" spans="1:7">
      <c r="A378" s="252" t="s">
        <v>8163</v>
      </c>
      <c r="B378" s="253" t="s">
        <v>9627</v>
      </c>
      <c r="C378" s="253" t="s">
        <v>7805</v>
      </c>
      <c r="D378" s="299">
        <v>5.0075112669003229E-4</v>
      </c>
      <c r="E378" s="253" t="s">
        <v>7642</v>
      </c>
      <c r="F378" s="253" t="s">
        <v>7661</v>
      </c>
      <c r="G378" s="253" t="s">
        <v>54</v>
      </c>
    </row>
    <row r="379" spans="1:7">
      <c r="A379" s="252" t="s">
        <v>8216</v>
      </c>
      <c r="B379" s="253" t="s">
        <v>9628</v>
      </c>
      <c r="C379" s="253" t="s">
        <v>7738</v>
      </c>
      <c r="D379" s="299">
        <v>5.0075112669003229E-4</v>
      </c>
      <c r="E379" s="253" t="s">
        <v>7642</v>
      </c>
      <c r="F379" s="253" t="s">
        <v>7661</v>
      </c>
      <c r="G379" s="253" t="s">
        <v>54</v>
      </c>
    </row>
    <row r="380" spans="1:7">
      <c r="A380" s="252" t="s">
        <v>7992</v>
      </c>
      <c r="B380" s="253" t="s">
        <v>9629</v>
      </c>
      <c r="C380" s="253" t="s">
        <v>7664</v>
      </c>
      <c r="D380" s="299">
        <v>5.0075112669003229E-4</v>
      </c>
      <c r="E380" s="253" t="s">
        <v>7642</v>
      </c>
      <c r="F380" s="253" t="s">
        <v>7661</v>
      </c>
      <c r="G380" s="253" t="s">
        <v>54</v>
      </c>
    </row>
    <row r="381" spans="1:7">
      <c r="A381" s="252" t="s">
        <v>9304</v>
      </c>
      <c r="B381" s="253" t="s">
        <v>9630</v>
      </c>
      <c r="C381" s="253" t="s">
        <v>7756</v>
      </c>
      <c r="D381" s="299">
        <v>5.0075112669003229E-4</v>
      </c>
      <c r="E381" s="253" t="s">
        <v>7642</v>
      </c>
      <c r="F381" s="253" t="s">
        <v>7661</v>
      </c>
      <c r="G381" s="253" t="s">
        <v>54</v>
      </c>
    </row>
    <row r="382" spans="1:7">
      <c r="A382" s="252" t="s">
        <v>8185</v>
      </c>
      <c r="B382" s="253" t="s">
        <v>2723</v>
      </c>
      <c r="C382" s="253" t="s">
        <v>7756</v>
      </c>
      <c r="D382" s="299">
        <v>5.0075112669003229E-4</v>
      </c>
      <c r="E382" s="253" t="s">
        <v>7642</v>
      </c>
      <c r="F382" s="253" t="s">
        <v>7661</v>
      </c>
      <c r="G382" s="253" t="s">
        <v>54</v>
      </c>
    </row>
    <row r="383" spans="1:7">
      <c r="A383" s="252" t="s">
        <v>8026</v>
      </c>
      <c r="B383" s="253" t="s">
        <v>544</v>
      </c>
      <c r="C383" s="253" t="s">
        <v>7646</v>
      </c>
      <c r="D383" s="299">
        <v>5.0075112669003229E-4</v>
      </c>
      <c r="E383" s="253" t="s">
        <v>7642</v>
      </c>
      <c r="F383" s="253" t="s">
        <v>7661</v>
      </c>
      <c r="G383" s="253" t="s">
        <v>54</v>
      </c>
    </row>
    <row r="384" spans="1:7">
      <c r="A384" s="252" t="s">
        <v>8199</v>
      </c>
      <c r="B384" s="253" t="s">
        <v>8200</v>
      </c>
      <c r="C384" s="253" t="s">
        <v>7756</v>
      </c>
      <c r="D384" s="299">
        <v>5.0075112669003229E-4</v>
      </c>
      <c r="E384" s="253" t="s">
        <v>7642</v>
      </c>
      <c r="F384" s="253" t="s">
        <v>7643</v>
      </c>
      <c r="G384" s="253" t="s">
        <v>54</v>
      </c>
    </row>
    <row r="385" spans="1:7">
      <c r="A385" s="252" t="s">
        <v>9632</v>
      </c>
      <c r="B385" s="253" t="s">
        <v>9633</v>
      </c>
      <c r="C385" s="253" t="s">
        <v>7641</v>
      </c>
      <c r="D385" s="299">
        <v>5.0075112669003229E-4</v>
      </c>
      <c r="E385" s="253" t="s">
        <v>7642</v>
      </c>
      <c r="F385" s="253" t="s">
        <v>7661</v>
      </c>
      <c r="G385" s="253" t="s">
        <v>54</v>
      </c>
    </row>
    <row r="386" spans="1:7">
      <c r="A386" s="252" t="s">
        <v>8091</v>
      </c>
      <c r="B386" s="253" t="s">
        <v>1940</v>
      </c>
      <c r="C386" s="253" t="s">
        <v>7756</v>
      </c>
      <c r="D386" s="299">
        <v>5.0075112669003229E-4</v>
      </c>
      <c r="E386" s="253" t="s">
        <v>7642</v>
      </c>
      <c r="F386" s="253" t="s">
        <v>7661</v>
      </c>
      <c r="G386" s="253" t="s">
        <v>54</v>
      </c>
    </row>
    <row r="387" spans="1:7">
      <c r="A387" s="252" t="s">
        <v>7894</v>
      </c>
      <c r="B387" s="253" t="s">
        <v>9634</v>
      </c>
      <c r="C387" s="253" t="s">
        <v>7650</v>
      </c>
      <c r="D387" s="299">
        <v>5.0075112669003229E-4</v>
      </c>
      <c r="E387" s="253" t="s">
        <v>7642</v>
      </c>
      <c r="F387" s="253" t="s">
        <v>7643</v>
      </c>
      <c r="G387" s="253" t="s">
        <v>54</v>
      </c>
    </row>
    <row r="388" spans="1:7">
      <c r="A388" s="252" t="s">
        <v>8066</v>
      </c>
      <c r="B388" s="253" t="s">
        <v>8067</v>
      </c>
      <c r="C388" s="253" t="s">
        <v>7774</v>
      </c>
      <c r="D388" s="299">
        <v>5.0075112669003229E-4</v>
      </c>
      <c r="E388" s="253" t="s">
        <v>7642</v>
      </c>
      <c r="F388" s="253" t="s">
        <v>7661</v>
      </c>
      <c r="G388" s="253" t="s">
        <v>54</v>
      </c>
    </row>
    <row r="389" spans="1:7">
      <c r="A389" s="252" t="s">
        <v>9636</v>
      </c>
      <c r="B389" s="253" t="s">
        <v>9637</v>
      </c>
      <c r="C389" s="253" t="s">
        <v>7756</v>
      </c>
      <c r="D389" s="299">
        <v>5.0075112669003229E-4</v>
      </c>
      <c r="E389" s="253" t="s">
        <v>7642</v>
      </c>
      <c r="F389" s="253" t="s">
        <v>7643</v>
      </c>
      <c r="G389" s="253" t="s">
        <v>54</v>
      </c>
    </row>
    <row r="390" spans="1:7">
      <c r="A390" s="252" t="s">
        <v>7922</v>
      </c>
      <c r="B390" s="253" t="s">
        <v>9639</v>
      </c>
      <c r="C390" s="253" t="s">
        <v>7664</v>
      </c>
      <c r="D390" s="299">
        <v>5.0075112669003229E-4</v>
      </c>
      <c r="E390" s="253" t="s">
        <v>7642</v>
      </c>
      <c r="F390" s="253" t="s">
        <v>7661</v>
      </c>
      <c r="G390" s="253" t="s">
        <v>54</v>
      </c>
    </row>
    <row r="391" spans="1:7">
      <c r="A391" s="252" t="s">
        <v>7866</v>
      </c>
      <c r="B391" s="253" t="s">
        <v>7867</v>
      </c>
      <c r="C391" s="253" t="s">
        <v>7664</v>
      </c>
      <c r="D391" s="299">
        <v>5.0075112669003229E-4</v>
      </c>
      <c r="E391" s="253" t="s">
        <v>7642</v>
      </c>
      <c r="F391" s="253" t="s">
        <v>7661</v>
      </c>
      <c r="G391" s="253" t="s">
        <v>54</v>
      </c>
    </row>
    <row r="392" spans="1:7">
      <c r="A392" s="252" t="s">
        <v>7952</v>
      </c>
      <c r="B392" s="253" t="s">
        <v>9640</v>
      </c>
      <c r="C392" s="253" t="s">
        <v>7646</v>
      </c>
      <c r="D392" s="299">
        <v>5.0075112669003229E-4</v>
      </c>
      <c r="E392" s="253" t="s">
        <v>7642</v>
      </c>
      <c r="F392" s="253" t="s">
        <v>7661</v>
      </c>
      <c r="G392" s="253" t="s">
        <v>54</v>
      </c>
    </row>
    <row r="393" spans="1:7">
      <c r="A393" s="252" t="s">
        <v>8788</v>
      </c>
      <c r="B393" s="253" t="s">
        <v>9641</v>
      </c>
      <c r="C393" s="253" t="s">
        <v>7774</v>
      </c>
      <c r="D393" s="299">
        <v>5.0075112669003229E-4</v>
      </c>
      <c r="E393" s="253" t="s">
        <v>7642</v>
      </c>
      <c r="F393" s="253" t="s">
        <v>7661</v>
      </c>
      <c r="G393" s="253" t="s">
        <v>54</v>
      </c>
    </row>
    <row r="394" spans="1:7">
      <c r="A394" s="252" t="s">
        <v>8476</v>
      </c>
      <c r="B394" s="253" t="s">
        <v>1874</v>
      </c>
      <c r="C394" s="253" t="s">
        <v>7774</v>
      </c>
      <c r="D394" s="299">
        <v>5.0075112669003229E-4</v>
      </c>
      <c r="E394" s="253" t="s">
        <v>7642</v>
      </c>
      <c r="F394" s="253" t="s">
        <v>7661</v>
      </c>
      <c r="G394" s="253" t="s">
        <v>54</v>
      </c>
    </row>
    <row r="395" spans="1:7">
      <c r="A395" s="252" t="s">
        <v>9644</v>
      </c>
      <c r="B395" s="253" t="s">
        <v>9645</v>
      </c>
      <c r="C395" s="253" t="s">
        <v>7805</v>
      </c>
      <c r="D395" s="299">
        <v>5.0075112669003229E-4</v>
      </c>
      <c r="E395" s="253" t="s">
        <v>7642</v>
      </c>
      <c r="F395" s="253" t="s">
        <v>7661</v>
      </c>
      <c r="G395" s="253" t="s">
        <v>54</v>
      </c>
    </row>
    <row r="396" spans="1:7">
      <c r="A396" s="252" t="s">
        <v>7996</v>
      </c>
      <c r="B396" s="253" t="s">
        <v>9646</v>
      </c>
      <c r="C396" s="253" t="s">
        <v>7756</v>
      </c>
      <c r="D396" s="299">
        <v>5.0075112669003229E-4</v>
      </c>
      <c r="E396" s="253" t="s">
        <v>7642</v>
      </c>
      <c r="F396" s="253" t="s">
        <v>7661</v>
      </c>
      <c r="G396" s="253" t="s">
        <v>54</v>
      </c>
    </row>
    <row r="397" spans="1:7">
      <c r="A397" s="252" t="s">
        <v>8078</v>
      </c>
      <c r="B397" s="253" t="s">
        <v>8079</v>
      </c>
      <c r="C397" s="253" t="s">
        <v>7650</v>
      </c>
      <c r="D397" s="299">
        <v>5.0075112669003229E-4</v>
      </c>
      <c r="E397" s="253" t="s">
        <v>7642</v>
      </c>
      <c r="F397" s="253" t="s">
        <v>7661</v>
      </c>
      <c r="G397" s="253" t="s">
        <v>54</v>
      </c>
    </row>
    <row r="398" spans="1:7">
      <c r="A398" s="252" t="s">
        <v>8323</v>
      </c>
      <c r="B398" s="253" t="s">
        <v>8323</v>
      </c>
      <c r="C398" s="253" t="s">
        <v>7646</v>
      </c>
      <c r="D398" s="299">
        <v>5.0075112669003229E-4</v>
      </c>
      <c r="E398" s="253" t="s">
        <v>7642</v>
      </c>
      <c r="F398" s="253" t="s">
        <v>7643</v>
      </c>
      <c r="G398" s="253" t="s">
        <v>54</v>
      </c>
    </row>
    <row r="399" spans="1:7">
      <c r="A399" s="252" t="s">
        <v>8227</v>
      </c>
      <c r="B399" s="253" t="s">
        <v>9647</v>
      </c>
      <c r="C399" s="253" t="s">
        <v>7805</v>
      </c>
      <c r="D399" s="299">
        <v>5.0075112669003229E-4</v>
      </c>
      <c r="E399" s="253" t="s">
        <v>7642</v>
      </c>
      <c r="F399" s="253" t="s">
        <v>7661</v>
      </c>
      <c r="G399" s="253" t="s">
        <v>54</v>
      </c>
    </row>
    <row r="400" spans="1:7">
      <c r="A400" s="252" t="s">
        <v>8383</v>
      </c>
      <c r="B400" s="253" t="s">
        <v>2395</v>
      </c>
      <c r="C400" s="253" t="s">
        <v>7756</v>
      </c>
      <c r="D400" s="299">
        <v>5.0075112669003229E-4</v>
      </c>
      <c r="E400" s="253" t="s">
        <v>7642</v>
      </c>
      <c r="F400" s="253" t="s">
        <v>7661</v>
      </c>
      <c r="G400" s="253" t="s">
        <v>54</v>
      </c>
    </row>
    <row r="401" spans="1:7">
      <c r="A401" s="252" t="s">
        <v>7984</v>
      </c>
      <c r="B401" s="253" t="s">
        <v>9651</v>
      </c>
      <c r="C401" s="253" t="s">
        <v>7646</v>
      </c>
      <c r="D401" s="299">
        <v>5.0075112669003229E-4</v>
      </c>
      <c r="E401" s="253" t="s">
        <v>7642</v>
      </c>
      <c r="F401" s="253" t="s">
        <v>7661</v>
      </c>
      <c r="G401" s="253" t="s">
        <v>54</v>
      </c>
    </row>
    <row r="402" spans="1:7">
      <c r="A402" s="252" t="s">
        <v>7972</v>
      </c>
      <c r="B402" s="253" t="s">
        <v>9653</v>
      </c>
      <c r="C402" s="253" t="s">
        <v>7641</v>
      </c>
      <c r="D402" s="299">
        <v>5.0075112669003229E-4</v>
      </c>
      <c r="E402" s="253" t="s">
        <v>7642</v>
      </c>
      <c r="F402" s="253" t="s">
        <v>7643</v>
      </c>
      <c r="G402" s="253" t="s">
        <v>54</v>
      </c>
    </row>
    <row r="403" spans="1:7">
      <c r="A403" s="252" t="s">
        <v>8781</v>
      </c>
      <c r="B403" s="253" t="s">
        <v>9169</v>
      </c>
      <c r="C403" s="253" t="s">
        <v>7738</v>
      </c>
      <c r="D403" s="299">
        <v>5.0075112669003229E-4</v>
      </c>
      <c r="E403" s="253" t="s">
        <v>8160</v>
      </c>
      <c r="F403" s="253" t="s">
        <v>8161</v>
      </c>
      <c r="G403" s="253" t="s">
        <v>8162</v>
      </c>
    </row>
    <row r="404" spans="1:7">
      <c r="A404" s="252" t="s">
        <v>8084</v>
      </c>
      <c r="B404" s="253" t="s">
        <v>8085</v>
      </c>
      <c r="C404" s="253" t="s">
        <v>7756</v>
      </c>
      <c r="D404" s="299">
        <v>5.0075112669003229E-4</v>
      </c>
      <c r="E404" s="253" t="s">
        <v>8086</v>
      </c>
      <c r="F404" s="253" t="s">
        <v>8087</v>
      </c>
      <c r="G404" s="253" t="s">
        <v>188</v>
      </c>
    </row>
    <row r="405" spans="1:7">
      <c r="A405" s="252" t="s">
        <v>8295</v>
      </c>
      <c r="B405" s="253" t="s">
        <v>8296</v>
      </c>
      <c r="C405" s="253" t="s">
        <v>7756</v>
      </c>
      <c r="D405" s="299">
        <v>5.0075112669003229E-4</v>
      </c>
      <c r="E405" s="253" t="s">
        <v>8086</v>
      </c>
      <c r="F405" s="253" t="s">
        <v>8087</v>
      </c>
      <c r="G405" s="253" t="s">
        <v>188</v>
      </c>
    </row>
    <row r="406" spans="1:7">
      <c r="A406" s="252" t="s">
        <v>8037</v>
      </c>
      <c r="B406" s="253" t="s">
        <v>8038</v>
      </c>
      <c r="C406" s="253" t="s">
        <v>7664</v>
      </c>
      <c r="D406" s="299">
        <v>5.0075112669003229E-4</v>
      </c>
      <c r="E406" s="253" t="s">
        <v>7687</v>
      </c>
      <c r="F406" s="253" t="s">
        <v>7688</v>
      </c>
      <c r="G406" s="253" t="s">
        <v>81</v>
      </c>
    </row>
    <row r="407" spans="1:7">
      <c r="A407" s="252" t="s">
        <v>8303</v>
      </c>
      <c r="B407" s="253" t="s">
        <v>1124</v>
      </c>
      <c r="C407" s="253" t="s">
        <v>7650</v>
      </c>
      <c r="D407" s="299">
        <v>5.0075112669003229E-4</v>
      </c>
      <c r="E407" s="253" t="s">
        <v>7687</v>
      </c>
      <c r="F407" s="253" t="s">
        <v>7688</v>
      </c>
      <c r="G407" s="253" t="s">
        <v>81</v>
      </c>
    </row>
    <row r="408" spans="1:7">
      <c r="A408" s="252">
        <v>2303</v>
      </c>
      <c r="B408" s="253" t="s">
        <v>8414</v>
      </c>
      <c r="C408" s="253" t="s">
        <v>7641</v>
      </c>
      <c r="D408" s="299">
        <v>5.0075112669003229E-4</v>
      </c>
      <c r="E408" s="253" t="s">
        <v>7670</v>
      </c>
      <c r="F408" s="253" t="s">
        <v>7671</v>
      </c>
      <c r="G408" s="253" t="s">
        <v>160</v>
      </c>
    </row>
    <row r="409" spans="1:7">
      <c r="A409" s="252">
        <v>2882</v>
      </c>
      <c r="B409" s="253" t="s">
        <v>9635</v>
      </c>
      <c r="C409" s="253" t="s">
        <v>7650</v>
      </c>
      <c r="D409" s="299">
        <v>5.0075112669003229E-4</v>
      </c>
      <c r="E409" s="253" t="s">
        <v>7670</v>
      </c>
      <c r="F409" s="253" t="s">
        <v>7671</v>
      </c>
      <c r="G409" s="253" t="s">
        <v>160</v>
      </c>
    </row>
    <row r="410" spans="1:7">
      <c r="A410" s="252">
        <v>2383</v>
      </c>
      <c r="B410" s="253" t="s">
        <v>9649</v>
      </c>
      <c r="C410" s="253" t="s">
        <v>7641</v>
      </c>
      <c r="D410" s="299">
        <v>5.0075112669003229E-4</v>
      </c>
      <c r="E410" s="253" t="s">
        <v>7670</v>
      </c>
      <c r="F410" s="253" t="s">
        <v>7671</v>
      </c>
      <c r="G410" s="253" t="s">
        <v>160</v>
      </c>
    </row>
    <row r="411" spans="1:7">
      <c r="A411" s="252" t="s">
        <v>7976</v>
      </c>
      <c r="B411" s="253" t="s">
        <v>7977</v>
      </c>
      <c r="C411" s="253" t="s">
        <v>7667</v>
      </c>
      <c r="D411" s="299">
        <v>4.0060090135202577E-4</v>
      </c>
      <c r="E411" s="253" t="s">
        <v>7768</v>
      </c>
      <c r="F411" s="253" t="s">
        <v>7769</v>
      </c>
      <c r="G411" s="253" t="s">
        <v>132</v>
      </c>
    </row>
    <row r="412" spans="1:7">
      <c r="A412" s="252" t="s">
        <v>7880</v>
      </c>
      <c r="B412" s="253" t="s">
        <v>757</v>
      </c>
      <c r="C412" s="253" t="s">
        <v>7738</v>
      </c>
      <c r="D412" s="299">
        <v>4.0060090135202577E-4</v>
      </c>
      <c r="E412" s="253" t="s">
        <v>7768</v>
      </c>
      <c r="F412" s="253" t="s">
        <v>7769</v>
      </c>
      <c r="G412" s="253" t="s">
        <v>132</v>
      </c>
    </row>
    <row r="413" spans="1:7">
      <c r="A413" s="252" t="s">
        <v>8285</v>
      </c>
      <c r="B413" s="253" t="s">
        <v>8286</v>
      </c>
      <c r="C413" s="253" t="s">
        <v>7805</v>
      </c>
      <c r="D413" s="299">
        <v>4.0060090135202577E-4</v>
      </c>
      <c r="E413" s="253" t="s">
        <v>7768</v>
      </c>
      <c r="F413" s="253" t="s">
        <v>7769</v>
      </c>
      <c r="G413" s="253" t="s">
        <v>132</v>
      </c>
    </row>
    <row r="414" spans="1:7">
      <c r="A414" s="252" t="s">
        <v>8598</v>
      </c>
      <c r="B414" s="253" t="s">
        <v>3901</v>
      </c>
      <c r="C414" s="253" t="s">
        <v>7650</v>
      </c>
      <c r="D414" s="299">
        <v>4.0060090135202577E-4</v>
      </c>
      <c r="E414" s="253" t="s">
        <v>8599</v>
      </c>
      <c r="F414" s="253" t="s">
        <v>8600</v>
      </c>
      <c r="G414" s="253" t="s">
        <v>137</v>
      </c>
    </row>
    <row r="415" spans="1:7">
      <c r="A415" s="252" t="s">
        <v>8512</v>
      </c>
      <c r="B415" s="253" t="s">
        <v>8513</v>
      </c>
      <c r="C415" s="253" t="s">
        <v>7650</v>
      </c>
      <c r="D415" s="299">
        <v>4.0060090135202577E-4</v>
      </c>
      <c r="E415" s="253" t="s">
        <v>7989</v>
      </c>
      <c r="F415" s="253" t="s">
        <v>7990</v>
      </c>
      <c r="G415" s="253" t="s">
        <v>137</v>
      </c>
    </row>
    <row r="416" spans="1:7">
      <c r="A416" s="252" t="s">
        <v>8100</v>
      </c>
      <c r="B416" s="253" t="s">
        <v>9664</v>
      </c>
      <c r="C416" s="253" t="s">
        <v>7641</v>
      </c>
      <c r="D416" s="299">
        <v>4.0060090135202577E-4</v>
      </c>
      <c r="E416" s="253" t="s">
        <v>7785</v>
      </c>
      <c r="F416" s="253" t="s">
        <v>7786</v>
      </c>
      <c r="G416" s="253" t="s">
        <v>152</v>
      </c>
    </row>
    <row r="417" spans="1:7">
      <c r="A417" s="252" t="s">
        <v>8101</v>
      </c>
      <c r="B417" s="253" t="s">
        <v>8102</v>
      </c>
      <c r="C417" s="253" t="s">
        <v>7680</v>
      </c>
      <c r="D417" s="299">
        <v>4.0060090135202577E-4</v>
      </c>
      <c r="E417" s="253" t="s">
        <v>7785</v>
      </c>
      <c r="F417" s="253" t="s">
        <v>7786</v>
      </c>
      <c r="G417" s="253" t="s">
        <v>152</v>
      </c>
    </row>
    <row r="418" spans="1:7">
      <c r="A418" s="252" t="s">
        <v>8218</v>
      </c>
      <c r="B418" s="253" t="s">
        <v>9673</v>
      </c>
      <c r="C418" s="253" t="s">
        <v>7667</v>
      </c>
      <c r="D418" s="299">
        <v>4.0060090135202577E-4</v>
      </c>
      <c r="E418" s="253" t="s">
        <v>7785</v>
      </c>
      <c r="F418" s="253" t="s">
        <v>7786</v>
      </c>
      <c r="G418" s="253" t="s">
        <v>152</v>
      </c>
    </row>
    <row r="419" spans="1:7">
      <c r="A419" s="252" t="s">
        <v>8243</v>
      </c>
      <c r="B419" s="253" t="s">
        <v>1738</v>
      </c>
      <c r="C419" s="253" t="s">
        <v>7650</v>
      </c>
      <c r="D419" s="299">
        <v>4.0060090135202577E-4</v>
      </c>
      <c r="E419" s="253" t="s">
        <v>7785</v>
      </c>
      <c r="F419" s="253" t="s">
        <v>7786</v>
      </c>
      <c r="G419" s="253" t="s">
        <v>152</v>
      </c>
    </row>
    <row r="420" spans="1:7">
      <c r="A420" s="252" t="s">
        <v>8692</v>
      </c>
      <c r="B420" s="253" t="s">
        <v>9679</v>
      </c>
      <c r="C420" s="253" t="s">
        <v>7667</v>
      </c>
      <c r="D420" s="299">
        <v>4.0060090135202577E-4</v>
      </c>
      <c r="E420" s="253" t="s">
        <v>7785</v>
      </c>
      <c r="F420" s="253" t="s">
        <v>7786</v>
      </c>
      <c r="G420" s="253" t="s">
        <v>152</v>
      </c>
    </row>
    <row r="421" spans="1:7">
      <c r="A421" s="252" t="s">
        <v>8576</v>
      </c>
      <c r="B421" s="253" t="s">
        <v>8577</v>
      </c>
      <c r="C421" s="253" t="s">
        <v>7650</v>
      </c>
      <c r="D421" s="299">
        <v>4.0060090135202577E-4</v>
      </c>
      <c r="E421" s="253" t="s">
        <v>7785</v>
      </c>
      <c r="F421" s="253" t="s">
        <v>7786</v>
      </c>
      <c r="G421" s="253" t="s">
        <v>152</v>
      </c>
    </row>
    <row r="422" spans="1:7">
      <c r="A422" s="252" t="s">
        <v>8341</v>
      </c>
      <c r="B422" s="253" t="s">
        <v>8342</v>
      </c>
      <c r="C422" s="253" t="s">
        <v>7738</v>
      </c>
      <c r="D422" s="299">
        <v>4.0060090135202577E-4</v>
      </c>
      <c r="E422" s="253" t="s">
        <v>7785</v>
      </c>
      <c r="F422" s="253" t="s">
        <v>7786</v>
      </c>
      <c r="G422" s="253" t="s">
        <v>152</v>
      </c>
    </row>
    <row r="423" spans="1:7">
      <c r="A423" s="252" t="s">
        <v>9314</v>
      </c>
      <c r="B423" s="253" t="s">
        <v>9712</v>
      </c>
      <c r="C423" s="253" t="s">
        <v>7641</v>
      </c>
      <c r="D423" s="299">
        <v>4.0060090135202577E-4</v>
      </c>
      <c r="E423" s="253" t="s">
        <v>7785</v>
      </c>
      <c r="F423" s="253" t="s">
        <v>7786</v>
      </c>
      <c r="G423" s="253" t="s">
        <v>152</v>
      </c>
    </row>
    <row r="424" spans="1:7">
      <c r="A424" s="252" t="s">
        <v>7941</v>
      </c>
      <c r="B424" s="253" t="s">
        <v>9657</v>
      </c>
      <c r="C424" s="253" t="s">
        <v>7646</v>
      </c>
      <c r="D424" s="299">
        <v>4.0060090135202577E-4</v>
      </c>
      <c r="E424" s="253" t="s">
        <v>7695</v>
      </c>
      <c r="F424" s="253" t="s">
        <v>7643</v>
      </c>
      <c r="G424" s="253" t="s">
        <v>54</v>
      </c>
    </row>
    <row r="425" spans="1:7">
      <c r="A425" s="252">
        <v>1211</v>
      </c>
      <c r="B425" s="253" t="s">
        <v>9691</v>
      </c>
      <c r="C425" s="253" t="s">
        <v>7646</v>
      </c>
      <c r="D425" s="299">
        <v>4.0060090135202577E-4</v>
      </c>
      <c r="E425" s="253" t="s">
        <v>7695</v>
      </c>
      <c r="F425" s="253" t="s">
        <v>7696</v>
      </c>
      <c r="G425" s="253" t="s">
        <v>166</v>
      </c>
    </row>
    <row r="426" spans="1:7">
      <c r="A426" s="252" t="s">
        <v>9301</v>
      </c>
      <c r="B426" s="253" t="s">
        <v>8221</v>
      </c>
      <c r="C426" s="253" t="s">
        <v>7646</v>
      </c>
      <c r="D426" s="299">
        <v>4.0060090135202577E-4</v>
      </c>
      <c r="E426" s="253" t="s">
        <v>7708</v>
      </c>
      <c r="F426" s="253" t="s">
        <v>7709</v>
      </c>
      <c r="G426" s="253" t="s">
        <v>142</v>
      </c>
    </row>
    <row r="427" spans="1:7">
      <c r="A427" s="252" t="s">
        <v>9320</v>
      </c>
      <c r="B427" s="253" t="s">
        <v>9711</v>
      </c>
      <c r="C427" s="253" t="s">
        <v>7650</v>
      </c>
      <c r="D427" s="299">
        <v>4.0060090135202577E-4</v>
      </c>
      <c r="E427" s="253" t="s">
        <v>7708</v>
      </c>
      <c r="F427" s="253" t="s">
        <v>7709</v>
      </c>
      <c r="G427" s="253" t="s">
        <v>142</v>
      </c>
    </row>
    <row r="428" spans="1:7">
      <c r="A428" s="252" t="s">
        <v>8481</v>
      </c>
      <c r="B428" s="253" t="s">
        <v>8482</v>
      </c>
      <c r="C428" s="253" t="s">
        <v>7650</v>
      </c>
      <c r="D428" s="299">
        <v>4.0060090135202577E-4</v>
      </c>
      <c r="E428" s="253" t="s">
        <v>7690</v>
      </c>
      <c r="F428" s="253" t="s">
        <v>7691</v>
      </c>
      <c r="G428" s="253" t="s">
        <v>170</v>
      </c>
    </row>
    <row r="429" spans="1:7">
      <c r="A429" s="252" t="s">
        <v>8194</v>
      </c>
      <c r="B429" s="253" t="s">
        <v>8194</v>
      </c>
      <c r="C429" s="253" t="s">
        <v>7756</v>
      </c>
      <c r="D429" s="299">
        <v>4.0060090135202577E-4</v>
      </c>
      <c r="E429" s="253" t="s">
        <v>7690</v>
      </c>
      <c r="F429" s="253" t="s">
        <v>7691</v>
      </c>
      <c r="G429" s="253" t="s">
        <v>170</v>
      </c>
    </row>
    <row r="430" spans="1:7">
      <c r="A430" s="252" t="s">
        <v>8205</v>
      </c>
      <c r="B430" s="253" t="s">
        <v>2566</v>
      </c>
      <c r="C430" s="253" t="s">
        <v>7756</v>
      </c>
      <c r="D430" s="299">
        <v>4.0060090135202577E-4</v>
      </c>
      <c r="E430" s="253" t="s">
        <v>7720</v>
      </c>
      <c r="F430" s="253" t="s">
        <v>7721</v>
      </c>
      <c r="G430" s="253" t="s">
        <v>137</v>
      </c>
    </row>
    <row r="431" spans="1:7">
      <c r="A431" s="252" t="s">
        <v>8148</v>
      </c>
      <c r="B431" s="253" t="s">
        <v>8149</v>
      </c>
      <c r="C431" s="253" t="s">
        <v>7756</v>
      </c>
      <c r="D431" s="299">
        <v>4.0060090135202577E-4</v>
      </c>
      <c r="E431" s="253" t="s">
        <v>7720</v>
      </c>
      <c r="F431" s="253" t="s">
        <v>7721</v>
      </c>
      <c r="G431" s="253" t="s">
        <v>137</v>
      </c>
    </row>
    <row r="432" spans="1:7">
      <c r="A432" s="252" t="s">
        <v>8040</v>
      </c>
      <c r="B432" s="253" t="s">
        <v>8108</v>
      </c>
      <c r="C432" s="253" t="s">
        <v>7680</v>
      </c>
      <c r="D432" s="299">
        <v>4.0060090135202577E-4</v>
      </c>
      <c r="E432" s="253" t="s">
        <v>7720</v>
      </c>
      <c r="F432" s="253" t="s">
        <v>7721</v>
      </c>
      <c r="G432" s="253" t="s">
        <v>137</v>
      </c>
    </row>
    <row r="433" spans="1:7">
      <c r="A433" s="252" t="s">
        <v>8169</v>
      </c>
      <c r="B433" s="253" t="s">
        <v>9705</v>
      </c>
      <c r="C433" s="253" t="s">
        <v>7641</v>
      </c>
      <c r="D433" s="299">
        <v>4.0060090135202577E-4</v>
      </c>
      <c r="E433" s="253" t="s">
        <v>7720</v>
      </c>
      <c r="F433" s="253" t="s">
        <v>7721</v>
      </c>
      <c r="G433" s="253" t="s">
        <v>137</v>
      </c>
    </row>
    <row r="434" spans="1:7">
      <c r="A434" s="252" t="s">
        <v>8258</v>
      </c>
      <c r="B434" s="253" t="s">
        <v>8259</v>
      </c>
      <c r="C434" s="253" t="s">
        <v>7774</v>
      </c>
      <c r="D434" s="299">
        <v>4.0060090135202577E-4</v>
      </c>
      <c r="E434" s="253" t="s">
        <v>7676</v>
      </c>
      <c r="F434" s="253" t="s">
        <v>7677</v>
      </c>
      <c r="G434" s="253" t="s">
        <v>137</v>
      </c>
    </row>
    <row r="435" spans="1:7">
      <c r="A435" s="252" t="s">
        <v>8346</v>
      </c>
      <c r="B435" s="253" t="s">
        <v>1037</v>
      </c>
      <c r="C435" s="253" t="s">
        <v>7774</v>
      </c>
      <c r="D435" s="299">
        <v>4.0060090135202577E-4</v>
      </c>
      <c r="E435" s="253" t="s">
        <v>7676</v>
      </c>
      <c r="F435" s="253" t="s">
        <v>7677</v>
      </c>
      <c r="G435" s="253" t="s">
        <v>137</v>
      </c>
    </row>
    <row r="436" spans="1:7">
      <c r="A436" s="252" t="s">
        <v>8662</v>
      </c>
      <c r="B436" s="253" t="s">
        <v>2380</v>
      </c>
      <c r="C436" s="253" t="s">
        <v>7650</v>
      </c>
      <c r="D436" s="299">
        <v>4.0060090135202577E-4</v>
      </c>
      <c r="E436" s="253" t="s">
        <v>7676</v>
      </c>
      <c r="F436" s="253" t="s">
        <v>7677</v>
      </c>
      <c r="G436" s="253" t="s">
        <v>137</v>
      </c>
    </row>
    <row r="437" spans="1:7">
      <c r="A437" s="252">
        <v>5803</v>
      </c>
      <c r="B437" s="253" t="s">
        <v>9656</v>
      </c>
      <c r="C437" s="253" t="s">
        <v>7756</v>
      </c>
      <c r="D437" s="299">
        <v>4.0060090135202577E-4</v>
      </c>
      <c r="E437" s="253" t="s">
        <v>7740</v>
      </c>
      <c r="F437" s="253" t="s">
        <v>7741</v>
      </c>
      <c r="G437" s="253" t="s">
        <v>147</v>
      </c>
    </row>
    <row r="438" spans="1:7">
      <c r="A438" s="252">
        <v>4578</v>
      </c>
      <c r="B438" s="253" t="s">
        <v>9662</v>
      </c>
      <c r="C438" s="253" t="s">
        <v>7664</v>
      </c>
      <c r="D438" s="299">
        <v>4.0060090135202577E-4</v>
      </c>
      <c r="E438" s="253" t="s">
        <v>7740</v>
      </c>
      <c r="F438" s="253" t="s">
        <v>7741</v>
      </c>
      <c r="G438" s="253" t="s">
        <v>147</v>
      </c>
    </row>
    <row r="439" spans="1:7">
      <c r="A439" s="252">
        <v>8002</v>
      </c>
      <c r="B439" s="253" t="s">
        <v>9663</v>
      </c>
      <c r="C439" s="253" t="s">
        <v>7756</v>
      </c>
      <c r="D439" s="299">
        <v>4.0060090135202577E-4</v>
      </c>
      <c r="E439" s="253" t="s">
        <v>7740</v>
      </c>
      <c r="F439" s="253" t="s">
        <v>7741</v>
      </c>
      <c r="G439" s="253" t="s">
        <v>147</v>
      </c>
    </row>
    <row r="440" spans="1:7">
      <c r="A440" s="252">
        <v>6701</v>
      </c>
      <c r="B440" s="253" t="s">
        <v>9667</v>
      </c>
      <c r="C440" s="253" t="s">
        <v>7641</v>
      </c>
      <c r="D440" s="299">
        <v>4.0060090135202577E-4</v>
      </c>
      <c r="E440" s="253" t="s">
        <v>7740</v>
      </c>
      <c r="F440" s="253" t="s">
        <v>7741</v>
      </c>
      <c r="G440" s="253" t="s">
        <v>147</v>
      </c>
    </row>
    <row r="441" spans="1:7">
      <c r="A441" s="252">
        <v>5802</v>
      </c>
      <c r="B441" s="253" t="s">
        <v>2207</v>
      </c>
      <c r="C441" s="253" t="s">
        <v>7646</v>
      </c>
      <c r="D441" s="299">
        <v>4.0060090135202577E-4</v>
      </c>
      <c r="E441" s="253" t="s">
        <v>7740</v>
      </c>
      <c r="F441" s="253" t="s">
        <v>7741</v>
      </c>
      <c r="G441" s="253" t="s">
        <v>147</v>
      </c>
    </row>
    <row r="442" spans="1:7">
      <c r="A442" s="252">
        <v>7267</v>
      </c>
      <c r="B442" s="253" t="s">
        <v>9682</v>
      </c>
      <c r="C442" s="253" t="s">
        <v>7646</v>
      </c>
      <c r="D442" s="299">
        <v>4.0060090135202577E-4</v>
      </c>
      <c r="E442" s="253" t="s">
        <v>7740</v>
      </c>
      <c r="F442" s="253" t="s">
        <v>7741</v>
      </c>
      <c r="G442" s="253" t="s">
        <v>147</v>
      </c>
    </row>
    <row r="443" spans="1:7">
      <c r="A443" s="252">
        <v>6702</v>
      </c>
      <c r="B443" s="253" t="s">
        <v>9688</v>
      </c>
      <c r="C443" s="253" t="s">
        <v>7641</v>
      </c>
      <c r="D443" s="299">
        <v>4.0060090135202577E-4</v>
      </c>
      <c r="E443" s="253" t="s">
        <v>7740</v>
      </c>
      <c r="F443" s="253" t="s">
        <v>7741</v>
      </c>
      <c r="G443" s="253" t="s">
        <v>147</v>
      </c>
    </row>
    <row r="444" spans="1:7">
      <c r="A444" s="252">
        <v>8725</v>
      </c>
      <c r="B444" s="253" t="s">
        <v>9692</v>
      </c>
      <c r="C444" s="253" t="s">
        <v>7650</v>
      </c>
      <c r="D444" s="299">
        <v>4.0060090135202577E-4</v>
      </c>
      <c r="E444" s="253" t="s">
        <v>7740</v>
      </c>
      <c r="F444" s="253" t="s">
        <v>7741</v>
      </c>
      <c r="G444" s="253" t="s">
        <v>147</v>
      </c>
    </row>
    <row r="445" spans="1:7">
      <c r="A445" s="252">
        <v>9432</v>
      </c>
      <c r="B445" s="253" t="s">
        <v>9697</v>
      </c>
      <c r="C445" s="253" t="s">
        <v>7654</v>
      </c>
      <c r="D445" s="299">
        <v>4.0060090135202577E-4</v>
      </c>
      <c r="E445" s="253" t="s">
        <v>7740</v>
      </c>
      <c r="F445" s="253" t="s">
        <v>7741</v>
      </c>
      <c r="G445" s="253" t="s">
        <v>147</v>
      </c>
    </row>
    <row r="446" spans="1:7">
      <c r="A446" s="252">
        <v>8308</v>
      </c>
      <c r="B446" s="253" t="s">
        <v>9701</v>
      </c>
      <c r="C446" s="253" t="s">
        <v>7650</v>
      </c>
      <c r="D446" s="299">
        <v>4.0060090135202577E-4</v>
      </c>
      <c r="E446" s="253" t="s">
        <v>7740</v>
      </c>
      <c r="F446" s="253" t="s">
        <v>7741</v>
      </c>
      <c r="G446" s="253" t="s">
        <v>147</v>
      </c>
    </row>
    <row r="447" spans="1:7">
      <c r="A447" s="252">
        <v>6301</v>
      </c>
      <c r="B447" s="253" t="s">
        <v>9703</v>
      </c>
      <c r="C447" s="253" t="s">
        <v>7756</v>
      </c>
      <c r="D447" s="299">
        <v>4.0060090135202577E-4</v>
      </c>
      <c r="E447" s="253" t="s">
        <v>7740</v>
      </c>
      <c r="F447" s="253" t="s">
        <v>7741</v>
      </c>
      <c r="G447" s="253" t="s">
        <v>147</v>
      </c>
    </row>
    <row r="448" spans="1:7">
      <c r="A448" s="252">
        <v>8750</v>
      </c>
      <c r="B448" s="253" t="s">
        <v>9704</v>
      </c>
      <c r="C448" s="253" t="s">
        <v>7650</v>
      </c>
      <c r="D448" s="299">
        <v>4.0060090135202577E-4</v>
      </c>
      <c r="E448" s="253" t="s">
        <v>7740</v>
      </c>
      <c r="F448" s="253" t="s">
        <v>7741</v>
      </c>
      <c r="G448" s="253" t="s">
        <v>147</v>
      </c>
    </row>
    <row r="449" spans="1:7">
      <c r="A449" s="252">
        <v>6762</v>
      </c>
      <c r="B449" s="10" t="s">
        <v>9706</v>
      </c>
      <c r="C449" s="253" t="s">
        <v>7641</v>
      </c>
      <c r="D449" s="299">
        <v>4.0060090135202577E-4</v>
      </c>
      <c r="E449" s="253" t="s">
        <v>7740</v>
      </c>
      <c r="F449" s="253" t="s">
        <v>7741</v>
      </c>
      <c r="G449" s="253" t="s">
        <v>147</v>
      </c>
    </row>
    <row r="450" spans="1:7">
      <c r="A450" s="252">
        <v>8053</v>
      </c>
      <c r="B450" s="253" t="s">
        <v>9708</v>
      </c>
      <c r="C450" s="253" t="s">
        <v>7756</v>
      </c>
      <c r="D450" s="299">
        <v>4.0060090135202577E-4</v>
      </c>
      <c r="E450" s="253" t="s">
        <v>7740</v>
      </c>
      <c r="F450" s="253" t="s">
        <v>7741</v>
      </c>
      <c r="G450" s="253" t="s">
        <v>147</v>
      </c>
    </row>
    <row r="451" spans="1:7">
      <c r="A451" s="252">
        <v>6723</v>
      </c>
      <c r="B451" s="253" t="s">
        <v>8326</v>
      </c>
      <c r="C451" s="253" t="s">
        <v>7641</v>
      </c>
      <c r="D451" s="299">
        <v>4.0060090135202577E-4</v>
      </c>
      <c r="E451" s="253" t="s">
        <v>7740</v>
      </c>
      <c r="F451" s="253" t="s">
        <v>7741</v>
      </c>
      <c r="G451" s="253" t="s">
        <v>147</v>
      </c>
    </row>
    <row r="452" spans="1:7">
      <c r="A452" s="252">
        <v>388</v>
      </c>
      <c r="B452" s="253" t="s">
        <v>9686</v>
      </c>
      <c r="C452" s="253" t="s">
        <v>7650</v>
      </c>
      <c r="D452" s="299">
        <v>4.0060090135202577E-4</v>
      </c>
      <c r="E452" s="253" t="s">
        <v>7816</v>
      </c>
      <c r="F452" s="253" t="s">
        <v>7696</v>
      </c>
      <c r="G452" s="253" t="s">
        <v>166</v>
      </c>
    </row>
    <row r="453" spans="1:7">
      <c r="A453" s="252" t="s">
        <v>8857</v>
      </c>
      <c r="B453" s="253" t="s">
        <v>9170</v>
      </c>
      <c r="C453" s="253" t="s">
        <v>7664</v>
      </c>
      <c r="D453" s="299">
        <v>4.0060090135202577E-4</v>
      </c>
      <c r="E453" s="253" t="s">
        <v>8671</v>
      </c>
      <c r="F453" s="253" t="s">
        <v>7661</v>
      </c>
      <c r="G453" s="253" t="s">
        <v>54</v>
      </c>
    </row>
    <row r="454" spans="1:7">
      <c r="A454" s="252" t="s">
        <v>8123</v>
      </c>
      <c r="B454" s="253" t="s">
        <v>9659</v>
      </c>
      <c r="C454" s="253" t="s">
        <v>7646</v>
      </c>
      <c r="D454" s="299">
        <v>4.0060090135202577E-4</v>
      </c>
      <c r="E454" s="253" t="s">
        <v>7968</v>
      </c>
      <c r="F454" s="253" t="s">
        <v>7969</v>
      </c>
      <c r="G454" s="253" t="s">
        <v>137</v>
      </c>
    </row>
    <row r="455" spans="1:7">
      <c r="A455" s="252" t="s">
        <v>8382</v>
      </c>
      <c r="B455" s="253" t="s">
        <v>1206</v>
      </c>
      <c r="C455" s="253" t="s">
        <v>7650</v>
      </c>
      <c r="D455" s="299">
        <v>4.0060090135202577E-4</v>
      </c>
      <c r="E455" s="253" t="s">
        <v>7968</v>
      </c>
      <c r="F455" s="253" t="s">
        <v>7969</v>
      </c>
      <c r="G455" s="253" t="s">
        <v>137</v>
      </c>
    </row>
    <row r="456" spans="1:7">
      <c r="A456" s="252" t="s">
        <v>8890</v>
      </c>
      <c r="B456" s="253" t="s">
        <v>8891</v>
      </c>
      <c r="C456" s="253" t="s">
        <v>7756</v>
      </c>
      <c r="D456" s="299">
        <v>4.0060090135202577E-4</v>
      </c>
      <c r="E456" s="253" t="s">
        <v>7968</v>
      </c>
      <c r="F456" s="253" t="s">
        <v>7969</v>
      </c>
      <c r="G456" s="253" t="s">
        <v>137</v>
      </c>
    </row>
    <row r="457" spans="1:7">
      <c r="A457" s="252" t="s">
        <v>8623</v>
      </c>
      <c r="B457" s="253" t="s">
        <v>8624</v>
      </c>
      <c r="C457" s="253" t="s">
        <v>7738</v>
      </c>
      <c r="D457" s="299">
        <v>4.0060090135202577E-4</v>
      </c>
      <c r="E457" s="253" t="s">
        <v>8116</v>
      </c>
      <c r="F457" s="253" t="s">
        <v>8117</v>
      </c>
      <c r="G457" s="253" t="s">
        <v>180</v>
      </c>
    </row>
    <row r="458" spans="1:7">
      <c r="A458" s="252" t="s">
        <v>9354</v>
      </c>
      <c r="B458" s="253" t="s">
        <v>9355</v>
      </c>
      <c r="C458" s="253" t="s">
        <v>7641</v>
      </c>
      <c r="D458" s="299">
        <v>4.0060090135202577E-4</v>
      </c>
      <c r="E458" s="253" t="s">
        <v>7703</v>
      </c>
      <c r="F458" s="253" t="s">
        <v>7643</v>
      </c>
      <c r="G458" s="253" t="s">
        <v>54</v>
      </c>
    </row>
    <row r="459" spans="1:7">
      <c r="A459" s="252" t="s">
        <v>8448</v>
      </c>
      <c r="B459" s="253" t="s">
        <v>8449</v>
      </c>
      <c r="C459" s="253" t="s">
        <v>7641</v>
      </c>
      <c r="D459" s="299">
        <v>4.0060090135202577E-4</v>
      </c>
      <c r="E459" s="253" t="s">
        <v>7703</v>
      </c>
      <c r="F459" s="253" t="s">
        <v>7704</v>
      </c>
      <c r="G459" s="253" t="s">
        <v>137</v>
      </c>
    </row>
    <row r="460" spans="1:7">
      <c r="A460" s="252" t="s">
        <v>7959</v>
      </c>
      <c r="B460" s="253" t="s">
        <v>703</v>
      </c>
      <c r="C460" s="253" t="s">
        <v>7680</v>
      </c>
      <c r="D460" s="299">
        <v>4.0060090135202577E-4</v>
      </c>
      <c r="E460" s="253" t="s">
        <v>7724</v>
      </c>
      <c r="F460" s="253" t="s">
        <v>7652</v>
      </c>
      <c r="G460" s="253" t="s">
        <v>7725</v>
      </c>
    </row>
    <row r="461" spans="1:7">
      <c r="A461" s="252" t="s">
        <v>8320</v>
      </c>
      <c r="B461" s="253" t="s">
        <v>592</v>
      </c>
      <c r="C461" s="253" t="s">
        <v>7680</v>
      </c>
      <c r="D461" s="299">
        <v>4.0060090135202577E-4</v>
      </c>
      <c r="E461" s="253" t="s">
        <v>7724</v>
      </c>
      <c r="F461" s="253" t="s">
        <v>7652</v>
      </c>
      <c r="G461" s="253" t="s">
        <v>7725</v>
      </c>
    </row>
    <row r="462" spans="1:7">
      <c r="A462" s="252" t="s">
        <v>8242</v>
      </c>
      <c r="B462" s="253" t="s">
        <v>1187</v>
      </c>
      <c r="C462" s="253" t="s">
        <v>7774</v>
      </c>
      <c r="D462" s="299">
        <v>4.0060090135202577E-4</v>
      </c>
      <c r="E462" s="253" t="s">
        <v>7724</v>
      </c>
      <c r="F462" s="253" t="s">
        <v>7652</v>
      </c>
      <c r="G462" s="253" t="s">
        <v>7725</v>
      </c>
    </row>
    <row r="463" spans="1:7">
      <c r="A463" s="252" t="s">
        <v>8429</v>
      </c>
      <c r="B463" s="253" t="s">
        <v>8430</v>
      </c>
      <c r="C463" s="253" t="s">
        <v>7664</v>
      </c>
      <c r="D463" s="299">
        <v>4.0060090135202577E-4</v>
      </c>
      <c r="E463" s="253" t="s">
        <v>7724</v>
      </c>
      <c r="F463" s="253" t="s">
        <v>7652</v>
      </c>
      <c r="G463" s="253" t="s">
        <v>7725</v>
      </c>
    </row>
    <row r="464" spans="1:7">
      <c r="A464" s="252" t="s">
        <v>8122</v>
      </c>
      <c r="B464" s="253" t="s">
        <v>1503</v>
      </c>
      <c r="C464" s="253" t="s">
        <v>7756</v>
      </c>
      <c r="D464" s="299">
        <v>4.0060090135202577E-4</v>
      </c>
      <c r="E464" s="253" t="s">
        <v>7724</v>
      </c>
      <c r="F464" s="253" t="s">
        <v>7652</v>
      </c>
      <c r="G464" s="253" t="s">
        <v>7725</v>
      </c>
    </row>
    <row r="465" spans="1:7">
      <c r="A465" s="252" t="s">
        <v>8657</v>
      </c>
      <c r="B465" s="253" t="s">
        <v>9244</v>
      </c>
      <c r="C465" s="253" t="s">
        <v>7646</v>
      </c>
      <c r="D465" s="299">
        <v>4.0060090135202577E-4</v>
      </c>
      <c r="E465" s="253" t="s">
        <v>8031</v>
      </c>
      <c r="F465" s="253" t="s">
        <v>7661</v>
      </c>
      <c r="G465" s="253" t="s">
        <v>54</v>
      </c>
    </row>
    <row r="466" spans="1:7">
      <c r="A466" s="252" t="s">
        <v>9246</v>
      </c>
      <c r="B466" s="253" t="s">
        <v>1245</v>
      </c>
      <c r="C466" s="253" t="s">
        <v>7650</v>
      </c>
      <c r="D466" s="299">
        <v>4.0060090135202577E-4</v>
      </c>
      <c r="E466" s="253" t="s">
        <v>8031</v>
      </c>
      <c r="F466" s="253" t="s">
        <v>8032</v>
      </c>
      <c r="G466" s="253" t="s">
        <v>209</v>
      </c>
    </row>
    <row r="467" spans="1:7">
      <c r="A467" s="252" t="s">
        <v>8178</v>
      </c>
      <c r="B467" s="253" t="s">
        <v>9655</v>
      </c>
      <c r="C467" s="253" t="s">
        <v>7756</v>
      </c>
      <c r="D467" s="299">
        <v>4.0060090135202577E-4</v>
      </c>
      <c r="E467" s="253" t="s">
        <v>7642</v>
      </c>
      <c r="F467" s="253" t="s">
        <v>7661</v>
      </c>
      <c r="G467" s="253" t="s">
        <v>54</v>
      </c>
    </row>
    <row r="468" spans="1:7">
      <c r="A468" s="252" t="s">
        <v>8009</v>
      </c>
      <c r="B468" s="253" t="s">
        <v>8009</v>
      </c>
      <c r="C468" s="253" t="s">
        <v>7650</v>
      </c>
      <c r="D468" s="299">
        <v>4.0060090135202577E-4</v>
      </c>
      <c r="E468" s="253" t="s">
        <v>7642</v>
      </c>
      <c r="F468" s="253" t="s">
        <v>7661</v>
      </c>
      <c r="G468" s="253" t="s">
        <v>54</v>
      </c>
    </row>
    <row r="469" spans="1:7">
      <c r="A469" s="252" t="s">
        <v>9247</v>
      </c>
      <c r="B469" s="253" t="s">
        <v>9248</v>
      </c>
      <c r="C469" s="253" t="s">
        <v>7646</v>
      </c>
      <c r="D469" s="299">
        <v>4.0060090135202577E-4</v>
      </c>
      <c r="E469" s="253" t="s">
        <v>7642</v>
      </c>
      <c r="F469" s="253" t="s">
        <v>7661</v>
      </c>
      <c r="G469" s="253" t="s">
        <v>54</v>
      </c>
    </row>
    <row r="470" spans="1:7">
      <c r="A470" s="252" t="s">
        <v>8120</v>
      </c>
      <c r="B470" s="253" t="s">
        <v>9157</v>
      </c>
      <c r="C470" s="253" t="s">
        <v>7756</v>
      </c>
      <c r="D470" s="299">
        <v>4.0060090135202577E-4</v>
      </c>
      <c r="E470" s="253" t="s">
        <v>7642</v>
      </c>
      <c r="F470" s="253" t="s">
        <v>7661</v>
      </c>
      <c r="G470" s="253" t="s">
        <v>54</v>
      </c>
    </row>
    <row r="471" spans="1:7">
      <c r="A471" s="252" t="s">
        <v>7789</v>
      </c>
      <c r="B471" s="253" t="s">
        <v>9660</v>
      </c>
      <c r="C471" s="253" t="s">
        <v>7646</v>
      </c>
      <c r="D471" s="299">
        <v>4.0060090135202577E-4</v>
      </c>
      <c r="E471" s="253" t="s">
        <v>7642</v>
      </c>
      <c r="F471" s="253" t="s">
        <v>7661</v>
      </c>
      <c r="G471" s="253" t="s">
        <v>54</v>
      </c>
    </row>
    <row r="472" spans="1:7">
      <c r="A472" s="252" t="s">
        <v>8088</v>
      </c>
      <c r="B472" s="253" t="s">
        <v>9661</v>
      </c>
      <c r="C472" s="253" t="s">
        <v>7664</v>
      </c>
      <c r="D472" s="299">
        <v>4.0060090135202577E-4</v>
      </c>
      <c r="E472" s="253" t="s">
        <v>7642</v>
      </c>
      <c r="F472" s="253" t="s">
        <v>7661</v>
      </c>
      <c r="G472" s="253" t="s">
        <v>54</v>
      </c>
    </row>
    <row r="473" spans="1:7">
      <c r="A473" s="252" t="s">
        <v>8389</v>
      </c>
      <c r="B473" s="253" t="s">
        <v>2563</v>
      </c>
      <c r="C473" s="253" t="s">
        <v>7664</v>
      </c>
      <c r="D473" s="299">
        <v>4.0060090135202577E-4</v>
      </c>
      <c r="E473" s="253" t="s">
        <v>7642</v>
      </c>
      <c r="F473" s="253" t="s">
        <v>7661</v>
      </c>
      <c r="G473" s="253" t="s">
        <v>54</v>
      </c>
    </row>
    <row r="474" spans="1:7">
      <c r="A474" s="252" t="s">
        <v>8045</v>
      </c>
      <c r="B474" s="253" t="s">
        <v>8046</v>
      </c>
      <c r="C474" s="253" t="s">
        <v>7680</v>
      </c>
      <c r="D474" s="299">
        <v>4.0060090135202577E-4</v>
      </c>
      <c r="E474" s="253" t="s">
        <v>7642</v>
      </c>
      <c r="F474" s="253" t="s">
        <v>7661</v>
      </c>
      <c r="G474" s="253" t="s">
        <v>54</v>
      </c>
    </row>
    <row r="475" spans="1:7">
      <c r="A475" s="252" t="s">
        <v>8041</v>
      </c>
      <c r="B475" s="253" t="s">
        <v>1620</v>
      </c>
      <c r="C475" s="253" t="s">
        <v>7650</v>
      </c>
      <c r="D475" s="299">
        <v>4.0060090135202577E-4</v>
      </c>
      <c r="E475" s="253" t="s">
        <v>7642</v>
      </c>
      <c r="F475" s="253" t="s">
        <v>7661</v>
      </c>
      <c r="G475" s="253" t="s">
        <v>54</v>
      </c>
    </row>
    <row r="476" spans="1:7">
      <c r="A476" s="252" t="s">
        <v>9665</v>
      </c>
      <c r="B476" s="253" t="s">
        <v>9666</v>
      </c>
      <c r="C476" s="253" t="s">
        <v>7756</v>
      </c>
      <c r="D476" s="299">
        <v>4.0060090135202577E-4</v>
      </c>
      <c r="E476" s="253" t="s">
        <v>7642</v>
      </c>
      <c r="F476" s="253" t="s">
        <v>7661</v>
      </c>
      <c r="G476" s="253" t="s">
        <v>54</v>
      </c>
    </row>
    <row r="477" spans="1:7">
      <c r="A477" s="252" t="s">
        <v>8060</v>
      </c>
      <c r="B477" s="253" t="s">
        <v>9668</v>
      </c>
      <c r="C477" s="253" t="s">
        <v>7664</v>
      </c>
      <c r="D477" s="299">
        <v>4.0060090135202577E-4</v>
      </c>
      <c r="E477" s="253" t="s">
        <v>7642</v>
      </c>
      <c r="F477" s="253" t="s">
        <v>7643</v>
      </c>
      <c r="G477" s="253" t="s">
        <v>54</v>
      </c>
    </row>
    <row r="478" spans="1:7">
      <c r="A478" s="252" t="s">
        <v>8469</v>
      </c>
      <c r="B478" s="253" t="s">
        <v>9669</v>
      </c>
      <c r="C478" s="253" t="s">
        <v>7646</v>
      </c>
      <c r="D478" s="299">
        <v>4.0060090135202577E-4</v>
      </c>
      <c r="E478" s="253" t="s">
        <v>7642</v>
      </c>
      <c r="F478" s="253" t="s">
        <v>7661</v>
      </c>
      <c r="G478" s="253" t="s">
        <v>54</v>
      </c>
    </row>
    <row r="479" spans="1:7">
      <c r="A479" s="252" t="s">
        <v>7891</v>
      </c>
      <c r="B479" s="253" t="s">
        <v>9671</v>
      </c>
      <c r="C479" s="253" t="s">
        <v>7641</v>
      </c>
      <c r="D479" s="299">
        <v>4.0060090135202577E-4</v>
      </c>
      <c r="E479" s="253" t="s">
        <v>7642</v>
      </c>
      <c r="F479" s="253" t="s">
        <v>7643</v>
      </c>
      <c r="G479" s="253" t="s">
        <v>54</v>
      </c>
    </row>
    <row r="480" spans="1:7">
      <c r="A480" s="252" t="s">
        <v>8233</v>
      </c>
      <c r="B480" s="253" t="s">
        <v>9672</v>
      </c>
      <c r="C480" s="253" t="s">
        <v>7650</v>
      </c>
      <c r="D480" s="299">
        <v>4.0060090135202577E-4</v>
      </c>
      <c r="E480" s="253" t="s">
        <v>7642</v>
      </c>
      <c r="F480" s="253" t="s">
        <v>7661</v>
      </c>
      <c r="G480" s="253" t="s">
        <v>54</v>
      </c>
    </row>
    <row r="481" spans="1:7">
      <c r="A481" s="252" t="s">
        <v>8056</v>
      </c>
      <c r="B481" s="253" t="s">
        <v>924</v>
      </c>
      <c r="C481" s="253" t="s">
        <v>7774</v>
      </c>
      <c r="D481" s="299">
        <v>4.0060090135202577E-4</v>
      </c>
      <c r="E481" s="253" t="s">
        <v>7642</v>
      </c>
      <c r="F481" s="253" t="s">
        <v>7643</v>
      </c>
      <c r="G481" s="253" t="s">
        <v>54</v>
      </c>
    </row>
    <row r="482" spans="1:7">
      <c r="A482" s="252" t="s">
        <v>8170</v>
      </c>
      <c r="B482" s="253" t="s">
        <v>1732</v>
      </c>
      <c r="C482" s="253" t="s">
        <v>7774</v>
      </c>
      <c r="D482" s="299">
        <v>4.0060090135202577E-4</v>
      </c>
      <c r="E482" s="253" t="s">
        <v>7642</v>
      </c>
      <c r="F482" s="253" t="s">
        <v>7643</v>
      </c>
      <c r="G482" s="253" t="s">
        <v>54</v>
      </c>
    </row>
    <row r="483" spans="1:7">
      <c r="A483" s="252" t="s">
        <v>8136</v>
      </c>
      <c r="B483" s="253" t="s">
        <v>9674</v>
      </c>
      <c r="C483" s="253" t="s">
        <v>7756</v>
      </c>
      <c r="D483" s="299">
        <v>4.0060090135202577E-4</v>
      </c>
      <c r="E483" s="253" t="s">
        <v>7642</v>
      </c>
      <c r="F483" s="253" t="s">
        <v>7661</v>
      </c>
      <c r="G483" s="253" t="s">
        <v>54</v>
      </c>
    </row>
    <row r="484" spans="1:7">
      <c r="A484" s="252" t="s">
        <v>9245</v>
      </c>
      <c r="B484" s="253" t="s">
        <v>9676</v>
      </c>
      <c r="C484" s="253" t="s">
        <v>7650</v>
      </c>
      <c r="D484" s="299">
        <v>4.0060090135202577E-4</v>
      </c>
      <c r="E484" s="253" t="s">
        <v>7642</v>
      </c>
      <c r="F484" s="253" t="s">
        <v>7661</v>
      </c>
      <c r="G484" s="253" t="s">
        <v>54</v>
      </c>
    </row>
    <row r="485" spans="1:7">
      <c r="A485" s="252" t="s">
        <v>8068</v>
      </c>
      <c r="B485" s="253" t="s">
        <v>8069</v>
      </c>
      <c r="C485" s="253" t="s">
        <v>7805</v>
      </c>
      <c r="D485" s="299">
        <v>4.0060090135202577E-4</v>
      </c>
      <c r="E485" s="253" t="s">
        <v>7642</v>
      </c>
      <c r="F485" s="253" t="s">
        <v>7661</v>
      </c>
      <c r="G485" s="253" t="s">
        <v>54</v>
      </c>
    </row>
    <row r="486" spans="1:7">
      <c r="A486" s="252" t="s">
        <v>8005</v>
      </c>
      <c r="B486" s="253" t="s">
        <v>259</v>
      </c>
      <c r="C486" s="253" t="s">
        <v>7667</v>
      </c>
      <c r="D486" s="299">
        <v>4.0060090135202577E-4</v>
      </c>
      <c r="E486" s="253" t="s">
        <v>7642</v>
      </c>
      <c r="F486" s="253" t="s">
        <v>7661</v>
      </c>
      <c r="G486" s="253" t="s">
        <v>54</v>
      </c>
    </row>
    <row r="487" spans="1:7">
      <c r="A487" s="252" t="s">
        <v>9308</v>
      </c>
      <c r="B487" s="253" t="s">
        <v>9677</v>
      </c>
      <c r="C487" s="253" t="s">
        <v>7641</v>
      </c>
      <c r="D487" s="299">
        <v>4.0060090135202577E-4</v>
      </c>
      <c r="E487" s="253" t="s">
        <v>7642</v>
      </c>
      <c r="F487" s="253" t="s">
        <v>7661</v>
      </c>
      <c r="G487" s="253" t="s">
        <v>54</v>
      </c>
    </row>
    <row r="488" spans="1:7">
      <c r="A488" s="252" t="s">
        <v>8083</v>
      </c>
      <c r="B488" s="253" t="s">
        <v>1497</v>
      </c>
      <c r="C488" s="253" t="s">
        <v>7664</v>
      </c>
      <c r="D488" s="299">
        <v>4.0060090135202577E-4</v>
      </c>
      <c r="E488" s="253" t="s">
        <v>7642</v>
      </c>
      <c r="F488" s="253" t="s">
        <v>7661</v>
      </c>
      <c r="G488" s="253" t="s">
        <v>54</v>
      </c>
    </row>
    <row r="489" spans="1:7">
      <c r="A489" s="252" t="s">
        <v>9326</v>
      </c>
      <c r="B489" s="253" t="s">
        <v>9678</v>
      </c>
      <c r="C489" s="253" t="s">
        <v>7664</v>
      </c>
      <c r="D489" s="299">
        <v>4.0060090135202577E-4</v>
      </c>
      <c r="E489" s="253" t="s">
        <v>7642</v>
      </c>
      <c r="F489" s="253" t="s">
        <v>7643</v>
      </c>
      <c r="G489" s="253" t="s">
        <v>54</v>
      </c>
    </row>
    <row r="490" spans="1:7">
      <c r="A490" s="252" t="s">
        <v>8402</v>
      </c>
      <c r="B490" s="253" t="s">
        <v>1771</v>
      </c>
      <c r="C490" s="253" t="s">
        <v>7650</v>
      </c>
      <c r="D490" s="299">
        <v>4.0060090135202577E-4</v>
      </c>
      <c r="E490" s="253" t="s">
        <v>7642</v>
      </c>
      <c r="F490" s="253" t="s">
        <v>7661</v>
      </c>
      <c r="G490" s="253" t="s">
        <v>54</v>
      </c>
    </row>
    <row r="491" spans="1:7">
      <c r="A491" s="252" t="s">
        <v>8626</v>
      </c>
      <c r="B491" s="253" t="s">
        <v>9680</v>
      </c>
      <c r="C491" s="253" t="s">
        <v>7756</v>
      </c>
      <c r="D491" s="299">
        <v>4.0060090135202577E-4</v>
      </c>
      <c r="E491" s="253" t="s">
        <v>7642</v>
      </c>
      <c r="F491" s="253" t="s">
        <v>7643</v>
      </c>
      <c r="G491" s="253" t="s">
        <v>54</v>
      </c>
    </row>
    <row r="492" spans="1:7">
      <c r="A492" s="252" t="s">
        <v>8347</v>
      </c>
      <c r="B492" s="253" t="s">
        <v>8348</v>
      </c>
      <c r="C492" s="253" t="s">
        <v>7650</v>
      </c>
      <c r="D492" s="299">
        <v>4.0060090135202577E-4</v>
      </c>
      <c r="E492" s="253" t="s">
        <v>7642</v>
      </c>
      <c r="F492" s="253" t="s">
        <v>7643</v>
      </c>
      <c r="G492" s="253" t="s">
        <v>54</v>
      </c>
    </row>
    <row r="493" spans="1:7">
      <c r="A493" s="252" t="s">
        <v>8274</v>
      </c>
      <c r="B493" s="253" t="s">
        <v>9681</v>
      </c>
      <c r="C493" s="253" t="s">
        <v>7650</v>
      </c>
      <c r="D493" s="299">
        <v>4.0060090135202577E-4</v>
      </c>
      <c r="E493" s="253" t="s">
        <v>7642</v>
      </c>
      <c r="F493" s="253" t="s">
        <v>7661</v>
      </c>
      <c r="G493" s="253" t="s">
        <v>54</v>
      </c>
    </row>
    <row r="494" spans="1:7">
      <c r="A494" s="252" t="s">
        <v>8125</v>
      </c>
      <c r="B494" s="253" t="s">
        <v>818</v>
      </c>
      <c r="C494" s="253" t="s">
        <v>7650</v>
      </c>
      <c r="D494" s="299">
        <v>4.0060090135202577E-4</v>
      </c>
      <c r="E494" s="253" t="s">
        <v>7642</v>
      </c>
      <c r="F494" s="253" t="s">
        <v>7661</v>
      </c>
      <c r="G494" s="253" t="s">
        <v>54</v>
      </c>
    </row>
    <row r="495" spans="1:7">
      <c r="A495" s="252" t="s">
        <v>8445</v>
      </c>
      <c r="B495" s="253" t="s">
        <v>9683</v>
      </c>
      <c r="C495" s="253" t="s">
        <v>7646</v>
      </c>
      <c r="D495" s="299">
        <v>4.0060090135202577E-4</v>
      </c>
      <c r="E495" s="253" t="s">
        <v>7642</v>
      </c>
      <c r="F495" s="253" t="s">
        <v>7661</v>
      </c>
      <c r="G495" s="253" t="s">
        <v>54</v>
      </c>
    </row>
    <row r="496" spans="1:7">
      <c r="A496" s="252" t="s">
        <v>9684</v>
      </c>
      <c r="B496" s="253" t="s">
        <v>9685</v>
      </c>
      <c r="C496" s="253" t="s">
        <v>7756</v>
      </c>
      <c r="D496" s="299">
        <v>4.0060090135202577E-4</v>
      </c>
      <c r="E496" s="253" t="s">
        <v>7642</v>
      </c>
      <c r="F496" s="253" t="s">
        <v>7661</v>
      </c>
      <c r="G496" s="253" t="s">
        <v>54</v>
      </c>
    </row>
    <row r="497" spans="1:7">
      <c r="A497" s="252" t="s">
        <v>9352</v>
      </c>
      <c r="B497" s="253" t="s">
        <v>9353</v>
      </c>
      <c r="C497" s="253" t="s">
        <v>7641</v>
      </c>
      <c r="D497" s="299">
        <v>4.0060090135202577E-4</v>
      </c>
      <c r="E497" s="253" t="s">
        <v>7642</v>
      </c>
      <c r="F497" s="253" t="s">
        <v>7643</v>
      </c>
      <c r="G497" s="253" t="s">
        <v>54</v>
      </c>
    </row>
    <row r="498" spans="1:7">
      <c r="A498" s="252" t="s">
        <v>8130</v>
      </c>
      <c r="B498" s="253" t="s">
        <v>9689</v>
      </c>
      <c r="C498" s="253" t="s">
        <v>7680</v>
      </c>
      <c r="D498" s="299">
        <v>4.0060090135202577E-4</v>
      </c>
      <c r="E498" s="253" t="s">
        <v>7642</v>
      </c>
      <c r="F498" s="253" t="s">
        <v>7661</v>
      </c>
      <c r="G498" s="253" t="s">
        <v>54</v>
      </c>
    </row>
    <row r="499" spans="1:7">
      <c r="A499" s="252" t="s">
        <v>7983</v>
      </c>
      <c r="B499" s="253" t="s">
        <v>9690</v>
      </c>
      <c r="C499" s="253" t="s">
        <v>7641</v>
      </c>
      <c r="D499" s="299">
        <v>4.0060090135202577E-4</v>
      </c>
      <c r="E499" s="253" t="s">
        <v>7642</v>
      </c>
      <c r="F499" s="253" t="s">
        <v>7643</v>
      </c>
      <c r="G499" s="253" t="s">
        <v>54</v>
      </c>
    </row>
    <row r="500" spans="1:7">
      <c r="A500" s="252" t="s">
        <v>8064</v>
      </c>
      <c r="B500" s="253" t="s">
        <v>9693</v>
      </c>
      <c r="C500" s="253" t="s">
        <v>7756</v>
      </c>
      <c r="D500" s="299">
        <v>4.0060090135202577E-4</v>
      </c>
      <c r="E500" s="253" t="s">
        <v>7642</v>
      </c>
      <c r="F500" s="253" t="s">
        <v>7643</v>
      </c>
      <c r="G500" s="253" t="s">
        <v>54</v>
      </c>
    </row>
    <row r="501" spans="1:7">
      <c r="A501" s="252" t="s">
        <v>8299</v>
      </c>
      <c r="B501" s="253" t="s">
        <v>9694</v>
      </c>
      <c r="C501" s="253" t="s">
        <v>7654</v>
      </c>
      <c r="D501" s="299">
        <v>4.0060090135202577E-4</v>
      </c>
      <c r="E501" s="253" t="s">
        <v>7642</v>
      </c>
      <c r="F501" s="253" t="s">
        <v>7643</v>
      </c>
      <c r="G501" s="253" t="s">
        <v>54</v>
      </c>
    </row>
    <row r="502" spans="1:7">
      <c r="A502" s="252" t="s">
        <v>8642</v>
      </c>
      <c r="B502" s="253" t="s">
        <v>9695</v>
      </c>
      <c r="C502" s="253" t="s">
        <v>7641</v>
      </c>
      <c r="D502" s="299">
        <v>4.0060090135202577E-4</v>
      </c>
      <c r="E502" s="253" t="s">
        <v>7642</v>
      </c>
      <c r="F502" s="253" t="s">
        <v>7661</v>
      </c>
      <c r="G502" s="253" t="s">
        <v>54</v>
      </c>
    </row>
    <row r="503" spans="1:7">
      <c r="A503" s="252" t="s">
        <v>9343</v>
      </c>
      <c r="B503" s="253" t="s">
        <v>9696</v>
      </c>
      <c r="C503" s="253" t="s">
        <v>7641</v>
      </c>
      <c r="D503" s="299">
        <v>4.0060090135202577E-4</v>
      </c>
      <c r="E503" s="253" t="s">
        <v>7642</v>
      </c>
      <c r="F503" s="253" t="s">
        <v>7643</v>
      </c>
      <c r="G503" s="253" t="s">
        <v>54</v>
      </c>
    </row>
    <row r="504" spans="1:7">
      <c r="A504" s="252" t="s">
        <v>8095</v>
      </c>
      <c r="B504" s="253" t="s">
        <v>9698</v>
      </c>
      <c r="C504" s="253" t="s">
        <v>7646</v>
      </c>
      <c r="D504" s="299">
        <v>4.0060090135202577E-4</v>
      </c>
      <c r="E504" s="253" t="s">
        <v>7642</v>
      </c>
      <c r="F504" s="253" t="s">
        <v>7661</v>
      </c>
      <c r="G504" s="253" t="s">
        <v>54</v>
      </c>
    </row>
    <row r="505" spans="1:7">
      <c r="A505" s="252" t="s">
        <v>8363</v>
      </c>
      <c r="B505" s="253" t="s">
        <v>3483</v>
      </c>
      <c r="C505" s="253" t="s">
        <v>7805</v>
      </c>
      <c r="D505" s="299">
        <v>4.0060090135202577E-4</v>
      </c>
      <c r="E505" s="253" t="s">
        <v>7642</v>
      </c>
      <c r="F505" s="253" t="s">
        <v>7661</v>
      </c>
      <c r="G505" s="253" t="s">
        <v>54</v>
      </c>
    </row>
    <row r="506" spans="1:7">
      <c r="A506" s="252" t="s">
        <v>8150</v>
      </c>
      <c r="B506" s="253" t="s">
        <v>8151</v>
      </c>
      <c r="C506" s="253" t="s">
        <v>7680</v>
      </c>
      <c r="D506" s="299">
        <v>4.0060090135202577E-4</v>
      </c>
      <c r="E506" s="253" t="s">
        <v>7642</v>
      </c>
      <c r="F506" s="253" t="s">
        <v>7661</v>
      </c>
      <c r="G506" s="253" t="s">
        <v>54</v>
      </c>
    </row>
    <row r="507" spans="1:7">
      <c r="A507" s="252" t="s">
        <v>8172</v>
      </c>
      <c r="B507" s="253" t="s">
        <v>9699</v>
      </c>
      <c r="C507" s="253" t="s">
        <v>7664</v>
      </c>
      <c r="D507" s="299">
        <v>4.0060090135202577E-4</v>
      </c>
      <c r="E507" s="253" t="s">
        <v>7642</v>
      </c>
      <c r="F507" s="253" t="s">
        <v>7661</v>
      </c>
      <c r="G507" s="253" t="s">
        <v>54</v>
      </c>
    </row>
    <row r="508" spans="1:7">
      <c r="A508" s="252" t="s">
        <v>8344</v>
      </c>
      <c r="B508" s="253" t="s">
        <v>9702</v>
      </c>
      <c r="C508" s="253" t="s">
        <v>7650</v>
      </c>
      <c r="D508" s="299">
        <v>4.0060090135202577E-4</v>
      </c>
      <c r="E508" s="253" t="s">
        <v>7642</v>
      </c>
      <c r="F508" s="253" t="s">
        <v>7661</v>
      </c>
      <c r="G508" s="253" t="s">
        <v>54</v>
      </c>
    </row>
    <row r="509" spans="1:7">
      <c r="A509" s="252" t="s">
        <v>8541</v>
      </c>
      <c r="B509" s="253" t="s">
        <v>8542</v>
      </c>
      <c r="C509" s="253" t="s">
        <v>7738</v>
      </c>
      <c r="D509" s="299">
        <v>4.0060090135202577E-4</v>
      </c>
      <c r="E509" s="253" t="s">
        <v>7642</v>
      </c>
      <c r="F509" s="253" t="s">
        <v>7643</v>
      </c>
      <c r="G509" s="253" t="s">
        <v>54</v>
      </c>
    </row>
    <row r="510" spans="1:7">
      <c r="A510" s="252" t="s">
        <v>9166</v>
      </c>
      <c r="B510" s="253" t="s">
        <v>9302</v>
      </c>
      <c r="C510" s="253" t="s">
        <v>7641</v>
      </c>
      <c r="D510" s="299">
        <v>4.0060090135202577E-4</v>
      </c>
      <c r="E510" s="253" t="s">
        <v>7642</v>
      </c>
      <c r="F510" s="253" t="s">
        <v>7643</v>
      </c>
      <c r="G510" s="253" t="s">
        <v>54</v>
      </c>
    </row>
    <row r="511" spans="1:7">
      <c r="A511" s="252" t="s">
        <v>8063</v>
      </c>
      <c r="B511" s="253" t="s">
        <v>2978</v>
      </c>
      <c r="C511" s="253" t="s">
        <v>7641</v>
      </c>
      <c r="D511" s="299">
        <v>4.0060090135202577E-4</v>
      </c>
      <c r="E511" s="253" t="s">
        <v>7642</v>
      </c>
      <c r="F511" s="253" t="s">
        <v>7643</v>
      </c>
      <c r="G511" s="253" t="s">
        <v>54</v>
      </c>
    </row>
    <row r="512" spans="1:7">
      <c r="A512" s="252" t="s">
        <v>8145</v>
      </c>
      <c r="B512" s="253" t="s">
        <v>8146</v>
      </c>
      <c r="C512" s="253" t="s">
        <v>7641</v>
      </c>
      <c r="D512" s="299">
        <v>4.0060090135202577E-4</v>
      </c>
      <c r="E512" s="253" t="s">
        <v>7642</v>
      </c>
      <c r="F512" s="253" t="s">
        <v>7661</v>
      </c>
      <c r="G512" s="253" t="s">
        <v>54</v>
      </c>
    </row>
    <row r="513" spans="1:7">
      <c r="A513" s="252" t="s">
        <v>8501</v>
      </c>
      <c r="B513" s="253" t="s">
        <v>8502</v>
      </c>
      <c r="C513" s="253" t="s">
        <v>7680</v>
      </c>
      <c r="D513" s="299">
        <v>4.0060090135202577E-4</v>
      </c>
      <c r="E513" s="253" t="s">
        <v>7642</v>
      </c>
      <c r="F513" s="253" t="s">
        <v>7643</v>
      </c>
      <c r="G513" s="253" t="s">
        <v>54</v>
      </c>
    </row>
    <row r="514" spans="1:7">
      <c r="A514" s="252" t="s">
        <v>8906</v>
      </c>
      <c r="B514" s="253" t="s">
        <v>8907</v>
      </c>
      <c r="C514" s="253" t="s">
        <v>7650</v>
      </c>
      <c r="D514" s="299">
        <v>4.0060090135202577E-4</v>
      </c>
      <c r="E514" s="253" t="s">
        <v>7642</v>
      </c>
      <c r="F514" s="253" t="s">
        <v>7643</v>
      </c>
      <c r="G514" s="253" t="s">
        <v>54</v>
      </c>
    </row>
    <row r="515" spans="1:7">
      <c r="A515" s="252" t="s">
        <v>8589</v>
      </c>
      <c r="B515" s="253" t="s">
        <v>9707</v>
      </c>
      <c r="C515" s="253" t="s">
        <v>7646</v>
      </c>
      <c r="D515" s="299">
        <v>4.0060090135202577E-4</v>
      </c>
      <c r="E515" s="253" t="s">
        <v>7642</v>
      </c>
      <c r="F515" s="253" t="s">
        <v>7643</v>
      </c>
      <c r="G515" s="253" t="s">
        <v>54</v>
      </c>
    </row>
    <row r="516" spans="1:7">
      <c r="A516" s="252" t="s">
        <v>8028</v>
      </c>
      <c r="B516" s="253" t="s">
        <v>9709</v>
      </c>
      <c r="C516" s="253" t="s">
        <v>7756</v>
      </c>
      <c r="D516" s="299">
        <v>4.0060090135202577E-4</v>
      </c>
      <c r="E516" s="253" t="s">
        <v>7642</v>
      </c>
      <c r="F516" s="253" t="s">
        <v>7643</v>
      </c>
      <c r="G516" s="253" t="s">
        <v>54</v>
      </c>
    </row>
    <row r="517" spans="1:7">
      <c r="A517" s="252" t="s">
        <v>8206</v>
      </c>
      <c r="B517" s="253" t="s">
        <v>9710</v>
      </c>
      <c r="C517" s="253" t="s">
        <v>7667</v>
      </c>
      <c r="D517" s="299">
        <v>4.0060090135202577E-4</v>
      </c>
      <c r="E517" s="253" t="s">
        <v>7642</v>
      </c>
      <c r="F517" s="253" t="s">
        <v>7643</v>
      </c>
      <c r="G517" s="253" t="s">
        <v>54</v>
      </c>
    </row>
    <row r="518" spans="1:7">
      <c r="A518" s="252" t="s">
        <v>8109</v>
      </c>
      <c r="B518" s="253" t="s">
        <v>8110</v>
      </c>
      <c r="C518" s="253" t="s">
        <v>7664</v>
      </c>
      <c r="D518" s="299">
        <v>4.0060090135202577E-4</v>
      </c>
      <c r="E518" s="253" t="s">
        <v>7642</v>
      </c>
      <c r="F518" s="253" t="s">
        <v>7661</v>
      </c>
      <c r="G518" s="253" t="s">
        <v>54</v>
      </c>
    </row>
    <row r="519" spans="1:7">
      <c r="A519" s="252" t="s">
        <v>8828</v>
      </c>
      <c r="B519" s="253" t="s">
        <v>9713</v>
      </c>
      <c r="C519" s="253" t="s">
        <v>7641</v>
      </c>
      <c r="D519" s="299">
        <v>4.0060090135202577E-4</v>
      </c>
      <c r="E519" s="253" t="s">
        <v>7642</v>
      </c>
      <c r="F519" s="253" t="s">
        <v>7661</v>
      </c>
      <c r="G519" s="253" t="s">
        <v>54</v>
      </c>
    </row>
    <row r="520" spans="1:7">
      <c r="A520" s="252" t="s">
        <v>8159</v>
      </c>
      <c r="B520" s="253" t="s">
        <v>9670</v>
      </c>
      <c r="C520" s="253" t="s">
        <v>7646</v>
      </c>
      <c r="D520" s="299">
        <v>4.0060090135202577E-4</v>
      </c>
      <c r="E520" s="253" t="s">
        <v>8160</v>
      </c>
      <c r="F520" s="253" t="s">
        <v>8161</v>
      </c>
      <c r="G520" s="253" t="s">
        <v>8162</v>
      </c>
    </row>
    <row r="521" spans="1:7">
      <c r="A521" s="252" t="s">
        <v>8805</v>
      </c>
      <c r="B521" s="253" t="s">
        <v>9675</v>
      </c>
      <c r="C521" s="253" t="s">
        <v>7738</v>
      </c>
      <c r="D521" s="299">
        <v>4.0060090135202577E-4</v>
      </c>
      <c r="E521" s="253" t="s">
        <v>8160</v>
      </c>
      <c r="F521" s="253" t="s">
        <v>8161</v>
      </c>
      <c r="G521" s="253" t="s">
        <v>8162</v>
      </c>
    </row>
    <row r="522" spans="1:7">
      <c r="A522" s="252" t="s">
        <v>8375</v>
      </c>
      <c r="B522" s="253" t="s">
        <v>8376</v>
      </c>
      <c r="C522" s="253" t="s">
        <v>7756</v>
      </c>
      <c r="D522" s="299">
        <v>4.0060090135202577E-4</v>
      </c>
      <c r="E522" s="253" t="s">
        <v>8086</v>
      </c>
      <c r="F522" s="253" t="s">
        <v>8087</v>
      </c>
      <c r="G522" s="253" t="s">
        <v>188</v>
      </c>
    </row>
    <row r="523" spans="1:7">
      <c r="A523" s="252" t="s">
        <v>8356</v>
      </c>
      <c r="B523" s="253" t="s">
        <v>8357</v>
      </c>
      <c r="C523" s="253" t="s">
        <v>7738</v>
      </c>
      <c r="D523" s="299">
        <v>4.0060090135202577E-4</v>
      </c>
      <c r="E523" s="253" t="s">
        <v>7687</v>
      </c>
      <c r="F523" s="253" t="s">
        <v>7688</v>
      </c>
      <c r="G523" s="253" t="s">
        <v>81</v>
      </c>
    </row>
    <row r="524" spans="1:7">
      <c r="A524" s="252" t="s">
        <v>8209</v>
      </c>
      <c r="B524" s="253" t="s">
        <v>8210</v>
      </c>
      <c r="C524" s="253" t="s">
        <v>7738</v>
      </c>
      <c r="D524" s="299">
        <v>4.0060090135202577E-4</v>
      </c>
      <c r="E524" s="253" t="s">
        <v>7687</v>
      </c>
      <c r="F524" s="253" t="s">
        <v>7688</v>
      </c>
      <c r="G524" s="253" t="s">
        <v>81</v>
      </c>
    </row>
    <row r="525" spans="1:7">
      <c r="A525" s="252">
        <v>2891</v>
      </c>
      <c r="B525" s="253" t="s">
        <v>9658</v>
      </c>
      <c r="C525" s="253" t="s">
        <v>7650</v>
      </c>
      <c r="D525" s="299">
        <v>4.0060090135202577E-4</v>
      </c>
      <c r="E525" s="253" t="s">
        <v>7670</v>
      </c>
      <c r="F525" s="253" t="s">
        <v>7671</v>
      </c>
      <c r="G525" s="253" t="s">
        <v>160</v>
      </c>
    </row>
    <row r="526" spans="1:7">
      <c r="A526" s="252">
        <v>2881</v>
      </c>
      <c r="B526" s="253" t="s">
        <v>9687</v>
      </c>
      <c r="C526" s="253" t="s">
        <v>7650</v>
      </c>
      <c r="D526" s="299">
        <v>4.0060090135202577E-4</v>
      </c>
      <c r="E526" s="253" t="s">
        <v>7670</v>
      </c>
      <c r="F526" s="253" t="s">
        <v>7671</v>
      </c>
      <c r="G526" s="253" t="s">
        <v>160</v>
      </c>
    </row>
    <row r="527" spans="1:7">
      <c r="A527" s="252">
        <v>3037</v>
      </c>
      <c r="B527" s="253" t="s">
        <v>9700</v>
      </c>
      <c r="C527" s="253" t="s">
        <v>7641</v>
      </c>
      <c r="D527" s="299">
        <v>4.0060090135202577E-4</v>
      </c>
      <c r="E527" s="253" t="s">
        <v>7670</v>
      </c>
      <c r="F527" s="253" t="s">
        <v>7671</v>
      </c>
      <c r="G527" s="253" t="s">
        <v>160</v>
      </c>
    </row>
    <row r="528" spans="1:7">
      <c r="A528" s="252" t="s">
        <v>8693</v>
      </c>
      <c r="B528" s="253" t="s">
        <v>8694</v>
      </c>
      <c r="C528" s="253" t="s">
        <v>7650</v>
      </c>
      <c r="D528" s="299">
        <v>4.0060090135202577E-4</v>
      </c>
      <c r="E528" s="253" t="s">
        <v>8695</v>
      </c>
      <c r="F528" s="253" t="s">
        <v>8696</v>
      </c>
      <c r="G528" s="253" t="s">
        <v>248</v>
      </c>
    </row>
    <row r="529" spans="1:7">
      <c r="A529" s="252" t="s">
        <v>8190</v>
      </c>
      <c r="B529" s="253" t="s">
        <v>8191</v>
      </c>
      <c r="C529" s="253" t="s">
        <v>7680</v>
      </c>
      <c r="D529" s="299">
        <v>3.0045067601401935E-4</v>
      </c>
      <c r="E529" s="253" t="s">
        <v>7768</v>
      </c>
      <c r="F529" s="253" t="s">
        <v>7769</v>
      </c>
      <c r="G529" s="253" t="s">
        <v>132</v>
      </c>
    </row>
    <row r="530" spans="1:7">
      <c r="A530" s="252" t="s">
        <v>8255</v>
      </c>
      <c r="B530" s="253" t="s">
        <v>8256</v>
      </c>
      <c r="C530" s="253" t="s">
        <v>7756</v>
      </c>
      <c r="D530" s="299">
        <v>3.0045067601401935E-4</v>
      </c>
      <c r="E530" s="253" t="s">
        <v>7768</v>
      </c>
      <c r="F530" s="253" t="s">
        <v>7769</v>
      </c>
      <c r="G530" s="253" t="s">
        <v>132</v>
      </c>
    </row>
    <row r="531" spans="1:7">
      <c r="A531" s="252" t="s">
        <v>8291</v>
      </c>
      <c r="B531" s="253" t="s">
        <v>9780</v>
      </c>
      <c r="C531" s="253" t="s">
        <v>7646</v>
      </c>
      <c r="D531" s="299">
        <v>3.0045067601401935E-4</v>
      </c>
      <c r="E531" s="253" t="s">
        <v>7768</v>
      </c>
      <c r="F531" s="253" t="s">
        <v>7769</v>
      </c>
      <c r="G531" s="253" t="s">
        <v>132</v>
      </c>
    </row>
    <row r="532" spans="1:7">
      <c r="A532" s="252" t="s">
        <v>8911</v>
      </c>
      <c r="B532" s="253" t="s">
        <v>4349</v>
      </c>
      <c r="C532" s="253" t="s">
        <v>7664</v>
      </c>
      <c r="D532" s="299">
        <v>3.0045067601401935E-4</v>
      </c>
      <c r="E532" s="253" t="s">
        <v>7989</v>
      </c>
      <c r="F532" s="253" t="s">
        <v>7990</v>
      </c>
      <c r="G532" s="253" t="s">
        <v>137</v>
      </c>
    </row>
    <row r="533" spans="1:7">
      <c r="A533" s="252" t="s">
        <v>8424</v>
      </c>
      <c r="B533" s="253" t="s">
        <v>9714</v>
      </c>
      <c r="C533" s="253" t="s">
        <v>7738</v>
      </c>
      <c r="D533" s="299">
        <v>3.0045067601401935E-4</v>
      </c>
      <c r="E533" s="253" t="s">
        <v>7785</v>
      </c>
      <c r="F533" s="253" t="s">
        <v>7786</v>
      </c>
      <c r="G533" s="253" t="s">
        <v>152</v>
      </c>
    </row>
    <row r="534" spans="1:7">
      <c r="A534" s="252" t="s">
        <v>9306</v>
      </c>
      <c r="B534" s="253" t="s">
        <v>9307</v>
      </c>
      <c r="C534" s="253" t="s">
        <v>7650</v>
      </c>
      <c r="D534" s="299">
        <v>3.0045067601401935E-4</v>
      </c>
      <c r="E534" s="253" t="s">
        <v>7785</v>
      </c>
      <c r="F534" s="253" t="s">
        <v>7786</v>
      </c>
      <c r="G534" s="253" t="s">
        <v>152</v>
      </c>
    </row>
    <row r="535" spans="1:7">
      <c r="A535" s="252" t="s">
        <v>8105</v>
      </c>
      <c r="B535" s="253" t="s">
        <v>8106</v>
      </c>
      <c r="C535" s="253" t="s">
        <v>7738</v>
      </c>
      <c r="D535" s="299">
        <v>3.0045067601401935E-4</v>
      </c>
      <c r="E535" s="253" t="s">
        <v>7785</v>
      </c>
      <c r="F535" s="253" t="s">
        <v>7786</v>
      </c>
      <c r="G535" s="253" t="s">
        <v>152</v>
      </c>
    </row>
    <row r="536" spans="1:7">
      <c r="A536" s="252" t="s">
        <v>8647</v>
      </c>
      <c r="B536" s="253" t="s">
        <v>2632</v>
      </c>
      <c r="C536" s="253" t="s">
        <v>7650</v>
      </c>
      <c r="D536" s="299">
        <v>3.0045067601401935E-4</v>
      </c>
      <c r="E536" s="253" t="s">
        <v>7785</v>
      </c>
      <c r="F536" s="253" t="s">
        <v>7786</v>
      </c>
      <c r="G536" s="253" t="s">
        <v>152</v>
      </c>
    </row>
    <row r="537" spans="1:7">
      <c r="A537" s="252" t="s">
        <v>8436</v>
      </c>
      <c r="B537" s="253" t="s">
        <v>9753</v>
      </c>
      <c r="C537" s="253" t="s">
        <v>7646</v>
      </c>
      <c r="D537" s="299">
        <v>3.0045067601401935E-4</v>
      </c>
      <c r="E537" s="253" t="s">
        <v>7785</v>
      </c>
      <c r="F537" s="253" t="s">
        <v>7786</v>
      </c>
      <c r="G537" s="253" t="s">
        <v>152</v>
      </c>
    </row>
    <row r="538" spans="1:7">
      <c r="A538" s="252" t="s">
        <v>8405</v>
      </c>
      <c r="B538" s="253" t="s">
        <v>9770</v>
      </c>
      <c r="C538" s="253" t="s">
        <v>7667</v>
      </c>
      <c r="D538" s="299">
        <v>3.0045067601401935E-4</v>
      </c>
      <c r="E538" s="253" t="s">
        <v>7785</v>
      </c>
      <c r="F538" s="253" t="s">
        <v>7786</v>
      </c>
      <c r="G538" s="253" t="s">
        <v>152</v>
      </c>
    </row>
    <row r="539" spans="1:7">
      <c r="A539" s="252" t="s">
        <v>8622</v>
      </c>
      <c r="B539" s="253" t="s">
        <v>9782</v>
      </c>
      <c r="C539" s="253" t="s">
        <v>7774</v>
      </c>
      <c r="D539" s="299">
        <v>3.0045067601401935E-4</v>
      </c>
      <c r="E539" s="253" t="s">
        <v>7785</v>
      </c>
      <c r="F539" s="253" t="s">
        <v>7786</v>
      </c>
      <c r="G539" s="253" t="s">
        <v>152</v>
      </c>
    </row>
    <row r="540" spans="1:7">
      <c r="A540" s="252">
        <v>9618</v>
      </c>
      <c r="B540" s="253" t="s">
        <v>9743</v>
      </c>
      <c r="C540" s="253" t="s">
        <v>7646</v>
      </c>
      <c r="D540" s="299">
        <v>3.0045067601401935E-4</v>
      </c>
      <c r="E540" s="253" t="s">
        <v>7695</v>
      </c>
      <c r="F540" s="253" t="s">
        <v>7696</v>
      </c>
      <c r="G540" s="253" t="s">
        <v>166</v>
      </c>
    </row>
    <row r="541" spans="1:7">
      <c r="A541" s="252">
        <v>2899</v>
      </c>
      <c r="B541" s="253" t="s">
        <v>8608</v>
      </c>
      <c r="C541" s="253" t="s">
        <v>7738</v>
      </c>
      <c r="D541" s="299">
        <v>3.0045067601401935E-4</v>
      </c>
      <c r="E541" s="253" t="s">
        <v>7695</v>
      </c>
      <c r="F541" s="253" t="s">
        <v>7696</v>
      </c>
      <c r="G541" s="253" t="s">
        <v>166</v>
      </c>
    </row>
    <row r="542" spans="1:7">
      <c r="A542" s="252">
        <v>857</v>
      </c>
      <c r="B542" s="253" t="s">
        <v>8384</v>
      </c>
      <c r="C542" s="253" t="s">
        <v>7667</v>
      </c>
      <c r="D542" s="299">
        <v>3.0045067601401935E-4</v>
      </c>
      <c r="E542" s="253" t="s">
        <v>7695</v>
      </c>
      <c r="F542" s="253" t="s">
        <v>7696</v>
      </c>
      <c r="G542" s="253" t="s">
        <v>166</v>
      </c>
    </row>
    <row r="543" spans="1:7">
      <c r="A543" s="252">
        <v>2328</v>
      </c>
      <c r="B543" s="253" t="s">
        <v>8806</v>
      </c>
      <c r="C543" s="253" t="s">
        <v>7650</v>
      </c>
      <c r="D543" s="299">
        <v>3.0045067601401935E-4</v>
      </c>
      <c r="E543" s="253" t="s">
        <v>7695</v>
      </c>
      <c r="F543" s="253" t="s">
        <v>7696</v>
      </c>
      <c r="G543" s="253" t="s">
        <v>166</v>
      </c>
    </row>
    <row r="544" spans="1:7">
      <c r="A544" s="252">
        <v>3968</v>
      </c>
      <c r="B544" s="253" t="s">
        <v>8467</v>
      </c>
      <c r="C544" s="253" t="s">
        <v>7650</v>
      </c>
      <c r="D544" s="299">
        <v>3.0045067601401935E-4</v>
      </c>
      <c r="E544" s="253" t="s">
        <v>7695</v>
      </c>
      <c r="F544" s="253" t="s">
        <v>7696</v>
      </c>
      <c r="G544" s="253" t="s">
        <v>166</v>
      </c>
    </row>
    <row r="545" spans="1:7">
      <c r="A545" s="252" t="s">
        <v>9346</v>
      </c>
      <c r="B545" s="253" t="s">
        <v>8986</v>
      </c>
      <c r="C545" s="253" t="s">
        <v>7650</v>
      </c>
      <c r="D545" s="299">
        <v>3.0045067601401935E-4</v>
      </c>
      <c r="E545" s="253" t="s">
        <v>7708</v>
      </c>
      <c r="F545" s="253" t="s">
        <v>7709</v>
      </c>
      <c r="G545" s="253" t="s">
        <v>142</v>
      </c>
    </row>
    <row r="546" spans="1:7">
      <c r="A546" s="252" t="s">
        <v>9333</v>
      </c>
      <c r="B546" s="253" t="s">
        <v>8522</v>
      </c>
      <c r="C546" s="253" t="s">
        <v>7650</v>
      </c>
      <c r="D546" s="299">
        <v>3.0045067601401935E-4</v>
      </c>
      <c r="E546" s="253" t="s">
        <v>7708</v>
      </c>
      <c r="F546" s="253" t="s">
        <v>7709</v>
      </c>
      <c r="G546" s="253" t="s">
        <v>142</v>
      </c>
    </row>
    <row r="547" spans="1:7">
      <c r="A547" s="252" t="s">
        <v>9338</v>
      </c>
      <c r="B547" s="253" t="s">
        <v>2717</v>
      </c>
      <c r="C547" s="253" t="s">
        <v>7650</v>
      </c>
      <c r="D547" s="299">
        <v>3.0045067601401935E-4</v>
      </c>
      <c r="E547" s="253" t="s">
        <v>7708</v>
      </c>
      <c r="F547" s="253" t="s">
        <v>7709</v>
      </c>
      <c r="G547" s="253" t="s">
        <v>142</v>
      </c>
    </row>
    <row r="548" spans="1:7">
      <c r="A548" s="252" t="s">
        <v>8370</v>
      </c>
      <c r="B548" s="253" t="s">
        <v>8371</v>
      </c>
      <c r="C548" s="253" t="s">
        <v>7756</v>
      </c>
      <c r="D548" s="299">
        <v>3.0045067601401935E-4</v>
      </c>
      <c r="E548" s="253" t="s">
        <v>7690</v>
      </c>
      <c r="F548" s="253" t="s">
        <v>7691</v>
      </c>
      <c r="G548" s="253" t="s">
        <v>170</v>
      </c>
    </row>
    <row r="549" spans="1:7">
      <c r="A549" s="252" t="s">
        <v>8746</v>
      </c>
      <c r="B549" s="253" t="s">
        <v>8747</v>
      </c>
      <c r="C549" s="253" t="s">
        <v>7738</v>
      </c>
      <c r="D549" s="299">
        <v>3.0045067601401935E-4</v>
      </c>
      <c r="E549" s="253" t="s">
        <v>7720</v>
      </c>
      <c r="F549" s="253" t="s">
        <v>7704</v>
      </c>
      <c r="G549" s="253" t="s">
        <v>137</v>
      </c>
    </row>
    <row r="550" spans="1:7">
      <c r="A550" s="252" t="s">
        <v>8250</v>
      </c>
      <c r="B550" s="253" t="s">
        <v>9158</v>
      </c>
      <c r="C550" s="253" t="s">
        <v>7646</v>
      </c>
      <c r="D550" s="299">
        <v>3.0045067601401935E-4</v>
      </c>
      <c r="E550" s="253" t="s">
        <v>7720</v>
      </c>
      <c r="F550" s="253" t="s">
        <v>7721</v>
      </c>
      <c r="G550" s="253" t="s">
        <v>137</v>
      </c>
    </row>
    <row r="551" spans="1:7">
      <c r="A551" s="252" t="s">
        <v>9109</v>
      </c>
      <c r="B551" s="253" t="s">
        <v>9110</v>
      </c>
      <c r="C551" s="253" t="s">
        <v>7654</v>
      </c>
      <c r="D551" s="299">
        <v>3.0045067601401935E-4</v>
      </c>
      <c r="E551" s="253" t="s">
        <v>7720</v>
      </c>
      <c r="F551" s="253" t="s">
        <v>7721</v>
      </c>
      <c r="G551" s="253" t="s">
        <v>137</v>
      </c>
    </row>
    <row r="552" spans="1:7">
      <c r="A552" s="252" t="s">
        <v>8498</v>
      </c>
      <c r="B552" s="253" t="s">
        <v>4628</v>
      </c>
      <c r="C552" s="253" t="s">
        <v>7756</v>
      </c>
      <c r="D552" s="299">
        <v>3.0045067601401935E-4</v>
      </c>
      <c r="E552" s="253" t="s">
        <v>7720</v>
      </c>
      <c r="F552" s="253" t="s">
        <v>7721</v>
      </c>
      <c r="G552" s="253" t="s">
        <v>137</v>
      </c>
    </row>
    <row r="553" spans="1:7">
      <c r="A553" s="252" t="s">
        <v>8547</v>
      </c>
      <c r="B553" s="253" t="s">
        <v>3135</v>
      </c>
      <c r="C553" s="253" t="s">
        <v>7650</v>
      </c>
      <c r="D553" s="299">
        <v>3.0045067601401935E-4</v>
      </c>
      <c r="E553" s="253" t="s">
        <v>7720</v>
      </c>
      <c r="F553" s="253" t="s">
        <v>7721</v>
      </c>
      <c r="G553" s="253" t="s">
        <v>137</v>
      </c>
    </row>
    <row r="554" spans="1:7">
      <c r="A554" s="252" t="s">
        <v>7936</v>
      </c>
      <c r="B554" s="253" t="s">
        <v>7937</v>
      </c>
      <c r="C554" s="253" t="s">
        <v>7646</v>
      </c>
      <c r="D554" s="299">
        <v>3.0045067601401935E-4</v>
      </c>
      <c r="E554" s="253" t="s">
        <v>7676</v>
      </c>
      <c r="F554" s="253" t="s">
        <v>7677</v>
      </c>
      <c r="G554" s="253" t="s">
        <v>137</v>
      </c>
    </row>
    <row r="555" spans="1:7">
      <c r="A555" s="252" t="s">
        <v>8630</v>
      </c>
      <c r="B555" s="253" t="s">
        <v>8631</v>
      </c>
      <c r="C555" s="253" t="s">
        <v>7756</v>
      </c>
      <c r="D555" s="299">
        <v>3.0045067601401935E-4</v>
      </c>
      <c r="E555" s="253" t="s">
        <v>7676</v>
      </c>
      <c r="F555" s="253" t="s">
        <v>7677</v>
      </c>
      <c r="G555" s="253" t="s">
        <v>137</v>
      </c>
    </row>
    <row r="556" spans="1:7">
      <c r="A556" s="252" t="s">
        <v>8181</v>
      </c>
      <c r="B556" s="253" t="s">
        <v>8182</v>
      </c>
      <c r="C556" s="253" t="s">
        <v>7646</v>
      </c>
      <c r="D556" s="299">
        <v>3.0045067601401935E-4</v>
      </c>
      <c r="E556" s="253" t="s">
        <v>7676</v>
      </c>
      <c r="F556" s="253" t="s">
        <v>7677</v>
      </c>
      <c r="G556" s="253" t="s">
        <v>137</v>
      </c>
    </row>
    <row r="557" spans="1:7">
      <c r="A557" s="252">
        <v>7182</v>
      </c>
      <c r="B557" s="253" t="s">
        <v>8985</v>
      </c>
      <c r="C557" s="253" t="s">
        <v>7650</v>
      </c>
      <c r="D557" s="299">
        <v>3.0045067601401935E-4</v>
      </c>
      <c r="E557" s="253" t="s">
        <v>7740</v>
      </c>
      <c r="F557" s="253" t="s">
        <v>7741</v>
      </c>
      <c r="G557" s="253" t="s">
        <v>147</v>
      </c>
    </row>
    <row r="558" spans="1:7">
      <c r="A558" s="252">
        <v>8309</v>
      </c>
      <c r="B558" s="253" t="s">
        <v>9716</v>
      </c>
      <c r="C558" s="253" t="s">
        <v>7650</v>
      </c>
      <c r="D558" s="299">
        <v>3.0045067601401935E-4</v>
      </c>
      <c r="E558" s="253" t="s">
        <v>7740</v>
      </c>
      <c r="F558" s="253" t="s">
        <v>7741</v>
      </c>
      <c r="G558" s="253" t="s">
        <v>147</v>
      </c>
    </row>
    <row r="559" spans="1:7">
      <c r="A559" s="252">
        <v>6971</v>
      </c>
      <c r="B559" s="253" t="s">
        <v>9724</v>
      </c>
      <c r="C559" s="253" t="s">
        <v>7641</v>
      </c>
      <c r="D559" s="299">
        <v>3.0045067601401935E-4</v>
      </c>
      <c r="E559" s="253" t="s">
        <v>7740</v>
      </c>
      <c r="F559" s="253" t="s">
        <v>7741</v>
      </c>
      <c r="G559" s="253" t="s">
        <v>147</v>
      </c>
    </row>
    <row r="560" spans="1:7">
      <c r="A560" s="252">
        <v>8630</v>
      </c>
      <c r="B560" s="253" t="s">
        <v>9732</v>
      </c>
      <c r="C560" s="253" t="s">
        <v>7650</v>
      </c>
      <c r="D560" s="299">
        <v>3.0045067601401935E-4</v>
      </c>
      <c r="E560" s="253" t="s">
        <v>7740</v>
      </c>
      <c r="F560" s="253" t="s">
        <v>7741</v>
      </c>
      <c r="G560" s="253" t="s">
        <v>147</v>
      </c>
    </row>
    <row r="561" spans="1:7">
      <c r="A561" s="252">
        <v>5713</v>
      </c>
      <c r="B561" s="253" t="s">
        <v>9734</v>
      </c>
      <c r="C561" s="253" t="s">
        <v>7738</v>
      </c>
      <c r="D561" s="299">
        <v>3.0045067601401935E-4</v>
      </c>
      <c r="E561" s="253" t="s">
        <v>7740</v>
      </c>
      <c r="F561" s="253" t="s">
        <v>7741</v>
      </c>
      <c r="G561" s="253" t="s">
        <v>147</v>
      </c>
    </row>
    <row r="562" spans="1:7">
      <c r="A562" s="252">
        <v>8604</v>
      </c>
      <c r="B562" s="253" t="s">
        <v>9738</v>
      </c>
      <c r="C562" s="253" t="s">
        <v>7650</v>
      </c>
      <c r="D562" s="299">
        <v>3.0045067601401935E-4</v>
      </c>
      <c r="E562" s="253" t="s">
        <v>7740</v>
      </c>
      <c r="F562" s="253" t="s">
        <v>7741</v>
      </c>
      <c r="G562" s="253" t="s">
        <v>147</v>
      </c>
    </row>
    <row r="563" spans="1:7">
      <c r="A563" s="252">
        <v>4062</v>
      </c>
      <c r="B563" s="253" t="s">
        <v>9742</v>
      </c>
      <c r="C563" s="253" t="s">
        <v>7641</v>
      </c>
      <c r="D563" s="299">
        <v>3.0045067601401935E-4</v>
      </c>
      <c r="E563" s="253" t="s">
        <v>7740</v>
      </c>
      <c r="F563" s="253" t="s">
        <v>7741</v>
      </c>
      <c r="G563" s="253" t="s">
        <v>147</v>
      </c>
    </row>
    <row r="564" spans="1:7">
      <c r="A564" s="252">
        <v>5108</v>
      </c>
      <c r="B564" s="253" t="s">
        <v>9746</v>
      </c>
      <c r="C564" s="253" t="s">
        <v>7646</v>
      </c>
      <c r="D564" s="299">
        <v>3.0045067601401935E-4</v>
      </c>
      <c r="E564" s="253" t="s">
        <v>7740</v>
      </c>
      <c r="F564" s="253" t="s">
        <v>7741</v>
      </c>
      <c r="G564" s="253" t="s">
        <v>147</v>
      </c>
    </row>
    <row r="565" spans="1:7">
      <c r="A565" s="252">
        <v>4519</v>
      </c>
      <c r="B565" s="253" t="s">
        <v>8603</v>
      </c>
      <c r="C565" s="253" t="s">
        <v>7664</v>
      </c>
      <c r="D565" s="299">
        <v>3.0045067601401935E-4</v>
      </c>
      <c r="E565" s="253" t="s">
        <v>7740</v>
      </c>
      <c r="F565" s="253" t="s">
        <v>7741</v>
      </c>
      <c r="G565" s="253" t="s">
        <v>147</v>
      </c>
    </row>
    <row r="566" spans="1:7">
      <c r="A566" s="252">
        <v>6954</v>
      </c>
      <c r="B566" s="253" t="s">
        <v>693</v>
      </c>
      <c r="C566" s="253" t="s">
        <v>7756</v>
      </c>
      <c r="D566" s="299">
        <v>3.0045067601401935E-4</v>
      </c>
      <c r="E566" s="253" t="s">
        <v>7740</v>
      </c>
      <c r="F566" s="253" t="s">
        <v>7741</v>
      </c>
      <c r="G566" s="253" t="s">
        <v>147</v>
      </c>
    </row>
    <row r="567" spans="1:7">
      <c r="A567" s="252">
        <v>4568</v>
      </c>
      <c r="B567" s="253" t="s">
        <v>7980</v>
      </c>
      <c r="C567" s="253" t="s">
        <v>7664</v>
      </c>
      <c r="D567" s="299">
        <v>3.0045067601401935E-4</v>
      </c>
      <c r="E567" s="253" t="s">
        <v>7740</v>
      </c>
      <c r="F567" s="253" t="s">
        <v>7741</v>
      </c>
      <c r="G567" s="253" t="s">
        <v>147</v>
      </c>
    </row>
    <row r="568" spans="1:7">
      <c r="A568" s="252">
        <v>3382</v>
      </c>
      <c r="B568" s="253" t="s">
        <v>9766</v>
      </c>
      <c r="C568" s="253" t="s">
        <v>7680</v>
      </c>
      <c r="D568" s="299">
        <v>3.0045067601401935E-4</v>
      </c>
      <c r="E568" s="253" t="s">
        <v>7740</v>
      </c>
      <c r="F568" s="253" t="s">
        <v>7741</v>
      </c>
      <c r="G568" s="253" t="s">
        <v>147</v>
      </c>
    </row>
    <row r="569" spans="1:7">
      <c r="A569" s="252">
        <v>4901</v>
      </c>
      <c r="B569" s="253" t="s">
        <v>9771</v>
      </c>
      <c r="C569" s="253" t="s">
        <v>7641</v>
      </c>
      <c r="D569" s="299">
        <v>3.0045067601401935E-4</v>
      </c>
      <c r="E569" s="253" t="s">
        <v>7740</v>
      </c>
      <c r="F569" s="253" t="s">
        <v>7741</v>
      </c>
      <c r="G569" s="253" t="s">
        <v>147</v>
      </c>
    </row>
    <row r="570" spans="1:7">
      <c r="A570" s="252">
        <v>8015</v>
      </c>
      <c r="B570" s="253" t="s">
        <v>9773</v>
      </c>
      <c r="C570" s="253" t="s">
        <v>7756</v>
      </c>
      <c r="D570" s="299">
        <v>3.0045067601401935E-4</v>
      </c>
      <c r="E570" s="253" t="s">
        <v>7740</v>
      </c>
      <c r="F570" s="253" t="s">
        <v>7741</v>
      </c>
      <c r="G570" s="253" t="s">
        <v>147</v>
      </c>
    </row>
    <row r="571" spans="1:7">
      <c r="A571" s="252">
        <v>4452</v>
      </c>
      <c r="B571" s="253" t="s">
        <v>9779</v>
      </c>
      <c r="C571" s="253" t="s">
        <v>7680</v>
      </c>
      <c r="D571" s="299">
        <v>3.0045067601401935E-4</v>
      </c>
      <c r="E571" s="253" t="s">
        <v>7740</v>
      </c>
      <c r="F571" s="253" t="s">
        <v>7741</v>
      </c>
      <c r="G571" s="253" t="s">
        <v>147</v>
      </c>
    </row>
    <row r="572" spans="1:7">
      <c r="A572" s="252">
        <v>9101</v>
      </c>
      <c r="B572" s="253" t="s">
        <v>4013</v>
      </c>
      <c r="C572" s="253" t="s">
        <v>7756</v>
      </c>
      <c r="D572" s="299">
        <v>3.0045067601401935E-4</v>
      </c>
      <c r="E572" s="253" t="s">
        <v>7740</v>
      </c>
      <c r="F572" s="253" t="s">
        <v>7741</v>
      </c>
      <c r="G572" s="253" t="s">
        <v>147</v>
      </c>
    </row>
    <row r="573" spans="1:7">
      <c r="A573" s="252">
        <v>6146</v>
      </c>
      <c r="B573" s="253" t="s">
        <v>8514</v>
      </c>
      <c r="C573" s="253" t="s">
        <v>7641</v>
      </c>
      <c r="D573" s="299">
        <v>3.0045067601401935E-4</v>
      </c>
      <c r="E573" s="253" t="s">
        <v>7740</v>
      </c>
      <c r="F573" s="253" t="s">
        <v>7741</v>
      </c>
      <c r="G573" s="253" t="s">
        <v>147</v>
      </c>
    </row>
    <row r="574" spans="1:7">
      <c r="A574" s="252">
        <v>1</v>
      </c>
      <c r="B574" s="253" t="s">
        <v>9778</v>
      </c>
      <c r="C574" s="253" t="s">
        <v>7756</v>
      </c>
      <c r="D574" s="299">
        <v>3.0045067601401935E-4</v>
      </c>
      <c r="E574" s="253" t="s">
        <v>7816</v>
      </c>
      <c r="F574" s="253" t="s">
        <v>7696</v>
      </c>
      <c r="G574" s="253" t="s">
        <v>166</v>
      </c>
    </row>
    <row r="575" spans="1:7">
      <c r="A575" s="252">
        <v>2388</v>
      </c>
      <c r="B575" s="253" t="s">
        <v>2102</v>
      </c>
      <c r="C575" s="253" t="s">
        <v>7650</v>
      </c>
      <c r="D575" s="299">
        <v>3.0045067601401935E-4</v>
      </c>
      <c r="E575" s="253" t="s">
        <v>7816</v>
      </c>
      <c r="F575" s="253" t="s">
        <v>7696</v>
      </c>
      <c r="G575" s="253" t="s">
        <v>166</v>
      </c>
    </row>
    <row r="576" spans="1:7">
      <c r="A576" s="252" t="s">
        <v>8014</v>
      </c>
      <c r="B576" s="253" t="s">
        <v>8015</v>
      </c>
      <c r="C576" s="253" t="s">
        <v>7650</v>
      </c>
      <c r="D576" s="299">
        <v>3.0045067601401935E-4</v>
      </c>
      <c r="E576" s="253" t="s">
        <v>8016</v>
      </c>
      <c r="F576" s="253" t="s">
        <v>8017</v>
      </c>
      <c r="G576" s="253" t="s">
        <v>213</v>
      </c>
    </row>
    <row r="577" spans="1:7">
      <c r="A577" s="252" t="s">
        <v>9077</v>
      </c>
      <c r="B577" s="253" t="s">
        <v>9078</v>
      </c>
      <c r="C577" s="253" t="s">
        <v>7650</v>
      </c>
      <c r="D577" s="299">
        <v>3.0045067601401935E-4</v>
      </c>
      <c r="E577" s="253" t="s">
        <v>8671</v>
      </c>
      <c r="F577" s="253" t="s">
        <v>8672</v>
      </c>
      <c r="G577" s="253" t="s">
        <v>8673</v>
      </c>
    </row>
    <row r="578" spans="1:7">
      <c r="A578" s="252" t="s">
        <v>8767</v>
      </c>
      <c r="B578" s="253" t="s">
        <v>9744</v>
      </c>
      <c r="C578" s="253" t="s">
        <v>7756</v>
      </c>
      <c r="D578" s="299">
        <v>3.0045067601401935E-4</v>
      </c>
      <c r="E578" s="253" t="s">
        <v>8671</v>
      </c>
      <c r="F578" s="253" t="s">
        <v>8672</v>
      </c>
      <c r="G578" s="253" t="s">
        <v>8673</v>
      </c>
    </row>
    <row r="579" spans="1:7">
      <c r="A579" s="252" t="s">
        <v>8334</v>
      </c>
      <c r="B579" s="253" t="s">
        <v>8335</v>
      </c>
      <c r="C579" s="253" t="s">
        <v>7650</v>
      </c>
      <c r="D579" s="299">
        <v>3.0045067601401935E-4</v>
      </c>
      <c r="E579" s="253" t="s">
        <v>8277</v>
      </c>
      <c r="F579" s="253" t="s">
        <v>8278</v>
      </c>
      <c r="G579" s="253" t="s">
        <v>8279</v>
      </c>
    </row>
    <row r="580" spans="1:7">
      <c r="A580" s="252" t="s">
        <v>8282</v>
      </c>
      <c r="B580" s="253" t="s">
        <v>8283</v>
      </c>
      <c r="C580" s="253" t="s">
        <v>7650</v>
      </c>
      <c r="D580" s="299">
        <v>3.0045067601401935E-4</v>
      </c>
      <c r="E580" s="253" t="s">
        <v>8116</v>
      </c>
      <c r="F580" s="253" t="s">
        <v>8117</v>
      </c>
      <c r="G580" s="253" t="s">
        <v>180</v>
      </c>
    </row>
    <row r="581" spans="1:7">
      <c r="A581" s="252" t="s">
        <v>8246</v>
      </c>
      <c r="B581" s="253" t="s">
        <v>8247</v>
      </c>
      <c r="C581" s="253" t="s">
        <v>7667</v>
      </c>
      <c r="D581" s="299">
        <v>3.0045067601401935E-4</v>
      </c>
      <c r="E581" s="253" t="s">
        <v>8248</v>
      </c>
      <c r="F581" s="253" t="s">
        <v>8249</v>
      </c>
      <c r="G581" s="253" t="s">
        <v>195</v>
      </c>
    </row>
    <row r="582" spans="1:7">
      <c r="A582" s="252" t="s">
        <v>8863</v>
      </c>
      <c r="B582" s="253" t="s">
        <v>8864</v>
      </c>
      <c r="C582" s="253" t="s">
        <v>7650</v>
      </c>
      <c r="D582" s="299">
        <v>3.0045067601401935E-4</v>
      </c>
      <c r="E582" s="253" t="s">
        <v>7703</v>
      </c>
      <c r="F582" s="253" t="s">
        <v>7704</v>
      </c>
      <c r="G582" s="253" t="s">
        <v>137</v>
      </c>
    </row>
    <row r="583" spans="1:7">
      <c r="A583" s="252" t="s">
        <v>8324</v>
      </c>
      <c r="B583" s="253" t="s">
        <v>9731</v>
      </c>
      <c r="C583" s="253" t="s">
        <v>7680</v>
      </c>
      <c r="D583" s="299">
        <v>3.0045067601401935E-4</v>
      </c>
      <c r="E583" s="253" t="s">
        <v>7703</v>
      </c>
      <c r="F583" s="253" t="s">
        <v>7704</v>
      </c>
      <c r="G583" s="253" t="s">
        <v>137</v>
      </c>
    </row>
    <row r="584" spans="1:7">
      <c r="A584" s="252" t="s">
        <v>8475</v>
      </c>
      <c r="B584" s="253" t="s">
        <v>8475</v>
      </c>
      <c r="C584" s="253" t="s">
        <v>7650</v>
      </c>
      <c r="D584" s="299">
        <v>3.0045067601401935E-4</v>
      </c>
      <c r="E584" s="253" t="s">
        <v>7703</v>
      </c>
      <c r="F584" s="253" t="s">
        <v>7704</v>
      </c>
      <c r="G584" s="253" t="s">
        <v>137</v>
      </c>
    </row>
    <row r="585" spans="1:7">
      <c r="A585" s="252" t="s">
        <v>8913</v>
      </c>
      <c r="B585" s="253" t="s">
        <v>9774</v>
      </c>
      <c r="C585" s="253" t="s">
        <v>7756</v>
      </c>
      <c r="D585" s="299">
        <v>3.0045067601401935E-4</v>
      </c>
      <c r="E585" s="253" t="s">
        <v>7703</v>
      </c>
      <c r="F585" s="253" t="s">
        <v>7661</v>
      </c>
      <c r="G585" s="253" t="s">
        <v>54</v>
      </c>
    </row>
    <row r="586" spans="1:7">
      <c r="A586" s="252" t="s">
        <v>8770</v>
      </c>
      <c r="B586" s="253" t="s">
        <v>2539</v>
      </c>
      <c r="C586" s="253" t="s">
        <v>7650</v>
      </c>
      <c r="D586" s="299">
        <v>3.0045067601401935E-4</v>
      </c>
      <c r="E586" s="253" t="s">
        <v>8519</v>
      </c>
      <c r="F586" s="253" t="s">
        <v>7661</v>
      </c>
      <c r="G586" s="253" t="s">
        <v>54</v>
      </c>
    </row>
    <row r="587" spans="1:7">
      <c r="A587" s="252" t="s">
        <v>8833</v>
      </c>
      <c r="B587" s="253" t="s">
        <v>3038</v>
      </c>
      <c r="C587" s="253" t="s">
        <v>7738</v>
      </c>
      <c r="D587" s="299">
        <v>3.0045067601401935E-4</v>
      </c>
      <c r="E587" s="253" t="s">
        <v>8726</v>
      </c>
      <c r="F587" s="253" t="s">
        <v>8727</v>
      </c>
      <c r="G587" s="253" t="s">
        <v>244</v>
      </c>
    </row>
    <row r="588" spans="1:7">
      <c r="A588" s="252" t="s">
        <v>8724</v>
      </c>
      <c r="B588" s="253" t="s">
        <v>8725</v>
      </c>
      <c r="C588" s="253" t="s">
        <v>7650</v>
      </c>
      <c r="D588" s="299">
        <v>3.0045067601401935E-4</v>
      </c>
      <c r="E588" s="253" t="s">
        <v>8726</v>
      </c>
      <c r="F588" s="253" t="s">
        <v>8727</v>
      </c>
      <c r="G588" s="253" t="s">
        <v>244</v>
      </c>
    </row>
    <row r="589" spans="1:7">
      <c r="A589" s="252" t="s">
        <v>8125</v>
      </c>
      <c r="B589" s="253" t="s">
        <v>836</v>
      </c>
      <c r="C589" s="253" t="s">
        <v>7650</v>
      </c>
      <c r="D589" s="299">
        <v>3.0045067601401935E-4</v>
      </c>
      <c r="E589" s="253" t="s">
        <v>7724</v>
      </c>
      <c r="F589" s="253" t="s">
        <v>7652</v>
      </c>
      <c r="G589" s="253" t="s">
        <v>7725</v>
      </c>
    </row>
    <row r="590" spans="1:7">
      <c r="A590" s="252" t="s">
        <v>8350</v>
      </c>
      <c r="B590" s="253" t="s">
        <v>150</v>
      </c>
      <c r="C590" s="253" t="s">
        <v>7654</v>
      </c>
      <c r="D590" s="299">
        <v>3.0045067601401935E-4</v>
      </c>
      <c r="E590" s="253" t="s">
        <v>7724</v>
      </c>
      <c r="F590" s="253" t="s">
        <v>7652</v>
      </c>
      <c r="G590" s="253" t="s">
        <v>7725</v>
      </c>
    </row>
    <row r="591" spans="1:7">
      <c r="A591" s="252" t="s">
        <v>8362</v>
      </c>
      <c r="B591" s="253" t="s">
        <v>5129</v>
      </c>
      <c r="C591" s="253" t="s">
        <v>7650</v>
      </c>
      <c r="D591" s="299">
        <v>3.0045067601401935E-4</v>
      </c>
      <c r="E591" s="253" t="s">
        <v>7724</v>
      </c>
      <c r="F591" s="253" t="s">
        <v>7652</v>
      </c>
      <c r="G591" s="253" t="s">
        <v>7725</v>
      </c>
    </row>
    <row r="592" spans="1:7">
      <c r="A592" s="252" t="s">
        <v>8769</v>
      </c>
      <c r="B592" s="253" t="s">
        <v>1326</v>
      </c>
      <c r="C592" s="253" t="s">
        <v>7650</v>
      </c>
      <c r="D592" s="299">
        <v>3.0045067601401935E-4</v>
      </c>
      <c r="E592" s="253" t="s">
        <v>7724</v>
      </c>
      <c r="F592" s="253" t="s">
        <v>7652</v>
      </c>
      <c r="G592" s="253" t="s">
        <v>7725</v>
      </c>
    </row>
    <row r="593" spans="1:7">
      <c r="A593" s="252" t="s">
        <v>8730</v>
      </c>
      <c r="B593" s="253" t="s">
        <v>2747</v>
      </c>
      <c r="C593" s="253" t="s">
        <v>7646</v>
      </c>
      <c r="D593" s="299">
        <v>3.0045067601401935E-4</v>
      </c>
      <c r="E593" s="253" t="s">
        <v>7724</v>
      </c>
      <c r="F593" s="253" t="s">
        <v>7652</v>
      </c>
      <c r="G593" s="253" t="s">
        <v>7725</v>
      </c>
    </row>
    <row r="594" spans="1:7">
      <c r="A594" s="252" t="s">
        <v>8332</v>
      </c>
      <c r="B594" s="253" t="s">
        <v>8333</v>
      </c>
      <c r="C594" s="253" t="s">
        <v>7680</v>
      </c>
      <c r="D594" s="299">
        <v>3.0045067601401935E-4</v>
      </c>
      <c r="E594" s="253" t="s">
        <v>7724</v>
      </c>
      <c r="F594" s="253" t="s">
        <v>7652</v>
      </c>
      <c r="G594" s="253" t="s">
        <v>7725</v>
      </c>
    </row>
    <row r="595" spans="1:7">
      <c r="A595" s="252" t="s">
        <v>8486</v>
      </c>
      <c r="B595" s="253" t="s">
        <v>9725</v>
      </c>
      <c r="C595" s="253" t="s">
        <v>7667</v>
      </c>
      <c r="D595" s="299">
        <v>3.0045067601401935E-4</v>
      </c>
      <c r="E595" s="253" t="s">
        <v>7871</v>
      </c>
      <c r="F595" s="253" t="s">
        <v>7872</v>
      </c>
      <c r="G595" s="253" t="s">
        <v>137</v>
      </c>
    </row>
    <row r="596" spans="1:7">
      <c r="A596" s="252" t="s">
        <v>8904</v>
      </c>
      <c r="B596" s="253" t="s">
        <v>8905</v>
      </c>
      <c r="C596" s="253" t="s">
        <v>7756</v>
      </c>
      <c r="D596" s="299">
        <v>3.0045067601401935E-4</v>
      </c>
      <c r="E596" s="253" t="s">
        <v>7871</v>
      </c>
      <c r="F596" s="253" t="s">
        <v>7872</v>
      </c>
      <c r="G596" s="253" t="s">
        <v>137</v>
      </c>
    </row>
    <row r="597" spans="1:7">
      <c r="A597" s="252" t="s">
        <v>8217</v>
      </c>
      <c r="B597" s="253" t="s">
        <v>9772</v>
      </c>
      <c r="C597" s="253" t="s">
        <v>7646</v>
      </c>
      <c r="D597" s="299">
        <v>3.0045067601401935E-4</v>
      </c>
      <c r="E597" s="253" t="s">
        <v>7871</v>
      </c>
      <c r="F597" s="253" t="s">
        <v>7872</v>
      </c>
      <c r="G597" s="253" t="s">
        <v>137</v>
      </c>
    </row>
    <row r="598" spans="1:7">
      <c r="A598" s="252" t="s">
        <v>8366</v>
      </c>
      <c r="B598" s="253" t="s">
        <v>9715</v>
      </c>
      <c r="C598" s="253" t="s">
        <v>7774</v>
      </c>
      <c r="D598" s="299">
        <v>3.0045067601401935E-4</v>
      </c>
      <c r="E598" s="253" t="s">
        <v>7642</v>
      </c>
      <c r="F598" s="253" t="s">
        <v>7661</v>
      </c>
      <c r="G598" s="253" t="s">
        <v>54</v>
      </c>
    </row>
    <row r="599" spans="1:7">
      <c r="A599" s="252" t="s">
        <v>8523</v>
      </c>
      <c r="B599" s="253" t="s">
        <v>9717</v>
      </c>
      <c r="C599" s="253" t="s">
        <v>7805</v>
      </c>
      <c r="D599" s="299">
        <v>3.0045067601401935E-4</v>
      </c>
      <c r="E599" s="253" t="s">
        <v>7642</v>
      </c>
      <c r="F599" s="253" t="s">
        <v>7661</v>
      </c>
      <c r="G599" s="253" t="s">
        <v>54</v>
      </c>
    </row>
    <row r="600" spans="1:7">
      <c r="A600" s="252" t="s">
        <v>8340</v>
      </c>
      <c r="B600" s="253" t="s">
        <v>1435</v>
      </c>
      <c r="C600" s="253" t="s">
        <v>7641</v>
      </c>
      <c r="D600" s="299">
        <v>3.0045067601401935E-4</v>
      </c>
      <c r="E600" s="253" t="s">
        <v>7642</v>
      </c>
      <c r="F600" s="253" t="s">
        <v>7643</v>
      </c>
      <c r="G600" s="253" t="s">
        <v>54</v>
      </c>
    </row>
    <row r="601" spans="1:7">
      <c r="A601" s="252" t="s">
        <v>8625</v>
      </c>
      <c r="B601" s="253" t="s">
        <v>9719</v>
      </c>
      <c r="C601" s="253" t="s">
        <v>7650</v>
      </c>
      <c r="D601" s="299">
        <v>3.0045067601401935E-4</v>
      </c>
      <c r="E601" s="253" t="s">
        <v>7642</v>
      </c>
      <c r="F601" s="253" t="s">
        <v>7643</v>
      </c>
      <c r="G601" s="253" t="s">
        <v>54</v>
      </c>
    </row>
    <row r="602" spans="1:7">
      <c r="A602" s="252" t="s">
        <v>7836</v>
      </c>
      <c r="B602" s="253" t="s">
        <v>7837</v>
      </c>
      <c r="C602" s="253" t="s">
        <v>7664</v>
      </c>
      <c r="D602" s="299">
        <v>3.0045067601401935E-4</v>
      </c>
      <c r="E602" s="253" t="s">
        <v>7642</v>
      </c>
      <c r="F602" s="253" t="s">
        <v>7661</v>
      </c>
      <c r="G602" s="253" t="s">
        <v>54</v>
      </c>
    </row>
    <row r="603" spans="1:7">
      <c r="A603" s="252" t="s">
        <v>9160</v>
      </c>
      <c r="B603" s="253" t="s">
        <v>9720</v>
      </c>
      <c r="C603" s="253" t="s">
        <v>7650</v>
      </c>
      <c r="D603" s="299">
        <v>3.0045067601401935E-4</v>
      </c>
      <c r="E603" s="253" t="s">
        <v>7642</v>
      </c>
      <c r="F603" s="253" t="s">
        <v>7661</v>
      </c>
      <c r="G603" s="253" t="s">
        <v>54</v>
      </c>
    </row>
    <row r="604" spans="1:7">
      <c r="A604" s="252" t="s">
        <v>8033</v>
      </c>
      <c r="B604" s="253" t="s">
        <v>9721</v>
      </c>
      <c r="C604" s="253" t="s">
        <v>7680</v>
      </c>
      <c r="D604" s="299">
        <v>3.0045067601401935E-4</v>
      </c>
      <c r="E604" s="253" t="s">
        <v>7642</v>
      </c>
      <c r="F604" s="253" t="s">
        <v>7643</v>
      </c>
      <c r="G604" s="253" t="s">
        <v>54</v>
      </c>
    </row>
    <row r="605" spans="1:7">
      <c r="A605" s="252" t="s">
        <v>8315</v>
      </c>
      <c r="B605" s="253" t="s">
        <v>9722</v>
      </c>
      <c r="C605" s="253" t="s">
        <v>7664</v>
      </c>
      <c r="D605" s="299">
        <v>3.0045067601401935E-4</v>
      </c>
      <c r="E605" s="253" t="s">
        <v>7642</v>
      </c>
      <c r="F605" s="253" t="s">
        <v>7661</v>
      </c>
      <c r="G605" s="253" t="s">
        <v>54</v>
      </c>
    </row>
    <row r="606" spans="1:7">
      <c r="A606" s="252" t="s">
        <v>8201</v>
      </c>
      <c r="B606" s="253" t="s">
        <v>8202</v>
      </c>
      <c r="C606" s="253" t="s">
        <v>7738</v>
      </c>
      <c r="D606" s="299">
        <v>3.0045067601401935E-4</v>
      </c>
      <c r="E606" s="253" t="s">
        <v>7642</v>
      </c>
      <c r="F606" s="253" t="s">
        <v>7661</v>
      </c>
      <c r="G606" s="253" t="s">
        <v>54</v>
      </c>
    </row>
    <row r="607" spans="1:7">
      <c r="A607" s="252" t="s">
        <v>9310</v>
      </c>
      <c r="B607" s="253" t="s">
        <v>9311</v>
      </c>
      <c r="C607" s="253" t="s">
        <v>7756</v>
      </c>
      <c r="D607" s="299">
        <v>3.0045067601401935E-4</v>
      </c>
      <c r="E607" s="253" t="s">
        <v>7642</v>
      </c>
      <c r="F607" s="253" t="s">
        <v>7643</v>
      </c>
      <c r="G607" s="253" t="s">
        <v>54</v>
      </c>
    </row>
    <row r="608" spans="1:7">
      <c r="A608" s="252" t="s">
        <v>8261</v>
      </c>
      <c r="B608" s="253" t="s">
        <v>9723</v>
      </c>
      <c r="C608" s="253" t="s">
        <v>7650</v>
      </c>
      <c r="D608" s="299">
        <v>3.0045067601401935E-4</v>
      </c>
      <c r="E608" s="253" t="s">
        <v>7642</v>
      </c>
      <c r="F608" s="253" t="s">
        <v>7661</v>
      </c>
      <c r="G608" s="253" t="s">
        <v>54</v>
      </c>
    </row>
    <row r="609" spans="1:7">
      <c r="A609" s="252" t="s">
        <v>9317</v>
      </c>
      <c r="B609" s="253" t="s">
        <v>9318</v>
      </c>
      <c r="C609" s="253" t="s">
        <v>7650</v>
      </c>
      <c r="D609" s="299">
        <v>3.0045067601401935E-4</v>
      </c>
      <c r="E609" s="253" t="s">
        <v>7642</v>
      </c>
      <c r="F609" s="253" t="s">
        <v>7643</v>
      </c>
      <c r="G609" s="253" t="s">
        <v>54</v>
      </c>
    </row>
    <row r="610" spans="1:7">
      <c r="A610" s="252" t="s">
        <v>8051</v>
      </c>
      <c r="B610" s="253" t="s">
        <v>8052</v>
      </c>
      <c r="C610" s="253" t="s">
        <v>7664</v>
      </c>
      <c r="D610" s="299">
        <v>3.0045067601401935E-4</v>
      </c>
      <c r="E610" s="253" t="s">
        <v>7642</v>
      </c>
      <c r="F610" s="253" t="s">
        <v>7643</v>
      </c>
      <c r="G610" s="253" t="s">
        <v>54</v>
      </c>
    </row>
    <row r="611" spans="1:7">
      <c r="A611" s="252" t="s">
        <v>8228</v>
      </c>
      <c r="B611" s="253" t="s">
        <v>9726</v>
      </c>
      <c r="C611" s="253" t="s">
        <v>7774</v>
      </c>
      <c r="D611" s="299">
        <v>3.0045067601401935E-4</v>
      </c>
      <c r="E611" s="253" t="s">
        <v>7642</v>
      </c>
      <c r="F611" s="253" t="s">
        <v>7661</v>
      </c>
      <c r="G611" s="253" t="s">
        <v>54</v>
      </c>
    </row>
    <row r="612" spans="1:7">
      <c r="A612" s="252" t="s">
        <v>8251</v>
      </c>
      <c r="B612" s="253" t="s">
        <v>9727</v>
      </c>
      <c r="C612" s="253" t="s">
        <v>7664</v>
      </c>
      <c r="D612" s="299">
        <v>3.0045067601401935E-4</v>
      </c>
      <c r="E612" s="253" t="s">
        <v>7642</v>
      </c>
      <c r="F612" s="253" t="s">
        <v>7643</v>
      </c>
      <c r="G612" s="253" t="s">
        <v>54</v>
      </c>
    </row>
    <row r="613" spans="1:7">
      <c r="A613" s="252" t="s">
        <v>8495</v>
      </c>
      <c r="B613" s="253" t="s">
        <v>9728</v>
      </c>
      <c r="C613" s="253" t="s">
        <v>7650</v>
      </c>
      <c r="D613" s="299">
        <v>3.0045067601401935E-4</v>
      </c>
      <c r="E613" s="253" t="s">
        <v>7642</v>
      </c>
      <c r="F613" s="253" t="s">
        <v>7661</v>
      </c>
      <c r="G613" s="253" t="s">
        <v>54</v>
      </c>
    </row>
    <row r="614" spans="1:7">
      <c r="A614" s="252" t="s">
        <v>8367</v>
      </c>
      <c r="B614" s="253" t="s">
        <v>9729</v>
      </c>
      <c r="C614" s="253" t="s">
        <v>7664</v>
      </c>
      <c r="D614" s="299">
        <v>3.0045067601401935E-4</v>
      </c>
      <c r="E614" s="253" t="s">
        <v>7642</v>
      </c>
      <c r="F614" s="253" t="s">
        <v>7661</v>
      </c>
      <c r="G614" s="253" t="s">
        <v>54</v>
      </c>
    </row>
    <row r="615" spans="1:7">
      <c r="A615" s="252" t="s">
        <v>9182</v>
      </c>
      <c r="B615" s="253" t="s">
        <v>9730</v>
      </c>
      <c r="C615" s="253" t="s">
        <v>7756</v>
      </c>
      <c r="D615" s="299">
        <v>3.0045067601401935E-4</v>
      </c>
      <c r="E615" s="253" t="s">
        <v>7642</v>
      </c>
      <c r="F615" s="253" t="s">
        <v>7661</v>
      </c>
      <c r="G615" s="253" t="s">
        <v>54</v>
      </c>
    </row>
    <row r="616" spans="1:7">
      <c r="A616" s="252" t="s">
        <v>8708</v>
      </c>
      <c r="B616" s="253" t="s">
        <v>8709</v>
      </c>
      <c r="C616" s="253" t="s">
        <v>7650</v>
      </c>
      <c r="D616" s="299">
        <v>3.0045067601401935E-4</v>
      </c>
      <c r="E616" s="253" t="s">
        <v>7642</v>
      </c>
      <c r="F616" s="253" t="s">
        <v>7661</v>
      </c>
      <c r="G616" s="253" t="s">
        <v>54</v>
      </c>
    </row>
    <row r="617" spans="1:7">
      <c r="A617" s="252" t="s">
        <v>8293</v>
      </c>
      <c r="B617" s="253" t="s">
        <v>3144</v>
      </c>
      <c r="C617" s="253" t="s">
        <v>7664</v>
      </c>
      <c r="D617" s="299">
        <v>3.0045067601401935E-4</v>
      </c>
      <c r="E617" s="253" t="s">
        <v>7642</v>
      </c>
      <c r="F617" s="253" t="s">
        <v>7643</v>
      </c>
      <c r="G617" s="253" t="s">
        <v>54</v>
      </c>
    </row>
    <row r="618" spans="1:7">
      <c r="A618" s="252" t="s">
        <v>8118</v>
      </c>
      <c r="B618" s="253" t="s">
        <v>8119</v>
      </c>
      <c r="C618" s="253" t="s">
        <v>7667</v>
      </c>
      <c r="D618" s="299">
        <v>3.0045067601401935E-4</v>
      </c>
      <c r="E618" s="253" t="s">
        <v>7642</v>
      </c>
      <c r="F618" s="253" t="s">
        <v>7661</v>
      </c>
      <c r="G618" s="253" t="s">
        <v>54</v>
      </c>
    </row>
    <row r="619" spans="1:7">
      <c r="A619" s="252" t="s">
        <v>8284</v>
      </c>
      <c r="B619" s="253" t="s">
        <v>9733</v>
      </c>
      <c r="C619" s="253" t="s">
        <v>7680</v>
      </c>
      <c r="D619" s="299">
        <v>3.0045067601401935E-4</v>
      </c>
      <c r="E619" s="253" t="s">
        <v>7642</v>
      </c>
      <c r="F619" s="253" t="s">
        <v>7661</v>
      </c>
      <c r="G619" s="253" t="s">
        <v>54</v>
      </c>
    </row>
    <row r="620" spans="1:7">
      <c r="A620" s="252" t="s">
        <v>8491</v>
      </c>
      <c r="B620" s="253" t="s">
        <v>9735</v>
      </c>
      <c r="C620" s="253" t="s">
        <v>7650</v>
      </c>
      <c r="D620" s="299">
        <v>3.0045067601401935E-4</v>
      </c>
      <c r="E620" s="253" t="s">
        <v>7642</v>
      </c>
      <c r="F620" s="253" t="s">
        <v>9274</v>
      </c>
      <c r="G620" s="253" t="s">
        <v>54</v>
      </c>
    </row>
    <row r="621" spans="1:7">
      <c r="A621" s="252" t="s">
        <v>9736</v>
      </c>
      <c r="B621" s="253" t="s">
        <v>9737</v>
      </c>
      <c r="C621" s="253" t="s">
        <v>7667</v>
      </c>
      <c r="D621" s="299">
        <v>3.0045067601401935E-4</v>
      </c>
      <c r="E621" s="253" t="s">
        <v>7642</v>
      </c>
      <c r="F621" s="253" t="s">
        <v>7661</v>
      </c>
      <c r="G621" s="253" t="s">
        <v>54</v>
      </c>
    </row>
    <row r="622" spans="1:7">
      <c r="A622" s="252" t="s">
        <v>8043</v>
      </c>
      <c r="B622" s="253" t="s">
        <v>8044</v>
      </c>
      <c r="C622" s="253" t="s">
        <v>7641</v>
      </c>
      <c r="D622" s="299">
        <v>3.0045067601401935E-4</v>
      </c>
      <c r="E622" s="253" t="s">
        <v>7642</v>
      </c>
      <c r="F622" s="253" t="s">
        <v>7643</v>
      </c>
      <c r="G622" s="253" t="s">
        <v>54</v>
      </c>
    </row>
    <row r="623" spans="1:7">
      <c r="A623" s="252" t="s">
        <v>8426</v>
      </c>
      <c r="B623" s="253" t="s">
        <v>8427</v>
      </c>
      <c r="C623" s="253" t="s">
        <v>7756</v>
      </c>
      <c r="D623" s="299">
        <v>3.0045067601401935E-4</v>
      </c>
      <c r="E623" s="253" t="s">
        <v>7642</v>
      </c>
      <c r="F623" s="253" t="s">
        <v>7661</v>
      </c>
      <c r="G623" s="253" t="s">
        <v>54</v>
      </c>
    </row>
    <row r="624" spans="1:7">
      <c r="A624" s="252" t="s">
        <v>8818</v>
      </c>
      <c r="B624" s="253" t="s">
        <v>8818</v>
      </c>
      <c r="C624" s="253" t="s">
        <v>7667</v>
      </c>
      <c r="D624" s="299">
        <v>3.0045067601401935E-4</v>
      </c>
      <c r="E624" s="253" t="s">
        <v>7642</v>
      </c>
      <c r="F624" s="253" t="s">
        <v>7661</v>
      </c>
      <c r="G624" s="253" t="s">
        <v>54</v>
      </c>
    </row>
    <row r="625" spans="1:7">
      <c r="A625" s="252" t="s">
        <v>8049</v>
      </c>
      <c r="B625" s="253" t="s">
        <v>8050</v>
      </c>
      <c r="C625" s="253" t="s">
        <v>7805</v>
      </c>
      <c r="D625" s="299">
        <v>3.0045067601401935E-4</v>
      </c>
      <c r="E625" s="253" t="s">
        <v>7642</v>
      </c>
      <c r="F625" s="253" t="s">
        <v>7661</v>
      </c>
      <c r="G625" s="253" t="s">
        <v>54</v>
      </c>
    </row>
    <row r="626" spans="1:7">
      <c r="A626" s="252" t="s">
        <v>8257</v>
      </c>
      <c r="B626" s="253" t="s">
        <v>9739</v>
      </c>
      <c r="C626" s="253" t="s">
        <v>7650</v>
      </c>
      <c r="D626" s="299">
        <v>3.0045067601401935E-4</v>
      </c>
      <c r="E626" s="253" t="s">
        <v>7642</v>
      </c>
      <c r="F626" s="253" t="s">
        <v>7643</v>
      </c>
      <c r="G626" s="253" t="s">
        <v>54</v>
      </c>
    </row>
    <row r="627" spans="1:7">
      <c r="A627" s="252" t="s">
        <v>8212</v>
      </c>
      <c r="B627" s="253" t="s">
        <v>4445</v>
      </c>
      <c r="C627" s="253" t="s">
        <v>7738</v>
      </c>
      <c r="D627" s="299">
        <v>3.0045067601401935E-4</v>
      </c>
      <c r="E627" s="253" t="s">
        <v>7642</v>
      </c>
      <c r="F627" s="253" t="s">
        <v>7661</v>
      </c>
      <c r="G627" s="253" t="s">
        <v>54</v>
      </c>
    </row>
    <row r="628" spans="1:7">
      <c r="A628" s="252" t="s">
        <v>8428</v>
      </c>
      <c r="B628" s="253" t="s">
        <v>9740</v>
      </c>
      <c r="C628" s="253" t="s">
        <v>7650</v>
      </c>
      <c r="D628" s="299">
        <v>3.0045067601401935E-4</v>
      </c>
      <c r="E628" s="253" t="s">
        <v>7642</v>
      </c>
      <c r="F628" s="253" t="s">
        <v>7643</v>
      </c>
      <c r="G628" s="253" t="s">
        <v>54</v>
      </c>
    </row>
    <row r="629" spans="1:7">
      <c r="A629" s="252" t="s">
        <v>32</v>
      </c>
      <c r="B629" s="253" t="s">
        <v>9741</v>
      </c>
      <c r="C629" s="253" t="s">
        <v>7641</v>
      </c>
      <c r="D629" s="299">
        <v>3.0045067601401935E-4</v>
      </c>
      <c r="E629" s="253" t="s">
        <v>7642</v>
      </c>
      <c r="F629" s="253" t="s">
        <v>7661</v>
      </c>
      <c r="G629" s="253" t="s">
        <v>54</v>
      </c>
    </row>
    <row r="630" spans="1:7">
      <c r="A630" s="252" t="s">
        <v>8260</v>
      </c>
      <c r="B630" s="253" t="s">
        <v>9745</v>
      </c>
      <c r="C630" s="253" t="s">
        <v>7641</v>
      </c>
      <c r="D630" s="299">
        <v>3.0045067601401935E-4</v>
      </c>
      <c r="E630" s="253" t="s">
        <v>7642</v>
      </c>
      <c r="F630" s="253" t="s">
        <v>7643</v>
      </c>
      <c r="G630" s="253" t="s">
        <v>54</v>
      </c>
    </row>
    <row r="631" spans="1:7">
      <c r="A631" s="252" t="s">
        <v>8499</v>
      </c>
      <c r="B631" s="253" t="s">
        <v>8500</v>
      </c>
      <c r="C631" s="253" t="s">
        <v>7650</v>
      </c>
      <c r="D631" s="299">
        <v>3.0045067601401935E-4</v>
      </c>
      <c r="E631" s="253" t="s">
        <v>7642</v>
      </c>
      <c r="F631" s="253" t="s">
        <v>7661</v>
      </c>
      <c r="G631" s="253" t="s">
        <v>54</v>
      </c>
    </row>
    <row r="632" spans="1:7">
      <c r="A632" s="252" t="s">
        <v>9305</v>
      </c>
      <c r="B632" s="253" t="s">
        <v>2274</v>
      </c>
      <c r="C632" s="253" t="s">
        <v>7650</v>
      </c>
      <c r="D632" s="299">
        <v>3.0045067601401935E-4</v>
      </c>
      <c r="E632" s="253" t="s">
        <v>7642</v>
      </c>
      <c r="F632" s="253" t="s">
        <v>7643</v>
      </c>
      <c r="G632" s="253" t="s">
        <v>54</v>
      </c>
    </row>
    <row r="633" spans="1:7">
      <c r="A633" s="252" t="s">
        <v>8128</v>
      </c>
      <c r="B633" s="253" t="s">
        <v>9747</v>
      </c>
      <c r="C633" s="253" t="s">
        <v>7641</v>
      </c>
      <c r="D633" s="299">
        <v>3.0045067601401935E-4</v>
      </c>
      <c r="E633" s="253" t="s">
        <v>7642</v>
      </c>
      <c r="F633" s="253" t="s">
        <v>7643</v>
      </c>
      <c r="G633" s="253" t="s">
        <v>54</v>
      </c>
    </row>
    <row r="634" spans="1:7">
      <c r="A634" s="252" t="s">
        <v>9749</v>
      </c>
      <c r="B634" s="253" t="s">
        <v>9750</v>
      </c>
      <c r="C634" s="253" t="s">
        <v>7756</v>
      </c>
      <c r="D634" s="299">
        <v>3.0045067601401935E-4</v>
      </c>
      <c r="E634" s="253" t="s">
        <v>7642</v>
      </c>
      <c r="F634" s="253" t="s">
        <v>7661</v>
      </c>
      <c r="G634" s="253" t="s">
        <v>54</v>
      </c>
    </row>
    <row r="635" spans="1:7">
      <c r="A635" s="252" t="s">
        <v>9751</v>
      </c>
      <c r="B635" s="253" t="s">
        <v>9752</v>
      </c>
      <c r="C635" s="253" t="s">
        <v>7664</v>
      </c>
      <c r="D635" s="299">
        <v>3.0045067601401935E-4</v>
      </c>
      <c r="E635" s="253" t="s">
        <v>7642</v>
      </c>
      <c r="F635" s="253" t="s">
        <v>7643</v>
      </c>
      <c r="G635" s="253" t="s">
        <v>54</v>
      </c>
    </row>
    <row r="636" spans="1:7">
      <c r="A636" s="252" t="s">
        <v>8073</v>
      </c>
      <c r="B636" s="253" t="s">
        <v>8074</v>
      </c>
      <c r="C636" s="253" t="s">
        <v>7756</v>
      </c>
      <c r="D636" s="299">
        <v>3.0045067601401935E-4</v>
      </c>
      <c r="E636" s="253" t="s">
        <v>7642</v>
      </c>
      <c r="F636" s="253" t="s">
        <v>7643</v>
      </c>
      <c r="G636" s="253" t="s">
        <v>54</v>
      </c>
    </row>
    <row r="637" spans="1:7">
      <c r="A637" s="252" t="s">
        <v>8192</v>
      </c>
      <c r="B637" s="253" t="s">
        <v>8193</v>
      </c>
      <c r="C637" s="253" t="s">
        <v>7641</v>
      </c>
      <c r="D637" s="299">
        <v>3.0045067601401935E-4</v>
      </c>
      <c r="E637" s="253" t="s">
        <v>7642</v>
      </c>
      <c r="F637" s="253" t="s">
        <v>7643</v>
      </c>
      <c r="G637" s="253" t="s">
        <v>54</v>
      </c>
    </row>
    <row r="638" spans="1:7">
      <c r="A638" s="252" t="s">
        <v>9754</v>
      </c>
      <c r="B638" s="253" t="s">
        <v>9754</v>
      </c>
      <c r="C638" s="253" t="s">
        <v>7756</v>
      </c>
      <c r="D638" s="299">
        <v>3.0045067601401935E-4</v>
      </c>
      <c r="E638" s="253" t="s">
        <v>7642</v>
      </c>
      <c r="F638" s="253" t="s">
        <v>7661</v>
      </c>
      <c r="G638" s="253" t="s">
        <v>54</v>
      </c>
    </row>
    <row r="639" spans="1:7">
      <c r="A639" s="252" t="s">
        <v>8126</v>
      </c>
      <c r="B639" s="253" t="s">
        <v>9755</v>
      </c>
      <c r="C639" s="253" t="s">
        <v>7664</v>
      </c>
      <c r="D639" s="299">
        <v>3.0045067601401935E-4</v>
      </c>
      <c r="E639" s="253" t="s">
        <v>7642</v>
      </c>
      <c r="F639" s="253" t="s">
        <v>7643</v>
      </c>
      <c r="G639" s="253" t="s">
        <v>54</v>
      </c>
    </row>
    <row r="640" spans="1:7">
      <c r="A640" s="252" t="s">
        <v>8532</v>
      </c>
      <c r="B640" s="253" t="s">
        <v>9756</v>
      </c>
      <c r="C640" s="253" t="s">
        <v>7774</v>
      </c>
      <c r="D640" s="299">
        <v>3.0045067601401935E-4</v>
      </c>
      <c r="E640" s="253" t="s">
        <v>7642</v>
      </c>
      <c r="F640" s="253" t="s">
        <v>7661</v>
      </c>
      <c r="G640" s="253" t="s">
        <v>54</v>
      </c>
    </row>
    <row r="641" spans="1:7">
      <c r="A641" s="252" t="s">
        <v>8137</v>
      </c>
      <c r="B641" s="253" t="s">
        <v>9758</v>
      </c>
      <c r="C641" s="253" t="s">
        <v>7756</v>
      </c>
      <c r="D641" s="299">
        <v>3.0045067601401935E-4</v>
      </c>
      <c r="E641" s="253" t="s">
        <v>7642</v>
      </c>
      <c r="F641" s="253" t="s">
        <v>7661</v>
      </c>
      <c r="G641" s="253" t="s">
        <v>54</v>
      </c>
    </row>
    <row r="642" spans="1:7">
      <c r="A642" s="252" t="s">
        <v>8374</v>
      </c>
      <c r="B642" s="253" t="s">
        <v>9759</v>
      </c>
      <c r="C642" s="253" t="s">
        <v>7650</v>
      </c>
      <c r="D642" s="299">
        <v>3.0045067601401935E-4</v>
      </c>
      <c r="E642" s="253" t="s">
        <v>7642</v>
      </c>
      <c r="F642" s="253" t="s">
        <v>7643</v>
      </c>
      <c r="G642" s="253" t="s">
        <v>54</v>
      </c>
    </row>
    <row r="643" spans="1:7">
      <c r="A643" s="252" t="s">
        <v>8254</v>
      </c>
      <c r="B643" s="253" t="s">
        <v>9760</v>
      </c>
      <c r="C643" s="253" t="s">
        <v>7664</v>
      </c>
      <c r="D643" s="299">
        <v>3.0045067601401935E-4</v>
      </c>
      <c r="E643" s="253" t="s">
        <v>7642</v>
      </c>
      <c r="F643" s="253" t="s">
        <v>7661</v>
      </c>
      <c r="G643" s="253" t="s">
        <v>54</v>
      </c>
    </row>
    <row r="644" spans="1:7">
      <c r="A644" s="252" t="s">
        <v>8325</v>
      </c>
      <c r="B644" s="253" t="s">
        <v>9761</v>
      </c>
      <c r="C644" s="253" t="s">
        <v>7774</v>
      </c>
      <c r="D644" s="299">
        <v>3.0045067601401935E-4</v>
      </c>
      <c r="E644" s="253" t="s">
        <v>7642</v>
      </c>
      <c r="F644" s="253" t="s">
        <v>7661</v>
      </c>
      <c r="G644" s="253" t="s">
        <v>54</v>
      </c>
    </row>
    <row r="645" spans="1:7">
      <c r="A645" s="252" t="s">
        <v>8268</v>
      </c>
      <c r="B645" s="253" t="s">
        <v>8269</v>
      </c>
      <c r="C645" s="253" t="s">
        <v>7774</v>
      </c>
      <c r="D645" s="299">
        <v>3.0045067601401935E-4</v>
      </c>
      <c r="E645" s="253" t="s">
        <v>7642</v>
      </c>
      <c r="F645" s="253" t="s">
        <v>7661</v>
      </c>
      <c r="G645" s="253" t="s">
        <v>54</v>
      </c>
    </row>
    <row r="646" spans="1:7">
      <c r="A646" s="252" t="s">
        <v>8456</v>
      </c>
      <c r="B646" s="253" t="s">
        <v>8457</v>
      </c>
      <c r="C646" s="253" t="s">
        <v>7650</v>
      </c>
      <c r="D646" s="299">
        <v>3.0045067601401935E-4</v>
      </c>
      <c r="E646" s="253" t="s">
        <v>7642</v>
      </c>
      <c r="F646" s="253" t="s">
        <v>7643</v>
      </c>
      <c r="G646" s="253" t="s">
        <v>54</v>
      </c>
    </row>
    <row r="647" spans="1:7">
      <c r="A647" s="252" t="s">
        <v>8372</v>
      </c>
      <c r="B647" s="253" t="s">
        <v>1850</v>
      </c>
      <c r="C647" s="253" t="s">
        <v>7756</v>
      </c>
      <c r="D647" s="299">
        <v>3.0045067601401935E-4</v>
      </c>
      <c r="E647" s="253" t="s">
        <v>7642</v>
      </c>
      <c r="F647" s="253" t="s">
        <v>7661</v>
      </c>
      <c r="G647" s="253" t="s">
        <v>54</v>
      </c>
    </row>
    <row r="648" spans="1:7">
      <c r="A648" s="252" t="s">
        <v>8405</v>
      </c>
      <c r="B648" s="253" t="s">
        <v>8406</v>
      </c>
      <c r="C648" s="253" t="s">
        <v>7774</v>
      </c>
      <c r="D648" s="299">
        <v>3.0045067601401935E-4</v>
      </c>
      <c r="E648" s="253" t="s">
        <v>7642</v>
      </c>
      <c r="F648" s="253" t="s">
        <v>7661</v>
      </c>
      <c r="G648" s="253" t="s">
        <v>54</v>
      </c>
    </row>
    <row r="649" spans="1:7">
      <c r="A649" s="252" t="s">
        <v>8253</v>
      </c>
      <c r="B649" s="253" t="s">
        <v>9762</v>
      </c>
      <c r="C649" s="253" t="s">
        <v>7805</v>
      </c>
      <c r="D649" s="299">
        <v>3.0045067601401935E-4</v>
      </c>
      <c r="E649" s="253" t="s">
        <v>7642</v>
      </c>
      <c r="F649" s="253" t="s">
        <v>7661</v>
      </c>
      <c r="G649" s="253" t="s">
        <v>54</v>
      </c>
    </row>
    <row r="650" spans="1:7">
      <c r="A650" s="252" t="s">
        <v>8144</v>
      </c>
      <c r="B650" s="253" t="s">
        <v>9763</v>
      </c>
      <c r="C650" s="253" t="s">
        <v>7664</v>
      </c>
      <c r="D650" s="299">
        <v>3.0045067601401935E-4</v>
      </c>
      <c r="E650" s="253" t="s">
        <v>7642</v>
      </c>
      <c r="F650" s="253" t="s">
        <v>7661</v>
      </c>
      <c r="G650" s="253" t="s">
        <v>54</v>
      </c>
    </row>
    <row r="651" spans="1:7">
      <c r="A651" s="252" t="s">
        <v>7897</v>
      </c>
      <c r="B651" s="253" t="s">
        <v>8566</v>
      </c>
      <c r="C651" s="253" t="s">
        <v>7774</v>
      </c>
      <c r="D651" s="299">
        <v>3.0045067601401935E-4</v>
      </c>
      <c r="E651" s="253" t="s">
        <v>7642</v>
      </c>
      <c r="F651" s="253" t="s">
        <v>7661</v>
      </c>
      <c r="G651" s="253" t="s">
        <v>54</v>
      </c>
    </row>
    <row r="652" spans="1:7">
      <c r="A652" s="252" t="s">
        <v>8468</v>
      </c>
      <c r="B652" s="253" t="s">
        <v>9764</v>
      </c>
      <c r="C652" s="253" t="s">
        <v>7646</v>
      </c>
      <c r="D652" s="299">
        <v>3.0045067601401935E-4</v>
      </c>
      <c r="E652" s="253" t="s">
        <v>7642</v>
      </c>
      <c r="F652" s="253" t="s">
        <v>7661</v>
      </c>
      <c r="G652" s="253" t="s">
        <v>54</v>
      </c>
    </row>
    <row r="653" spans="1:7">
      <c r="A653" s="252" t="s">
        <v>8318</v>
      </c>
      <c r="B653" s="253" t="s">
        <v>9765</v>
      </c>
      <c r="C653" s="253" t="s">
        <v>7641</v>
      </c>
      <c r="D653" s="299">
        <v>3.0045067601401935E-4</v>
      </c>
      <c r="E653" s="253" t="s">
        <v>7642</v>
      </c>
      <c r="F653" s="253" t="s">
        <v>7643</v>
      </c>
      <c r="G653" s="253" t="s">
        <v>54</v>
      </c>
    </row>
    <row r="654" spans="1:7">
      <c r="A654" s="252" t="s">
        <v>8311</v>
      </c>
      <c r="B654" s="253" t="s">
        <v>9767</v>
      </c>
      <c r="C654" s="253" t="s">
        <v>7664</v>
      </c>
      <c r="D654" s="299">
        <v>3.0045067601401935E-4</v>
      </c>
      <c r="E654" s="253" t="s">
        <v>7642</v>
      </c>
      <c r="F654" s="253" t="s">
        <v>7643</v>
      </c>
      <c r="G654" s="253" t="s">
        <v>54</v>
      </c>
    </row>
    <row r="655" spans="1:7">
      <c r="A655" s="252" t="s">
        <v>7932</v>
      </c>
      <c r="B655" s="253" t="s">
        <v>2885</v>
      </c>
      <c r="C655" s="253" t="s">
        <v>7680</v>
      </c>
      <c r="D655" s="299">
        <v>3.0045067601401935E-4</v>
      </c>
      <c r="E655" s="253" t="s">
        <v>7642</v>
      </c>
      <c r="F655" s="253" t="s">
        <v>7661</v>
      </c>
      <c r="G655" s="253" t="s">
        <v>54</v>
      </c>
    </row>
    <row r="656" spans="1:7">
      <c r="A656" s="252" t="s">
        <v>9768</v>
      </c>
      <c r="B656" s="253" t="s">
        <v>9769</v>
      </c>
      <c r="C656" s="253" t="s">
        <v>7680</v>
      </c>
      <c r="D656" s="299">
        <v>3.0045067601401935E-4</v>
      </c>
      <c r="E656" s="253" t="s">
        <v>7642</v>
      </c>
      <c r="F656" s="253" t="s">
        <v>7643</v>
      </c>
      <c r="G656" s="253" t="s">
        <v>54</v>
      </c>
    </row>
    <row r="657" spans="1:7">
      <c r="A657" s="252" t="s">
        <v>8425</v>
      </c>
      <c r="B657" s="253" t="s">
        <v>2993</v>
      </c>
      <c r="C657" s="253" t="s">
        <v>7646</v>
      </c>
      <c r="D657" s="299">
        <v>3.0045067601401935E-4</v>
      </c>
      <c r="E657" s="253" t="s">
        <v>7642</v>
      </c>
      <c r="F657" s="253" t="s">
        <v>7661</v>
      </c>
      <c r="G657" s="253" t="s">
        <v>54</v>
      </c>
    </row>
    <row r="658" spans="1:7">
      <c r="A658" s="252" t="s">
        <v>9171</v>
      </c>
      <c r="B658" s="253" t="s">
        <v>9172</v>
      </c>
      <c r="C658" s="253" t="s">
        <v>7646</v>
      </c>
      <c r="D658" s="299">
        <v>3.0045067601401935E-4</v>
      </c>
      <c r="E658" s="253" t="s">
        <v>7642</v>
      </c>
      <c r="F658" s="253" t="s">
        <v>7661</v>
      </c>
      <c r="G658" s="253" t="s">
        <v>54</v>
      </c>
    </row>
    <row r="659" spans="1:7">
      <c r="A659" s="252" t="s">
        <v>8663</v>
      </c>
      <c r="B659" s="253" t="s">
        <v>8664</v>
      </c>
      <c r="C659" s="253" t="s">
        <v>7664</v>
      </c>
      <c r="D659" s="299">
        <v>3.0045067601401935E-4</v>
      </c>
      <c r="E659" s="253" t="s">
        <v>7642</v>
      </c>
      <c r="F659" s="253" t="s">
        <v>7643</v>
      </c>
      <c r="G659" s="253" t="s">
        <v>54</v>
      </c>
    </row>
    <row r="660" spans="1:7">
      <c r="A660" s="252" t="s">
        <v>8289</v>
      </c>
      <c r="B660" s="253" t="s">
        <v>8290</v>
      </c>
      <c r="C660" s="253" t="s">
        <v>7756</v>
      </c>
      <c r="D660" s="299">
        <v>3.0045067601401935E-4</v>
      </c>
      <c r="E660" s="253" t="s">
        <v>7642</v>
      </c>
      <c r="F660" s="253" t="s">
        <v>7661</v>
      </c>
      <c r="G660" s="253" t="s">
        <v>54</v>
      </c>
    </row>
    <row r="661" spans="1:7">
      <c r="A661" s="252" t="s">
        <v>8680</v>
      </c>
      <c r="B661" s="253" t="s">
        <v>2720</v>
      </c>
      <c r="C661" s="253" t="s">
        <v>7650</v>
      </c>
      <c r="D661" s="299">
        <v>3.0045067601401935E-4</v>
      </c>
      <c r="E661" s="253" t="s">
        <v>7642</v>
      </c>
      <c r="F661" s="253" t="s">
        <v>7661</v>
      </c>
      <c r="G661" s="253" t="s">
        <v>54</v>
      </c>
    </row>
    <row r="662" spans="1:7">
      <c r="A662" s="252" t="s">
        <v>8930</v>
      </c>
      <c r="B662" s="253" t="s">
        <v>9776</v>
      </c>
      <c r="C662" s="253" t="s">
        <v>7650</v>
      </c>
      <c r="D662" s="299">
        <v>3.0045067601401935E-4</v>
      </c>
      <c r="E662" s="253" t="s">
        <v>7642</v>
      </c>
      <c r="F662" s="253" t="s">
        <v>7643</v>
      </c>
      <c r="G662" s="253" t="s">
        <v>54</v>
      </c>
    </row>
    <row r="663" spans="1:7">
      <c r="A663" s="252" t="s">
        <v>8813</v>
      </c>
      <c r="B663" s="253" t="s">
        <v>9777</v>
      </c>
      <c r="C663" s="253" t="s">
        <v>7641</v>
      </c>
      <c r="D663" s="299">
        <v>3.0045067601401935E-4</v>
      </c>
      <c r="E663" s="253" t="s">
        <v>7642</v>
      </c>
      <c r="F663" s="253" t="s">
        <v>7643</v>
      </c>
      <c r="G663" s="253" t="s">
        <v>54</v>
      </c>
    </row>
    <row r="664" spans="1:7">
      <c r="A664" s="252" t="s">
        <v>8534</v>
      </c>
      <c r="B664" s="253" t="s">
        <v>8535</v>
      </c>
      <c r="C664" s="253" t="s">
        <v>7650</v>
      </c>
      <c r="D664" s="299">
        <v>3.0045067601401935E-4</v>
      </c>
      <c r="E664" s="253" t="s">
        <v>7642</v>
      </c>
      <c r="F664" s="253" t="s">
        <v>7643</v>
      </c>
      <c r="G664" s="253" t="s">
        <v>54</v>
      </c>
    </row>
    <row r="665" spans="1:7">
      <c r="A665" s="252" t="s">
        <v>8466</v>
      </c>
      <c r="B665" s="253" t="s">
        <v>9781</v>
      </c>
      <c r="C665" s="253" t="s">
        <v>7654</v>
      </c>
      <c r="D665" s="299">
        <v>3.0045067601401935E-4</v>
      </c>
      <c r="E665" s="253" t="s">
        <v>7642</v>
      </c>
      <c r="F665" s="253" t="s">
        <v>7661</v>
      </c>
      <c r="G665" s="253" t="s">
        <v>54</v>
      </c>
    </row>
    <row r="666" spans="1:7">
      <c r="A666" s="252" t="s">
        <v>8611</v>
      </c>
      <c r="B666" s="253" t="s">
        <v>9783</v>
      </c>
      <c r="C666" s="253" t="s">
        <v>7641</v>
      </c>
      <c r="D666" s="299">
        <v>3.0045067601401935E-4</v>
      </c>
      <c r="E666" s="253" t="s">
        <v>7642</v>
      </c>
      <c r="F666" s="253" t="s">
        <v>7643</v>
      </c>
      <c r="G666" s="253" t="s">
        <v>54</v>
      </c>
    </row>
    <row r="667" spans="1:7">
      <c r="A667" s="252" t="s">
        <v>8610</v>
      </c>
      <c r="B667" s="253" t="s">
        <v>2373</v>
      </c>
      <c r="C667" s="253" t="s">
        <v>7650</v>
      </c>
      <c r="D667" s="299">
        <v>3.0045067601401935E-4</v>
      </c>
      <c r="E667" s="253" t="s">
        <v>8160</v>
      </c>
      <c r="F667" s="253" t="s">
        <v>8161</v>
      </c>
      <c r="G667" s="253" t="s">
        <v>8162</v>
      </c>
    </row>
    <row r="668" spans="1:7">
      <c r="A668" s="252" t="s">
        <v>8409</v>
      </c>
      <c r="B668" s="253" t="s">
        <v>8410</v>
      </c>
      <c r="C668" s="253" t="s">
        <v>7756</v>
      </c>
      <c r="D668" s="299">
        <v>3.0045067601401935E-4</v>
      </c>
      <c r="E668" s="253" t="s">
        <v>8086</v>
      </c>
      <c r="F668" s="253" t="s">
        <v>8087</v>
      </c>
      <c r="G668" s="253" t="s">
        <v>188</v>
      </c>
    </row>
    <row r="669" spans="1:7">
      <c r="A669" s="252" t="s">
        <v>8354</v>
      </c>
      <c r="B669" s="253" t="s">
        <v>8355</v>
      </c>
      <c r="C669" s="253" t="s">
        <v>7756</v>
      </c>
      <c r="D669" s="299">
        <v>3.0045067601401935E-4</v>
      </c>
      <c r="E669" s="253" t="s">
        <v>8086</v>
      </c>
      <c r="F669" s="253" t="s">
        <v>8087</v>
      </c>
      <c r="G669" s="253" t="s">
        <v>188</v>
      </c>
    </row>
    <row r="670" spans="1:7">
      <c r="A670" s="252" t="s">
        <v>8612</v>
      </c>
      <c r="B670" s="253" t="s">
        <v>8613</v>
      </c>
      <c r="C670" s="253" t="s">
        <v>7650</v>
      </c>
      <c r="D670" s="299">
        <v>3.0045067601401935E-4</v>
      </c>
      <c r="E670" s="253" t="s">
        <v>8086</v>
      </c>
      <c r="F670" s="253" t="s">
        <v>8087</v>
      </c>
      <c r="G670" s="253" t="s">
        <v>188</v>
      </c>
    </row>
    <row r="671" spans="1:7">
      <c r="A671" s="252" t="s">
        <v>8818</v>
      </c>
      <c r="B671" s="253" t="s">
        <v>8818</v>
      </c>
      <c r="C671" s="253" t="s">
        <v>7650</v>
      </c>
      <c r="D671" s="299">
        <v>3.0045067601401935E-4</v>
      </c>
      <c r="E671" s="253" t="s">
        <v>8086</v>
      </c>
      <c r="F671" s="253" t="s">
        <v>8087</v>
      </c>
      <c r="G671" s="253" t="s">
        <v>188</v>
      </c>
    </row>
    <row r="672" spans="1:7">
      <c r="A672" s="252" t="s">
        <v>8604</v>
      </c>
      <c r="B672" s="253" t="s">
        <v>8605</v>
      </c>
      <c r="C672" s="253" t="s">
        <v>7650</v>
      </c>
      <c r="D672" s="299">
        <v>3.0045067601401935E-4</v>
      </c>
      <c r="E672" s="253" t="s">
        <v>8086</v>
      </c>
      <c r="F672" s="253" t="s">
        <v>8087</v>
      </c>
      <c r="G672" s="253" t="s">
        <v>188</v>
      </c>
    </row>
    <row r="673" spans="1:7">
      <c r="A673" s="252" t="s">
        <v>8559</v>
      </c>
      <c r="B673" s="253" t="s">
        <v>8560</v>
      </c>
      <c r="C673" s="253" t="s">
        <v>7641</v>
      </c>
      <c r="D673" s="299">
        <v>3.0045067601401935E-4</v>
      </c>
      <c r="E673" s="253" t="s">
        <v>8086</v>
      </c>
      <c r="F673" s="253" t="s">
        <v>8087</v>
      </c>
      <c r="G673" s="253" t="s">
        <v>188</v>
      </c>
    </row>
    <row r="674" spans="1:7">
      <c r="A674" s="252" t="s">
        <v>9262</v>
      </c>
      <c r="B674" s="253" t="s">
        <v>9263</v>
      </c>
      <c r="C674" s="253" t="s">
        <v>7664</v>
      </c>
      <c r="D674" s="299">
        <v>3.0045067601401935E-4</v>
      </c>
      <c r="E674" s="253" t="s">
        <v>7687</v>
      </c>
      <c r="F674" s="253" t="s">
        <v>7688</v>
      </c>
      <c r="G674" s="253" t="s">
        <v>81</v>
      </c>
    </row>
    <row r="675" spans="1:7">
      <c r="A675" s="252" t="s">
        <v>9185</v>
      </c>
      <c r="B675" s="253" t="s">
        <v>9186</v>
      </c>
      <c r="C675" s="253" t="s">
        <v>7664</v>
      </c>
      <c r="D675" s="299">
        <v>3.0045067601401935E-4</v>
      </c>
      <c r="E675" s="253" t="s">
        <v>7687</v>
      </c>
      <c r="F675" s="253" t="s">
        <v>7688</v>
      </c>
      <c r="G675" s="253" t="s">
        <v>81</v>
      </c>
    </row>
    <row r="676" spans="1:7">
      <c r="A676" s="252" t="s">
        <v>8057</v>
      </c>
      <c r="B676" s="253" t="s">
        <v>8058</v>
      </c>
      <c r="C676" s="253" t="s">
        <v>7738</v>
      </c>
      <c r="D676" s="299">
        <v>3.0045067601401935E-4</v>
      </c>
      <c r="E676" s="253" t="s">
        <v>7687</v>
      </c>
      <c r="F676" s="253" t="s">
        <v>7688</v>
      </c>
      <c r="G676" s="253" t="s">
        <v>81</v>
      </c>
    </row>
    <row r="677" spans="1:7">
      <c r="A677" s="252" t="s">
        <v>8089</v>
      </c>
      <c r="B677" s="253" t="s">
        <v>8090</v>
      </c>
      <c r="C677" s="253" t="s">
        <v>7664</v>
      </c>
      <c r="D677" s="299">
        <v>3.0045067601401935E-4</v>
      </c>
      <c r="E677" s="253" t="s">
        <v>7687</v>
      </c>
      <c r="F677" s="253" t="s">
        <v>7688</v>
      </c>
      <c r="G677" s="253" t="s">
        <v>81</v>
      </c>
    </row>
    <row r="678" spans="1:7">
      <c r="A678" s="252" t="s">
        <v>8640</v>
      </c>
      <c r="B678" s="253" t="s">
        <v>8641</v>
      </c>
      <c r="C678" s="253" t="s">
        <v>7650</v>
      </c>
      <c r="D678" s="299">
        <v>3.0045067601401935E-4</v>
      </c>
      <c r="E678" s="253" t="s">
        <v>7687</v>
      </c>
      <c r="F678" s="253" t="s">
        <v>7688</v>
      </c>
      <c r="G678" s="253" t="s">
        <v>81</v>
      </c>
    </row>
    <row r="679" spans="1:7">
      <c r="A679" s="252">
        <v>3017</v>
      </c>
      <c r="B679" s="253" t="s">
        <v>9718</v>
      </c>
      <c r="C679" s="253" t="s">
        <v>7641</v>
      </c>
      <c r="D679" s="299">
        <v>3.0045067601401935E-4</v>
      </c>
      <c r="E679" s="253" t="s">
        <v>7670</v>
      </c>
      <c r="F679" s="253" t="s">
        <v>7671</v>
      </c>
      <c r="G679" s="253" t="s">
        <v>160</v>
      </c>
    </row>
    <row r="680" spans="1:7">
      <c r="A680" s="252">
        <v>1303</v>
      </c>
      <c r="B680" s="253" t="s">
        <v>1913</v>
      </c>
      <c r="C680" s="253" t="s">
        <v>7738</v>
      </c>
      <c r="D680" s="299">
        <v>3.0045067601401935E-4</v>
      </c>
      <c r="E680" s="253" t="s">
        <v>7670</v>
      </c>
      <c r="F680" s="253" t="s">
        <v>7671</v>
      </c>
      <c r="G680" s="253" t="s">
        <v>160</v>
      </c>
    </row>
    <row r="681" spans="1:7">
      <c r="A681" s="252">
        <v>2345</v>
      </c>
      <c r="B681" s="253" t="s">
        <v>9748</v>
      </c>
      <c r="C681" s="253" t="s">
        <v>7641</v>
      </c>
      <c r="D681" s="299">
        <v>3.0045067601401935E-4</v>
      </c>
      <c r="E681" s="253" t="s">
        <v>7670</v>
      </c>
      <c r="F681" s="253" t="s">
        <v>7671</v>
      </c>
      <c r="G681" s="253" t="s">
        <v>160</v>
      </c>
    </row>
    <row r="682" spans="1:7">
      <c r="A682" s="252">
        <v>2887</v>
      </c>
      <c r="B682" s="253" t="s">
        <v>9757</v>
      </c>
      <c r="C682" s="253" t="s">
        <v>7650</v>
      </c>
      <c r="D682" s="299">
        <v>3.0045067601401935E-4</v>
      </c>
      <c r="E682" s="253" t="s">
        <v>7670</v>
      </c>
      <c r="F682" s="253" t="s">
        <v>7671</v>
      </c>
      <c r="G682" s="253" t="s">
        <v>160</v>
      </c>
    </row>
    <row r="683" spans="1:7">
      <c r="A683" s="252">
        <v>2301</v>
      </c>
      <c r="B683" s="253" t="s">
        <v>9775</v>
      </c>
      <c r="C683" s="253" t="s">
        <v>7641</v>
      </c>
      <c r="D683" s="299">
        <v>3.0045067601401935E-4</v>
      </c>
      <c r="E683" s="253" t="s">
        <v>7670</v>
      </c>
      <c r="F683" s="253" t="s">
        <v>7671</v>
      </c>
      <c r="G683" s="253" t="s">
        <v>160</v>
      </c>
    </row>
    <row r="684" spans="1:7">
      <c r="A684" s="252">
        <v>2327</v>
      </c>
      <c r="B684" s="253" t="s">
        <v>9784</v>
      </c>
      <c r="C684" s="253" t="s">
        <v>7641</v>
      </c>
      <c r="D684" s="299">
        <v>3.0045067601401935E-4</v>
      </c>
      <c r="E684" s="253" t="s">
        <v>7670</v>
      </c>
      <c r="F684" s="253" t="s">
        <v>7671</v>
      </c>
      <c r="G684" s="253" t="s">
        <v>160</v>
      </c>
    </row>
    <row r="685" spans="1:7">
      <c r="A685" s="252" t="s">
        <v>9093</v>
      </c>
      <c r="B685" s="253" t="s">
        <v>9094</v>
      </c>
      <c r="C685" s="253" t="s">
        <v>7738</v>
      </c>
      <c r="D685" s="299">
        <v>2.0030045067601288E-4</v>
      </c>
      <c r="E685" s="253" t="s">
        <v>7768</v>
      </c>
      <c r="F685" s="253" t="s">
        <v>7769</v>
      </c>
      <c r="G685" s="253" t="s">
        <v>132</v>
      </c>
    </row>
    <row r="686" spans="1:7">
      <c r="A686" s="252" t="s">
        <v>8574</v>
      </c>
      <c r="B686" s="253" t="s">
        <v>9794</v>
      </c>
      <c r="C686" s="253" t="s">
        <v>7650</v>
      </c>
      <c r="D686" s="299">
        <v>2.0030045067601288E-4</v>
      </c>
      <c r="E686" s="253" t="s">
        <v>7768</v>
      </c>
      <c r="F686" s="253" t="s">
        <v>7769</v>
      </c>
      <c r="G686" s="253" t="s">
        <v>132</v>
      </c>
    </row>
    <row r="687" spans="1:7">
      <c r="A687" s="252" t="s">
        <v>9376</v>
      </c>
      <c r="B687" s="253" t="s">
        <v>9801</v>
      </c>
      <c r="C687" s="253" t="s">
        <v>7738</v>
      </c>
      <c r="D687" s="299">
        <v>2.0030045067601288E-4</v>
      </c>
      <c r="E687" s="253" t="s">
        <v>7768</v>
      </c>
      <c r="F687" s="253" t="s">
        <v>7769</v>
      </c>
      <c r="G687" s="253" t="s">
        <v>132</v>
      </c>
    </row>
    <row r="688" spans="1:7">
      <c r="A688" s="252" t="s">
        <v>8712</v>
      </c>
      <c r="B688" s="253" t="s">
        <v>9844</v>
      </c>
      <c r="C688" s="253" t="s">
        <v>7738</v>
      </c>
      <c r="D688" s="299">
        <v>2.0030045067601288E-4</v>
      </c>
      <c r="E688" s="253" t="s">
        <v>7768</v>
      </c>
      <c r="F688" s="253" t="s">
        <v>7769</v>
      </c>
      <c r="G688" s="253" t="s">
        <v>132</v>
      </c>
    </row>
    <row r="689" spans="1:7">
      <c r="A689" s="252" t="s">
        <v>8683</v>
      </c>
      <c r="B689" s="253" t="s">
        <v>8684</v>
      </c>
      <c r="C689" s="253" t="s">
        <v>7680</v>
      </c>
      <c r="D689" s="299">
        <v>2.0030045067601288E-4</v>
      </c>
      <c r="E689" s="253" t="s">
        <v>7768</v>
      </c>
      <c r="F689" s="253" t="s">
        <v>7769</v>
      </c>
      <c r="G689" s="253" t="s">
        <v>132</v>
      </c>
    </row>
    <row r="690" spans="1:7">
      <c r="A690" s="252" t="s">
        <v>8381</v>
      </c>
      <c r="B690" s="253" t="s">
        <v>9168</v>
      </c>
      <c r="C690" s="253" t="s">
        <v>7738</v>
      </c>
      <c r="D690" s="299">
        <v>2.0030045067601288E-4</v>
      </c>
      <c r="E690" s="253" t="s">
        <v>7768</v>
      </c>
      <c r="F690" s="253" t="s">
        <v>7769</v>
      </c>
      <c r="G690" s="253" t="s">
        <v>132</v>
      </c>
    </row>
    <row r="691" spans="1:7">
      <c r="A691" s="252" t="s">
        <v>8524</v>
      </c>
      <c r="B691" s="253" t="s">
        <v>9866</v>
      </c>
      <c r="C691" s="253" t="s">
        <v>7667</v>
      </c>
      <c r="D691" s="299">
        <v>2.0030045067601288E-4</v>
      </c>
      <c r="E691" s="253" t="s">
        <v>7768</v>
      </c>
      <c r="F691" s="253" t="s">
        <v>7769</v>
      </c>
      <c r="G691" s="253" t="s">
        <v>132</v>
      </c>
    </row>
    <row r="692" spans="1:7">
      <c r="A692" s="252" t="s">
        <v>8520</v>
      </c>
      <c r="B692" s="253" t="s">
        <v>9879</v>
      </c>
      <c r="C692" s="253" t="s">
        <v>7756</v>
      </c>
      <c r="D692" s="299">
        <v>2.0030045067601288E-4</v>
      </c>
      <c r="E692" s="253" t="s">
        <v>7768</v>
      </c>
      <c r="F692" s="253" t="s">
        <v>7769</v>
      </c>
      <c r="G692" s="253" t="s">
        <v>132</v>
      </c>
    </row>
    <row r="693" spans="1:7">
      <c r="A693" s="252" t="s">
        <v>8757</v>
      </c>
      <c r="B693" s="253" t="s">
        <v>9897</v>
      </c>
      <c r="C693" s="253" t="s">
        <v>7774</v>
      </c>
      <c r="D693" s="299">
        <v>2.0030045067601288E-4</v>
      </c>
      <c r="E693" s="253" t="s">
        <v>7768</v>
      </c>
      <c r="F693" s="253" t="s">
        <v>7769</v>
      </c>
      <c r="G693" s="253" t="s">
        <v>132</v>
      </c>
    </row>
    <row r="694" spans="1:7">
      <c r="A694" s="252" t="s">
        <v>132</v>
      </c>
      <c r="B694" s="253" t="s">
        <v>9898</v>
      </c>
      <c r="C694" s="253" t="s">
        <v>9295</v>
      </c>
      <c r="D694" s="299">
        <v>2.0030045067601288E-4</v>
      </c>
      <c r="E694" s="253" t="s">
        <v>7768</v>
      </c>
      <c r="F694" s="253" t="s">
        <v>7569</v>
      </c>
      <c r="G694" s="253" t="s">
        <v>132</v>
      </c>
    </row>
    <row r="695" spans="1:7">
      <c r="A695" s="252" t="s">
        <v>8799</v>
      </c>
      <c r="B695" s="253" t="s">
        <v>8800</v>
      </c>
      <c r="C695" s="253" t="s">
        <v>7650</v>
      </c>
      <c r="D695" s="299">
        <v>2.0030045067601288E-4</v>
      </c>
      <c r="E695" s="253" t="s">
        <v>7785</v>
      </c>
      <c r="F695" s="253" t="s">
        <v>7786</v>
      </c>
      <c r="G695" s="253" t="s">
        <v>152</v>
      </c>
    </row>
    <row r="696" spans="1:7">
      <c r="A696" s="252" t="s">
        <v>8343</v>
      </c>
      <c r="B696" s="253" t="s">
        <v>1584</v>
      </c>
      <c r="C696" s="253" t="s">
        <v>7667</v>
      </c>
      <c r="D696" s="299">
        <v>2.0030045067601288E-4</v>
      </c>
      <c r="E696" s="253" t="s">
        <v>7785</v>
      </c>
      <c r="F696" s="253" t="s">
        <v>7786</v>
      </c>
      <c r="G696" s="253" t="s">
        <v>152</v>
      </c>
    </row>
    <row r="697" spans="1:7">
      <c r="A697" s="252" t="s">
        <v>8438</v>
      </c>
      <c r="B697" s="253" t="s">
        <v>9810</v>
      </c>
      <c r="C697" s="253" t="s">
        <v>7738</v>
      </c>
      <c r="D697" s="299">
        <v>2.0030045067601288E-4</v>
      </c>
      <c r="E697" s="253" t="s">
        <v>7785</v>
      </c>
      <c r="F697" s="253" t="s">
        <v>7786</v>
      </c>
      <c r="G697" s="253" t="s">
        <v>152</v>
      </c>
    </row>
    <row r="698" spans="1:7">
      <c r="A698" s="252" t="s">
        <v>8729</v>
      </c>
      <c r="B698" s="253" t="s">
        <v>9816</v>
      </c>
      <c r="C698" s="253" t="s">
        <v>7646</v>
      </c>
      <c r="D698" s="299">
        <v>2.0030045067601288E-4</v>
      </c>
      <c r="E698" s="253" t="s">
        <v>7785</v>
      </c>
      <c r="F698" s="253" t="s">
        <v>7786</v>
      </c>
      <c r="G698" s="253" t="s">
        <v>152</v>
      </c>
    </row>
    <row r="699" spans="1:7">
      <c r="A699" s="252" t="s">
        <v>9125</v>
      </c>
      <c r="B699" s="253" t="s">
        <v>9845</v>
      </c>
      <c r="C699" s="253" t="s">
        <v>7738</v>
      </c>
      <c r="D699" s="299">
        <v>2.0030045067601288E-4</v>
      </c>
      <c r="E699" s="253" t="s">
        <v>7785</v>
      </c>
      <c r="F699" s="253" t="s">
        <v>7786</v>
      </c>
      <c r="G699" s="253" t="s">
        <v>152</v>
      </c>
    </row>
    <row r="700" spans="1:7">
      <c r="A700" s="252" t="s">
        <v>8846</v>
      </c>
      <c r="B700" s="253" t="s">
        <v>4406</v>
      </c>
      <c r="C700" s="253" t="s">
        <v>7680</v>
      </c>
      <c r="D700" s="299">
        <v>2.0030045067601288E-4</v>
      </c>
      <c r="E700" s="253" t="s">
        <v>7785</v>
      </c>
      <c r="F700" s="253" t="s">
        <v>7786</v>
      </c>
      <c r="G700" s="253" t="s">
        <v>152</v>
      </c>
    </row>
    <row r="701" spans="1:7">
      <c r="A701" s="252" t="s">
        <v>8386</v>
      </c>
      <c r="B701" s="253" t="s">
        <v>9852</v>
      </c>
      <c r="C701" s="253" t="s">
        <v>7774</v>
      </c>
      <c r="D701" s="299">
        <v>2.0030045067601288E-4</v>
      </c>
      <c r="E701" s="253" t="s">
        <v>7785</v>
      </c>
      <c r="F701" s="253" t="s">
        <v>7786</v>
      </c>
      <c r="G701" s="253" t="s">
        <v>152</v>
      </c>
    </row>
    <row r="702" spans="1:7">
      <c r="A702" s="252" t="s">
        <v>8360</v>
      </c>
      <c r="B702" s="253" t="s">
        <v>8361</v>
      </c>
      <c r="C702" s="253" t="s">
        <v>7756</v>
      </c>
      <c r="D702" s="299">
        <v>2.0030045067601288E-4</v>
      </c>
      <c r="E702" s="253" t="s">
        <v>7785</v>
      </c>
      <c r="F702" s="253" t="s">
        <v>7786</v>
      </c>
      <c r="G702" s="253" t="s">
        <v>152</v>
      </c>
    </row>
    <row r="703" spans="1:7">
      <c r="A703" s="252" t="s">
        <v>9387</v>
      </c>
      <c r="B703" s="253" t="s">
        <v>9863</v>
      </c>
      <c r="C703" s="253" t="s">
        <v>7756</v>
      </c>
      <c r="D703" s="299">
        <v>2.0030045067601288E-4</v>
      </c>
      <c r="E703" s="253" t="s">
        <v>7785</v>
      </c>
      <c r="F703" s="253" t="s">
        <v>7786</v>
      </c>
      <c r="G703" s="253" t="s">
        <v>152</v>
      </c>
    </row>
    <row r="704" spans="1:7">
      <c r="A704" s="252" t="s">
        <v>8748</v>
      </c>
      <c r="B704" s="253" t="s">
        <v>9883</v>
      </c>
      <c r="C704" s="253" t="s">
        <v>7738</v>
      </c>
      <c r="D704" s="299">
        <v>2.0030045067601288E-4</v>
      </c>
      <c r="E704" s="253" t="s">
        <v>7785</v>
      </c>
      <c r="F704" s="253" t="s">
        <v>7786</v>
      </c>
      <c r="G704" s="253" t="s">
        <v>152</v>
      </c>
    </row>
    <row r="705" spans="1:7">
      <c r="A705" s="252" t="s">
        <v>8680</v>
      </c>
      <c r="B705" s="253" t="s">
        <v>9893</v>
      </c>
      <c r="C705" s="253" t="s">
        <v>7667</v>
      </c>
      <c r="D705" s="299">
        <v>2.0030045067601288E-4</v>
      </c>
      <c r="E705" s="253" t="s">
        <v>7785</v>
      </c>
      <c r="F705" s="253" t="s">
        <v>7786</v>
      </c>
      <c r="G705" s="253" t="s">
        <v>152</v>
      </c>
    </row>
    <row r="706" spans="1:7">
      <c r="A706" s="252" t="s">
        <v>8349</v>
      </c>
      <c r="B706" s="253" t="s">
        <v>2001</v>
      </c>
      <c r="C706" s="253" t="s">
        <v>7756</v>
      </c>
      <c r="D706" s="299">
        <v>2.0030045067601288E-4</v>
      </c>
      <c r="E706" s="253" t="s">
        <v>7785</v>
      </c>
      <c r="F706" s="253" t="s">
        <v>7786</v>
      </c>
      <c r="G706" s="253" t="s">
        <v>152</v>
      </c>
    </row>
    <row r="707" spans="1:7">
      <c r="A707" s="252" t="s">
        <v>9370</v>
      </c>
      <c r="B707" s="253" t="s">
        <v>9904</v>
      </c>
      <c r="C707" s="253" t="s">
        <v>7738</v>
      </c>
      <c r="D707" s="299">
        <v>2.0030045067601288E-4</v>
      </c>
      <c r="E707" s="253" t="s">
        <v>7785</v>
      </c>
      <c r="F707" s="253" t="s">
        <v>7786</v>
      </c>
      <c r="G707" s="253" t="s">
        <v>152</v>
      </c>
    </row>
    <row r="708" spans="1:7">
      <c r="A708" s="252" t="s">
        <v>8510</v>
      </c>
      <c r="B708" s="253" t="s">
        <v>8511</v>
      </c>
      <c r="C708" s="253" t="s">
        <v>7650</v>
      </c>
      <c r="D708" s="299">
        <v>2.0030045067601288E-4</v>
      </c>
      <c r="E708" s="253" t="s">
        <v>7785</v>
      </c>
      <c r="F708" s="253" t="s">
        <v>7786</v>
      </c>
      <c r="G708" s="253" t="s">
        <v>152</v>
      </c>
    </row>
    <row r="709" spans="1:7">
      <c r="A709" s="252" t="s">
        <v>8651</v>
      </c>
      <c r="B709" s="253" t="s">
        <v>9917</v>
      </c>
      <c r="C709" s="253" t="s">
        <v>7646</v>
      </c>
      <c r="D709" s="299">
        <v>2.0030045067601288E-4</v>
      </c>
      <c r="E709" s="253" t="s">
        <v>7785</v>
      </c>
      <c r="F709" s="253" t="s">
        <v>7786</v>
      </c>
      <c r="G709" s="253" t="s">
        <v>152</v>
      </c>
    </row>
    <row r="710" spans="1:7">
      <c r="A710" s="252" t="s">
        <v>8934</v>
      </c>
      <c r="B710" s="253" t="s">
        <v>3673</v>
      </c>
      <c r="C710" s="253" t="s">
        <v>7650</v>
      </c>
      <c r="D710" s="299">
        <v>2.0030045067601288E-4</v>
      </c>
      <c r="E710" s="253" t="s">
        <v>8699</v>
      </c>
      <c r="F710" s="253" t="s">
        <v>8700</v>
      </c>
      <c r="G710" s="253" t="s">
        <v>236</v>
      </c>
    </row>
    <row r="711" spans="1:7">
      <c r="A711" s="252">
        <v>2628</v>
      </c>
      <c r="B711" s="253" t="s">
        <v>8645</v>
      </c>
      <c r="C711" s="253" t="s">
        <v>7650</v>
      </c>
      <c r="D711" s="299">
        <v>2.0030045067601288E-4</v>
      </c>
      <c r="E711" s="253" t="s">
        <v>7695</v>
      </c>
      <c r="F711" s="253" t="s">
        <v>7696</v>
      </c>
      <c r="G711" s="253" t="s">
        <v>166</v>
      </c>
    </row>
    <row r="712" spans="1:7">
      <c r="A712" s="252">
        <v>9888</v>
      </c>
      <c r="B712" s="253" t="s">
        <v>9806</v>
      </c>
      <c r="C712" s="253" t="s">
        <v>7654</v>
      </c>
      <c r="D712" s="299">
        <v>2.0030045067601288E-4</v>
      </c>
      <c r="E712" s="253" t="s">
        <v>7695</v>
      </c>
      <c r="F712" s="253" t="s">
        <v>7696</v>
      </c>
      <c r="G712" s="253" t="s">
        <v>166</v>
      </c>
    </row>
    <row r="713" spans="1:7">
      <c r="A713" s="252">
        <v>2269</v>
      </c>
      <c r="B713" s="253" t="s">
        <v>9808</v>
      </c>
      <c r="C713" s="253" t="s">
        <v>7664</v>
      </c>
      <c r="D713" s="299">
        <v>2.0030045067601288E-4</v>
      </c>
      <c r="E713" s="253" t="s">
        <v>7695</v>
      </c>
      <c r="F713" s="253" t="s">
        <v>7696</v>
      </c>
      <c r="G713" s="253" t="s">
        <v>166</v>
      </c>
    </row>
    <row r="714" spans="1:7">
      <c r="A714" s="252">
        <v>9961</v>
      </c>
      <c r="B714" s="253" t="s">
        <v>9841</v>
      </c>
      <c r="C714" s="253" t="s">
        <v>7646</v>
      </c>
      <c r="D714" s="299">
        <v>2.0030045067601288E-4</v>
      </c>
      <c r="E714" s="253" t="s">
        <v>7695</v>
      </c>
      <c r="F714" s="253" t="s">
        <v>7696</v>
      </c>
      <c r="G714" s="253" t="s">
        <v>166</v>
      </c>
    </row>
    <row r="715" spans="1:7">
      <c r="A715" s="252">
        <v>1288</v>
      </c>
      <c r="B715" s="253" t="s">
        <v>8879</v>
      </c>
      <c r="C715" s="253" t="s">
        <v>7650</v>
      </c>
      <c r="D715" s="299">
        <v>2.0030045067601288E-4</v>
      </c>
      <c r="E715" s="253" t="s">
        <v>7695</v>
      </c>
      <c r="F715" s="253" t="s">
        <v>7696</v>
      </c>
      <c r="G715" s="253" t="s">
        <v>166</v>
      </c>
    </row>
    <row r="716" spans="1:7">
      <c r="A716" s="252">
        <v>6160</v>
      </c>
      <c r="B716" s="253" t="s">
        <v>9356</v>
      </c>
      <c r="C716" s="253" t="s">
        <v>7664</v>
      </c>
      <c r="D716" s="299">
        <v>2.0030045067601288E-4</v>
      </c>
      <c r="E716" s="253" t="s">
        <v>7695</v>
      </c>
      <c r="F716" s="253" t="s">
        <v>7696</v>
      </c>
      <c r="G716" s="253" t="s">
        <v>166</v>
      </c>
    </row>
    <row r="717" spans="1:7">
      <c r="A717" s="252">
        <v>1088</v>
      </c>
      <c r="B717" s="253" t="s">
        <v>8666</v>
      </c>
      <c r="C717" s="253" t="s">
        <v>7667</v>
      </c>
      <c r="D717" s="299">
        <v>2.0030045067601288E-4</v>
      </c>
      <c r="E717" s="253" t="s">
        <v>7695</v>
      </c>
      <c r="F717" s="253" t="s">
        <v>7696</v>
      </c>
      <c r="G717" s="253" t="s">
        <v>166</v>
      </c>
    </row>
    <row r="718" spans="1:7">
      <c r="A718" s="252">
        <v>9987</v>
      </c>
      <c r="B718" s="253" t="s">
        <v>8219</v>
      </c>
      <c r="C718" s="253" t="s">
        <v>7646</v>
      </c>
      <c r="D718" s="299">
        <v>2.0030045067601288E-4</v>
      </c>
      <c r="E718" s="253" t="s">
        <v>7695</v>
      </c>
      <c r="F718" s="253" t="s">
        <v>7696</v>
      </c>
      <c r="G718" s="253" t="s">
        <v>166</v>
      </c>
    </row>
    <row r="719" spans="1:7">
      <c r="A719" s="252">
        <v>175</v>
      </c>
      <c r="B719" s="253" t="s">
        <v>8903</v>
      </c>
      <c r="C719" s="253" t="s">
        <v>7646</v>
      </c>
      <c r="D719" s="299">
        <v>2.0030045067601288E-4</v>
      </c>
      <c r="E719" s="253" t="s">
        <v>7695</v>
      </c>
      <c r="F719" s="253" t="s">
        <v>7696</v>
      </c>
      <c r="G719" s="253" t="s">
        <v>166</v>
      </c>
    </row>
    <row r="720" spans="1:7">
      <c r="A720" s="252">
        <v>386</v>
      </c>
      <c r="B720" s="253" t="s">
        <v>9915</v>
      </c>
      <c r="C720" s="253" t="s">
        <v>7667</v>
      </c>
      <c r="D720" s="299">
        <v>2.0030045067601288E-4</v>
      </c>
      <c r="E720" s="253" t="s">
        <v>7695</v>
      </c>
      <c r="F720" s="253" t="s">
        <v>7696</v>
      </c>
      <c r="G720" s="253" t="s">
        <v>166</v>
      </c>
    </row>
    <row r="721" spans="1:7">
      <c r="A721" s="252" t="s">
        <v>9315</v>
      </c>
      <c r="B721" s="253" t="s">
        <v>9257</v>
      </c>
      <c r="C721" s="253" t="s">
        <v>7756</v>
      </c>
      <c r="D721" s="299">
        <v>2.0030045067601288E-4</v>
      </c>
      <c r="E721" s="253" t="s">
        <v>7708</v>
      </c>
      <c r="F721" s="253" t="s">
        <v>7709</v>
      </c>
      <c r="G721" s="253" t="s">
        <v>142</v>
      </c>
    </row>
    <row r="722" spans="1:7">
      <c r="A722" s="252" t="s">
        <v>9324</v>
      </c>
      <c r="B722" s="253" t="s">
        <v>9113</v>
      </c>
      <c r="C722" s="253" t="s">
        <v>7756</v>
      </c>
      <c r="D722" s="299">
        <v>2.0030045067601288E-4</v>
      </c>
      <c r="E722" s="253" t="s">
        <v>7708</v>
      </c>
      <c r="F722" s="253" t="s">
        <v>7709</v>
      </c>
      <c r="G722" s="253" t="s">
        <v>142</v>
      </c>
    </row>
    <row r="723" spans="1:7">
      <c r="A723" s="252" t="s">
        <v>9359</v>
      </c>
      <c r="B723" s="253" t="s">
        <v>8298</v>
      </c>
      <c r="C723" s="253" t="s">
        <v>7641</v>
      </c>
      <c r="D723" s="299">
        <v>2.0030045067601288E-4</v>
      </c>
      <c r="E723" s="253" t="s">
        <v>7708</v>
      </c>
      <c r="F723" s="253" t="s">
        <v>7709</v>
      </c>
      <c r="G723" s="253" t="s">
        <v>142</v>
      </c>
    </row>
    <row r="724" spans="1:7">
      <c r="A724" s="252" t="s">
        <v>9328</v>
      </c>
      <c r="B724" s="253" t="s">
        <v>9809</v>
      </c>
      <c r="C724" s="253" t="s">
        <v>7664</v>
      </c>
      <c r="D724" s="299">
        <v>2.0030045067601288E-4</v>
      </c>
      <c r="E724" s="253" t="s">
        <v>7708</v>
      </c>
      <c r="F724" s="253" t="s">
        <v>7709</v>
      </c>
      <c r="G724" s="253" t="s">
        <v>142</v>
      </c>
    </row>
    <row r="725" spans="1:7">
      <c r="A725" s="252" t="s">
        <v>9351</v>
      </c>
      <c r="B725" s="253" t="s">
        <v>2476</v>
      </c>
      <c r="C725" s="253" t="s">
        <v>7756</v>
      </c>
      <c r="D725" s="299">
        <v>2.0030045067601288E-4</v>
      </c>
      <c r="E725" s="253" t="s">
        <v>7708</v>
      </c>
      <c r="F725" s="253" t="s">
        <v>7709</v>
      </c>
      <c r="G725" s="253" t="s">
        <v>142</v>
      </c>
    </row>
    <row r="726" spans="1:7">
      <c r="A726" s="252" t="s">
        <v>9303</v>
      </c>
      <c r="B726" s="253" t="s">
        <v>9831</v>
      </c>
      <c r="C726" s="253" t="s">
        <v>7646</v>
      </c>
      <c r="D726" s="299">
        <v>2.0030045067601288E-4</v>
      </c>
      <c r="E726" s="253" t="s">
        <v>7708</v>
      </c>
      <c r="F726" s="253" t="s">
        <v>7709</v>
      </c>
      <c r="G726" s="253" t="s">
        <v>142</v>
      </c>
    </row>
    <row r="727" spans="1:7">
      <c r="A727" s="252" t="s">
        <v>9325</v>
      </c>
      <c r="B727" s="253" t="s">
        <v>9843</v>
      </c>
      <c r="C727" s="253" t="s">
        <v>7654</v>
      </c>
      <c r="D727" s="299">
        <v>2.0030045067601288E-4</v>
      </c>
      <c r="E727" s="253" t="s">
        <v>7708</v>
      </c>
      <c r="F727" s="253" t="s">
        <v>7709</v>
      </c>
      <c r="G727" s="253" t="s">
        <v>142</v>
      </c>
    </row>
    <row r="728" spans="1:7">
      <c r="A728" s="252" t="s">
        <v>9332</v>
      </c>
      <c r="B728" s="253" t="s">
        <v>9028</v>
      </c>
      <c r="C728" s="253" t="s">
        <v>7756</v>
      </c>
      <c r="D728" s="299">
        <v>2.0030045067601288E-4</v>
      </c>
      <c r="E728" s="253" t="s">
        <v>7708</v>
      </c>
      <c r="F728" s="253" t="s">
        <v>7709</v>
      </c>
      <c r="G728" s="253" t="s">
        <v>142</v>
      </c>
    </row>
    <row r="729" spans="1:7">
      <c r="A729" s="252" t="s">
        <v>9347</v>
      </c>
      <c r="B729" s="253" t="s">
        <v>972</v>
      </c>
      <c r="C729" s="253" t="s">
        <v>7738</v>
      </c>
      <c r="D729" s="299">
        <v>2.0030045067601288E-4</v>
      </c>
      <c r="E729" s="253" t="s">
        <v>7708</v>
      </c>
      <c r="F729" s="253" t="s">
        <v>7709</v>
      </c>
      <c r="G729" s="253" t="s">
        <v>142</v>
      </c>
    </row>
    <row r="730" spans="1:7">
      <c r="A730" s="252">
        <v>207940</v>
      </c>
      <c r="B730" s="253" t="s">
        <v>9909</v>
      </c>
      <c r="C730" s="253" t="s">
        <v>7664</v>
      </c>
      <c r="D730" s="299">
        <v>2.0030045067601288E-4</v>
      </c>
      <c r="E730" s="253" t="s">
        <v>7708</v>
      </c>
      <c r="F730" s="253" t="s">
        <v>7709</v>
      </c>
      <c r="G730" s="253" t="s">
        <v>142</v>
      </c>
    </row>
    <row r="731" spans="1:7">
      <c r="A731" s="252" t="s">
        <v>9163</v>
      </c>
      <c r="B731" s="253" t="s">
        <v>8923</v>
      </c>
      <c r="C731" s="253" t="s">
        <v>7738</v>
      </c>
      <c r="D731" s="299">
        <v>2.0030045067601288E-4</v>
      </c>
      <c r="E731" s="253" t="s">
        <v>7690</v>
      </c>
      <c r="F731" s="253" t="s">
        <v>7691</v>
      </c>
      <c r="G731" s="253" t="s">
        <v>170</v>
      </c>
    </row>
    <row r="732" spans="1:7">
      <c r="A732" s="252" t="s">
        <v>8280</v>
      </c>
      <c r="B732" s="253" t="s">
        <v>8281</v>
      </c>
      <c r="C732" s="253" t="s">
        <v>7664</v>
      </c>
      <c r="D732" s="299">
        <v>2.0030045067601288E-4</v>
      </c>
      <c r="E732" s="253" t="s">
        <v>7690</v>
      </c>
      <c r="F732" s="253" t="s">
        <v>7691</v>
      </c>
      <c r="G732" s="253" t="s">
        <v>170</v>
      </c>
    </row>
    <row r="733" spans="1:7">
      <c r="A733" s="252" t="s">
        <v>8919</v>
      </c>
      <c r="B733" s="253" t="s">
        <v>8920</v>
      </c>
      <c r="C733" s="253" t="s">
        <v>7756</v>
      </c>
      <c r="D733" s="299">
        <v>2.0030045067601288E-4</v>
      </c>
      <c r="E733" s="253" t="s">
        <v>7690</v>
      </c>
      <c r="F733" s="253" t="s">
        <v>7691</v>
      </c>
      <c r="G733" s="253" t="s">
        <v>170</v>
      </c>
    </row>
    <row r="734" spans="1:7">
      <c r="A734" s="252" t="s">
        <v>8538</v>
      </c>
      <c r="B734" s="253" t="s">
        <v>8539</v>
      </c>
      <c r="C734" s="253" t="s">
        <v>7650</v>
      </c>
      <c r="D734" s="299">
        <v>2.0030045067601288E-4</v>
      </c>
      <c r="E734" s="253" t="s">
        <v>8463</v>
      </c>
      <c r="F734" s="253" t="s">
        <v>8464</v>
      </c>
      <c r="G734" s="253" t="s">
        <v>8465</v>
      </c>
    </row>
    <row r="735" spans="1:7">
      <c r="A735" s="252" t="s">
        <v>8461</v>
      </c>
      <c r="B735" s="253" t="s">
        <v>8462</v>
      </c>
      <c r="C735" s="253" t="s">
        <v>7805</v>
      </c>
      <c r="D735" s="299">
        <v>2.0030045067601288E-4</v>
      </c>
      <c r="E735" s="253" t="s">
        <v>8463</v>
      </c>
      <c r="F735" s="253" t="s">
        <v>8464</v>
      </c>
      <c r="G735" s="253" t="s">
        <v>8465</v>
      </c>
    </row>
    <row r="736" spans="1:7">
      <c r="A736" s="252" t="s">
        <v>9001</v>
      </c>
      <c r="B736" s="253" t="s">
        <v>9002</v>
      </c>
      <c r="C736" s="253" t="s">
        <v>7805</v>
      </c>
      <c r="D736" s="299">
        <v>2.0030045067601288E-4</v>
      </c>
      <c r="E736" s="253" t="s">
        <v>8463</v>
      </c>
      <c r="F736" s="253" t="s">
        <v>8941</v>
      </c>
      <c r="G736" s="253" t="s">
        <v>8465</v>
      </c>
    </row>
    <row r="737" spans="1:7">
      <c r="A737" s="252" t="s">
        <v>8492</v>
      </c>
      <c r="B737" s="253" t="s">
        <v>8493</v>
      </c>
      <c r="C737" s="253" t="s">
        <v>7654</v>
      </c>
      <c r="D737" s="299">
        <v>2.0030045067601288E-4</v>
      </c>
      <c r="E737" s="253" t="s">
        <v>8463</v>
      </c>
      <c r="F737" s="253" t="s">
        <v>8464</v>
      </c>
      <c r="G737" s="253" t="s">
        <v>8465</v>
      </c>
    </row>
    <row r="738" spans="1:7">
      <c r="A738" s="252" t="s">
        <v>8858</v>
      </c>
      <c r="B738" s="253" t="s">
        <v>8859</v>
      </c>
      <c r="C738" s="253" t="s">
        <v>7756</v>
      </c>
      <c r="D738" s="299">
        <v>2.0030045067601288E-4</v>
      </c>
      <c r="E738" s="253" t="s">
        <v>8313</v>
      </c>
      <c r="F738" s="253" t="s">
        <v>8314</v>
      </c>
      <c r="G738" s="253" t="s">
        <v>137</v>
      </c>
    </row>
    <row r="739" spans="1:7">
      <c r="A739" s="252" t="s">
        <v>8537</v>
      </c>
      <c r="B739" s="253" t="s">
        <v>9176</v>
      </c>
      <c r="C739" s="253" t="s">
        <v>7650</v>
      </c>
      <c r="D739" s="299">
        <v>2.0030045067601288E-4</v>
      </c>
      <c r="E739" s="253" t="s">
        <v>8313</v>
      </c>
      <c r="F739" s="253" t="s">
        <v>8314</v>
      </c>
      <c r="G739" s="253" t="s">
        <v>137</v>
      </c>
    </row>
    <row r="740" spans="1:7">
      <c r="A740" s="252" t="s">
        <v>8916</v>
      </c>
      <c r="B740" s="253" t="s">
        <v>8917</v>
      </c>
      <c r="C740" s="253" t="s">
        <v>7664</v>
      </c>
      <c r="D740" s="299">
        <v>2.0030045067601288E-4</v>
      </c>
      <c r="E740" s="253" t="s">
        <v>8313</v>
      </c>
      <c r="F740" s="253" t="s">
        <v>8314</v>
      </c>
      <c r="G740" s="253" t="s">
        <v>137</v>
      </c>
    </row>
    <row r="741" spans="1:7">
      <c r="A741" s="252" t="s">
        <v>8390</v>
      </c>
      <c r="B741" s="253" t="s">
        <v>8391</v>
      </c>
      <c r="C741" s="253" t="s">
        <v>7774</v>
      </c>
      <c r="D741" s="299">
        <v>2.0030045067601288E-4</v>
      </c>
      <c r="E741" s="253" t="s">
        <v>7720</v>
      </c>
      <c r="F741" s="253" t="s">
        <v>7721</v>
      </c>
      <c r="G741" s="253" t="s">
        <v>137</v>
      </c>
    </row>
    <row r="742" spans="1:7">
      <c r="A742" s="252" t="s">
        <v>8097</v>
      </c>
      <c r="B742" s="253" t="s">
        <v>8098</v>
      </c>
      <c r="C742" s="253" t="s">
        <v>7646</v>
      </c>
      <c r="D742" s="299">
        <v>2.0030045067601288E-4</v>
      </c>
      <c r="E742" s="253" t="s">
        <v>7720</v>
      </c>
      <c r="F742" s="253" t="s">
        <v>7721</v>
      </c>
      <c r="G742" s="253" t="s">
        <v>137</v>
      </c>
    </row>
    <row r="743" spans="1:7">
      <c r="A743" s="252" t="s">
        <v>8543</v>
      </c>
      <c r="B743" s="253" t="s">
        <v>8544</v>
      </c>
      <c r="C743" s="253" t="s">
        <v>7756</v>
      </c>
      <c r="D743" s="299">
        <v>2.0030045067601288E-4</v>
      </c>
      <c r="E743" s="253" t="s">
        <v>7720</v>
      </c>
      <c r="F743" s="253" t="s">
        <v>7721</v>
      </c>
      <c r="G743" s="253" t="s">
        <v>137</v>
      </c>
    </row>
    <row r="744" spans="1:7">
      <c r="A744" s="252" t="s">
        <v>8668</v>
      </c>
      <c r="B744" s="253" t="s">
        <v>2638</v>
      </c>
      <c r="C744" s="253" t="s">
        <v>7654</v>
      </c>
      <c r="D744" s="299">
        <v>2.0030045067601288E-4</v>
      </c>
      <c r="E744" s="253" t="s">
        <v>7720</v>
      </c>
      <c r="F744" s="253" t="s">
        <v>7721</v>
      </c>
      <c r="G744" s="253" t="s">
        <v>137</v>
      </c>
    </row>
    <row r="745" spans="1:7">
      <c r="A745" s="252" t="s">
        <v>8237</v>
      </c>
      <c r="B745" s="253" t="s">
        <v>8238</v>
      </c>
      <c r="C745" s="253" t="s">
        <v>7641</v>
      </c>
      <c r="D745" s="299">
        <v>2.0030045067601288E-4</v>
      </c>
      <c r="E745" s="253" t="s">
        <v>7720</v>
      </c>
      <c r="F745" s="253" t="s">
        <v>7721</v>
      </c>
      <c r="G745" s="253" t="s">
        <v>137</v>
      </c>
    </row>
    <row r="746" spans="1:7">
      <c r="A746" s="252" t="s">
        <v>8951</v>
      </c>
      <c r="B746" s="253" t="s">
        <v>8952</v>
      </c>
      <c r="C746" s="253" t="s">
        <v>7805</v>
      </c>
      <c r="D746" s="299">
        <v>2.0030045067601288E-4</v>
      </c>
      <c r="E746" s="253" t="s">
        <v>7720</v>
      </c>
      <c r="F746" s="253" t="s">
        <v>7721</v>
      </c>
      <c r="G746" s="253" t="s">
        <v>137</v>
      </c>
    </row>
    <row r="747" spans="1:7">
      <c r="A747" s="252" t="s">
        <v>8235</v>
      </c>
      <c r="B747" s="253" t="s">
        <v>8236</v>
      </c>
      <c r="C747" s="253" t="s">
        <v>7641</v>
      </c>
      <c r="D747" s="299">
        <v>2.0030045067601288E-4</v>
      </c>
      <c r="E747" s="253" t="s">
        <v>7720</v>
      </c>
      <c r="F747" s="253" t="s">
        <v>7721</v>
      </c>
      <c r="G747" s="253" t="s">
        <v>137</v>
      </c>
    </row>
    <row r="748" spans="1:7">
      <c r="A748" s="252" t="s">
        <v>8894</v>
      </c>
      <c r="B748" s="253" t="s">
        <v>9184</v>
      </c>
      <c r="C748" s="253" t="s">
        <v>7738</v>
      </c>
      <c r="D748" s="299">
        <v>2.0030045067601288E-4</v>
      </c>
      <c r="E748" s="253" t="s">
        <v>7676</v>
      </c>
      <c r="F748" s="253" t="s">
        <v>7677</v>
      </c>
      <c r="G748" s="253" t="s">
        <v>137</v>
      </c>
    </row>
    <row r="749" spans="1:7">
      <c r="A749" s="252" t="s">
        <v>8164</v>
      </c>
      <c r="B749" s="253" t="s">
        <v>8164</v>
      </c>
      <c r="C749" s="253" t="s">
        <v>7646</v>
      </c>
      <c r="D749" s="299">
        <v>2.0030045067601288E-4</v>
      </c>
      <c r="E749" s="253" t="s">
        <v>7676</v>
      </c>
      <c r="F749" s="253" t="s">
        <v>7677</v>
      </c>
      <c r="G749" s="253" t="s">
        <v>137</v>
      </c>
    </row>
    <row r="750" spans="1:7">
      <c r="A750" s="252" t="s">
        <v>8829</v>
      </c>
      <c r="B750" s="253" t="s">
        <v>8830</v>
      </c>
      <c r="C750" s="253" t="s">
        <v>7756</v>
      </c>
      <c r="D750" s="299">
        <v>2.0030045067601288E-4</v>
      </c>
      <c r="E750" s="253" t="s">
        <v>7676</v>
      </c>
      <c r="F750" s="253" t="s">
        <v>7677</v>
      </c>
      <c r="G750" s="253" t="s">
        <v>137</v>
      </c>
    </row>
    <row r="751" spans="1:7">
      <c r="A751" s="252" t="s">
        <v>8691</v>
      </c>
      <c r="B751" s="253" t="s">
        <v>9850</v>
      </c>
      <c r="C751" s="253" t="s">
        <v>7664</v>
      </c>
      <c r="D751" s="299">
        <v>2.0030045067601288E-4</v>
      </c>
      <c r="E751" s="253" t="s">
        <v>7676</v>
      </c>
      <c r="F751" s="253" t="s">
        <v>7677</v>
      </c>
      <c r="G751" s="253" t="s">
        <v>137</v>
      </c>
    </row>
    <row r="752" spans="1:7">
      <c r="A752" s="252" t="s">
        <v>8301</v>
      </c>
      <c r="B752" s="253" t="s">
        <v>8302</v>
      </c>
      <c r="C752" s="253" t="s">
        <v>7646</v>
      </c>
      <c r="D752" s="299">
        <v>2.0030045067601288E-4</v>
      </c>
      <c r="E752" s="253" t="s">
        <v>7676</v>
      </c>
      <c r="F752" s="253" t="s">
        <v>7677</v>
      </c>
      <c r="G752" s="253" t="s">
        <v>137</v>
      </c>
    </row>
    <row r="753" spans="1:7">
      <c r="A753" s="252" t="s">
        <v>7697</v>
      </c>
      <c r="B753" s="253" t="s">
        <v>8345</v>
      </c>
      <c r="C753" s="253" t="s">
        <v>7664</v>
      </c>
      <c r="D753" s="299">
        <v>2.0030045067601288E-4</v>
      </c>
      <c r="E753" s="253" t="s">
        <v>7676</v>
      </c>
      <c r="F753" s="253" t="s">
        <v>7677</v>
      </c>
      <c r="G753" s="253" t="s">
        <v>137</v>
      </c>
    </row>
    <row r="754" spans="1:7">
      <c r="A754" s="252">
        <v>2802</v>
      </c>
      <c r="B754" s="253" t="s">
        <v>9785</v>
      </c>
      <c r="C754" s="253" t="s">
        <v>7680</v>
      </c>
      <c r="D754" s="299">
        <v>2.0030045067601288E-4</v>
      </c>
      <c r="E754" s="253" t="s">
        <v>7740</v>
      </c>
      <c r="F754" s="253" t="s">
        <v>7741</v>
      </c>
      <c r="G754" s="253" t="s">
        <v>147</v>
      </c>
    </row>
    <row r="755" spans="1:7">
      <c r="A755" s="252">
        <v>6367</v>
      </c>
      <c r="B755" s="253" t="s">
        <v>2933</v>
      </c>
      <c r="C755" s="253" t="s">
        <v>7756</v>
      </c>
      <c r="D755" s="299">
        <v>2.0030045067601288E-4</v>
      </c>
      <c r="E755" s="253" t="s">
        <v>7740</v>
      </c>
      <c r="F755" s="253" t="s">
        <v>7741</v>
      </c>
      <c r="G755" s="253" t="s">
        <v>147</v>
      </c>
    </row>
    <row r="756" spans="1:7">
      <c r="A756" s="252">
        <v>8601</v>
      </c>
      <c r="B756" s="253" t="s">
        <v>2963</v>
      </c>
      <c r="C756" s="253" t="s">
        <v>7650</v>
      </c>
      <c r="D756" s="299">
        <v>2.0030045067601288E-4</v>
      </c>
      <c r="E756" s="253" t="s">
        <v>7740</v>
      </c>
      <c r="F756" s="253" t="s">
        <v>7741</v>
      </c>
      <c r="G756" s="253" t="s">
        <v>147</v>
      </c>
    </row>
    <row r="757" spans="1:7">
      <c r="A757" s="252">
        <v>4503</v>
      </c>
      <c r="B757" s="253" t="s">
        <v>9803</v>
      </c>
      <c r="C757" s="253" t="s">
        <v>7664</v>
      </c>
      <c r="D757" s="299">
        <v>2.0030045067601288E-4</v>
      </c>
      <c r="E757" s="253" t="s">
        <v>7740</v>
      </c>
      <c r="F757" s="253" t="s">
        <v>7741</v>
      </c>
      <c r="G757" s="253" t="s">
        <v>147</v>
      </c>
    </row>
    <row r="758" spans="1:7">
      <c r="A758" s="252">
        <v>7751</v>
      </c>
      <c r="B758" s="253" t="s">
        <v>9812</v>
      </c>
      <c r="C758" s="253" t="s">
        <v>7641</v>
      </c>
      <c r="D758" s="299">
        <v>2.0030045067601288E-4</v>
      </c>
      <c r="E758" s="253" t="s">
        <v>7740</v>
      </c>
      <c r="F758" s="253" t="s">
        <v>7741</v>
      </c>
      <c r="G758" s="253" t="s">
        <v>147</v>
      </c>
    </row>
    <row r="759" spans="1:7">
      <c r="A759" s="252">
        <v>8801</v>
      </c>
      <c r="B759" s="253" t="s">
        <v>9819</v>
      </c>
      <c r="C759" s="253" t="s">
        <v>7805</v>
      </c>
      <c r="D759" s="299">
        <v>2.0030045067601288E-4</v>
      </c>
      <c r="E759" s="253" t="s">
        <v>7740</v>
      </c>
      <c r="F759" s="253" t="s">
        <v>7741</v>
      </c>
      <c r="G759" s="253" t="s">
        <v>147</v>
      </c>
    </row>
    <row r="760" spans="1:7">
      <c r="A760" s="252">
        <v>6178</v>
      </c>
      <c r="B760" s="253" t="s">
        <v>8794</v>
      </c>
      <c r="C760" s="253" t="s">
        <v>7650</v>
      </c>
      <c r="D760" s="299">
        <v>2.0030045067601288E-4</v>
      </c>
      <c r="E760" s="253" t="s">
        <v>7740</v>
      </c>
      <c r="F760" s="253" t="s">
        <v>7741</v>
      </c>
      <c r="G760" s="253" t="s">
        <v>147</v>
      </c>
    </row>
    <row r="761" spans="1:7">
      <c r="A761" s="252">
        <v>7269</v>
      </c>
      <c r="B761" s="253" t="s">
        <v>9834</v>
      </c>
      <c r="C761" s="253" t="s">
        <v>7646</v>
      </c>
      <c r="D761" s="299">
        <v>2.0030045067601288E-4</v>
      </c>
      <c r="E761" s="253" t="s">
        <v>7740</v>
      </c>
      <c r="F761" s="253" t="s">
        <v>7741</v>
      </c>
      <c r="G761" s="253" t="s">
        <v>147</v>
      </c>
    </row>
    <row r="762" spans="1:7">
      <c r="A762" s="252">
        <v>9532</v>
      </c>
      <c r="B762" s="253" t="s">
        <v>9835</v>
      </c>
      <c r="C762" s="253" t="s">
        <v>7774</v>
      </c>
      <c r="D762" s="299">
        <v>2.0030045067601288E-4</v>
      </c>
      <c r="E762" s="253" t="s">
        <v>7740</v>
      </c>
      <c r="F762" s="253" t="s">
        <v>7741</v>
      </c>
      <c r="G762" s="253" t="s">
        <v>147</v>
      </c>
    </row>
    <row r="763" spans="1:7">
      <c r="A763" s="252">
        <v>7832</v>
      </c>
      <c r="B763" s="253" t="s">
        <v>8791</v>
      </c>
      <c r="C763" s="253" t="s">
        <v>7646</v>
      </c>
      <c r="D763" s="299">
        <v>2.0030045067601288E-4</v>
      </c>
      <c r="E763" s="253" t="s">
        <v>7740</v>
      </c>
      <c r="F763" s="253" t="s">
        <v>7741</v>
      </c>
      <c r="G763" s="253" t="s">
        <v>147</v>
      </c>
    </row>
    <row r="764" spans="1:7">
      <c r="A764" s="252">
        <v>4543</v>
      </c>
      <c r="B764" s="253" t="s">
        <v>9837</v>
      </c>
      <c r="C764" s="253" t="s">
        <v>7664</v>
      </c>
      <c r="D764" s="299">
        <v>2.0030045067601288E-4</v>
      </c>
      <c r="E764" s="253" t="s">
        <v>7740</v>
      </c>
      <c r="F764" s="253" t="s">
        <v>7741</v>
      </c>
      <c r="G764" s="253" t="s">
        <v>147</v>
      </c>
    </row>
    <row r="765" spans="1:7">
      <c r="A765" s="252">
        <v>4307</v>
      </c>
      <c r="B765" s="253" t="s">
        <v>9851</v>
      </c>
      <c r="C765" s="253" t="s">
        <v>7641</v>
      </c>
      <c r="D765" s="299">
        <v>2.0030045067601288E-4</v>
      </c>
      <c r="E765" s="253" t="s">
        <v>7740</v>
      </c>
      <c r="F765" s="253" t="s">
        <v>7741</v>
      </c>
      <c r="G765" s="253" t="s">
        <v>147</v>
      </c>
    </row>
    <row r="766" spans="1:7">
      <c r="A766" s="252">
        <v>9531</v>
      </c>
      <c r="B766" s="253" t="s">
        <v>8840</v>
      </c>
      <c r="C766" s="253" t="s">
        <v>7774</v>
      </c>
      <c r="D766" s="299">
        <v>2.0030045067601288E-4</v>
      </c>
      <c r="E766" s="253" t="s">
        <v>7740</v>
      </c>
      <c r="F766" s="253" t="s">
        <v>7741</v>
      </c>
      <c r="G766" s="253" t="s">
        <v>147</v>
      </c>
    </row>
    <row r="767" spans="1:7">
      <c r="A767" s="252">
        <v>1605</v>
      </c>
      <c r="B767" s="253" t="s">
        <v>9857</v>
      </c>
      <c r="C767" s="253" t="s">
        <v>7667</v>
      </c>
      <c r="D767" s="299">
        <v>2.0030045067601288E-4</v>
      </c>
      <c r="E767" s="253" t="s">
        <v>7740</v>
      </c>
      <c r="F767" s="253" t="s">
        <v>7741</v>
      </c>
      <c r="G767" s="253" t="s">
        <v>147</v>
      </c>
    </row>
    <row r="768" spans="1:7">
      <c r="A768" s="252">
        <v>1802</v>
      </c>
      <c r="B768" s="253" t="s">
        <v>9867</v>
      </c>
      <c r="C768" s="253" t="s">
        <v>7756</v>
      </c>
      <c r="D768" s="299">
        <v>2.0030045067601288E-4</v>
      </c>
      <c r="E768" s="253" t="s">
        <v>7740</v>
      </c>
      <c r="F768" s="253" t="s">
        <v>7741</v>
      </c>
      <c r="G768" s="253" t="s">
        <v>147</v>
      </c>
    </row>
    <row r="769" spans="1:7">
      <c r="A769" s="252">
        <v>1812</v>
      </c>
      <c r="B769" s="253" t="s">
        <v>9869</v>
      </c>
      <c r="C769" s="253" t="s">
        <v>7756</v>
      </c>
      <c r="D769" s="299">
        <v>2.0030045067601288E-4</v>
      </c>
      <c r="E769" s="253" t="s">
        <v>7740</v>
      </c>
      <c r="F769" s="253" t="s">
        <v>7741</v>
      </c>
      <c r="G769" s="253" t="s">
        <v>147</v>
      </c>
    </row>
    <row r="770" spans="1:7">
      <c r="A770" s="252">
        <v>6902</v>
      </c>
      <c r="B770" s="253" t="s">
        <v>9872</v>
      </c>
      <c r="C770" s="253" t="s">
        <v>7646</v>
      </c>
      <c r="D770" s="299">
        <v>2.0030045067601288E-4</v>
      </c>
      <c r="E770" s="253" t="s">
        <v>7740</v>
      </c>
      <c r="F770" s="253" t="s">
        <v>7741</v>
      </c>
      <c r="G770" s="253" t="s">
        <v>147</v>
      </c>
    </row>
    <row r="771" spans="1:7">
      <c r="A771" s="252">
        <v>8802</v>
      </c>
      <c r="B771" s="253" t="s">
        <v>1024</v>
      </c>
      <c r="C771" s="253" t="s">
        <v>7805</v>
      </c>
      <c r="D771" s="299">
        <v>2.0030045067601288E-4</v>
      </c>
      <c r="E771" s="253" t="s">
        <v>7740</v>
      </c>
      <c r="F771" s="253" t="s">
        <v>7741</v>
      </c>
      <c r="G771" s="253" t="s">
        <v>147</v>
      </c>
    </row>
    <row r="772" spans="1:7">
      <c r="A772" s="252">
        <v>7936</v>
      </c>
      <c r="B772" s="253" t="s">
        <v>9874</v>
      </c>
      <c r="C772" s="253" t="s">
        <v>7646</v>
      </c>
      <c r="D772" s="299">
        <v>2.0030045067601288E-4</v>
      </c>
      <c r="E772" s="253" t="s">
        <v>7740</v>
      </c>
      <c r="F772" s="253" t="s">
        <v>7741</v>
      </c>
      <c r="G772" s="253" t="s">
        <v>147</v>
      </c>
    </row>
    <row r="773" spans="1:7">
      <c r="A773" s="252">
        <v>8267</v>
      </c>
      <c r="B773" s="253" t="s">
        <v>9878</v>
      </c>
      <c r="C773" s="253" t="s">
        <v>7680</v>
      </c>
      <c r="D773" s="299">
        <v>2.0030045067601288E-4</v>
      </c>
      <c r="E773" s="253" t="s">
        <v>7740</v>
      </c>
      <c r="F773" s="253" t="s">
        <v>7741</v>
      </c>
      <c r="G773" s="253" t="s">
        <v>147</v>
      </c>
    </row>
    <row r="774" spans="1:7">
      <c r="A774" s="252">
        <v>8473</v>
      </c>
      <c r="B774" s="253" t="s">
        <v>5735</v>
      </c>
      <c r="C774" s="253" t="s">
        <v>7650</v>
      </c>
      <c r="D774" s="299">
        <v>2.0030045067601288E-4</v>
      </c>
      <c r="E774" s="253" t="s">
        <v>7740</v>
      </c>
      <c r="F774" s="253" t="s">
        <v>7741</v>
      </c>
      <c r="G774" s="253" t="s">
        <v>147</v>
      </c>
    </row>
    <row r="775" spans="1:7">
      <c r="A775" s="252">
        <v>7733</v>
      </c>
      <c r="B775" s="253" t="s">
        <v>9880</v>
      </c>
      <c r="C775" s="253" t="s">
        <v>7664</v>
      </c>
      <c r="D775" s="299">
        <v>2.0030045067601288E-4</v>
      </c>
      <c r="E775" s="253" t="s">
        <v>7740</v>
      </c>
      <c r="F775" s="253" t="s">
        <v>7741</v>
      </c>
      <c r="G775" s="253" t="s">
        <v>147</v>
      </c>
    </row>
    <row r="776" spans="1:7">
      <c r="A776" s="252">
        <v>8830</v>
      </c>
      <c r="B776" s="253" t="s">
        <v>9882</v>
      </c>
      <c r="C776" s="253" t="s">
        <v>7805</v>
      </c>
      <c r="D776" s="299">
        <v>2.0030045067601288E-4</v>
      </c>
      <c r="E776" s="253" t="s">
        <v>7740</v>
      </c>
      <c r="F776" s="253" t="s">
        <v>7741</v>
      </c>
      <c r="G776" s="253" t="s">
        <v>147</v>
      </c>
    </row>
    <row r="777" spans="1:7">
      <c r="A777" s="252">
        <v>1925</v>
      </c>
      <c r="B777" s="253" t="s">
        <v>9884</v>
      </c>
      <c r="C777" s="253" t="s">
        <v>7805</v>
      </c>
      <c r="D777" s="299">
        <v>2.0030045067601288E-4</v>
      </c>
      <c r="E777" s="253" t="s">
        <v>7740</v>
      </c>
      <c r="F777" s="253" t="s">
        <v>7741</v>
      </c>
      <c r="G777" s="253" t="s">
        <v>147</v>
      </c>
    </row>
    <row r="778" spans="1:7">
      <c r="A778" s="252">
        <v>9020</v>
      </c>
      <c r="B778" s="253" t="s">
        <v>8444</v>
      </c>
      <c r="C778" s="253" t="s">
        <v>7756</v>
      </c>
      <c r="D778" s="299">
        <v>2.0030045067601288E-4</v>
      </c>
      <c r="E778" s="253" t="s">
        <v>7740</v>
      </c>
      <c r="F778" s="253" t="s">
        <v>7741</v>
      </c>
      <c r="G778" s="253" t="s">
        <v>147</v>
      </c>
    </row>
    <row r="779" spans="1:7">
      <c r="A779" s="252">
        <v>7912</v>
      </c>
      <c r="B779" s="253" t="s">
        <v>9886</v>
      </c>
      <c r="C779" s="253" t="s">
        <v>7756</v>
      </c>
      <c r="D779" s="299">
        <v>2.0030045067601288E-4</v>
      </c>
      <c r="E779" s="253" t="s">
        <v>7740</v>
      </c>
      <c r="F779" s="253" t="s">
        <v>7741</v>
      </c>
      <c r="G779" s="253" t="s">
        <v>147</v>
      </c>
    </row>
    <row r="780" spans="1:7">
      <c r="A780" s="252">
        <v>7453</v>
      </c>
      <c r="B780" s="253" t="s">
        <v>9889</v>
      </c>
      <c r="C780" s="253" t="s">
        <v>7646</v>
      </c>
      <c r="D780" s="299">
        <v>2.0030045067601288E-4</v>
      </c>
      <c r="E780" s="253" t="s">
        <v>7740</v>
      </c>
      <c r="F780" s="253" t="s">
        <v>7741</v>
      </c>
      <c r="G780" s="253" t="s">
        <v>147</v>
      </c>
    </row>
    <row r="781" spans="1:7">
      <c r="A781" s="252">
        <v>6920</v>
      </c>
      <c r="B781" s="253" t="s">
        <v>9900</v>
      </c>
      <c r="C781" s="253" t="s">
        <v>7641</v>
      </c>
      <c r="D781" s="299">
        <v>2.0030045067601288E-4</v>
      </c>
      <c r="E781" s="253" t="s">
        <v>7740</v>
      </c>
      <c r="F781" s="253" t="s">
        <v>7741</v>
      </c>
      <c r="G781" s="253" t="s">
        <v>147</v>
      </c>
    </row>
    <row r="782" spans="1:7">
      <c r="A782" s="252">
        <v>7272</v>
      </c>
      <c r="B782" s="253" t="s">
        <v>9901</v>
      </c>
      <c r="C782" s="253" t="s">
        <v>7646</v>
      </c>
      <c r="D782" s="299">
        <v>2.0030045067601288E-4</v>
      </c>
      <c r="E782" s="253" t="s">
        <v>7740</v>
      </c>
      <c r="F782" s="253" t="s">
        <v>7741</v>
      </c>
      <c r="G782" s="253" t="s">
        <v>147</v>
      </c>
    </row>
    <row r="783" spans="1:7">
      <c r="A783" s="252">
        <v>9022</v>
      </c>
      <c r="B783" s="253" t="s">
        <v>8480</v>
      </c>
      <c r="C783" s="253" t="s">
        <v>7756</v>
      </c>
      <c r="D783" s="299">
        <v>2.0030045067601288E-4</v>
      </c>
      <c r="E783" s="253" t="s">
        <v>7740</v>
      </c>
      <c r="F783" s="253" t="s">
        <v>7741</v>
      </c>
      <c r="G783" s="253" t="s">
        <v>147</v>
      </c>
    </row>
    <row r="784" spans="1:7">
      <c r="A784" s="252">
        <v>4661</v>
      </c>
      <c r="B784" s="253" t="s">
        <v>9908</v>
      </c>
      <c r="C784" s="253" t="s">
        <v>7646</v>
      </c>
      <c r="D784" s="299">
        <v>2.0030045067601288E-4</v>
      </c>
      <c r="E784" s="253" t="s">
        <v>7740</v>
      </c>
      <c r="F784" s="253" t="s">
        <v>7741</v>
      </c>
      <c r="G784" s="253" t="s">
        <v>147</v>
      </c>
    </row>
    <row r="785" spans="1:7">
      <c r="A785" s="252">
        <v>6479</v>
      </c>
      <c r="B785" s="253" t="s">
        <v>8655</v>
      </c>
      <c r="C785" s="253" t="s">
        <v>7756</v>
      </c>
      <c r="D785" s="299">
        <v>2.0030045067601288E-4</v>
      </c>
      <c r="E785" s="253" t="s">
        <v>7740</v>
      </c>
      <c r="F785" s="253" t="s">
        <v>7741</v>
      </c>
      <c r="G785" s="253" t="s">
        <v>147</v>
      </c>
    </row>
    <row r="786" spans="1:7">
      <c r="A786" s="252">
        <v>4004</v>
      </c>
      <c r="B786" s="253" t="s">
        <v>9910</v>
      </c>
      <c r="C786" s="253" t="s">
        <v>7738</v>
      </c>
      <c r="D786" s="299">
        <v>2.0030045067601288E-4</v>
      </c>
      <c r="E786" s="253" t="s">
        <v>7740</v>
      </c>
      <c r="F786" s="253" t="s">
        <v>7741</v>
      </c>
      <c r="G786" s="253" t="s">
        <v>147</v>
      </c>
    </row>
    <row r="787" spans="1:7">
      <c r="A787" s="252">
        <v>6586</v>
      </c>
      <c r="B787" s="253" t="s">
        <v>9913</v>
      </c>
      <c r="C787" s="253" t="s">
        <v>7756</v>
      </c>
      <c r="D787" s="299">
        <v>2.0030045067601288E-4</v>
      </c>
      <c r="E787" s="253" t="s">
        <v>7740</v>
      </c>
      <c r="F787" s="253" t="s">
        <v>7741</v>
      </c>
      <c r="G787" s="253" t="s">
        <v>147</v>
      </c>
    </row>
    <row r="788" spans="1:7">
      <c r="A788" s="252">
        <v>7013</v>
      </c>
      <c r="B788" s="253" t="s">
        <v>9916</v>
      </c>
      <c r="C788" s="253" t="s">
        <v>7756</v>
      </c>
      <c r="D788" s="299">
        <v>2.0030045067601288E-4</v>
      </c>
      <c r="E788" s="253" t="s">
        <v>7740</v>
      </c>
      <c r="F788" s="253" t="s">
        <v>7741</v>
      </c>
      <c r="G788" s="253" t="s">
        <v>147</v>
      </c>
    </row>
    <row r="789" spans="1:7">
      <c r="A789" s="252">
        <v>6</v>
      </c>
      <c r="B789" s="253" t="s">
        <v>9817</v>
      </c>
      <c r="C789" s="253" t="s">
        <v>7774</v>
      </c>
      <c r="D789" s="299">
        <v>2.0030045067601288E-4</v>
      </c>
      <c r="E789" s="253" t="s">
        <v>7816</v>
      </c>
      <c r="F789" s="253" t="s">
        <v>7696</v>
      </c>
      <c r="G789" s="253" t="s">
        <v>166</v>
      </c>
    </row>
    <row r="790" spans="1:7">
      <c r="A790" s="252">
        <v>669</v>
      </c>
      <c r="B790" s="253" t="s">
        <v>9829</v>
      </c>
      <c r="C790" s="253" t="s">
        <v>7756</v>
      </c>
      <c r="D790" s="299">
        <v>2.0030045067601288E-4</v>
      </c>
      <c r="E790" s="253" t="s">
        <v>7816</v>
      </c>
      <c r="F790" s="253" t="s">
        <v>7696</v>
      </c>
      <c r="G790" s="253" t="s">
        <v>166</v>
      </c>
    </row>
    <row r="791" spans="1:7">
      <c r="A791" s="252">
        <v>12</v>
      </c>
      <c r="B791" s="253" t="s">
        <v>8766</v>
      </c>
      <c r="C791" s="253" t="s">
        <v>7805</v>
      </c>
      <c r="D791" s="299">
        <v>2.0030045067601288E-4</v>
      </c>
      <c r="E791" s="253" t="s">
        <v>7816</v>
      </c>
      <c r="F791" s="253" t="s">
        <v>7696</v>
      </c>
      <c r="G791" s="253" t="s">
        <v>166</v>
      </c>
    </row>
    <row r="792" spans="1:7">
      <c r="A792" s="252" t="s">
        <v>8953</v>
      </c>
      <c r="B792" s="253" t="s">
        <v>8954</v>
      </c>
      <c r="C792" s="253" t="s">
        <v>7805</v>
      </c>
      <c r="D792" s="299">
        <v>2.0030045067601288E-4</v>
      </c>
      <c r="E792" s="253" t="s">
        <v>7816</v>
      </c>
      <c r="F792" s="253" t="s">
        <v>8032</v>
      </c>
      <c r="G792" s="253" t="s">
        <v>54</v>
      </c>
    </row>
    <row r="793" spans="1:7">
      <c r="A793" s="252">
        <v>16</v>
      </c>
      <c r="B793" s="253" t="s">
        <v>8667</v>
      </c>
      <c r="C793" s="253" t="s">
        <v>7805</v>
      </c>
      <c r="D793" s="299">
        <v>2.0030045067601288E-4</v>
      </c>
      <c r="E793" s="253" t="s">
        <v>7816</v>
      </c>
      <c r="F793" s="253" t="s">
        <v>7696</v>
      </c>
      <c r="G793" s="253" t="s">
        <v>166</v>
      </c>
    </row>
    <row r="794" spans="1:7">
      <c r="A794" s="252" t="s">
        <v>9177</v>
      </c>
      <c r="B794" s="253" t="s">
        <v>9178</v>
      </c>
      <c r="C794" s="253" t="s">
        <v>7650</v>
      </c>
      <c r="D794" s="299">
        <v>2.0030045067601288E-4</v>
      </c>
      <c r="E794" s="253" t="s">
        <v>7651</v>
      </c>
      <c r="F794" s="253" t="s">
        <v>7953</v>
      </c>
      <c r="G794" s="253" t="s">
        <v>137</v>
      </c>
    </row>
    <row r="795" spans="1:7">
      <c r="A795" s="252" t="s">
        <v>9316</v>
      </c>
      <c r="B795" s="253" t="s">
        <v>7016</v>
      </c>
      <c r="C795" s="253" t="s">
        <v>7756</v>
      </c>
      <c r="D795" s="299">
        <v>2.0030045067601288E-4</v>
      </c>
      <c r="E795" s="253" t="s">
        <v>7651</v>
      </c>
      <c r="F795" s="253" t="s">
        <v>7953</v>
      </c>
      <c r="G795" s="253" t="s">
        <v>137</v>
      </c>
    </row>
    <row r="796" spans="1:7">
      <c r="A796" s="252" t="s">
        <v>9190</v>
      </c>
      <c r="B796" s="253" t="s">
        <v>9191</v>
      </c>
      <c r="C796" s="253" t="s">
        <v>7650</v>
      </c>
      <c r="D796" s="299">
        <v>2.0030045067601288E-4</v>
      </c>
      <c r="E796" s="253" t="s">
        <v>7651</v>
      </c>
      <c r="F796" s="253" t="s">
        <v>7953</v>
      </c>
      <c r="G796" s="253" t="s">
        <v>137</v>
      </c>
    </row>
    <row r="797" spans="1:7">
      <c r="A797" s="252" t="s">
        <v>8751</v>
      </c>
      <c r="B797" s="253" t="s">
        <v>8752</v>
      </c>
      <c r="C797" s="253" t="s">
        <v>7756</v>
      </c>
      <c r="D797" s="299">
        <v>2.0030045067601288E-4</v>
      </c>
      <c r="E797" s="253" t="s">
        <v>7651</v>
      </c>
      <c r="F797" s="253" t="s">
        <v>7953</v>
      </c>
      <c r="G797" s="253" t="s">
        <v>137</v>
      </c>
    </row>
    <row r="798" spans="1:7">
      <c r="A798" s="252" t="s">
        <v>8950</v>
      </c>
      <c r="B798" s="253" t="s">
        <v>4787</v>
      </c>
      <c r="C798" s="253" t="s">
        <v>7650</v>
      </c>
      <c r="D798" s="299">
        <v>2.0030045067601288E-4</v>
      </c>
      <c r="E798" s="253" t="s">
        <v>8671</v>
      </c>
      <c r="F798" s="253" t="s">
        <v>8672</v>
      </c>
      <c r="G798" s="253" t="s">
        <v>8673</v>
      </c>
    </row>
    <row r="799" spans="1:7">
      <c r="A799" s="252" t="s">
        <v>9814</v>
      </c>
      <c r="B799" s="253" t="s">
        <v>9815</v>
      </c>
      <c r="C799" s="253" t="s">
        <v>7641</v>
      </c>
      <c r="D799" s="299">
        <v>2.0030045067601288E-4</v>
      </c>
      <c r="E799" s="253" t="s">
        <v>8671</v>
      </c>
      <c r="F799" s="253" t="s">
        <v>8672</v>
      </c>
      <c r="G799" s="253" t="s">
        <v>8673</v>
      </c>
    </row>
    <row r="800" spans="1:7">
      <c r="A800" s="252" t="s">
        <v>9341</v>
      </c>
      <c r="B800" s="253" t="s">
        <v>9342</v>
      </c>
      <c r="C800" s="253" t="s">
        <v>7650</v>
      </c>
      <c r="D800" s="299">
        <v>2.0030045067601288E-4</v>
      </c>
      <c r="E800" s="253" t="s">
        <v>7968</v>
      </c>
      <c r="F800" s="253" t="s">
        <v>7969</v>
      </c>
      <c r="G800" s="253" t="s">
        <v>137</v>
      </c>
    </row>
    <row r="801" spans="1:7">
      <c r="A801" s="252" t="s">
        <v>9252</v>
      </c>
      <c r="B801" s="253" t="s">
        <v>9253</v>
      </c>
      <c r="C801" s="253" t="s">
        <v>7650</v>
      </c>
      <c r="D801" s="299">
        <v>2.0030045067601288E-4</v>
      </c>
      <c r="E801" s="253" t="s">
        <v>7968</v>
      </c>
      <c r="F801" s="253" t="s">
        <v>7969</v>
      </c>
      <c r="G801" s="253" t="s">
        <v>137</v>
      </c>
    </row>
    <row r="802" spans="1:7">
      <c r="A802" s="252" t="s">
        <v>9215</v>
      </c>
      <c r="B802" s="253" t="s">
        <v>9216</v>
      </c>
      <c r="C802" s="253" t="s">
        <v>7756</v>
      </c>
      <c r="D802" s="299">
        <v>2.0030045067601288E-4</v>
      </c>
      <c r="E802" s="253" t="s">
        <v>7968</v>
      </c>
      <c r="F802" s="253" t="s">
        <v>7969</v>
      </c>
      <c r="G802" s="253" t="s">
        <v>137</v>
      </c>
    </row>
    <row r="803" spans="1:7">
      <c r="A803" s="252" t="s">
        <v>8900</v>
      </c>
      <c r="B803" s="253" t="s">
        <v>8901</v>
      </c>
      <c r="C803" s="253" t="s">
        <v>7650</v>
      </c>
      <c r="D803" s="299">
        <v>2.0030045067601288E-4</v>
      </c>
      <c r="E803" s="253" t="s">
        <v>7968</v>
      </c>
      <c r="F803" s="253" t="s">
        <v>7969</v>
      </c>
      <c r="G803" s="253" t="s">
        <v>137</v>
      </c>
    </row>
    <row r="804" spans="1:7">
      <c r="A804" s="252" t="s">
        <v>9367</v>
      </c>
      <c r="B804" s="253" t="s">
        <v>9368</v>
      </c>
      <c r="C804" s="253" t="s">
        <v>7650</v>
      </c>
      <c r="D804" s="299">
        <v>2.0030045067601288E-4</v>
      </c>
      <c r="E804" s="253" t="s">
        <v>7968</v>
      </c>
      <c r="F804" s="253" t="s">
        <v>7969</v>
      </c>
      <c r="G804" s="253" t="s">
        <v>137</v>
      </c>
    </row>
    <row r="805" spans="1:7">
      <c r="A805" s="252" t="s">
        <v>8275</v>
      </c>
      <c r="B805" s="253" t="s">
        <v>8276</v>
      </c>
      <c r="C805" s="253" t="s">
        <v>7650</v>
      </c>
      <c r="D805" s="299">
        <v>2.0030045067601288E-4</v>
      </c>
      <c r="E805" s="253" t="s">
        <v>8277</v>
      </c>
      <c r="F805" s="253" t="s">
        <v>8278</v>
      </c>
      <c r="G805" s="253" t="s">
        <v>8279</v>
      </c>
    </row>
    <row r="806" spans="1:7">
      <c r="A806" s="252" t="s">
        <v>8585</v>
      </c>
      <c r="B806" s="253" t="s">
        <v>8586</v>
      </c>
      <c r="C806" s="253" t="s">
        <v>7650</v>
      </c>
      <c r="D806" s="299">
        <v>2.0030045067601288E-4</v>
      </c>
      <c r="E806" s="253" t="s">
        <v>8587</v>
      </c>
      <c r="F806" s="253" t="s">
        <v>8588</v>
      </c>
      <c r="G806" s="253" t="s">
        <v>222</v>
      </c>
    </row>
    <row r="807" spans="1:7">
      <c r="A807" s="252" t="s">
        <v>8722</v>
      </c>
      <c r="B807" s="253" t="s">
        <v>8723</v>
      </c>
      <c r="C807" s="253" t="s">
        <v>7774</v>
      </c>
      <c r="D807" s="299">
        <v>2.0030045067601288E-4</v>
      </c>
      <c r="E807" s="253" t="s">
        <v>8587</v>
      </c>
      <c r="F807" s="253" t="s">
        <v>8588</v>
      </c>
      <c r="G807" s="253" t="s">
        <v>222</v>
      </c>
    </row>
    <row r="808" spans="1:7">
      <c r="A808" s="252" t="s">
        <v>8869</v>
      </c>
      <c r="B808" s="253" t="s">
        <v>8870</v>
      </c>
      <c r="C808" s="253" t="s">
        <v>7738</v>
      </c>
      <c r="D808" s="299">
        <v>2.0030045067601288E-4</v>
      </c>
      <c r="E808" s="253" t="s">
        <v>8587</v>
      </c>
      <c r="F808" s="253" t="s">
        <v>8588</v>
      </c>
      <c r="G808" s="253" t="s">
        <v>222</v>
      </c>
    </row>
    <row r="809" spans="1:7">
      <c r="A809" s="252" t="s">
        <v>8594</v>
      </c>
      <c r="B809" s="253" t="s">
        <v>8595</v>
      </c>
      <c r="C809" s="253" t="s">
        <v>7738</v>
      </c>
      <c r="D809" s="299">
        <v>2.0030045067601288E-4</v>
      </c>
      <c r="E809" s="253" t="s">
        <v>8116</v>
      </c>
      <c r="F809" s="253" t="s">
        <v>8117</v>
      </c>
      <c r="G809" s="253" t="s">
        <v>180</v>
      </c>
    </row>
    <row r="810" spans="1:7">
      <c r="A810" s="252" t="s">
        <v>8114</v>
      </c>
      <c r="B810" s="253" t="s">
        <v>8115</v>
      </c>
      <c r="C810" s="253" t="s">
        <v>7654</v>
      </c>
      <c r="D810" s="299">
        <v>2.0030045067601288E-4</v>
      </c>
      <c r="E810" s="253" t="s">
        <v>8116</v>
      </c>
      <c r="F810" s="253" t="s">
        <v>8117</v>
      </c>
      <c r="G810" s="253" t="s">
        <v>180</v>
      </c>
    </row>
    <row r="811" spans="1:7">
      <c r="A811" s="252" t="s">
        <v>8213</v>
      </c>
      <c r="B811" s="253" t="s">
        <v>8214</v>
      </c>
      <c r="C811" s="253" t="s">
        <v>7680</v>
      </c>
      <c r="D811" s="299">
        <v>2.0030045067601288E-4</v>
      </c>
      <c r="E811" s="253" t="s">
        <v>8116</v>
      </c>
      <c r="F811" s="253" t="s">
        <v>8117</v>
      </c>
      <c r="G811" s="253" t="s">
        <v>180</v>
      </c>
    </row>
    <row r="812" spans="1:7">
      <c r="A812" s="252" t="s">
        <v>8304</v>
      </c>
      <c r="B812" s="253" t="s">
        <v>8305</v>
      </c>
      <c r="C812" s="253" t="s">
        <v>7680</v>
      </c>
      <c r="D812" s="299">
        <v>2.0030045067601288E-4</v>
      </c>
      <c r="E812" s="253" t="s">
        <v>8116</v>
      </c>
      <c r="F812" s="253" t="s">
        <v>8117</v>
      </c>
      <c r="G812" s="253" t="s">
        <v>180</v>
      </c>
    </row>
    <row r="813" spans="1:7">
      <c r="A813" s="252" t="s">
        <v>8675</v>
      </c>
      <c r="B813" s="253" t="s">
        <v>8676</v>
      </c>
      <c r="C813" s="253" t="s">
        <v>7650</v>
      </c>
      <c r="D813" s="299">
        <v>2.0030045067601288E-4</v>
      </c>
      <c r="E813" s="253" t="s">
        <v>8248</v>
      </c>
      <c r="F813" s="253" t="s">
        <v>8249</v>
      </c>
      <c r="G813" s="253" t="s">
        <v>195</v>
      </c>
    </row>
    <row r="814" spans="1:7">
      <c r="A814" s="252" t="s">
        <v>8850</v>
      </c>
      <c r="B814" s="253" t="s">
        <v>8851</v>
      </c>
      <c r="C814" s="253" t="s">
        <v>7650</v>
      </c>
      <c r="D814" s="299">
        <v>2.0030045067601288E-4</v>
      </c>
      <c r="E814" s="253" t="s">
        <v>8248</v>
      </c>
      <c r="F814" s="253" t="s">
        <v>8249</v>
      </c>
      <c r="G814" s="253" t="s">
        <v>195</v>
      </c>
    </row>
    <row r="815" spans="1:7">
      <c r="A815" s="252" t="s">
        <v>9044</v>
      </c>
      <c r="B815" s="253" t="s">
        <v>9045</v>
      </c>
      <c r="C815" s="253" t="s">
        <v>7664</v>
      </c>
      <c r="D815" s="299">
        <v>2.0030045067601288E-4</v>
      </c>
      <c r="E815" s="253" t="s">
        <v>8570</v>
      </c>
      <c r="F815" s="253" t="s">
        <v>8571</v>
      </c>
      <c r="G815" s="253" t="s">
        <v>256</v>
      </c>
    </row>
    <row r="816" spans="1:7">
      <c r="A816" s="252" t="s">
        <v>8270</v>
      </c>
      <c r="B816" s="253" t="s">
        <v>1638</v>
      </c>
      <c r="C816" s="253" t="s">
        <v>7680</v>
      </c>
      <c r="D816" s="299">
        <v>2.0030045067601288E-4</v>
      </c>
      <c r="E816" s="253" t="s">
        <v>7703</v>
      </c>
      <c r="F816" s="253" t="s">
        <v>7704</v>
      </c>
      <c r="G816" s="253" t="s">
        <v>137</v>
      </c>
    </row>
    <row r="817" spans="1:7">
      <c r="A817" s="252" t="s">
        <v>8883</v>
      </c>
      <c r="B817" s="253" t="s">
        <v>9860</v>
      </c>
      <c r="C817" s="253" t="s">
        <v>7650</v>
      </c>
      <c r="D817" s="299">
        <v>2.0030045067601288E-4</v>
      </c>
      <c r="E817" s="253" t="s">
        <v>7703</v>
      </c>
      <c r="F817" s="253" t="s">
        <v>7704</v>
      </c>
      <c r="G817" s="253" t="s">
        <v>137</v>
      </c>
    </row>
    <row r="818" spans="1:7">
      <c r="A818" s="252" t="s">
        <v>8339</v>
      </c>
      <c r="B818" s="253" t="s">
        <v>9870</v>
      </c>
      <c r="C818" s="253" t="s">
        <v>7654</v>
      </c>
      <c r="D818" s="299">
        <v>2.0030045067601288E-4</v>
      </c>
      <c r="E818" s="253" t="s">
        <v>7703</v>
      </c>
      <c r="F818" s="253" t="s">
        <v>7704</v>
      </c>
      <c r="G818" s="253" t="s">
        <v>137</v>
      </c>
    </row>
    <row r="819" spans="1:7">
      <c r="A819" s="252" t="s">
        <v>8677</v>
      </c>
      <c r="B819" s="253" t="s">
        <v>9871</v>
      </c>
      <c r="C819" s="253" t="s">
        <v>7650</v>
      </c>
      <c r="D819" s="299">
        <v>2.0030045067601288E-4</v>
      </c>
      <c r="E819" s="253" t="s">
        <v>7703</v>
      </c>
      <c r="F819" s="253" t="s">
        <v>7704</v>
      </c>
      <c r="G819" s="253" t="s">
        <v>137</v>
      </c>
    </row>
    <row r="820" spans="1:7">
      <c r="A820" s="252" t="s">
        <v>8267</v>
      </c>
      <c r="B820" s="253" t="s">
        <v>3498</v>
      </c>
      <c r="C820" s="253" t="s">
        <v>7756</v>
      </c>
      <c r="D820" s="299">
        <v>2.0030045067601288E-4</v>
      </c>
      <c r="E820" s="253" t="s">
        <v>7703</v>
      </c>
      <c r="F820" s="253" t="s">
        <v>7704</v>
      </c>
      <c r="G820" s="253" t="s">
        <v>137</v>
      </c>
    </row>
    <row r="821" spans="1:7">
      <c r="A821" s="252" t="s">
        <v>8643</v>
      </c>
      <c r="B821" s="253" t="s">
        <v>8644</v>
      </c>
      <c r="C821" s="253" t="s">
        <v>7738</v>
      </c>
      <c r="D821" s="299">
        <v>2.0030045067601288E-4</v>
      </c>
      <c r="E821" s="253" t="s">
        <v>7703</v>
      </c>
      <c r="F821" s="253" t="s">
        <v>7704</v>
      </c>
      <c r="G821" s="253" t="s">
        <v>137</v>
      </c>
    </row>
    <row r="822" spans="1:7">
      <c r="A822" s="252" t="s">
        <v>8811</v>
      </c>
      <c r="B822" s="253" t="s">
        <v>8812</v>
      </c>
      <c r="C822" s="253" t="s">
        <v>7680</v>
      </c>
      <c r="D822" s="299">
        <v>2.0030045067601288E-4</v>
      </c>
      <c r="E822" s="253" t="s">
        <v>7703</v>
      </c>
      <c r="F822" s="253" t="s">
        <v>7643</v>
      </c>
      <c r="G822" s="253" t="s">
        <v>54</v>
      </c>
    </row>
    <row r="823" spans="1:7">
      <c r="A823" s="252" t="s">
        <v>8392</v>
      </c>
      <c r="B823" s="253" t="s">
        <v>9888</v>
      </c>
      <c r="C823" s="253" t="s">
        <v>7664</v>
      </c>
      <c r="D823" s="299">
        <v>2.0030045067601288E-4</v>
      </c>
      <c r="E823" s="253" t="s">
        <v>7703</v>
      </c>
      <c r="F823" s="253" t="s">
        <v>7704</v>
      </c>
      <c r="G823" s="253" t="s">
        <v>137</v>
      </c>
    </row>
    <row r="824" spans="1:7">
      <c r="A824" s="252" t="s">
        <v>8936</v>
      </c>
      <c r="B824" s="253" t="s">
        <v>8937</v>
      </c>
      <c r="C824" s="253" t="s">
        <v>7641</v>
      </c>
      <c r="D824" s="299">
        <v>2.0030045067601288E-4</v>
      </c>
      <c r="E824" s="253" t="s">
        <v>7703</v>
      </c>
      <c r="F824" s="253" t="s">
        <v>7704</v>
      </c>
      <c r="G824" s="253" t="s">
        <v>137</v>
      </c>
    </row>
    <row r="825" spans="1:7">
      <c r="A825" s="252" t="s">
        <v>9364</v>
      </c>
      <c r="B825" s="253" t="s">
        <v>3543</v>
      </c>
      <c r="C825" s="253" t="s">
        <v>7738</v>
      </c>
      <c r="D825" s="299">
        <v>2.0030045067601288E-4</v>
      </c>
      <c r="E825" s="253" t="s">
        <v>8519</v>
      </c>
      <c r="F825" s="253" t="s">
        <v>7661</v>
      </c>
      <c r="G825" s="253" t="s">
        <v>54</v>
      </c>
    </row>
    <row r="826" spans="1:7">
      <c r="A826" s="252" t="s">
        <v>9022</v>
      </c>
      <c r="B826" s="253" t="s">
        <v>9846</v>
      </c>
      <c r="C826" s="253" t="s">
        <v>7667</v>
      </c>
      <c r="D826" s="299">
        <v>2.0030045067601288E-4</v>
      </c>
      <c r="E826" s="253" t="s">
        <v>8726</v>
      </c>
      <c r="F826" s="253" t="s">
        <v>8727</v>
      </c>
      <c r="G826" s="253" t="s">
        <v>244</v>
      </c>
    </row>
    <row r="827" spans="1:7">
      <c r="A827" s="252" t="s">
        <v>8979</v>
      </c>
      <c r="B827" s="253" t="s">
        <v>8980</v>
      </c>
      <c r="C827" s="253" t="s">
        <v>7650</v>
      </c>
      <c r="D827" s="299">
        <v>2.0030045067601288E-4</v>
      </c>
      <c r="E827" s="253" t="s">
        <v>8726</v>
      </c>
      <c r="F827" s="253" t="s">
        <v>8727</v>
      </c>
      <c r="G827" s="253" t="s">
        <v>244</v>
      </c>
    </row>
    <row r="828" spans="1:7">
      <c r="A828" s="252" t="s">
        <v>8665</v>
      </c>
      <c r="B828" s="253" t="s">
        <v>9918</v>
      </c>
      <c r="C828" s="253" t="s">
        <v>7774</v>
      </c>
      <c r="D828" s="299">
        <v>2.0030045067601288E-4</v>
      </c>
      <c r="E828" s="253" t="s">
        <v>8563</v>
      </c>
      <c r="F828" s="253" t="s">
        <v>8564</v>
      </c>
      <c r="G828" s="253" t="s">
        <v>137</v>
      </c>
    </row>
    <row r="829" spans="1:7">
      <c r="A829" s="252" t="s">
        <v>8327</v>
      </c>
      <c r="B829" s="253" t="s">
        <v>8328</v>
      </c>
      <c r="C829" s="253" t="s">
        <v>7650</v>
      </c>
      <c r="D829" s="299">
        <v>2.0030045067601288E-4</v>
      </c>
      <c r="E829" s="253" t="s">
        <v>8329</v>
      </c>
      <c r="F829" s="253" t="s">
        <v>8330</v>
      </c>
      <c r="G829" s="253" t="s">
        <v>8331</v>
      </c>
    </row>
    <row r="830" spans="1:7">
      <c r="A830" s="252" t="s">
        <v>9173</v>
      </c>
      <c r="B830" s="253" t="s">
        <v>9174</v>
      </c>
      <c r="C830" s="253" t="s">
        <v>7646</v>
      </c>
      <c r="D830" s="299">
        <v>2.0030045067601288E-4</v>
      </c>
      <c r="E830" s="253" t="s">
        <v>7724</v>
      </c>
      <c r="F830" s="253" t="s">
        <v>7652</v>
      </c>
      <c r="G830" s="253" t="s">
        <v>54</v>
      </c>
    </row>
    <row r="831" spans="1:7">
      <c r="A831" s="252" t="s">
        <v>8452</v>
      </c>
      <c r="B831" s="253" t="s">
        <v>8453</v>
      </c>
      <c r="C831" s="253" t="s">
        <v>7650</v>
      </c>
      <c r="D831" s="299">
        <v>2.0030045067601288E-4</v>
      </c>
      <c r="E831" s="253" t="s">
        <v>7724</v>
      </c>
      <c r="F831" s="253" t="s">
        <v>7652</v>
      </c>
      <c r="G831" s="253" t="s">
        <v>7725</v>
      </c>
    </row>
    <row r="832" spans="1:7">
      <c r="A832" s="252" t="s">
        <v>8834</v>
      </c>
      <c r="B832" s="253" t="s">
        <v>8835</v>
      </c>
      <c r="C832" s="253" t="s">
        <v>7680</v>
      </c>
      <c r="D832" s="299">
        <v>2.0030045067601288E-4</v>
      </c>
      <c r="E832" s="253" t="s">
        <v>7724</v>
      </c>
      <c r="F832" s="253" t="s">
        <v>7652</v>
      </c>
      <c r="G832" s="253" t="s">
        <v>7725</v>
      </c>
    </row>
    <row r="833" spans="1:7">
      <c r="A833" s="252" t="s">
        <v>9218</v>
      </c>
      <c r="B833" s="253" t="s">
        <v>2527</v>
      </c>
      <c r="C833" s="253" t="s">
        <v>7738</v>
      </c>
      <c r="D833" s="299">
        <v>2.0030045067601288E-4</v>
      </c>
      <c r="E833" s="253" t="s">
        <v>7724</v>
      </c>
      <c r="F833" s="253" t="s">
        <v>7652</v>
      </c>
      <c r="G833" s="253" t="s">
        <v>7725</v>
      </c>
    </row>
    <row r="834" spans="1:7">
      <c r="A834" s="252" t="s">
        <v>8837</v>
      </c>
      <c r="B834" s="253" t="s">
        <v>8838</v>
      </c>
      <c r="C834" s="253" t="s">
        <v>7641</v>
      </c>
      <c r="D834" s="299">
        <v>2.0030045067601288E-4</v>
      </c>
      <c r="E834" s="253" t="s">
        <v>7724</v>
      </c>
      <c r="F834" s="253" t="s">
        <v>7652</v>
      </c>
      <c r="G834" s="253" t="s">
        <v>7725</v>
      </c>
    </row>
    <row r="835" spans="1:7">
      <c r="A835" s="252" t="s">
        <v>7725</v>
      </c>
      <c r="B835" s="253" t="s">
        <v>9455</v>
      </c>
      <c r="C835" s="253" t="s">
        <v>9295</v>
      </c>
      <c r="D835" s="299">
        <v>2.0030045067601288E-4</v>
      </c>
      <c r="E835" s="253" t="s">
        <v>7724</v>
      </c>
      <c r="F835" s="253" t="s">
        <v>7569</v>
      </c>
      <c r="G835" s="253" t="s">
        <v>7725</v>
      </c>
    </row>
    <row r="836" spans="1:7">
      <c r="A836" s="252" t="s">
        <v>8972</v>
      </c>
      <c r="B836" s="253" t="s">
        <v>8973</v>
      </c>
      <c r="C836" s="253" t="s">
        <v>7654</v>
      </c>
      <c r="D836" s="299">
        <v>2.0030045067601288E-4</v>
      </c>
      <c r="E836" s="253" t="s">
        <v>8031</v>
      </c>
      <c r="F836" s="253" t="s">
        <v>8032</v>
      </c>
      <c r="G836" s="253" t="s">
        <v>209</v>
      </c>
    </row>
    <row r="837" spans="1:7">
      <c r="A837" s="252" t="s">
        <v>8669</v>
      </c>
      <c r="B837" s="253" t="s">
        <v>9807</v>
      </c>
      <c r="C837" s="253" t="s">
        <v>7756</v>
      </c>
      <c r="D837" s="299">
        <v>2.0030045067601288E-4</v>
      </c>
      <c r="E837" s="253" t="s">
        <v>7871</v>
      </c>
      <c r="F837" s="253" t="s">
        <v>7872</v>
      </c>
      <c r="G837" s="253" t="s">
        <v>137</v>
      </c>
    </row>
    <row r="838" spans="1:7">
      <c r="A838" s="252" t="s">
        <v>9179</v>
      </c>
      <c r="B838" s="253" t="s">
        <v>9818</v>
      </c>
      <c r="C838" s="253" t="s">
        <v>7650</v>
      </c>
      <c r="D838" s="299">
        <v>2.0030045067601288E-4</v>
      </c>
      <c r="E838" s="253" t="s">
        <v>7871</v>
      </c>
      <c r="F838" s="253" t="s">
        <v>7872</v>
      </c>
      <c r="G838" s="253" t="s">
        <v>137</v>
      </c>
    </row>
    <row r="839" spans="1:7">
      <c r="A839" s="252" t="s">
        <v>8871</v>
      </c>
      <c r="B839" s="253" t="s">
        <v>8872</v>
      </c>
      <c r="C839" s="253" t="s">
        <v>7756</v>
      </c>
      <c r="D839" s="299">
        <v>2.0030045067601288E-4</v>
      </c>
      <c r="E839" s="253" t="s">
        <v>7871</v>
      </c>
      <c r="F839" s="253" t="s">
        <v>7872</v>
      </c>
      <c r="G839" s="253" t="s">
        <v>137</v>
      </c>
    </row>
    <row r="840" spans="1:7">
      <c r="A840" s="252" t="s">
        <v>8431</v>
      </c>
      <c r="B840" s="253" t="s">
        <v>322</v>
      </c>
      <c r="C840" s="253" t="s">
        <v>7654</v>
      </c>
      <c r="D840" s="299">
        <v>2.0030045067601288E-4</v>
      </c>
      <c r="E840" s="253" t="s">
        <v>7871</v>
      </c>
      <c r="F840" s="253" t="s">
        <v>7872</v>
      </c>
      <c r="G840" s="253" t="s">
        <v>137</v>
      </c>
    </row>
    <row r="841" spans="1:7">
      <c r="A841" s="252" t="s">
        <v>8265</v>
      </c>
      <c r="B841" s="253" t="s">
        <v>8266</v>
      </c>
      <c r="C841" s="253" t="s">
        <v>7646</v>
      </c>
      <c r="D841" s="299">
        <v>2.0030045067601288E-4</v>
      </c>
      <c r="E841" s="253" t="s">
        <v>7642</v>
      </c>
      <c r="F841" s="253" t="s">
        <v>7643</v>
      </c>
      <c r="G841" s="253" t="s">
        <v>54</v>
      </c>
    </row>
    <row r="842" spans="1:7">
      <c r="A842" s="252" t="s">
        <v>9312</v>
      </c>
      <c r="B842" s="253" t="s">
        <v>9786</v>
      </c>
      <c r="C842" s="253" t="s">
        <v>7664</v>
      </c>
      <c r="D842" s="299">
        <v>2.0030045067601288E-4</v>
      </c>
      <c r="E842" s="253" t="s">
        <v>7642</v>
      </c>
      <c r="F842" s="253" t="s">
        <v>7643</v>
      </c>
      <c r="G842" s="253" t="s">
        <v>54</v>
      </c>
    </row>
    <row r="843" spans="1:7">
      <c r="A843" s="252" t="s">
        <v>8477</v>
      </c>
      <c r="B843" s="253" t="s">
        <v>9787</v>
      </c>
      <c r="C843" s="253" t="s">
        <v>7774</v>
      </c>
      <c r="D843" s="299">
        <v>2.0030045067601288E-4</v>
      </c>
      <c r="E843" s="253" t="s">
        <v>7642</v>
      </c>
      <c r="F843" s="253" t="s">
        <v>7661</v>
      </c>
      <c r="G843" s="253" t="s">
        <v>54</v>
      </c>
    </row>
    <row r="844" spans="1:7">
      <c r="A844" s="252" t="s">
        <v>8365</v>
      </c>
      <c r="B844" s="253" t="s">
        <v>9790</v>
      </c>
      <c r="C844" s="253" t="s">
        <v>7650</v>
      </c>
      <c r="D844" s="299">
        <v>2.0030045067601288E-4</v>
      </c>
      <c r="E844" s="253" t="s">
        <v>7642</v>
      </c>
      <c r="F844" s="253" t="s">
        <v>7661</v>
      </c>
      <c r="G844" s="253" t="s">
        <v>54</v>
      </c>
    </row>
    <row r="845" spans="1:7">
      <c r="A845" s="252" t="s">
        <v>9321</v>
      </c>
      <c r="B845" s="253" t="s">
        <v>9791</v>
      </c>
      <c r="C845" s="253" t="s">
        <v>7646</v>
      </c>
      <c r="D845" s="299">
        <v>2.0030045067601288E-4</v>
      </c>
      <c r="E845" s="253" t="s">
        <v>7642</v>
      </c>
      <c r="F845" s="253" t="s">
        <v>7661</v>
      </c>
      <c r="G845" s="253" t="s">
        <v>54</v>
      </c>
    </row>
    <row r="846" spans="1:7">
      <c r="A846" s="252" t="s">
        <v>9344</v>
      </c>
      <c r="B846" s="253" t="s">
        <v>9345</v>
      </c>
      <c r="C846" s="253" t="s">
        <v>7641</v>
      </c>
      <c r="D846" s="299">
        <v>2.0030045067601288E-4</v>
      </c>
      <c r="E846" s="253" t="s">
        <v>7642</v>
      </c>
      <c r="F846" s="253" t="s">
        <v>7643</v>
      </c>
      <c r="G846" s="253" t="s">
        <v>54</v>
      </c>
    </row>
    <row r="847" spans="1:7">
      <c r="A847" s="252" t="s">
        <v>8815</v>
      </c>
      <c r="B847" s="253" t="s">
        <v>9792</v>
      </c>
      <c r="C847" s="253" t="s">
        <v>7641</v>
      </c>
      <c r="D847" s="299">
        <v>2.0030045067601288E-4</v>
      </c>
      <c r="E847" s="253" t="s">
        <v>7642</v>
      </c>
      <c r="F847" s="253" t="s">
        <v>7643</v>
      </c>
      <c r="G847" s="253" t="s">
        <v>54</v>
      </c>
    </row>
    <row r="848" spans="1:7">
      <c r="A848" s="252" t="s">
        <v>8721</v>
      </c>
      <c r="B848" s="253" t="s">
        <v>9793</v>
      </c>
      <c r="C848" s="253" t="s">
        <v>7664</v>
      </c>
      <c r="D848" s="299">
        <v>2.0030045067601288E-4</v>
      </c>
      <c r="E848" s="253" t="s">
        <v>7642</v>
      </c>
      <c r="F848" s="253" t="s">
        <v>7643</v>
      </c>
      <c r="G848" s="253" t="s">
        <v>54</v>
      </c>
    </row>
    <row r="849" spans="1:7">
      <c r="A849" s="252" t="s">
        <v>8415</v>
      </c>
      <c r="B849" s="253" t="s">
        <v>9795</v>
      </c>
      <c r="C849" s="253" t="s">
        <v>7650</v>
      </c>
      <c r="D849" s="299">
        <v>2.0030045067601288E-4</v>
      </c>
      <c r="E849" s="253" t="s">
        <v>7642</v>
      </c>
      <c r="F849" s="253" t="s">
        <v>7661</v>
      </c>
      <c r="G849" s="253" t="s">
        <v>54</v>
      </c>
    </row>
    <row r="850" spans="1:7">
      <c r="A850" s="252" t="s">
        <v>8186</v>
      </c>
      <c r="B850" s="253" t="s">
        <v>8187</v>
      </c>
      <c r="C850" s="253" t="s">
        <v>7680</v>
      </c>
      <c r="D850" s="299">
        <v>2.0030045067601288E-4</v>
      </c>
      <c r="E850" s="253" t="s">
        <v>7642</v>
      </c>
      <c r="F850" s="253" t="s">
        <v>7661</v>
      </c>
      <c r="G850" s="253" t="s">
        <v>54</v>
      </c>
    </row>
    <row r="851" spans="1:7">
      <c r="A851" s="252" t="s">
        <v>8674</v>
      </c>
      <c r="B851" s="253" t="s">
        <v>2334</v>
      </c>
      <c r="C851" s="253" t="s">
        <v>7664</v>
      </c>
      <c r="D851" s="299">
        <v>2.0030045067601288E-4</v>
      </c>
      <c r="E851" s="253" t="s">
        <v>7642</v>
      </c>
      <c r="F851" s="253" t="s">
        <v>7661</v>
      </c>
      <c r="G851" s="253" t="s">
        <v>54</v>
      </c>
    </row>
    <row r="852" spans="1:7">
      <c r="A852" s="252" t="s">
        <v>8567</v>
      </c>
      <c r="B852" s="253" t="s">
        <v>9796</v>
      </c>
      <c r="C852" s="253" t="s">
        <v>7774</v>
      </c>
      <c r="D852" s="299">
        <v>2.0030045067601288E-4</v>
      </c>
      <c r="E852" s="253" t="s">
        <v>7642</v>
      </c>
      <c r="F852" s="253" t="s">
        <v>7661</v>
      </c>
      <c r="G852" s="253" t="s">
        <v>54</v>
      </c>
    </row>
    <row r="853" spans="1:7">
      <c r="A853" s="252" t="s">
        <v>8204</v>
      </c>
      <c r="B853" s="253" t="s">
        <v>2034</v>
      </c>
      <c r="C853" s="253" t="s">
        <v>7680</v>
      </c>
      <c r="D853" s="299">
        <v>2.0030045067601288E-4</v>
      </c>
      <c r="E853" s="253" t="s">
        <v>7642</v>
      </c>
      <c r="F853" s="253" t="s">
        <v>7643</v>
      </c>
      <c r="G853" s="253" t="s">
        <v>54</v>
      </c>
    </row>
    <row r="854" spans="1:7">
      <c r="A854" s="252" t="s">
        <v>8527</v>
      </c>
      <c r="B854" s="253" t="s">
        <v>9797</v>
      </c>
      <c r="C854" s="253" t="s">
        <v>7756</v>
      </c>
      <c r="D854" s="299">
        <v>2.0030045067601288E-4</v>
      </c>
      <c r="E854" s="253" t="s">
        <v>7642</v>
      </c>
      <c r="F854" s="253" t="s">
        <v>7643</v>
      </c>
      <c r="G854" s="253" t="s">
        <v>54</v>
      </c>
    </row>
    <row r="855" spans="1:7">
      <c r="A855" s="252" t="s">
        <v>8195</v>
      </c>
      <c r="B855" s="253" t="s">
        <v>9798</v>
      </c>
      <c r="C855" s="253" t="s">
        <v>7738</v>
      </c>
      <c r="D855" s="299">
        <v>2.0030045067601288E-4</v>
      </c>
      <c r="E855" s="253" t="s">
        <v>7642</v>
      </c>
      <c r="F855" s="253" t="s">
        <v>7661</v>
      </c>
      <c r="G855" s="253" t="s">
        <v>54</v>
      </c>
    </row>
    <row r="856" spans="1:7">
      <c r="A856" s="252" t="s">
        <v>8157</v>
      </c>
      <c r="B856" s="253" t="s">
        <v>9799</v>
      </c>
      <c r="C856" s="253" t="s">
        <v>7756</v>
      </c>
      <c r="D856" s="299">
        <v>2.0030045067601288E-4</v>
      </c>
      <c r="E856" s="253" t="s">
        <v>7642</v>
      </c>
      <c r="F856" s="253" t="s">
        <v>7643</v>
      </c>
      <c r="G856" s="253" t="s">
        <v>54</v>
      </c>
    </row>
    <row r="857" spans="1:7">
      <c r="A857" s="252" t="s">
        <v>8844</v>
      </c>
      <c r="B857" s="253" t="s">
        <v>9800</v>
      </c>
      <c r="C857" s="253" t="s">
        <v>7654</v>
      </c>
      <c r="D857" s="299">
        <v>2.0030045067601288E-4</v>
      </c>
      <c r="E857" s="253" t="s">
        <v>7642</v>
      </c>
      <c r="F857" s="253" t="s">
        <v>7661</v>
      </c>
      <c r="G857" s="253" t="s">
        <v>54</v>
      </c>
    </row>
    <row r="858" spans="1:7">
      <c r="A858" s="252" t="s">
        <v>8720</v>
      </c>
      <c r="B858" s="253" t="s">
        <v>4283</v>
      </c>
      <c r="C858" s="253" t="s">
        <v>7774</v>
      </c>
      <c r="D858" s="299">
        <v>2.0030045067601288E-4</v>
      </c>
      <c r="E858" s="253" t="s">
        <v>7642</v>
      </c>
      <c r="F858" s="253" t="s">
        <v>7661</v>
      </c>
      <c r="G858" s="253" t="s">
        <v>54</v>
      </c>
    </row>
    <row r="859" spans="1:7">
      <c r="A859" s="252" t="s">
        <v>8437</v>
      </c>
      <c r="B859" s="253" t="s">
        <v>4040</v>
      </c>
      <c r="C859" s="253" t="s">
        <v>7756</v>
      </c>
      <c r="D859" s="299">
        <v>2.0030045067601288E-4</v>
      </c>
      <c r="E859" s="253" t="s">
        <v>7642</v>
      </c>
      <c r="F859" s="253" t="s">
        <v>7661</v>
      </c>
      <c r="G859" s="253" t="s">
        <v>54</v>
      </c>
    </row>
    <row r="860" spans="1:7">
      <c r="A860" s="252" t="s">
        <v>33</v>
      </c>
      <c r="B860" s="253" t="s">
        <v>9802</v>
      </c>
      <c r="C860" s="253" t="s">
        <v>7641</v>
      </c>
      <c r="D860" s="299">
        <v>2.0030045067601288E-4</v>
      </c>
      <c r="E860" s="253" t="s">
        <v>7642</v>
      </c>
      <c r="F860" s="253" t="s">
        <v>7661</v>
      </c>
      <c r="G860" s="253" t="s">
        <v>54</v>
      </c>
    </row>
    <row r="861" spans="1:7">
      <c r="A861" s="252" t="s">
        <v>8166</v>
      </c>
      <c r="B861" s="253" t="s">
        <v>8167</v>
      </c>
      <c r="C861" s="253" t="s">
        <v>7650</v>
      </c>
      <c r="D861" s="299">
        <v>2.0030045067601288E-4</v>
      </c>
      <c r="E861" s="253" t="s">
        <v>7642</v>
      </c>
      <c r="F861" s="253" t="s">
        <v>7661</v>
      </c>
      <c r="G861" s="253" t="s">
        <v>54</v>
      </c>
    </row>
    <row r="862" spans="1:7">
      <c r="A862" s="252" t="s">
        <v>8536</v>
      </c>
      <c r="B862" s="253" t="s">
        <v>9804</v>
      </c>
      <c r="C862" s="253" t="s">
        <v>7641</v>
      </c>
      <c r="D862" s="299">
        <v>2.0030045067601288E-4</v>
      </c>
      <c r="E862" s="253" t="s">
        <v>7642</v>
      </c>
      <c r="F862" s="253" t="s">
        <v>7643</v>
      </c>
      <c r="G862" s="253" t="s">
        <v>54</v>
      </c>
    </row>
    <row r="863" spans="1:7">
      <c r="A863" s="252" t="s">
        <v>8158</v>
      </c>
      <c r="B863" s="253" t="s">
        <v>8158</v>
      </c>
      <c r="C863" s="253" t="s">
        <v>7641</v>
      </c>
      <c r="D863" s="299">
        <v>2.0030045067601288E-4</v>
      </c>
      <c r="E863" s="253" t="s">
        <v>7642</v>
      </c>
      <c r="F863" s="253" t="s">
        <v>7643</v>
      </c>
      <c r="G863" s="253" t="s">
        <v>54</v>
      </c>
    </row>
    <row r="864" spans="1:7">
      <c r="A864" s="252" t="s">
        <v>8496</v>
      </c>
      <c r="B864" s="253" t="s">
        <v>8497</v>
      </c>
      <c r="C864" s="253" t="s">
        <v>7756</v>
      </c>
      <c r="D864" s="299">
        <v>2.0030045067601288E-4</v>
      </c>
      <c r="E864" s="253" t="s">
        <v>7642</v>
      </c>
      <c r="F864" s="253" t="s">
        <v>7661</v>
      </c>
      <c r="G864" s="253" t="s">
        <v>54</v>
      </c>
    </row>
    <row r="865" spans="1:7">
      <c r="A865" s="252" t="s">
        <v>8071</v>
      </c>
      <c r="B865" s="253" t="s">
        <v>960</v>
      </c>
      <c r="C865" s="253" t="s">
        <v>7680</v>
      </c>
      <c r="D865" s="299">
        <v>2.0030045067601288E-4</v>
      </c>
      <c r="E865" s="253" t="s">
        <v>7642</v>
      </c>
      <c r="F865" s="253" t="s">
        <v>7661</v>
      </c>
      <c r="G865" s="253" t="s">
        <v>54</v>
      </c>
    </row>
    <row r="866" spans="1:7">
      <c r="A866" s="252" t="s">
        <v>8239</v>
      </c>
      <c r="B866" s="253" t="s">
        <v>9811</v>
      </c>
      <c r="C866" s="253" t="s">
        <v>7650</v>
      </c>
      <c r="D866" s="299">
        <v>2.0030045067601288E-4</v>
      </c>
      <c r="E866" s="253" t="s">
        <v>7642</v>
      </c>
      <c r="F866" s="253" t="s">
        <v>7643</v>
      </c>
      <c r="G866" s="253" t="s">
        <v>54</v>
      </c>
    </row>
    <row r="867" spans="1:7">
      <c r="A867" s="252" t="s">
        <v>8656</v>
      </c>
      <c r="B867" s="253" t="s">
        <v>9813</v>
      </c>
      <c r="C867" s="253" t="s">
        <v>7650</v>
      </c>
      <c r="D867" s="299">
        <v>2.0030045067601288E-4</v>
      </c>
      <c r="E867" s="253" t="s">
        <v>7642</v>
      </c>
      <c r="F867" s="253" t="s">
        <v>7661</v>
      </c>
      <c r="G867" s="253" t="s">
        <v>54</v>
      </c>
    </row>
    <row r="868" spans="1:7">
      <c r="A868" s="252" t="s">
        <v>8223</v>
      </c>
      <c r="B868" s="253" t="s">
        <v>8224</v>
      </c>
      <c r="C868" s="253" t="s">
        <v>7805</v>
      </c>
      <c r="D868" s="299">
        <v>2.0030045067601288E-4</v>
      </c>
      <c r="E868" s="253" t="s">
        <v>7642</v>
      </c>
      <c r="F868" s="253" t="s">
        <v>7661</v>
      </c>
      <c r="G868" s="253" t="s">
        <v>54</v>
      </c>
    </row>
    <row r="869" spans="1:7">
      <c r="A869" s="252" t="s">
        <v>8494</v>
      </c>
      <c r="B869" s="253" t="s">
        <v>1224</v>
      </c>
      <c r="C869" s="253" t="s">
        <v>7774</v>
      </c>
      <c r="D869" s="299">
        <v>2.0030045067601288E-4</v>
      </c>
      <c r="E869" s="253" t="s">
        <v>7642</v>
      </c>
      <c r="F869" s="253" t="s">
        <v>7661</v>
      </c>
      <c r="G869" s="253" t="s">
        <v>54</v>
      </c>
    </row>
    <row r="870" spans="1:7">
      <c r="A870" s="252" t="s">
        <v>8287</v>
      </c>
      <c r="B870" s="253" t="s">
        <v>8288</v>
      </c>
      <c r="C870" s="253" t="s">
        <v>7646</v>
      </c>
      <c r="D870" s="299">
        <v>2.0030045067601288E-4</v>
      </c>
      <c r="E870" s="253" t="s">
        <v>7642</v>
      </c>
      <c r="F870" s="253" t="s">
        <v>7661</v>
      </c>
      <c r="G870" s="253" t="s">
        <v>54</v>
      </c>
    </row>
    <row r="871" spans="1:7">
      <c r="A871" s="252" t="s">
        <v>8827</v>
      </c>
      <c r="B871" s="253" t="s">
        <v>9167</v>
      </c>
      <c r="C871" s="253" t="s">
        <v>7738</v>
      </c>
      <c r="D871" s="299">
        <v>2.0030045067601288E-4</v>
      </c>
      <c r="E871" s="253" t="s">
        <v>7642</v>
      </c>
      <c r="F871" s="253" t="s">
        <v>7661</v>
      </c>
      <c r="G871" s="253" t="s">
        <v>54</v>
      </c>
    </row>
    <row r="872" spans="1:7">
      <c r="A872" s="252" t="s">
        <v>7970</v>
      </c>
      <c r="B872" s="253" t="s">
        <v>8143</v>
      </c>
      <c r="C872" s="253" t="s">
        <v>7680</v>
      </c>
      <c r="D872" s="299">
        <v>2.0030045067601288E-4</v>
      </c>
      <c r="E872" s="253" t="s">
        <v>7642</v>
      </c>
      <c r="F872" s="253" t="s">
        <v>7661</v>
      </c>
      <c r="G872" s="253" t="s">
        <v>54</v>
      </c>
    </row>
    <row r="873" spans="1:7">
      <c r="A873" s="252" t="s">
        <v>8152</v>
      </c>
      <c r="B873" s="253" t="s">
        <v>8153</v>
      </c>
      <c r="C873" s="253" t="s">
        <v>7650</v>
      </c>
      <c r="D873" s="299">
        <v>2.0030045067601288E-4</v>
      </c>
      <c r="E873" s="253" t="s">
        <v>7642</v>
      </c>
      <c r="F873" s="253" t="s">
        <v>7661</v>
      </c>
      <c r="G873" s="253" t="s">
        <v>54</v>
      </c>
    </row>
    <row r="874" spans="1:7">
      <c r="A874" s="252" t="s">
        <v>8614</v>
      </c>
      <c r="B874" s="253" t="s">
        <v>9820</v>
      </c>
      <c r="C874" s="253" t="s">
        <v>7756</v>
      </c>
      <c r="D874" s="299">
        <v>2.0030045067601288E-4</v>
      </c>
      <c r="E874" s="253" t="s">
        <v>7642</v>
      </c>
      <c r="F874" s="253" t="s">
        <v>7643</v>
      </c>
      <c r="G874" s="253" t="s">
        <v>54</v>
      </c>
    </row>
    <row r="875" spans="1:7">
      <c r="A875" s="252" t="s">
        <v>8629</v>
      </c>
      <c r="B875" s="253" t="s">
        <v>9821</v>
      </c>
      <c r="C875" s="253" t="s">
        <v>7641</v>
      </c>
      <c r="D875" s="299">
        <v>2.0030045067601288E-4</v>
      </c>
      <c r="E875" s="253" t="s">
        <v>7642</v>
      </c>
      <c r="F875" s="253" t="s">
        <v>7643</v>
      </c>
      <c r="G875" s="253" t="s">
        <v>54</v>
      </c>
    </row>
    <row r="876" spans="1:7">
      <c r="A876" s="252" t="s">
        <v>8364</v>
      </c>
      <c r="B876" s="253" t="s">
        <v>9822</v>
      </c>
      <c r="C876" s="253" t="s">
        <v>7774</v>
      </c>
      <c r="D876" s="299">
        <v>2.0030045067601288E-4</v>
      </c>
      <c r="E876" s="253" t="s">
        <v>7642</v>
      </c>
      <c r="F876" s="253" t="s">
        <v>7661</v>
      </c>
      <c r="G876" s="253" t="s">
        <v>54</v>
      </c>
    </row>
    <row r="877" spans="1:7">
      <c r="A877" s="252" t="s">
        <v>8264</v>
      </c>
      <c r="B877" s="253" t="s">
        <v>9823</v>
      </c>
      <c r="C877" s="253" t="s">
        <v>7756</v>
      </c>
      <c r="D877" s="299">
        <v>2.0030045067601288E-4</v>
      </c>
      <c r="E877" s="253" t="s">
        <v>7642</v>
      </c>
      <c r="F877" s="253" t="s">
        <v>7661</v>
      </c>
      <c r="G877" s="253" t="s">
        <v>54</v>
      </c>
    </row>
    <row r="878" spans="1:7">
      <c r="A878" s="252" t="s">
        <v>9322</v>
      </c>
      <c r="B878" s="253" t="s">
        <v>9323</v>
      </c>
      <c r="C878" s="253" t="s">
        <v>7738</v>
      </c>
      <c r="D878" s="299">
        <v>2.0030045067601288E-4</v>
      </c>
      <c r="E878" s="253" t="s">
        <v>7642</v>
      </c>
      <c r="F878" s="253" t="s">
        <v>7661</v>
      </c>
      <c r="G878" s="253" t="s">
        <v>54</v>
      </c>
    </row>
    <row r="879" spans="1:7">
      <c r="A879" s="252" t="s">
        <v>9824</v>
      </c>
      <c r="B879" s="253" t="s">
        <v>9824</v>
      </c>
      <c r="C879" s="253" t="s">
        <v>7756</v>
      </c>
      <c r="D879" s="299">
        <v>2.0030045067601288E-4</v>
      </c>
      <c r="E879" s="253" t="s">
        <v>7642</v>
      </c>
      <c r="F879" s="253" t="s">
        <v>7661</v>
      </c>
      <c r="G879" s="253" t="s">
        <v>54</v>
      </c>
    </row>
    <row r="880" spans="1:7">
      <c r="A880" s="252" t="s">
        <v>8628</v>
      </c>
      <c r="B880" s="253" t="s">
        <v>9826</v>
      </c>
      <c r="C880" s="253" t="s">
        <v>7774</v>
      </c>
      <c r="D880" s="299">
        <v>2.0030045067601288E-4</v>
      </c>
      <c r="E880" s="253" t="s">
        <v>7642</v>
      </c>
      <c r="F880" s="253" t="s">
        <v>7643</v>
      </c>
      <c r="G880" s="253" t="s">
        <v>54</v>
      </c>
    </row>
    <row r="881" spans="1:7">
      <c r="A881" s="252" t="s">
        <v>8478</v>
      </c>
      <c r="B881" s="253" t="s">
        <v>9827</v>
      </c>
      <c r="C881" s="253" t="s">
        <v>7774</v>
      </c>
      <c r="D881" s="299">
        <v>2.0030045067601288E-4</v>
      </c>
      <c r="E881" s="253" t="s">
        <v>7642</v>
      </c>
      <c r="F881" s="253" t="s">
        <v>7661</v>
      </c>
      <c r="G881" s="253" t="s">
        <v>54</v>
      </c>
    </row>
    <row r="882" spans="1:7">
      <c r="A882" s="252" t="s">
        <v>9319</v>
      </c>
      <c r="B882" s="253" t="s">
        <v>9828</v>
      </c>
      <c r="C882" s="253" t="s">
        <v>7650</v>
      </c>
      <c r="D882" s="299">
        <v>2.0030045067601288E-4</v>
      </c>
      <c r="E882" s="253" t="s">
        <v>7642</v>
      </c>
      <c r="F882" s="253" t="s">
        <v>7643</v>
      </c>
      <c r="G882" s="253" t="s">
        <v>54</v>
      </c>
    </row>
    <row r="883" spans="1:7">
      <c r="A883" s="252" t="s">
        <v>8814</v>
      </c>
      <c r="B883" s="253" t="s">
        <v>9830</v>
      </c>
      <c r="C883" s="253" t="s">
        <v>7646</v>
      </c>
      <c r="D883" s="299">
        <v>2.0030045067601288E-4</v>
      </c>
      <c r="E883" s="253" t="s">
        <v>7642</v>
      </c>
      <c r="F883" s="253" t="s">
        <v>7661</v>
      </c>
      <c r="G883" s="253" t="s">
        <v>54</v>
      </c>
    </row>
    <row r="884" spans="1:7">
      <c r="A884" s="252" t="s">
        <v>9832</v>
      </c>
      <c r="B884" s="253" t="s">
        <v>9833</v>
      </c>
      <c r="C884" s="253" t="s">
        <v>7738</v>
      </c>
      <c r="D884" s="299">
        <v>2.0030045067601288E-4</v>
      </c>
      <c r="E884" s="253" t="s">
        <v>7642</v>
      </c>
      <c r="F884" s="253" t="s">
        <v>7661</v>
      </c>
      <c r="G884" s="253" t="s">
        <v>54</v>
      </c>
    </row>
    <row r="885" spans="1:7">
      <c r="A885" s="252" t="s">
        <v>8479</v>
      </c>
      <c r="B885" s="253" t="s">
        <v>3198</v>
      </c>
      <c r="C885" s="253" t="s">
        <v>7738</v>
      </c>
      <c r="D885" s="299">
        <v>2.0030045067601288E-4</v>
      </c>
      <c r="E885" s="253" t="s">
        <v>7642</v>
      </c>
      <c r="F885" s="253" t="s">
        <v>7661</v>
      </c>
      <c r="G885" s="253" t="s">
        <v>54</v>
      </c>
    </row>
    <row r="886" spans="1:7">
      <c r="A886" s="252" t="s">
        <v>8615</v>
      </c>
      <c r="B886" s="253" t="s">
        <v>8616</v>
      </c>
      <c r="C886" s="253" t="s">
        <v>7641</v>
      </c>
      <c r="D886" s="299">
        <v>2.0030045067601288E-4</v>
      </c>
      <c r="E886" s="253" t="s">
        <v>7642</v>
      </c>
      <c r="F886" s="253" t="s">
        <v>7661</v>
      </c>
      <c r="G886" s="253" t="s">
        <v>54</v>
      </c>
    </row>
    <row r="887" spans="1:7">
      <c r="A887" s="252" t="s">
        <v>8024</v>
      </c>
      <c r="B887" s="253" t="s">
        <v>9836</v>
      </c>
      <c r="C887" s="253" t="s">
        <v>7680</v>
      </c>
      <c r="D887" s="299">
        <v>2.0030045067601288E-4</v>
      </c>
      <c r="E887" s="253" t="s">
        <v>7642</v>
      </c>
      <c r="F887" s="253" t="s">
        <v>7661</v>
      </c>
      <c r="G887" s="253" t="s">
        <v>54</v>
      </c>
    </row>
    <row r="888" spans="1:7">
      <c r="A888" s="252" t="s">
        <v>8606</v>
      </c>
      <c r="B888" s="253" t="s">
        <v>9339</v>
      </c>
      <c r="C888" s="253" t="s">
        <v>7654</v>
      </c>
      <c r="D888" s="299">
        <v>2.0030045067601288E-4</v>
      </c>
      <c r="E888" s="253" t="s">
        <v>7642</v>
      </c>
      <c r="F888" s="253" t="s">
        <v>7643</v>
      </c>
      <c r="G888" s="253" t="s">
        <v>54</v>
      </c>
    </row>
    <row r="889" spans="1:7">
      <c r="A889" s="252" t="s">
        <v>8957</v>
      </c>
      <c r="B889" s="253" t="s">
        <v>9838</v>
      </c>
      <c r="C889" s="253" t="s">
        <v>7667</v>
      </c>
      <c r="D889" s="299">
        <v>2.0030045067601288E-4</v>
      </c>
      <c r="E889" s="253" t="s">
        <v>7642</v>
      </c>
      <c r="F889" s="253" t="s">
        <v>7661</v>
      </c>
      <c r="G889" s="253" t="s">
        <v>54</v>
      </c>
    </row>
    <row r="890" spans="1:7">
      <c r="A890" s="252" t="s">
        <v>8403</v>
      </c>
      <c r="B890" s="253" t="s">
        <v>9839</v>
      </c>
      <c r="C890" s="253" t="s">
        <v>7641</v>
      </c>
      <c r="D890" s="299">
        <v>2.0030045067601288E-4</v>
      </c>
      <c r="E890" s="253" t="s">
        <v>7642</v>
      </c>
      <c r="F890" s="253" t="s">
        <v>7661</v>
      </c>
      <c r="G890" s="253" t="s">
        <v>54</v>
      </c>
    </row>
    <row r="891" spans="1:7">
      <c r="A891" s="252" t="s">
        <v>8272</v>
      </c>
      <c r="B891" s="253" t="s">
        <v>8273</v>
      </c>
      <c r="C891" s="253" t="s">
        <v>7805</v>
      </c>
      <c r="D891" s="299">
        <v>2.0030045067601288E-4</v>
      </c>
      <c r="E891" s="253" t="s">
        <v>7642</v>
      </c>
      <c r="F891" s="253" t="s">
        <v>7643</v>
      </c>
      <c r="G891" s="253" t="s">
        <v>54</v>
      </c>
    </row>
    <row r="892" spans="1:7">
      <c r="A892" s="252" t="s">
        <v>8617</v>
      </c>
      <c r="B892" s="253" t="s">
        <v>9840</v>
      </c>
      <c r="C892" s="253" t="s">
        <v>7774</v>
      </c>
      <c r="D892" s="299">
        <v>2.0030045067601288E-4</v>
      </c>
      <c r="E892" s="253" t="s">
        <v>7642</v>
      </c>
      <c r="F892" s="253" t="s">
        <v>7661</v>
      </c>
      <c r="G892" s="253" t="s">
        <v>54</v>
      </c>
    </row>
    <row r="893" spans="1:7">
      <c r="A893" s="252" t="s">
        <v>8263</v>
      </c>
      <c r="B893" s="253" t="s">
        <v>1726</v>
      </c>
      <c r="C893" s="253" t="s">
        <v>7774</v>
      </c>
      <c r="D893" s="299">
        <v>2.0030045067601288E-4</v>
      </c>
      <c r="E893" s="253" t="s">
        <v>7642</v>
      </c>
      <c r="F893" s="253" t="s">
        <v>7661</v>
      </c>
      <c r="G893" s="253" t="s">
        <v>54</v>
      </c>
    </row>
    <row r="894" spans="1:7">
      <c r="A894" s="252" t="s">
        <v>8568</v>
      </c>
      <c r="B894" s="253" t="s">
        <v>8569</v>
      </c>
      <c r="C894" s="253" t="s">
        <v>7738</v>
      </c>
      <c r="D894" s="299">
        <v>2.0030045067601288E-4</v>
      </c>
      <c r="E894" s="253" t="s">
        <v>7642</v>
      </c>
      <c r="F894" s="253" t="s">
        <v>7661</v>
      </c>
      <c r="G894" s="253" t="s">
        <v>54</v>
      </c>
    </row>
    <row r="895" spans="1:7">
      <c r="A895" s="252" t="s">
        <v>9164</v>
      </c>
      <c r="B895" s="253" t="s">
        <v>9165</v>
      </c>
      <c r="C895" s="253" t="s">
        <v>7756</v>
      </c>
      <c r="D895" s="299">
        <v>2.0030045067601288E-4</v>
      </c>
      <c r="E895" s="253" t="s">
        <v>7642</v>
      </c>
      <c r="F895" s="253" t="s">
        <v>7661</v>
      </c>
      <c r="G895" s="253" t="s">
        <v>54</v>
      </c>
    </row>
    <row r="896" spans="1:7">
      <c r="A896" s="252" t="s">
        <v>8316</v>
      </c>
      <c r="B896" s="253" t="s">
        <v>8317</v>
      </c>
      <c r="C896" s="253" t="s">
        <v>7756</v>
      </c>
      <c r="D896" s="299">
        <v>2.0030045067601288E-4</v>
      </c>
      <c r="E896" s="253" t="s">
        <v>7642</v>
      </c>
      <c r="F896" s="253" t="s">
        <v>7661</v>
      </c>
      <c r="G896" s="253" t="s">
        <v>54</v>
      </c>
    </row>
    <row r="897" spans="1:7">
      <c r="A897" s="252" t="s">
        <v>8530</v>
      </c>
      <c r="B897" s="253" t="s">
        <v>8531</v>
      </c>
      <c r="C897" s="253" t="s">
        <v>7738</v>
      </c>
      <c r="D897" s="299">
        <v>2.0030045067601288E-4</v>
      </c>
      <c r="E897" s="253" t="s">
        <v>7642</v>
      </c>
      <c r="F897" s="253" t="s">
        <v>7661</v>
      </c>
      <c r="G897" s="253" t="s">
        <v>54</v>
      </c>
    </row>
    <row r="898" spans="1:7">
      <c r="A898" s="252" t="s">
        <v>8485</v>
      </c>
      <c r="B898" s="253" t="s">
        <v>1683</v>
      </c>
      <c r="C898" s="253" t="s">
        <v>7738</v>
      </c>
      <c r="D898" s="299">
        <v>2.0030045067601288E-4</v>
      </c>
      <c r="E898" s="253" t="s">
        <v>7642</v>
      </c>
      <c r="F898" s="253" t="s">
        <v>7661</v>
      </c>
      <c r="G898" s="253" t="s">
        <v>54</v>
      </c>
    </row>
    <row r="899" spans="1:7">
      <c r="A899" s="252" t="s">
        <v>8398</v>
      </c>
      <c r="B899" s="253" t="s">
        <v>8399</v>
      </c>
      <c r="C899" s="253" t="s">
        <v>7654</v>
      </c>
      <c r="D899" s="299">
        <v>2.0030045067601288E-4</v>
      </c>
      <c r="E899" s="253" t="s">
        <v>7642</v>
      </c>
      <c r="F899" s="253" t="s">
        <v>7661</v>
      </c>
      <c r="G899" s="253" t="s">
        <v>54</v>
      </c>
    </row>
    <row r="900" spans="1:7">
      <c r="A900" s="252" t="s">
        <v>9357</v>
      </c>
      <c r="B900" s="253" t="s">
        <v>9847</v>
      </c>
      <c r="C900" s="253" t="s">
        <v>7641</v>
      </c>
      <c r="D900" s="299">
        <v>2.0030045067601288E-4</v>
      </c>
      <c r="E900" s="253" t="s">
        <v>7642</v>
      </c>
      <c r="F900" s="253" t="s">
        <v>7643</v>
      </c>
      <c r="G900" s="253" t="s">
        <v>54</v>
      </c>
    </row>
    <row r="901" spans="1:7">
      <c r="A901" s="252" t="s">
        <v>9848</v>
      </c>
      <c r="B901" s="253" t="s">
        <v>9849</v>
      </c>
      <c r="C901" s="253" t="s">
        <v>7756</v>
      </c>
      <c r="D901" s="299">
        <v>2.0030045067601288E-4</v>
      </c>
      <c r="E901" s="253" t="s">
        <v>7642</v>
      </c>
      <c r="F901" s="253" t="s">
        <v>7661</v>
      </c>
      <c r="G901" s="253" t="s">
        <v>54</v>
      </c>
    </row>
    <row r="902" spans="1:7">
      <c r="A902" s="252" t="s">
        <v>8483</v>
      </c>
      <c r="B902" s="253" t="s">
        <v>8484</v>
      </c>
      <c r="C902" s="253" t="s">
        <v>7774</v>
      </c>
      <c r="D902" s="299">
        <v>2.0030045067601288E-4</v>
      </c>
      <c r="E902" s="253" t="s">
        <v>7642</v>
      </c>
      <c r="F902" s="253" t="s">
        <v>7661</v>
      </c>
      <c r="G902" s="253" t="s">
        <v>54</v>
      </c>
    </row>
    <row r="903" spans="1:7">
      <c r="A903" s="252" t="s">
        <v>8506</v>
      </c>
      <c r="B903" s="253" t="s">
        <v>8507</v>
      </c>
      <c r="C903" s="253" t="s">
        <v>7664</v>
      </c>
      <c r="D903" s="299">
        <v>2.0030045067601288E-4</v>
      </c>
      <c r="E903" s="253" t="s">
        <v>7642</v>
      </c>
      <c r="F903" s="253" t="s">
        <v>7661</v>
      </c>
      <c r="G903" s="253" t="s">
        <v>54</v>
      </c>
    </row>
    <row r="904" spans="1:7">
      <c r="A904" s="252" t="s">
        <v>9079</v>
      </c>
      <c r="B904" s="253" t="s">
        <v>9080</v>
      </c>
      <c r="C904" s="253" t="s">
        <v>7664</v>
      </c>
      <c r="D904" s="299">
        <v>2.0030045067601288E-4</v>
      </c>
      <c r="E904" s="253" t="s">
        <v>7642</v>
      </c>
      <c r="F904" s="253" t="s">
        <v>7643</v>
      </c>
      <c r="G904" s="253" t="s">
        <v>54</v>
      </c>
    </row>
    <row r="905" spans="1:7">
      <c r="A905" s="252" t="s">
        <v>9853</v>
      </c>
      <c r="B905" s="253" t="s">
        <v>9854</v>
      </c>
      <c r="C905" s="253" t="s">
        <v>7756</v>
      </c>
      <c r="D905" s="299">
        <v>2.0030045067601288E-4</v>
      </c>
      <c r="E905" s="253" t="s">
        <v>7642</v>
      </c>
      <c r="F905" s="253" t="s">
        <v>7643</v>
      </c>
      <c r="G905" s="253" t="s">
        <v>54</v>
      </c>
    </row>
    <row r="906" spans="1:7">
      <c r="A906" s="252" t="s">
        <v>8310</v>
      </c>
      <c r="B906" s="253" t="s">
        <v>9855</v>
      </c>
      <c r="C906" s="253" t="s">
        <v>7650</v>
      </c>
      <c r="D906" s="299">
        <v>2.0030045067601288E-4</v>
      </c>
      <c r="E906" s="253" t="s">
        <v>7642</v>
      </c>
      <c r="F906" s="253" t="s">
        <v>7643</v>
      </c>
      <c r="G906" s="253" t="s">
        <v>54</v>
      </c>
    </row>
    <row r="907" spans="1:7">
      <c r="A907" s="252" t="s">
        <v>9250</v>
      </c>
      <c r="B907" s="253" t="s">
        <v>9856</v>
      </c>
      <c r="C907" s="253" t="s">
        <v>7667</v>
      </c>
      <c r="D907" s="299">
        <v>2.0030045067601288E-4</v>
      </c>
      <c r="E907" s="253" t="s">
        <v>7642</v>
      </c>
      <c r="F907" s="253" t="s">
        <v>7643</v>
      </c>
      <c r="G907" s="253" t="s">
        <v>54</v>
      </c>
    </row>
    <row r="908" spans="1:7">
      <c r="A908" s="252" t="s">
        <v>8852</v>
      </c>
      <c r="B908" s="253" t="s">
        <v>8853</v>
      </c>
      <c r="C908" s="253" t="s">
        <v>7641</v>
      </c>
      <c r="D908" s="299">
        <v>2.0030045067601288E-4</v>
      </c>
      <c r="E908" s="253" t="s">
        <v>7642</v>
      </c>
      <c r="F908" s="253" t="s">
        <v>7643</v>
      </c>
      <c r="G908" s="253" t="s">
        <v>54</v>
      </c>
    </row>
    <row r="909" spans="1:7">
      <c r="A909" s="252" t="s">
        <v>8270</v>
      </c>
      <c r="B909" s="253" t="s">
        <v>9859</v>
      </c>
      <c r="C909" s="253" t="s">
        <v>7756</v>
      </c>
      <c r="D909" s="299">
        <v>2.0030045067601288E-4</v>
      </c>
      <c r="E909" s="253" t="s">
        <v>7642</v>
      </c>
      <c r="F909" s="253" t="s">
        <v>7661</v>
      </c>
      <c r="G909" s="253" t="s">
        <v>54</v>
      </c>
    </row>
    <row r="910" spans="1:7">
      <c r="A910" s="252" t="s">
        <v>8396</v>
      </c>
      <c r="B910" s="253" t="s">
        <v>8397</v>
      </c>
      <c r="C910" s="253" t="s">
        <v>7756</v>
      </c>
      <c r="D910" s="299">
        <v>2.0030045067601288E-4</v>
      </c>
      <c r="E910" s="253" t="s">
        <v>7642</v>
      </c>
      <c r="F910" s="253" t="s">
        <v>7661</v>
      </c>
      <c r="G910" s="253" t="s">
        <v>54</v>
      </c>
    </row>
    <row r="911" spans="1:7">
      <c r="A911" s="252" t="s">
        <v>8590</v>
      </c>
      <c r="B911" s="253" t="s">
        <v>9861</v>
      </c>
      <c r="C911" s="253" t="s">
        <v>7756</v>
      </c>
      <c r="D911" s="299">
        <v>2.0030045067601288E-4</v>
      </c>
      <c r="E911" s="253" t="s">
        <v>7642</v>
      </c>
      <c r="F911" s="253" t="s">
        <v>7661</v>
      </c>
      <c r="G911" s="253" t="s">
        <v>54</v>
      </c>
    </row>
    <row r="912" spans="1:7">
      <c r="A912" s="252" t="s">
        <v>8294</v>
      </c>
      <c r="B912" s="253" t="s">
        <v>9862</v>
      </c>
      <c r="C912" s="253" t="s">
        <v>7664</v>
      </c>
      <c r="D912" s="299">
        <v>2.0030045067601288E-4</v>
      </c>
      <c r="E912" s="253" t="s">
        <v>7642</v>
      </c>
      <c r="F912" s="253" t="s">
        <v>7661</v>
      </c>
      <c r="G912" s="253" t="s">
        <v>54</v>
      </c>
    </row>
    <row r="913" spans="1:7">
      <c r="A913" s="252" t="s">
        <v>8472</v>
      </c>
      <c r="B913" s="253" t="s">
        <v>9864</v>
      </c>
      <c r="C913" s="253" t="s">
        <v>7680</v>
      </c>
      <c r="D913" s="299">
        <v>2.0030045067601288E-4</v>
      </c>
      <c r="E913" s="253" t="s">
        <v>7642</v>
      </c>
      <c r="F913" s="253" t="s">
        <v>7661</v>
      </c>
      <c r="G913" s="253" t="s">
        <v>54</v>
      </c>
    </row>
    <row r="914" spans="1:7">
      <c r="A914" s="252" t="s">
        <v>8400</v>
      </c>
      <c r="B914" s="253" t="s">
        <v>8401</v>
      </c>
      <c r="C914" s="253" t="s">
        <v>7650</v>
      </c>
      <c r="D914" s="299">
        <v>2.0030045067601288E-4</v>
      </c>
      <c r="E914" s="253" t="s">
        <v>7642</v>
      </c>
      <c r="F914" s="253" t="s">
        <v>7661</v>
      </c>
      <c r="G914" s="253" t="s">
        <v>54</v>
      </c>
    </row>
    <row r="915" spans="1:7">
      <c r="A915" s="252" t="s">
        <v>8846</v>
      </c>
      <c r="B915" s="253" t="s">
        <v>9865</v>
      </c>
      <c r="C915" s="253" t="s">
        <v>7650</v>
      </c>
      <c r="D915" s="299">
        <v>2.0030045067601288E-4</v>
      </c>
      <c r="E915" s="253" t="s">
        <v>7642</v>
      </c>
      <c r="F915" s="253" t="s">
        <v>7661</v>
      </c>
      <c r="G915" s="253" t="s">
        <v>54</v>
      </c>
    </row>
    <row r="916" spans="1:7">
      <c r="A916" s="252" t="s">
        <v>8129</v>
      </c>
      <c r="B916" s="253" t="s">
        <v>8129</v>
      </c>
      <c r="C916" s="253" t="s">
        <v>7738</v>
      </c>
      <c r="D916" s="299">
        <v>2.0030045067601288E-4</v>
      </c>
      <c r="E916" s="253" t="s">
        <v>7642</v>
      </c>
      <c r="F916" s="253" t="s">
        <v>7661</v>
      </c>
      <c r="G916" s="253" t="s">
        <v>54</v>
      </c>
    </row>
    <row r="917" spans="1:7">
      <c r="A917" s="252" t="s">
        <v>8451</v>
      </c>
      <c r="B917" s="253" t="s">
        <v>9868</v>
      </c>
      <c r="C917" s="253" t="s">
        <v>7646</v>
      </c>
      <c r="D917" s="299">
        <v>2.0030045067601288E-4</v>
      </c>
      <c r="E917" s="253" t="s">
        <v>7642</v>
      </c>
      <c r="F917" s="253" t="s">
        <v>7661</v>
      </c>
      <c r="G917" s="253" t="s">
        <v>54</v>
      </c>
    </row>
    <row r="918" spans="1:7">
      <c r="A918" s="252" t="s">
        <v>8521</v>
      </c>
      <c r="B918" s="253" t="s">
        <v>9873</v>
      </c>
      <c r="C918" s="253" t="s">
        <v>7805</v>
      </c>
      <c r="D918" s="299">
        <v>2.0030045067601288E-4</v>
      </c>
      <c r="E918" s="253" t="s">
        <v>7642</v>
      </c>
      <c r="F918" s="253" t="s">
        <v>7661</v>
      </c>
      <c r="G918" s="253" t="s">
        <v>54</v>
      </c>
    </row>
    <row r="919" spans="1:7">
      <c r="A919" s="252" t="s">
        <v>8262</v>
      </c>
      <c r="B919" s="253" t="s">
        <v>9875</v>
      </c>
      <c r="C919" s="253" t="s">
        <v>7756</v>
      </c>
      <c r="D919" s="299">
        <v>2.0030045067601288E-4</v>
      </c>
      <c r="E919" s="253" t="s">
        <v>7642</v>
      </c>
      <c r="F919" s="253" t="s">
        <v>7661</v>
      </c>
      <c r="G919" s="253" t="s">
        <v>54</v>
      </c>
    </row>
    <row r="920" spans="1:7">
      <c r="A920" s="252" t="s">
        <v>8508</v>
      </c>
      <c r="B920" s="253" t="s">
        <v>8509</v>
      </c>
      <c r="C920" s="253" t="s">
        <v>7756</v>
      </c>
      <c r="D920" s="299">
        <v>2.0030045067601288E-4</v>
      </c>
      <c r="E920" s="253" t="s">
        <v>7642</v>
      </c>
      <c r="F920" s="253" t="s">
        <v>7661</v>
      </c>
      <c r="G920" s="253" t="s">
        <v>54</v>
      </c>
    </row>
    <row r="921" spans="1:7">
      <c r="A921" s="252" t="s">
        <v>8320</v>
      </c>
      <c r="B921" s="253" t="s">
        <v>8404</v>
      </c>
      <c r="C921" s="253" t="s">
        <v>7646</v>
      </c>
      <c r="D921" s="299">
        <v>2.0030045067601288E-4</v>
      </c>
      <c r="E921" s="253" t="s">
        <v>7642</v>
      </c>
      <c r="F921" s="253" t="s">
        <v>7643</v>
      </c>
      <c r="G921" s="253" t="s">
        <v>54</v>
      </c>
    </row>
    <row r="922" spans="1:7">
      <c r="A922" s="252" t="s">
        <v>8229</v>
      </c>
      <c r="B922" s="253" t="s">
        <v>8230</v>
      </c>
      <c r="C922" s="253" t="s">
        <v>7680</v>
      </c>
      <c r="D922" s="299">
        <v>2.0030045067601288E-4</v>
      </c>
      <c r="E922" s="253" t="s">
        <v>7642</v>
      </c>
      <c r="F922" s="253" t="s">
        <v>7661</v>
      </c>
      <c r="G922" s="253" t="s">
        <v>54</v>
      </c>
    </row>
    <row r="923" spans="1:7">
      <c r="A923" s="252" t="s">
        <v>8710</v>
      </c>
      <c r="B923" s="253" t="s">
        <v>8711</v>
      </c>
      <c r="C923" s="253" t="s">
        <v>7641</v>
      </c>
      <c r="D923" s="299">
        <v>2.0030045067601288E-4</v>
      </c>
      <c r="E923" s="253" t="s">
        <v>7642</v>
      </c>
      <c r="F923" s="253" t="s">
        <v>7643</v>
      </c>
      <c r="G923" s="253" t="s">
        <v>54</v>
      </c>
    </row>
    <row r="924" spans="1:7">
      <c r="A924" s="252" t="s">
        <v>8440</v>
      </c>
      <c r="B924" s="253" t="s">
        <v>8441</v>
      </c>
      <c r="C924" s="253" t="s">
        <v>7738</v>
      </c>
      <c r="D924" s="299">
        <v>2.0030045067601288E-4</v>
      </c>
      <c r="E924" s="253" t="s">
        <v>7642</v>
      </c>
      <c r="F924" s="253" t="s">
        <v>7661</v>
      </c>
      <c r="G924" s="253" t="s">
        <v>54</v>
      </c>
    </row>
    <row r="925" spans="1:7">
      <c r="A925" s="252" t="s">
        <v>9137</v>
      </c>
      <c r="B925" s="253" t="s">
        <v>9138</v>
      </c>
      <c r="C925" s="253" t="s">
        <v>7738</v>
      </c>
      <c r="D925" s="299">
        <v>2.0030045067601288E-4</v>
      </c>
      <c r="E925" s="253" t="s">
        <v>7642</v>
      </c>
      <c r="F925" s="253" t="s">
        <v>7661</v>
      </c>
      <c r="G925" s="253" t="s">
        <v>54</v>
      </c>
    </row>
    <row r="926" spans="1:7">
      <c r="A926" s="252" t="s">
        <v>8470</v>
      </c>
      <c r="B926" s="253" t="s">
        <v>8471</v>
      </c>
      <c r="C926" s="253" t="s">
        <v>7756</v>
      </c>
      <c r="D926" s="299">
        <v>2.0030045067601288E-4</v>
      </c>
      <c r="E926" s="253" t="s">
        <v>7642</v>
      </c>
      <c r="F926" s="253" t="s">
        <v>7661</v>
      </c>
      <c r="G926" s="253" t="s">
        <v>54</v>
      </c>
    </row>
    <row r="927" spans="1:7">
      <c r="A927" s="252" t="s">
        <v>8307</v>
      </c>
      <c r="B927" s="253" t="s">
        <v>8308</v>
      </c>
      <c r="C927" s="253" t="s">
        <v>7680</v>
      </c>
      <c r="D927" s="299">
        <v>2.0030045067601288E-4</v>
      </c>
      <c r="E927" s="253" t="s">
        <v>7642</v>
      </c>
      <c r="F927" s="253" t="s">
        <v>7643</v>
      </c>
      <c r="G927" s="253" t="s">
        <v>54</v>
      </c>
    </row>
    <row r="928" spans="1:7">
      <c r="A928" s="252" t="s">
        <v>8540</v>
      </c>
      <c r="B928" s="253" t="s">
        <v>9881</v>
      </c>
      <c r="C928" s="253" t="s">
        <v>7756</v>
      </c>
      <c r="D928" s="299">
        <v>2.0030045067601288E-4</v>
      </c>
      <c r="E928" s="253" t="s">
        <v>7642</v>
      </c>
      <c r="F928" s="253" t="s">
        <v>7661</v>
      </c>
      <c r="G928" s="253" t="s">
        <v>54</v>
      </c>
    </row>
    <row r="929" spans="1:7">
      <c r="A929" s="252" t="s">
        <v>9363</v>
      </c>
      <c r="B929" s="253" t="s">
        <v>9885</v>
      </c>
      <c r="C929" s="253" t="s">
        <v>7650</v>
      </c>
      <c r="D929" s="299">
        <v>2.0030045067601288E-4</v>
      </c>
      <c r="E929" s="253" t="s">
        <v>7642</v>
      </c>
      <c r="F929" s="253" t="s">
        <v>7643</v>
      </c>
      <c r="G929" s="253" t="s">
        <v>54</v>
      </c>
    </row>
    <row r="930" spans="1:7">
      <c r="A930" s="252" t="s">
        <v>8338</v>
      </c>
      <c r="B930" s="253" t="s">
        <v>8338</v>
      </c>
      <c r="C930" s="253" t="s">
        <v>7641</v>
      </c>
      <c r="D930" s="299">
        <v>2.0030045067601288E-4</v>
      </c>
      <c r="E930" s="253" t="s">
        <v>7642</v>
      </c>
      <c r="F930" s="253" t="s">
        <v>7643</v>
      </c>
      <c r="G930" s="253" t="s">
        <v>54</v>
      </c>
    </row>
    <row r="931" spans="1:7">
      <c r="A931" s="252" t="s">
        <v>8646</v>
      </c>
      <c r="B931" s="253" t="s">
        <v>9890</v>
      </c>
      <c r="C931" s="253" t="s">
        <v>7756</v>
      </c>
      <c r="D931" s="299">
        <v>2.0030045067601288E-4</v>
      </c>
      <c r="E931" s="253" t="s">
        <v>7642</v>
      </c>
      <c r="F931" s="253" t="s">
        <v>7643</v>
      </c>
      <c r="G931" s="253" t="s">
        <v>54</v>
      </c>
    </row>
    <row r="932" spans="1:7">
      <c r="A932" s="252" t="s">
        <v>8059</v>
      </c>
      <c r="B932" s="253" t="s">
        <v>9891</v>
      </c>
      <c r="C932" s="253" t="s">
        <v>7756</v>
      </c>
      <c r="D932" s="299">
        <v>2.0030045067601288E-4</v>
      </c>
      <c r="E932" s="253" t="s">
        <v>7642</v>
      </c>
      <c r="F932" s="253" t="s">
        <v>7661</v>
      </c>
      <c r="G932" s="253" t="s">
        <v>54</v>
      </c>
    </row>
    <row r="933" spans="1:7">
      <c r="A933" s="252" t="s">
        <v>9243</v>
      </c>
      <c r="B933" s="253" t="s">
        <v>8036</v>
      </c>
      <c r="C933" s="253" t="s">
        <v>7646</v>
      </c>
      <c r="D933" s="299">
        <v>2.0030045067601288E-4</v>
      </c>
      <c r="E933" s="253" t="s">
        <v>7642</v>
      </c>
      <c r="F933" s="253" t="s">
        <v>7661</v>
      </c>
      <c r="G933" s="253" t="s">
        <v>54</v>
      </c>
    </row>
    <row r="934" spans="1:7">
      <c r="A934" s="252" t="s">
        <v>8909</v>
      </c>
      <c r="B934" s="253" t="s">
        <v>9892</v>
      </c>
      <c r="C934" s="253" t="s">
        <v>7756</v>
      </c>
      <c r="D934" s="299">
        <v>2.0030045067601288E-4</v>
      </c>
      <c r="E934" s="253" t="s">
        <v>7642</v>
      </c>
      <c r="F934" s="253" t="s">
        <v>7661</v>
      </c>
      <c r="G934" s="253" t="s">
        <v>54</v>
      </c>
    </row>
    <row r="935" spans="1:7">
      <c r="A935" s="252" t="s">
        <v>8455</v>
      </c>
      <c r="B935" s="253" t="s">
        <v>3917</v>
      </c>
      <c r="C935" s="253" t="s">
        <v>7774</v>
      </c>
      <c r="D935" s="299">
        <v>2.0030045067601288E-4</v>
      </c>
      <c r="E935" s="253" t="s">
        <v>7642</v>
      </c>
      <c r="F935" s="253" t="s">
        <v>7643</v>
      </c>
      <c r="G935" s="253" t="s">
        <v>54</v>
      </c>
    </row>
    <row r="936" spans="1:7">
      <c r="A936" s="252" t="s">
        <v>8698</v>
      </c>
      <c r="B936" s="253" t="s">
        <v>9895</v>
      </c>
      <c r="C936" s="253" t="s">
        <v>7646</v>
      </c>
      <c r="D936" s="299">
        <v>2.0030045067601288E-4</v>
      </c>
      <c r="E936" s="253" t="s">
        <v>7642</v>
      </c>
      <c r="F936" s="253" t="s">
        <v>7661</v>
      </c>
      <c r="G936" s="253" t="s">
        <v>54</v>
      </c>
    </row>
    <row r="937" spans="1:7">
      <c r="A937" s="252" t="s">
        <v>8525</v>
      </c>
      <c r="B937" s="253" t="s">
        <v>8526</v>
      </c>
      <c r="C937" s="253" t="s">
        <v>7680</v>
      </c>
      <c r="D937" s="299">
        <v>2.0030045067601288E-4</v>
      </c>
      <c r="E937" s="253" t="s">
        <v>7642</v>
      </c>
      <c r="F937" s="253" t="s">
        <v>7661</v>
      </c>
      <c r="G937" s="253" t="s">
        <v>54</v>
      </c>
    </row>
    <row r="938" spans="1:7">
      <c r="A938" s="252" t="s">
        <v>8581</v>
      </c>
      <c r="B938" s="253" t="s">
        <v>9899</v>
      </c>
      <c r="C938" s="253" t="s">
        <v>7805</v>
      </c>
      <c r="D938" s="299">
        <v>2.0030045067601288E-4</v>
      </c>
      <c r="E938" s="253" t="s">
        <v>7642</v>
      </c>
      <c r="F938" s="253" t="s">
        <v>7661</v>
      </c>
      <c r="G938" s="253" t="s">
        <v>54</v>
      </c>
    </row>
    <row r="939" spans="1:7">
      <c r="A939" s="252" t="s">
        <v>8894</v>
      </c>
      <c r="B939" s="253" t="s">
        <v>9902</v>
      </c>
      <c r="C939" s="253" t="s">
        <v>7756</v>
      </c>
      <c r="D939" s="299">
        <v>2.0030045067601288E-4</v>
      </c>
      <c r="E939" s="253" t="s">
        <v>7642</v>
      </c>
      <c r="F939" s="253" t="s">
        <v>7661</v>
      </c>
      <c r="G939" s="253" t="s">
        <v>54</v>
      </c>
    </row>
    <row r="940" spans="1:7">
      <c r="A940" s="252" t="s">
        <v>8915</v>
      </c>
      <c r="B940" s="253" t="s">
        <v>9903</v>
      </c>
      <c r="C940" s="253" t="s">
        <v>7756</v>
      </c>
      <c r="D940" s="299">
        <v>2.0030045067601288E-4</v>
      </c>
      <c r="E940" s="253" t="s">
        <v>7642</v>
      </c>
      <c r="F940" s="253" t="s">
        <v>7661</v>
      </c>
      <c r="G940" s="253" t="s">
        <v>54</v>
      </c>
    </row>
    <row r="941" spans="1:7">
      <c r="A941" s="252" t="s">
        <v>8575</v>
      </c>
      <c r="B941" s="253" t="s">
        <v>9906</v>
      </c>
      <c r="C941" s="253" t="s">
        <v>7641</v>
      </c>
      <c r="D941" s="299">
        <v>2.0030045067601288E-4</v>
      </c>
      <c r="E941" s="253" t="s">
        <v>7642</v>
      </c>
      <c r="F941" s="253" t="s">
        <v>7643</v>
      </c>
      <c r="G941" s="253" t="s">
        <v>54</v>
      </c>
    </row>
    <row r="942" spans="1:7">
      <c r="A942" s="252" t="s">
        <v>9340</v>
      </c>
      <c r="B942" s="253" t="s">
        <v>9907</v>
      </c>
      <c r="C942" s="253" t="s">
        <v>7654</v>
      </c>
      <c r="D942" s="299">
        <v>2.0030045067601288E-4</v>
      </c>
      <c r="E942" s="253" t="s">
        <v>7642</v>
      </c>
      <c r="F942" s="253" t="s">
        <v>7661</v>
      </c>
      <c r="G942" s="253" t="s">
        <v>54</v>
      </c>
    </row>
    <row r="943" spans="1:7">
      <c r="A943" s="252" t="s">
        <v>8336</v>
      </c>
      <c r="B943" s="253" t="s">
        <v>8337</v>
      </c>
      <c r="C943" s="253" t="s">
        <v>7805</v>
      </c>
      <c r="D943" s="299">
        <v>2.0030045067601288E-4</v>
      </c>
      <c r="E943" s="253" t="s">
        <v>7642</v>
      </c>
      <c r="F943" s="253" t="s">
        <v>7661</v>
      </c>
      <c r="G943" s="253" t="s">
        <v>54</v>
      </c>
    </row>
    <row r="944" spans="1:7">
      <c r="A944" s="252" t="s">
        <v>8416</v>
      </c>
      <c r="B944" s="253" t="s">
        <v>9911</v>
      </c>
      <c r="C944" s="253" t="s">
        <v>7805</v>
      </c>
      <c r="D944" s="299">
        <v>2.0030045067601288E-4</v>
      </c>
      <c r="E944" s="253" t="s">
        <v>7642</v>
      </c>
      <c r="F944" s="253" t="s">
        <v>7661</v>
      </c>
      <c r="G944" s="253" t="s">
        <v>54</v>
      </c>
    </row>
    <row r="945" spans="1:7">
      <c r="A945" s="252" t="s">
        <v>8177</v>
      </c>
      <c r="B945" s="253" t="s">
        <v>9912</v>
      </c>
      <c r="C945" s="253" t="s">
        <v>7646</v>
      </c>
      <c r="D945" s="299">
        <v>2.0030045067601288E-4</v>
      </c>
      <c r="E945" s="253" t="s">
        <v>7642</v>
      </c>
      <c r="F945" s="253" t="s">
        <v>7661</v>
      </c>
      <c r="G945" s="253" t="s">
        <v>54</v>
      </c>
    </row>
    <row r="946" spans="1:7">
      <c r="A946" s="252" t="s">
        <v>8459</v>
      </c>
      <c r="B946" s="253" t="s">
        <v>8460</v>
      </c>
      <c r="C946" s="253" t="s">
        <v>7738</v>
      </c>
      <c r="D946" s="299">
        <v>2.0030045067601288E-4</v>
      </c>
      <c r="E946" s="253" t="s">
        <v>7642</v>
      </c>
      <c r="F946" s="253" t="s">
        <v>7661</v>
      </c>
      <c r="G946" s="253" t="s">
        <v>54</v>
      </c>
    </row>
    <row r="947" spans="1:7">
      <c r="A947" s="252" t="s">
        <v>8517</v>
      </c>
      <c r="B947" s="253" t="s">
        <v>8518</v>
      </c>
      <c r="C947" s="253" t="s">
        <v>7650</v>
      </c>
      <c r="D947" s="299">
        <v>2.0030045067601288E-4</v>
      </c>
      <c r="E947" s="253" t="s">
        <v>8160</v>
      </c>
      <c r="F947" s="253" t="s">
        <v>8161</v>
      </c>
      <c r="G947" s="253" t="s">
        <v>8162</v>
      </c>
    </row>
    <row r="948" spans="1:7">
      <c r="A948" s="252" t="s">
        <v>9021</v>
      </c>
      <c r="B948" s="253" t="s">
        <v>9805</v>
      </c>
      <c r="C948" s="253" t="s">
        <v>7650</v>
      </c>
      <c r="D948" s="299">
        <v>2.0030045067601288E-4</v>
      </c>
      <c r="E948" s="253" t="s">
        <v>8160</v>
      </c>
      <c r="F948" s="253" t="s">
        <v>8161</v>
      </c>
      <c r="G948" s="253" t="s">
        <v>8162</v>
      </c>
    </row>
    <row r="949" spans="1:7">
      <c r="A949" s="252" t="s">
        <v>8450</v>
      </c>
      <c r="B949" s="253" t="s">
        <v>9842</v>
      </c>
      <c r="C949" s="253" t="s">
        <v>7680</v>
      </c>
      <c r="D949" s="299">
        <v>2.0030045067601288E-4</v>
      </c>
      <c r="E949" s="253" t="s">
        <v>8160</v>
      </c>
      <c r="F949" s="253" t="s">
        <v>8161</v>
      </c>
      <c r="G949" s="253" t="s">
        <v>8162</v>
      </c>
    </row>
    <row r="950" spans="1:7">
      <c r="A950" s="252" t="s">
        <v>9329</v>
      </c>
      <c r="B950" s="253" t="s">
        <v>9330</v>
      </c>
      <c r="C950" s="253" t="s">
        <v>7738</v>
      </c>
      <c r="D950" s="299">
        <v>2.0030045067601288E-4</v>
      </c>
      <c r="E950" s="253" t="s">
        <v>8160</v>
      </c>
      <c r="F950" s="253" t="s">
        <v>8161</v>
      </c>
      <c r="G950" s="253" t="s">
        <v>8162</v>
      </c>
    </row>
    <row r="951" spans="1:7">
      <c r="A951" s="252" t="s">
        <v>8793</v>
      </c>
      <c r="B951" s="253" t="s">
        <v>9905</v>
      </c>
      <c r="C951" s="253" t="s">
        <v>7650</v>
      </c>
      <c r="D951" s="299">
        <v>2.0030045067601288E-4</v>
      </c>
      <c r="E951" s="253" t="s">
        <v>8160</v>
      </c>
      <c r="F951" s="253" t="s">
        <v>8161</v>
      </c>
      <c r="G951" s="253" t="s">
        <v>8162</v>
      </c>
    </row>
    <row r="952" spans="1:7">
      <c r="A952" s="252" t="s">
        <v>8758</v>
      </c>
      <c r="B952" s="253" t="s">
        <v>1350</v>
      </c>
      <c r="C952" s="253" t="s">
        <v>7650</v>
      </c>
      <c r="D952" s="299">
        <v>2.0030045067601288E-4</v>
      </c>
      <c r="E952" s="253" t="s">
        <v>8086</v>
      </c>
      <c r="F952" s="253" t="s">
        <v>8087</v>
      </c>
      <c r="G952" s="253" t="s">
        <v>188</v>
      </c>
    </row>
    <row r="953" spans="1:7">
      <c r="A953" s="252" t="s">
        <v>8504</v>
      </c>
      <c r="B953" s="253" t="s">
        <v>8505</v>
      </c>
      <c r="C953" s="253" t="s">
        <v>7641</v>
      </c>
      <c r="D953" s="299">
        <v>2.0030045067601288E-4</v>
      </c>
      <c r="E953" s="253" t="s">
        <v>8086</v>
      </c>
      <c r="F953" s="253" t="s">
        <v>8087</v>
      </c>
      <c r="G953" s="253" t="s">
        <v>188</v>
      </c>
    </row>
    <row r="954" spans="1:7">
      <c r="A954" s="252" t="s">
        <v>9210</v>
      </c>
      <c r="B954" s="253" t="s">
        <v>9211</v>
      </c>
      <c r="C954" s="253" t="s">
        <v>7756</v>
      </c>
      <c r="D954" s="299">
        <v>2.0030045067601288E-4</v>
      </c>
      <c r="E954" s="253" t="s">
        <v>8086</v>
      </c>
      <c r="F954" s="253" t="s">
        <v>8087</v>
      </c>
      <c r="G954" s="253" t="s">
        <v>188</v>
      </c>
    </row>
    <row r="955" spans="1:7">
      <c r="A955" s="252" t="s">
        <v>8856</v>
      </c>
      <c r="B955" s="253" t="s">
        <v>8856</v>
      </c>
      <c r="C955" s="253" t="s">
        <v>7756</v>
      </c>
      <c r="D955" s="299">
        <v>2.0030045067601288E-4</v>
      </c>
      <c r="E955" s="253" t="s">
        <v>8086</v>
      </c>
      <c r="F955" s="253" t="s">
        <v>8087</v>
      </c>
      <c r="G955" s="253" t="s">
        <v>188</v>
      </c>
    </row>
    <row r="956" spans="1:7">
      <c r="A956" s="252" t="s">
        <v>8718</v>
      </c>
      <c r="B956" s="253" t="s">
        <v>8719</v>
      </c>
      <c r="C956" s="253" t="s">
        <v>7756</v>
      </c>
      <c r="D956" s="299">
        <v>2.0030045067601288E-4</v>
      </c>
      <c r="E956" s="253" t="s">
        <v>8086</v>
      </c>
      <c r="F956" s="253" t="s">
        <v>8087</v>
      </c>
      <c r="G956" s="253" t="s">
        <v>188</v>
      </c>
    </row>
    <row r="957" spans="1:7">
      <c r="A957" s="252" t="s">
        <v>8685</v>
      </c>
      <c r="B957" s="253" t="s">
        <v>8686</v>
      </c>
      <c r="C957" s="253" t="s">
        <v>7680</v>
      </c>
      <c r="D957" s="299">
        <v>2.0030045067601288E-4</v>
      </c>
      <c r="E957" s="253" t="s">
        <v>8086</v>
      </c>
      <c r="F957" s="253" t="s">
        <v>8087</v>
      </c>
      <c r="G957" s="253" t="s">
        <v>188</v>
      </c>
    </row>
    <row r="958" spans="1:7">
      <c r="A958" s="252" t="s">
        <v>8926</v>
      </c>
      <c r="B958" s="253" t="s">
        <v>8927</v>
      </c>
      <c r="C958" s="253" t="s">
        <v>7756</v>
      </c>
      <c r="D958" s="299">
        <v>2.0030045067601288E-4</v>
      </c>
      <c r="E958" s="253" t="s">
        <v>8086</v>
      </c>
      <c r="F958" s="253" t="s">
        <v>8087</v>
      </c>
      <c r="G958" s="253" t="s">
        <v>188</v>
      </c>
    </row>
    <row r="959" spans="1:7">
      <c r="A959" s="252" t="s">
        <v>8553</v>
      </c>
      <c r="B959" s="253" t="s">
        <v>8554</v>
      </c>
      <c r="C959" s="253" t="s">
        <v>7650</v>
      </c>
      <c r="D959" s="299">
        <v>2.0030045067601288E-4</v>
      </c>
      <c r="E959" s="253" t="s">
        <v>7687</v>
      </c>
      <c r="F959" s="253" t="s">
        <v>7688</v>
      </c>
      <c r="G959" s="253" t="s">
        <v>81</v>
      </c>
    </row>
    <row r="960" spans="1:7">
      <c r="A960" s="252" t="s">
        <v>8733</v>
      </c>
      <c r="B960" s="253" t="s">
        <v>8734</v>
      </c>
      <c r="C960" s="253" t="s">
        <v>7756</v>
      </c>
      <c r="D960" s="299">
        <v>2.0030045067601288E-4</v>
      </c>
      <c r="E960" s="253" t="s">
        <v>7687</v>
      </c>
      <c r="F960" s="253" t="s">
        <v>7688</v>
      </c>
      <c r="G960" s="253" t="s">
        <v>81</v>
      </c>
    </row>
    <row r="961" spans="1:7">
      <c r="A961" s="252" t="s">
        <v>8534</v>
      </c>
      <c r="B961" s="253" t="s">
        <v>9337</v>
      </c>
      <c r="C961" s="253" t="s">
        <v>7650</v>
      </c>
      <c r="D961" s="299">
        <v>2.0030045067601288E-4</v>
      </c>
      <c r="E961" s="253" t="s">
        <v>7687</v>
      </c>
      <c r="F961" s="253" t="s">
        <v>7688</v>
      </c>
      <c r="G961" s="253" t="s">
        <v>81</v>
      </c>
    </row>
    <row r="962" spans="1:7">
      <c r="A962" s="252" t="s">
        <v>8572</v>
      </c>
      <c r="B962" s="253" t="s">
        <v>8573</v>
      </c>
      <c r="C962" s="253" t="s">
        <v>7756</v>
      </c>
      <c r="D962" s="299">
        <v>2.0030045067601288E-4</v>
      </c>
      <c r="E962" s="253" t="s">
        <v>7687</v>
      </c>
      <c r="F962" s="253" t="s">
        <v>7688</v>
      </c>
      <c r="G962" s="253" t="s">
        <v>81</v>
      </c>
    </row>
    <row r="963" spans="1:7">
      <c r="A963" s="252" t="s">
        <v>8809</v>
      </c>
      <c r="B963" s="253" t="s">
        <v>8810</v>
      </c>
      <c r="C963" s="253" t="s">
        <v>7756</v>
      </c>
      <c r="D963" s="299">
        <v>2.0030045067601288E-4</v>
      </c>
      <c r="E963" s="253" t="s">
        <v>7687</v>
      </c>
      <c r="F963" s="253" t="s">
        <v>7688</v>
      </c>
      <c r="G963" s="253" t="s">
        <v>81</v>
      </c>
    </row>
    <row r="964" spans="1:7">
      <c r="A964" s="252" t="s">
        <v>8782</v>
      </c>
      <c r="B964" s="253" t="s">
        <v>8783</v>
      </c>
      <c r="C964" s="253" t="s">
        <v>7654</v>
      </c>
      <c r="D964" s="299">
        <v>2.0030045067601288E-4</v>
      </c>
      <c r="E964" s="253" t="s">
        <v>7687</v>
      </c>
      <c r="F964" s="253" t="s">
        <v>7688</v>
      </c>
      <c r="G964" s="253" t="s">
        <v>81</v>
      </c>
    </row>
    <row r="965" spans="1:7">
      <c r="A965" s="252" t="s">
        <v>8020</v>
      </c>
      <c r="B965" s="253" t="s">
        <v>5468</v>
      </c>
      <c r="C965" s="253" t="s">
        <v>7650</v>
      </c>
      <c r="D965" s="299">
        <v>2.0030045067601288E-4</v>
      </c>
      <c r="E965" s="253" t="s">
        <v>7687</v>
      </c>
      <c r="F965" s="253" t="s">
        <v>7688</v>
      </c>
      <c r="G965" s="253" t="s">
        <v>81</v>
      </c>
    </row>
    <row r="966" spans="1:7">
      <c r="A966" s="252" t="s">
        <v>8741</v>
      </c>
      <c r="B966" s="253" t="s">
        <v>8742</v>
      </c>
      <c r="C966" s="253" t="s">
        <v>7664</v>
      </c>
      <c r="D966" s="299">
        <v>2.0030045067601288E-4</v>
      </c>
      <c r="E966" s="253" t="s">
        <v>7687</v>
      </c>
      <c r="F966" s="253" t="s">
        <v>7688</v>
      </c>
      <c r="G966" s="253" t="s">
        <v>81</v>
      </c>
    </row>
    <row r="967" spans="1:7">
      <c r="A967" s="252" t="s">
        <v>9335</v>
      </c>
      <c r="B967" s="253" t="s">
        <v>9336</v>
      </c>
      <c r="C967" s="253" t="s">
        <v>7641</v>
      </c>
      <c r="D967" s="299">
        <v>2.0030045067601288E-4</v>
      </c>
      <c r="E967" s="253" t="s">
        <v>8418</v>
      </c>
      <c r="F967" s="253" t="s">
        <v>8419</v>
      </c>
      <c r="G967" s="253" t="s">
        <v>228</v>
      </c>
    </row>
    <row r="968" spans="1:7">
      <c r="A968" s="252" t="s">
        <v>8591</v>
      </c>
      <c r="B968" s="253" t="s">
        <v>9877</v>
      </c>
      <c r="C968" s="253" t="s">
        <v>7667</v>
      </c>
      <c r="D968" s="299">
        <v>2.0030045067601288E-4</v>
      </c>
      <c r="E968" s="253" t="s">
        <v>8418</v>
      </c>
      <c r="F968" s="253" t="s">
        <v>8419</v>
      </c>
      <c r="G968" s="253" t="s">
        <v>228</v>
      </c>
    </row>
    <row r="969" spans="1:7">
      <c r="A969" s="252" t="s">
        <v>8434</v>
      </c>
      <c r="B969" s="253" t="s">
        <v>8435</v>
      </c>
      <c r="C969" s="253" t="s">
        <v>7756</v>
      </c>
      <c r="D969" s="299">
        <v>2.0030045067601288E-4</v>
      </c>
      <c r="E969" s="253" t="s">
        <v>8418</v>
      </c>
      <c r="F969" s="253" t="s">
        <v>8419</v>
      </c>
      <c r="G969" s="253" t="s">
        <v>228</v>
      </c>
    </row>
    <row r="970" spans="1:7">
      <c r="A970" s="252">
        <v>6669</v>
      </c>
      <c r="B970" s="253" t="s">
        <v>9788</v>
      </c>
      <c r="C970" s="253" t="s">
        <v>7641</v>
      </c>
      <c r="D970" s="299">
        <v>2.0030045067601288E-4</v>
      </c>
      <c r="E970" s="253" t="s">
        <v>7670</v>
      </c>
      <c r="F970" s="253" t="s">
        <v>7671</v>
      </c>
      <c r="G970" s="253" t="s">
        <v>160</v>
      </c>
    </row>
    <row r="971" spans="1:7">
      <c r="A971" s="252">
        <v>2382</v>
      </c>
      <c r="B971" s="253" t="s">
        <v>9789</v>
      </c>
      <c r="C971" s="253" t="s">
        <v>7641</v>
      </c>
      <c r="D971" s="299">
        <v>2.0030045067601288E-4</v>
      </c>
      <c r="E971" s="253" t="s">
        <v>7670</v>
      </c>
      <c r="F971" s="253" t="s">
        <v>7671</v>
      </c>
      <c r="G971" s="253" t="s">
        <v>160</v>
      </c>
    </row>
    <row r="972" spans="1:7">
      <c r="A972" s="252">
        <v>2412</v>
      </c>
      <c r="B972" s="253" t="s">
        <v>8565</v>
      </c>
      <c r="C972" s="253" t="s">
        <v>7654</v>
      </c>
      <c r="D972" s="299">
        <v>2.0030045067601288E-4</v>
      </c>
      <c r="E972" s="253" t="s">
        <v>7670</v>
      </c>
      <c r="F972" s="253" t="s">
        <v>7671</v>
      </c>
      <c r="G972" s="253" t="s">
        <v>160</v>
      </c>
    </row>
    <row r="973" spans="1:7">
      <c r="A973" s="252">
        <v>3008</v>
      </c>
      <c r="B973" s="253" t="s">
        <v>9054</v>
      </c>
      <c r="C973" s="253" t="s">
        <v>7641</v>
      </c>
      <c r="D973" s="299">
        <v>2.0030045067601288E-4</v>
      </c>
      <c r="E973" s="253" t="s">
        <v>7670</v>
      </c>
      <c r="F973" s="253" t="s">
        <v>7671</v>
      </c>
      <c r="G973" s="253" t="s">
        <v>160</v>
      </c>
    </row>
    <row r="974" spans="1:7">
      <c r="A974" s="252">
        <v>2360</v>
      </c>
      <c r="B974" s="253" t="s">
        <v>9379</v>
      </c>
      <c r="C974" s="253" t="s">
        <v>7641</v>
      </c>
      <c r="D974" s="299">
        <v>2.0030045067601288E-4</v>
      </c>
      <c r="E974" s="253" t="s">
        <v>7670</v>
      </c>
      <c r="F974" s="253" t="s">
        <v>7671</v>
      </c>
      <c r="G974" s="253" t="s">
        <v>160</v>
      </c>
    </row>
    <row r="975" spans="1:7">
      <c r="A975" s="252">
        <v>2885</v>
      </c>
      <c r="B975" s="253" t="s">
        <v>9825</v>
      </c>
      <c r="C975" s="253" t="s">
        <v>7650</v>
      </c>
      <c r="D975" s="299">
        <v>2.0030045067601288E-4</v>
      </c>
      <c r="E975" s="253" t="s">
        <v>7670</v>
      </c>
      <c r="F975" s="253" t="s">
        <v>7671</v>
      </c>
      <c r="G975" s="253" t="s">
        <v>160</v>
      </c>
    </row>
    <row r="976" spans="1:7">
      <c r="A976" s="252">
        <v>2884</v>
      </c>
      <c r="B976" s="253" t="s">
        <v>9858</v>
      </c>
      <c r="C976" s="253" t="s">
        <v>7650</v>
      </c>
      <c r="D976" s="299">
        <v>2.0030045067601288E-4</v>
      </c>
      <c r="E976" s="253" t="s">
        <v>7670</v>
      </c>
      <c r="F976" s="253" t="s">
        <v>7671</v>
      </c>
      <c r="G976" s="253" t="s">
        <v>160</v>
      </c>
    </row>
    <row r="977" spans="1:7">
      <c r="A977" s="252">
        <v>1216</v>
      </c>
      <c r="B977" s="253" t="s">
        <v>9876</v>
      </c>
      <c r="C977" s="253" t="s">
        <v>7680</v>
      </c>
      <c r="D977" s="299">
        <v>2.0030045067601288E-4</v>
      </c>
      <c r="E977" s="253" t="s">
        <v>7670</v>
      </c>
      <c r="F977" s="253" t="s">
        <v>7671</v>
      </c>
      <c r="G977" s="253" t="s">
        <v>160</v>
      </c>
    </row>
    <row r="978" spans="1:7">
      <c r="A978" s="252">
        <v>3231</v>
      </c>
      <c r="B978" s="253" t="s">
        <v>9887</v>
      </c>
      <c r="C978" s="253" t="s">
        <v>7641</v>
      </c>
      <c r="D978" s="299">
        <v>2.0030045067601288E-4</v>
      </c>
      <c r="E978" s="253" t="s">
        <v>7670</v>
      </c>
      <c r="F978" s="253" t="s">
        <v>7671</v>
      </c>
      <c r="G978" s="253" t="s">
        <v>160</v>
      </c>
    </row>
    <row r="979" spans="1:7">
      <c r="A979" s="252">
        <v>3653</v>
      </c>
      <c r="B979" s="253" t="s">
        <v>9384</v>
      </c>
      <c r="C979" s="253" t="s">
        <v>7641</v>
      </c>
      <c r="D979" s="299">
        <v>2.0030045067601288E-4</v>
      </c>
      <c r="E979" s="253" t="s">
        <v>7670</v>
      </c>
      <c r="F979" s="253" t="s">
        <v>7671</v>
      </c>
      <c r="G979" s="253" t="s">
        <v>160</v>
      </c>
    </row>
    <row r="980" spans="1:7">
      <c r="A980" s="252">
        <v>2344</v>
      </c>
      <c r="B980" s="253" t="s">
        <v>9894</v>
      </c>
      <c r="C980" s="253" t="s">
        <v>7641</v>
      </c>
      <c r="D980" s="299">
        <v>2.0030045067601288E-4</v>
      </c>
      <c r="E980" s="253" t="s">
        <v>7670</v>
      </c>
      <c r="F980" s="253" t="s">
        <v>7671</v>
      </c>
      <c r="G980" s="253" t="s">
        <v>160</v>
      </c>
    </row>
    <row r="981" spans="1:7">
      <c r="A981" s="252">
        <v>2059</v>
      </c>
      <c r="B981" s="253" t="s">
        <v>9896</v>
      </c>
      <c r="C981" s="253" t="s">
        <v>7641</v>
      </c>
      <c r="D981" s="299">
        <v>2.0030045067601288E-4</v>
      </c>
      <c r="E981" s="253" t="s">
        <v>7670</v>
      </c>
      <c r="F981" s="253" t="s">
        <v>7671</v>
      </c>
      <c r="G981" s="253" t="s">
        <v>160</v>
      </c>
    </row>
    <row r="982" spans="1:7">
      <c r="A982" s="252">
        <v>1326</v>
      </c>
      <c r="B982" s="253" t="s">
        <v>8503</v>
      </c>
      <c r="C982" s="253" t="s">
        <v>7738</v>
      </c>
      <c r="D982" s="299">
        <v>2.0030045067601288E-4</v>
      </c>
      <c r="E982" s="253" t="s">
        <v>7670</v>
      </c>
      <c r="F982" s="253" t="s">
        <v>7671</v>
      </c>
      <c r="G982" s="253" t="s">
        <v>160</v>
      </c>
    </row>
    <row r="983" spans="1:7">
      <c r="A983" s="252">
        <v>2883</v>
      </c>
      <c r="B983" s="253" t="s">
        <v>9914</v>
      </c>
      <c r="C983" s="253" t="s">
        <v>7650</v>
      </c>
      <c r="D983" s="299">
        <v>2.0030045067601288E-4</v>
      </c>
      <c r="E983" s="253" t="s">
        <v>7670</v>
      </c>
      <c r="F983" s="253" t="s">
        <v>7671</v>
      </c>
      <c r="G983" s="253" t="s">
        <v>160</v>
      </c>
    </row>
    <row r="984" spans="1:7">
      <c r="A984" s="252" t="s">
        <v>8823</v>
      </c>
      <c r="B984" s="253" t="s">
        <v>9928</v>
      </c>
      <c r="C984" s="253" t="s">
        <v>7650</v>
      </c>
      <c r="D984" s="299">
        <v>1.0015022533800644E-4</v>
      </c>
      <c r="E984" s="253" t="s">
        <v>7768</v>
      </c>
      <c r="F984" s="253" t="s">
        <v>7769</v>
      </c>
      <c r="G984" s="253" t="s">
        <v>132</v>
      </c>
    </row>
    <row r="985" spans="1:7">
      <c r="A985" s="252" t="s">
        <v>8931</v>
      </c>
      <c r="B985" s="253" t="s">
        <v>4571</v>
      </c>
      <c r="C985" s="253" t="s">
        <v>7756</v>
      </c>
      <c r="D985" s="299">
        <v>1.0015022533800644E-4</v>
      </c>
      <c r="E985" s="253" t="s">
        <v>7768</v>
      </c>
      <c r="F985" s="253" t="s">
        <v>7769</v>
      </c>
      <c r="G985" s="253" t="s">
        <v>132</v>
      </c>
    </row>
    <row r="986" spans="1:7">
      <c r="A986" s="252" t="s">
        <v>8836</v>
      </c>
      <c r="B986" s="253" t="s">
        <v>9965</v>
      </c>
      <c r="C986" s="253" t="s">
        <v>7654</v>
      </c>
      <c r="D986" s="299">
        <v>1.0015022533800644E-4</v>
      </c>
      <c r="E986" s="253" t="s">
        <v>7768</v>
      </c>
      <c r="F986" s="253" t="s">
        <v>7769</v>
      </c>
      <c r="G986" s="253" t="s">
        <v>132</v>
      </c>
    </row>
    <row r="987" spans="1:7">
      <c r="A987" s="252" t="s">
        <v>8875</v>
      </c>
      <c r="B987" s="253" t="s">
        <v>9979</v>
      </c>
      <c r="C987" s="253" t="s">
        <v>7650</v>
      </c>
      <c r="D987" s="299">
        <v>1.0015022533800644E-4</v>
      </c>
      <c r="E987" s="253" t="s">
        <v>7768</v>
      </c>
      <c r="F987" s="253" t="s">
        <v>7769</v>
      </c>
      <c r="G987" s="253" t="s">
        <v>132</v>
      </c>
    </row>
    <row r="988" spans="1:7">
      <c r="A988" s="252" t="s">
        <v>8789</v>
      </c>
      <c r="B988" s="253" t="s">
        <v>8790</v>
      </c>
      <c r="C988" s="253" t="s">
        <v>7646</v>
      </c>
      <c r="D988" s="299">
        <v>1.0015022533800644E-4</v>
      </c>
      <c r="E988" s="253" t="s">
        <v>7768</v>
      </c>
      <c r="F988" s="253" t="s">
        <v>7769</v>
      </c>
      <c r="G988" s="253" t="s">
        <v>132</v>
      </c>
    </row>
    <row r="989" spans="1:7">
      <c r="A989" s="252" t="s">
        <v>8510</v>
      </c>
      <c r="B989" s="253" t="s">
        <v>2798</v>
      </c>
      <c r="C989" s="253" t="s">
        <v>7650</v>
      </c>
      <c r="D989" s="299">
        <v>1.0015022533800644E-4</v>
      </c>
      <c r="E989" s="253" t="s">
        <v>7768</v>
      </c>
      <c r="F989" s="253" t="s">
        <v>7769</v>
      </c>
      <c r="G989" s="253" t="s">
        <v>132</v>
      </c>
    </row>
    <row r="990" spans="1:7">
      <c r="A990" s="252" t="s">
        <v>9996</v>
      </c>
      <c r="B990" s="253" t="s">
        <v>9997</v>
      </c>
      <c r="C990" s="253" t="s">
        <v>7738</v>
      </c>
      <c r="D990" s="299">
        <v>1.0015022533800644E-4</v>
      </c>
      <c r="E990" s="253" t="s">
        <v>7768</v>
      </c>
      <c r="F990" s="253" t="s">
        <v>7769</v>
      </c>
      <c r="G990" s="253" t="s">
        <v>132</v>
      </c>
    </row>
    <row r="991" spans="1:7">
      <c r="A991" s="252" t="s">
        <v>8976</v>
      </c>
      <c r="B991" s="253" t="s">
        <v>8977</v>
      </c>
      <c r="C991" s="253" t="s">
        <v>7805</v>
      </c>
      <c r="D991" s="299">
        <v>1.0015022533800644E-4</v>
      </c>
      <c r="E991" s="253" t="s">
        <v>7768</v>
      </c>
      <c r="F991" s="253" t="s">
        <v>7769</v>
      </c>
      <c r="G991" s="253" t="s">
        <v>132</v>
      </c>
    </row>
    <row r="992" spans="1:7">
      <c r="A992" s="252" t="s">
        <v>8988</v>
      </c>
      <c r="B992" s="253" t="s">
        <v>8989</v>
      </c>
      <c r="C992" s="253" t="s">
        <v>7774</v>
      </c>
      <c r="D992" s="299">
        <v>1.0015022533800644E-4</v>
      </c>
      <c r="E992" s="253" t="s">
        <v>7768</v>
      </c>
      <c r="F992" s="253" t="s">
        <v>7769</v>
      </c>
      <c r="G992" s="253" t="s">
        <v>132</v>
      </c>
    </row>
    <row r="993" spans="1:7">
      <c r="A993" s="252" t="s">
        <v>9026</v>
      </c>
      <c r="B993" s="253" t="s">
        <v>9027</v>
      </c>
      <c r="C993" s="253" t="s">
        <v>7805</v>
      </c>
      <c r="D993" s="299">
        <v>1.0015022533800644E-4</v>
      </c>
      <c r="E993" s="253" t="s">
        <v>7768</v>
      </c>
      <c r="F993" s="253" t="s">
        <v>7769</v>
      </c>
      <c r="G993" s="253" t="s">
        <v>132</v>
      </c>
    </row>
    <row r="994" spans="1:7">
      <c r="A994" s="252" t="s">
        <v>9084</v>
      </c>
      <c r="B994" s="253" t="s">
        <v>10031</v>
      </c>
      <c r="C994" s="253" t="s">
        <v>7756</v>
      </c>
      <c r="D994" s="299">
        <v>1.0015022533800644E-4</v>
      </c>
      <c r="E994" s="253" t="s">
        <v>7768</v>
      </c>
      <c r="F994" s="253" t="s">
        <v>7769</v>
      </c>
      <c r="G994" s="253" t="s">
        <v>132</v>
      </c>
    </row>
    <row r="995" spans="1:7">
      <c r="A995" s="252" t="s">
        <v>9383</v>
      </c>
      <c r="B995" s="253" t="s">
        <v>10033</v>
      </c>
      <c r="C995" s="253" t="s">
        <v>7664</v>
      </c>
      <c r="D995" s="299">
        <v>1.0015022533800644E-4</v>
      </c>
      <c r="E995" s="253" t="s">
        <v>7768</v>
      </c>
      <c r="F995" s="253" t="s">
        <v>7769</v>
      </c>
      <c r="G995" s="253" t="s">
        <v>132</v>
      </c>
    </row>
    <row r="996" spans="1:7">
      <c r="A996" s="252" t="s">
        <v>8650</v>
      </c>
      <c r="B996" s="253" t="s">
        <v>10034</v>
      </c>
      <c r="C996" s="253" t="s">
        <v>7641</v>
      </c>
      <c r="D996" s="299">
        <v>1.0015022533800644E-4</v>
      </c>
      <c r="E996" s="253" t="s">
        <v>7768</v>
      </c>
      <c r="F996" s="253" t="s">
        <v>7769</v>
      </c>
      <c r="G996" s="253" t="s">
        <v>132</v>
      </c>
    </row>
    <row r="997" spans="1:7">
      <c r="A997" s="252" t="s">
        <v>8987</v>
      </c>
      <c r="B997" s="253" t="s">
        <v>3390</v>
      </c>
      <c r="C997" s="253" t="s">
        <v>7650</v>
      </c>
      <c r="D997" s="299">
        <v>1.0015022533800644E-4</v>
      </c>
      <c r="E997" s="253" t="s">
        <v>7768</v>
      </c>
      <c r="F997" s="253" t="s">
        <v>7769</v>
      </c>
      <c r="G997" s="253" t="s">
        <v>132</v>
      </c>
    </row>
    <row r="998" spans="1:7">
      <c r="A998" s="252" t="s">
        <v>9416</v>
      </c>
      <c r="B998" s="253" t="s">
        <v>10057</v>
      </c>
      <c r="C998" s="253" t="s">
        <v>7738</v>
      </c>
      <c r="D998" s="299">
        <v>1.0015022533800644E-4</v>
      </c>
      <c r="E998" s="253" t="s">
        <v>7768</v>
      </c>
      <c r="F998" s="253" t="s">
        <v>7769</v>
      </c>
      <c r="G998" s="253" t="s">
        <v>132</v>
      </c>
    </row>
    <row r="999" spans="1:7">
      <c r="A999" s="252" t="s">
        <v>9091</v>
      </c>
      <c r="B999" s="253" t="s">
        <v>9194</v>
      </c>
      <c r="C999" s="253" t="s">
        <v>7650</v>
      </c>
      <c r="D999" s="299">
        <v>1.0015022533800644E-4</v>
      </c>
      <c r="E999" s="253" t="s">
        <v>7768</v>
      </c>
      <c r="F999" s="253" t="s">
        <v>7769</v>
      </c>
      <c r="G999" s="253" t="s">
        <v>132</v>
      </c>
    </row>
    <row r="1000" spans="1:7">
      <c r="A1000" s="252" t="s">
        <v>9221</v>
      </c>
      <c r="B1000" s="253" t="s">
        <v>10087</v>
      </c>
      <c r="C1000" s="253" t="s">
        <v>7664</v>
      </c>
      <c r="D1000" s="299">
        <v>1.0015022533800644E-4</v>
      </c>
      <c r="E1000" s="253" t="s">
        <v>7768</v>
      </c>
      <c r="F1000" s="253" t="s">
        <v>7769</v>
      </c>
      <c r="G1000" s="253" t="s">
        <v>132</v>
      </c>
    </row>
    <row r="1001" spans="1:7">
      <c r="A1001" s="252" t="s">
        <v>9188</v>
      </c>
      <c r="B1001" s="253" t="s">
        <v>9189</v>
      </c>
      <c r="C1001" s="253" t="s">
        <v>7654</v>
      </c>
      <c r="D1001" s="299">
        <v>1.0015022533800644E-4</v>
      </c>
      <c r="E1001" s="253" t="s">
        <v>7768</v>
      </c>
      <c r="F1001" s="253" t="s">
        <v>7769</v>
      </c>
      <c r="G1001" s="253" t="s">
        <v>132</v>
      </c>
    </row>
    <row r="1002" spans="1:7">
      <c r="A1002" s="252" t="s">
        <v>9265</v>
      </c>
      <c r="B1002" s="253" t="s">
        <v>9265</v>
      </c>
      <c r="C1002" s="253" t="s">
        <v>7756</v>
      </c>
      <c r="D1002" s="299">
        <v>1.0015022533800644E-4</v>
      </c>
      <c r="E1002" s="253" t="s">
        <v>7768</v>
      </c>
      <c r="F1002" s="253" t="s">
        <v>7769</v>
      </c>
      <c r="G1002" s="253" t="s">
        <v>132</v>
      </c>
    </row>
    <row r="1003" spans="1:7">
      <c r="A1003" s="252" t="s">
        <v>8472</v>
      </c>
      <c r="B1003" s="253" t="s">
        <v>9932</v>
      </c>
      <c r="C1003" s="253" t="s">
        <v>7650</v>
      </c>
      <c r="D1003" s="299">
        <v>1.0015022533800644E-4</v>
      </c>
      <c r="E1003" s="253" t="s">
        <v>8599</v>
      </c>
      <c r="F1003" s="253" t="s">
        <v>8600</v>
      </c>
      <c r="G1003" s="253" t="s">
        <v>137</v>
      </c>
    </row>
    <row r="1004" spans="1:7">
      <c r="A1004" s="252" t="s">
        <v>9023</v>
      </c>
      <c r="B1004" s="253" t="s">
        <v>9023</v>
      </c>
      <c r="C1004" s="253" t="s">
        <v>7667</v>
      </c>
      <c r="D1004" s="299">
        <v>1.0015022533800644E-4</v>
      </c>
      <c r="E1004" s="253" t="s">
        <v>8599</v>
      </c>
      <c r="F1004" s="253" t="s">
        <v>8600</v>
      </c>
      <c r="G1004" s="253" t="s">
        <v>137</v>
      </c>
    </row>
    <row r="1005" spans="1:7">
      <c r="A1005" s="252" t="s">
        <v>8713</v>
      </c>
      <c r="B1005" s="253" t="s">
        <v>6059</v>
      </c>
      <c r="C1005" s="253" t="s">
        <v>7774</v>
      </c>
      <c r="D1005" s="299">
        <v>1.0015022533800644E-4</v>
      </c>
      <c r="E1005" s="253" t="s">
        <v>8599</v>
      </c>
      <c r="F1005" s="253" t="s">
        <v>8600</v>
      </c>
      <c r="G1005" s="253" t="s">
        <v>137</v>
      </c>
    </row>
    <row r="1006" spans="1:7">
      <c r="A1006" s="252" t="s">
        <v>9438</v>
      </c>
      <c r="B1006" s="253" t="s">
        <v>9439</v>
      </c>
      <c r="C1006" s="253" t="s">
        <v>7650</v>
      </c>
      <c r="D1006" s="299">
        <v>1.0015022533800644E-4</v>
      </c>
      <c r="E1006" s="253" t="s">
        <v>8599</v>
      </c>
      <c r="F1006" s="253" t="s">
        <v>8600</v>
      </c>
      <c r="G1006" s="253" t="s">
        <v>137</v>
      </c>
    </row>
    <row r="1007" spans="1:7">
      <c r="A1007" s="252" t="s">
        <v>9360</v>
      </c>
      <c r="B1007" s="253" t="s">
        <v>9361</v>
      </c>
      <c r="C1007" s="253" t="s">
        <v>7774</v>
      </c>
      <c r="D1007" s="299">
        <v>1.0015022533800644E-4</v>
      </c>
      <c r="E1007" s="253" t="s">
        <v>7989</v>
      </c>
      <c r="F1007" s="253" t="s">
        <v>7990</v>
      </c>
      <c r="G1007" s="253" t="s">
        <v>137</v>
      </c>
    </row>
    <row r="1008" spans="1:7">
      <c r="A1008" s="252" t="s">
        <v>9043</v>
      </c>
      <c r="B1008" s="253" t="s">
        <v>3935</v>
      </c>
      <c r="C1008" s="253" t="s">
        <v>7650</v>
      </c>
      <c r="D1008" s="299">
        <v>1.0015022533800644E-4</v>
      </c>
      <c r="E1008" s="253" t="s">
        <v>7989</v>
      </c>
      <c r="F1008" s="253" t="s">
        <v>7990</v>
      </c>
      <c r="G1008" s="253" t="s">
        <v>137</v>
      </c>
    </row>
    <row r="1009" spans="1:7">
      <c r="A1009" s="252" t="s">
        <v>9219</v>
      </c>
      <c r="B1009" s="253" t="s">
        <v>9261</v>
      </c>
      <c r="C1009" s="253" t="s">
        <v>7738</v>
      </c>
      <c r="D1009" s="299">
        <v>1.0015022533800644E-4</v>
      </c>
      <c r="E1009" s="253" t="s">
        <v>7989</v>
      </c>
      <c r="F1009" s="253" t="s">
        <v>7990</v>
      </c>
      <c r="G1009" s="253" t="s">
        <v>137</v>
      </c>
    </row>
    <row r="1010" spans="1:7">
      <c r="A1010" s="252" t="s">
        <v>9024</v>
      </c>
      <c r="B1010" s="253" t="s">
        <v>9025</v>
      </c>
      <c r="C1010" s="253" t="s">
        <v>7650</v>
      </c>
      <c r="D1010" s="299">
        <v>1.0015022533800644E-4</v>
      </c>
      <c r="E1010" s="253" t="s">
        <v>7989</v>
      </c>
      <c r="F1010" s="253" t="s">
        <v>7990</v>
      </c>
      <c r="G1010" s="253" t="s">
        <v>137</v>
      </c>
    </row>
    <row r="1011" spans="1:7">
      <c r="A1011" s="252" t="s">
        <v>9103</v>
      </c>
      <c r="B1011" s="253" t="s">
        <v>9104</v>
      </c>
      <c r="C1011" s="253" t="s">
        <v>7650</v>
      </c>
      <c r="D1011" s="299">
        <v>1.0015022533800644E-4</v>
      </c>
      <c r="E1011" s="253" t="s">
        <v>7989</v>
      </c>
      <c r="F1011" s="253" t="s">
        <v>7990</v>
      </c>
      <c r="G1011" s="253" t="s">
        <v>137</v>
      </c>
    </row>
    <row r="1012" spans="1:7">
      <c r="A1012" s="252" t="s">
        <v>8750</v>
      </c>
      <c r="B1012" s="253" t="s">
        <v>9930</v>
      </c>
      <c r="C1012" s="253" t="s">
        <v>7756</v>
      </c>
      <c r="D1012" s="299">
        <v>1.0015022533800644E-4</v>
      </c>
      <c r="E1012" s="253" t="s">
        <v>7785</v>
      </c>
      <c r="F1012" s="253" t="s">
        <v>7786</v>
      </c>
      <c r="G1012" s="253" t="s">
        <v>152</v>
      </c>
    </row>
    <row r="1013" spans="1:7">
      <c r="A1013" s="252" t="s">
        <v>8555</v>
      </c>
      <c r="B1013" s="253" t="s">
        <v>9249</v>
      </c>
      <c r="C1013" s="253" t="s">
        <v>7641</v>
      </c>
      <c r="D1013" s="299">
        <v>1.0015022533800644E-4</v>
      </c>
      <c r="E1013" s="253" t="s">
        <v>7785</v>
      </c>
      <c r="F1013" s="253" t="s">
        <v>7786</v>
      </c>
      <c r="G1013" s="253" t="s">
        <v>152</v>
      </c>
    </row>
    <row r="1014" spans="1:7">
      <c r="A1014" s="252" t="s">
        <v>8944</v>
      </c>
      <c r="B1014" s="253" t="s">
        <v>8945</v>
      </c>
      <c r="C1014" s="253" t="s">
        <v>7650</v>
      </c>
      <c r="D1014" s="299">
        <v>1.0015022533800644E-4</v>
      </c>
      <c r="E1014" s="253" t="s">
        <v>7785</v>
      </c>
      <c r="F1014" s="253" t="s">
        <v>7786</v>
      </c>
      <c r="G1014" s="253" t="s">
        <v>152</v>
      </c>
    </row>
    <row r="1015" spans="1:7">
      <c r="A1015" s="252" t="s">
        <v>8601</v>
      </c>
      <c r="B1015" s="253" t="s">
        <v>9951</v>
      </c>
      <c r="C1015" s="253" t="s">
        <v>7756</v>
      </c>
      <c r="D1015" s="299">
        <v>1.0015022533800644E-4</v>
      </c>
      <c r="E1015" s="253" t="s">
        <v>7785</v>
      </c>
      <c r="F1015" s="253" t="s">
        <v>7786</v>
      </c>
      <c r="G1015" s="253" t="s">
        <v>152</v>
      </c>
    </row>
    <row r="1016" spans="1:7">
      <c r="A1016" s="252" t="s">
        <v>8908</v>
      </c>
      <c r="B1016" s="253" t="s">
        <v>9955</v>
      </c>
      <c r="C1016" s="253" t="s">
        <v>7667</v>
      </c>
      <c r="D1016" s="299">
        <v>1.0015022533800644E-4</v>
      </c>
      <c r="E1016" s="253" t="s">
        <v>7785</v>
      </c>
      <c r="F1016" s="253" t="s">
        <v>7786</v>
      </c>
      <c r="G1016" s="253" t="s">
        <v>152</v>
      </c>
    </row>
    <row r="1017" spans="1:7">
      <c r="A1017" s="252" t="s">
        <v>8775</v>
      </c>
      <c r="B1017" s="253" t="s">
        <v>8776</v>
      </c>
      <c r="C1017" s="253" t="s">
        <v>7646</v>
      </c>
      <c r="D1017" s="299">
        <v>1.0015022533800644E-4</v>
      </c>
      <c r="E1017" s="253" t="s">
        <v>7785</v>
      </c>
      <c r="F1017" s="253" t="s">
        <v>7786</v>
      </c>
      <c r="G1017" s="253" t="s">
        <v>152</v>
      </c>
    </row>
    <row r="1018" spans="1:7">
      <c r="A1018" s="252" t="s">
        <v>8854</v>
      </c>
      <c r="B1018" s="253" t="s">
        <v>8855</v>
      </c>
      <c r="C1018" s="253" t="s">
        <v>7774</v>
      </c>
      <c r="D1018" s="299">
        <v>1.0015022533800644E-4</v>
      </c>
      <c r="E1018" s="253" t="s">
        <v>7785</v>
      </c>
      <c r="F1018" s="253" t="s">
        <v>7786</v>
      </c>
      <c r="G1018" s="253" t="s">
        <v>152</v>
      </c>
    </row>
    <row r="1019" spans="1:7">
      <c r="A1019" s="252" t="s">
        <v>8584</v>
      </c>
      <c r="B1019" s="253" t="s">
        <v>4970</v>
      </c>
      <c r="C1019" s="253" t="s">
        <v>7667</v>
      </c>
      <c r="D1019" s="299">
        <v>1.0015022533800644E-4</v>
      </c>
      <c r="E1019" s="253" t="s">
        <v>7785</v>
      </c>
      <c r="F1019" s="253" t="s">
        <v>7786</v>
      </c>
      <c r="G1019" s="253" t="s">
        <v>152</v>
      </c>
    </row>
    <row r="1020" spans="1:7">
      <c r="A1020" s="252" t="s">
        <v>8845</v>
      </c>
      <c r="B1020" s="253" t="s">
        <v>9974</v>
      </c>
      <c r="C1020" s="253" t="s">
        <v>7646</v>
      </c>
      <c r="D1020" s="299">
        <v>1.0015022533800644E-4</v>
      </c>
      <c r="E1020" s="253" t="s">
        <v>7785</v>
      </c>
      <c r="F1020" s="253" t="s">
        <v>7786</v>
      </c>
      <c r="G1020" s="253" t="s">
        <v>152</v>
      </c>
    </row>
    <row r="1021" spans="1:7">
      <c r="A1021" s="252" t="s">
        <v>8487</v>
      </c>
      <c r="B1021" s="253" t="s">
        <v>8488</v>
      </c>
      <c r="C1021" s="253" t="s">
        <v>7650</v>
      </c>
      <c r="D1021" s="299">
        <v>1.0015022533800644E-4</v>
      </c>
      <c r="E1021" s="253" t="s">
        <v>7785</v>
      </c>
      <c r="F1021" s="253" t="s">
        <v>7786</v>
      </c>
      <c r="G1021" s="253" t="s">
        <v>152</v>
      </c>
    </row>
    <row r="1022" spans="1:7">
      <c r="A1022" s="252" t="s">
        <v>9373</v>
      </c>
      <c r="B1022" s="253" t="s">
        <v>9990</v>
      </c>
      <c r="C1022" s="253" t="s">
        <v>7738</v>
      </c>
      <c r="D1022" s="299">
        <v>1.0015022533800644E-4</v>
      </c>
      <c r="E1022" s="253" t="s">
        <v>7785</v>
      </c>
      <c r="F1022" s="253" t="s">
        <v>7786</v>
      </c>
      <c r="G1022" s="253" t="s">
        <v>152</v>
      </c>
    </row>
    <row r="1023" spans="1:7">
      <c r="A1023" s="252" t="s">
        <v>9036</v>
      </c>
      <c r="B1023" s="253" t="s">
        <v>9037</v>
      </c>
      <c r="C1023" s="253" t="s">
        <v>7756</v>
      </c>
      <c r="D1023" s="299">
        <v>1.0015022533800644E-4</v>
      </c>
      <c r="E1023" s="253" t="s">
        <v>7785</v>
      </c>
      <c r="F1023" s="253" t="s">
        <v>7786</v>
      </c>
      <c r="G1023" s="253" t="s">
        <v>152</v>
      </c>
    </row>
    <row r="1024" spans="1:7">
      <c r="A1024" s="252" t="s">
        <v>9200</v>
      </c>
      <c r="B1024" s="253" t="s">
        <v>10016</v>
      </c>
      <c r="C1024" s="253" t="s">
        <v>7774</v>
      </c>
      <c r="D1024" s="299">
        <v>1.0015022533800644E-4</v>
      </c>
      <c r="E1024" s="253" t="s">
        <v>7785</v>
      </c>
      <c r="F1024" s="253" t="s">
        <v>7786</v>
      </c>
      <c r="G1024" s="253" t="s">
        <v>152</v>
      </c>
    </row>
    <row r="1025" spans="1:7">
      <c r="A1025" s="252" t="s">
        <v>7760</v>
      </c>
      <c r="B1025" s="253" t="s">
        <v>10024</v>
      </c>
      <c r="C1025" s="253" t="s">
        <v>7680</v>
      </c>
      <c r="D1025" s="299">
        <v>1.0015022533800644E-4</v>
      </c>
      <c r="E1025" s="253" t="s">
        <v>7785</v>
      </c>
      <c r="F1025" s="253" t="s">
        <v>7786</v>
      </c>
      <c r="G1025" s="253" t="s">
        <v>152</v>
      </c>
    </row>
    <row r="1026" spans="1:7">
      <c r="A1026" s="252" t="s">
        <v>8779</v>
      </c>
      <c r="B1026" s="253" t="s">
        <v>8780</v>
      </c>
      <c r="C1026" s="253" t="s">
        <v>7654</v>
      </c>
      <c r="D1026" s="299">
        <v>1.0015022533800644E-4</v>
      </c>
      <c r="E1026" s="253" t="s">
        <v>7785</v>
      </c>
      <c r="F1026" s="253" t="s">
        <v>7786</v>
      </c>
      <c r="G1026" s="253" t="s">
        <v>152</v>
      </c>
    </row>
    <row r="1027" spans="1:7">
      <c r="A1027" s="252" t="s">
        <v>9202</v>
      </c>
      <c r="B1027" s="253" t="s">
        <v>9203</v>
      </c>
      <c r="C1027" s="253" t="s">
        <v>7756</v>
      </c>
      <c r="D1027" s="299">
        <v>1.0015022533800644E-4</v>
      </c>
      <c r="E1027" s="253" t="s">
        <v>7785</v>
      </c>
      <c r="F1027" s="253" t="s">
        <v>7786</v>
      </c>
      <c r="G1027" s="253" t="s">
        <v>152</v>
      </c>
    </row>
    <row r="1028" spans="1:7">
      <c r="A1028" s="252" t="s">
        <v>8996</v>
      </c>
      <c r="B1028" s="253" t="s">
        <v>10043</v>
      </c>
      <c r="C1028" s="253" t="s">
        <v>7680</v>
      </c>
      <c r="D1028" s="299">
        <v>1.0015022533800644E-4</v>
      </c>
      <c r="E1028" s="253" t="s">
        <v>7785</v>
      </c>
      <c r="F1028" s="253" t="s">
        <v>7786</v>
      </c>
      <c r="G1028" s="253" t="s">
        <v>152</v>
      </c>
    </row>
    <row r="1029" spans="1:7">
      <c r="A1029" s="252" t="s">
        <v>9445</v>
      </c>
      <c r="B1029" s="253" t="s">
        <v>9446</v>
      </c>
      <c r="C1029" s="253" t="s">
        <v>7667</v>
      </c>
      <c r="D1029" s="299">
        <v>1.0015022533800644E-4</v>
      </c>
      <c r="E1029" s="253" t="s">
        <v>7785</v>
      </c>
      <c r="F1029" s="253" t="s">
        <v>7786</v>
      </c>
      <c r="G1029" s="253" t="s">
        <v>152</v>
      </c>
    </row>
    <row r="1030" spans="1:7">
      <c r="A1030" s="252" t="s">
        <v>9005</v>
      </c>
      <c r="B1030" s="253" t="s">
        <v>10068</v>
      </c>
      <c r="C1030" s="253" t="s">
        <v>7756</v>
      </c>
      <c r="D1030" s="299">
        <v>1.0015022533800644E-4</v>
      </c>
      <c r="E1030" s="253" t="s">
        <v>7785</v>
      </c>
      <c r="F1030" s="253" t="s">
        <v>7786</v>
      </c>
      <c r="G1030" s="253" t="s">
        <v>152</v>
      </c>
    </row>
    <row r="1031" spans="1:7">
      <c r="A1031" s="252" t="s">
        <v>9434</v>
      </c>
      <c r="B1031" s="253" t="s">
        <v>10105</v>
      </c>
      <c r="C1031" s="253" t="s">
        <v>7738</v>
      </c>
      <c r="D1031" s="299">
        <v>1.0015022533800644E-4</v>
      </c>
      <c r="E1031" s="253" t="s">
        <v>7785</v>
      </c>
      <c r="F1031" s="253" t="s">
        <v>7786</v>
      </c>
      <c r="G1031" s="253" t="s">
        <v>152</v>
      </c>
    </row>
    <row r="1032" spans="1:7">
      <c r="A1032" s="252" t="s">
        <v>9083</v>
      </c>
      <c r="B1032" s="253" t="s">
        <v>9083</v>
      </c>
      <c r="C1032" s="253" t="s">
        <v>7756</v>
      </c>
      <c r="D1032" s="299">
        <v>1.0015022533800644E-4</v>
      </c>
      <c r="E1032" s="253" t="s">
        <v>7785</v>
      </c>
      <c r="F1032" s="253" t="s">
        <v>7786</v>
      </c>
      <c r="G1032" s="253" t="s">
        <v>152</v>
      </c>
    </row>
    <row r="1033" spans="1:7">
      <c r="A1033" s="252" t="s">
        <v>8865</v>
      </c>
      <c r="B1033" s="253" t="s">
        <v>8866</v>
      </c>
      <c r="C1033" s="253" t="s">
        <v>7738</v>
      </c>
      <c r="D1033" s="299">
        <v>1.0015022533800644E-4</v>
      </c>
      <c r="E1033" s="253" t="s">
        <v>8699</v>
      </c>
      <c r="F1033" s="253" t="s">
        <v>8700</v>
      </c>
      <c r="G1033" s="253" t="s">
        <v>236</v>
      </c>
    </row>
    <row r="1034" spans="1:7">
      <c r="A1034" s="252" t="s">
        <v>8947</v>
      </c>
      <c r="B1034" s="253" t="s">
        <v>8948</v>
      </c>
      <c r="C1034" s="253" t="s">
        <v>7774</v>
      </c>
      <c r="D1034" s="299">
        <v>1.0015022533800644E-4</v>
      </c>
      <c r="E1034" s="253" t="s">
        <v>8699</v>
      </c>
      <c r="F1034" s="253" t="s">
        <v>8700</v>
      </c>
      <c r="G1034" s="253" t="s">
        <v>236</v>
      </c>
    </row>
    <row r="1035" spans="1:7">
      <c r="A1035" s="252">
        <v>1801</v>
      </c>
      <c r="B1035" s="253" t="s">
        <v>9933</v>
      </c>
      <c r="C1035" s="253" t="s">
        <v>7664</v>
      </c>
      <c r="D1035" s="299">
        <v>1.0015022533800644E-4</v>
      </c>
      <c r="E1035" s="253" t="s">
        <v>7695</v>
      </c>
      <c r="F1035" s="253" t="s">
        <v>7696</v>
      </c>
      <c r="G1035" s="253" t="s">
        <v>166</v>
      </c>
    </row>
    <row r="1036" spans="1:7">
      <c r="A1036" s="252">
        <v>9633</v>
      </c>
      <c r="B1036" s="253" t="s">
        <v>8639</v>
      </c>
      <c r="C1036" s="253" t="s">
        <v>7680</v>
      </c>
      <c r="D1036" s="299">
        <v>1.0015022533800644E-4</v>
      </c>
      <c r="E1036" s="253" t="s">
        <v>7695</v>
      </c>
      <c r="F1036" s="253" t="s">
        <v>7696</v>
      </c>
      <c r="G1036" s="253" t="s">
        <v>166</v>
      </c>
    </row>
    <row r="1037" spans="1:7">
      <c r="A1037" s="252">
        <v>1093</v>
      </c>
      <c r="B1037" s="253" t="s">
        <v>9946</v>
      </c>
      <c r="C1037" s="253" t="s">
        <v>7664</v>
      </c>
      <c r="D1037" s="299">
        <v>1.0015022533800644E-4</v>
      </c>
      <c r="E1037" s="253" t="s">
        <v>7695</v>
      </c>
      <c r="F1037" s="253" t="s">
        <v>7696</v>
      </c>
      <c r="G1037" s="253" t="s">
        <v>166</v>
      </c>
    </row>
    <row r="1038" spans="1:7">
      <c r="A1038" s="252">
        <v>267</v>
      </c>
      <c r="B1038" s="253" t="s">
        <v>8896</v>
      </c>
      <c r="C1038" s="253" t="s">
        <v>7756</v>
      </c>
      <c r="D1038" s="299">
        <v>1.0015022533800644E-4</v>
      </c>
      <c r="E1038" s="253" t="s">
        <v>7695</v>
      </c>
      <c r="F1038" s="253" t="s">
        <v>7696</v>
      </c>
      <c r="G1038" s="253" t="s">
        <v>166</v>
      </c>
    </row>
    <row r="1039" spans="1:7">
      <c r="A1039" s="252">
        <v>2319</v>
      </c>
      <c r="B1039" s="253" t="s">
        <v>8627</v>
      </c>
      <c r="C1039" s="253" t="s">
        <v>7680</v>
      </c>
      <c r="D1039" s="299">
        <v>1.0015022533800644E-4</v>
      </c>
      <c r="E1039" s="253" t="s">
        <v>7695</v>
      </c>
      <c r="F1039" s="253" t="s">
        <v>7696</v>
      </c>
      <c r="G1039" s="253" t="s">
        <v>166</v>
      </c>
    </row>
    <row r="1040" spans="1:7">
      <c r="A1040" s="252">
        <v>2020</v>
      </c>
      <c r="B1040" s="253" t="s">
        <v>7088</v>
      </c>
      <c r="C1040" s="253" t="s">
        <v>7646</v>
      </c>
      <c r="D1040" s="299">
        <v>1.0015022533800644E-4</v>
      </c>
      <c r="E1040" s="253" t="s">
        <v>7695</v>
      </c>
      <c r="F1040" s="253" t="s">
        <v>7696</v>
      </c>
      <c r="G1040" s="253" t="s">
        <v>166</v>
      </c>
    </row>
    <row r="1041" spans="1:7">
      <c r="A1041" s="252">
        <v>135</v>
      </c>
      <c r="B1041" s="253" t="s">
        <v>8792</v>
      </c>
      <c r="C1041" s="253" t="s">
        <v>7774</v>
      </c>
      <c r="D1041" s="299">
        <v>1.0015022533800644E-4</v>
      </c>
      <c r="E1041" s="253" t="s">
        <v>7695</v>
      </c>
      <c r="F1041" s="253" t="s">
        <v>7696</v>
      </c>
      <c r="G1041" s="253" t="s">
        <v>166</v>
      </c>
    </row>
    <row r="1042" spans="1:7">
      <c r="A1042" s="252">
        <v>2359</v>
      </c>
      <c r="B1042" s="253" t="s">
        <v>9971</v>
      </c>
      <c r="C1042" s="253" t="s">
        <v>7664</v>
      </c>
      <c r="D1042" s="299">
        <v>1.0015022533800644E-4</v>
      </c>
      <c r="E1042" s="253" t="s">
        <v>7695</v>
      </c>
      <c r="F1042" s="253" t="s">
        <v>7696</v>
      </c>
      <c r="G1042" s="253" t="s">
        <v>166</v>
      </c>
    </row>
    <row r="1043" spans="1:7">
      <c r="A1043" s="252">
        <v>1109</v>
      </c>
      <c r="B1043" s="253" t="s">
        <v>9983</v>
      </c>
      <c r="C1043" s="253" t="s">
        <v>7805</v>
      </c>
      <c r="D1043" s="299">
        <v>1.0015022533800644E-4</v>
      </c>
      <c r="E1043" s="253" t="s">
        <v>7695</v>
      </c>
      <c r="F1043" s="253" t="s">
        <v>7696</v>
      </c>
      <c r="G1043" s="253" t="s">
        <v>166</v>
      </c>
    </row>
    <row r="1044" spans="1:7">
      <c r="A1044" s="252">
        <v>3750</v>
      </c>
      <c r="B1044" s="253" t="s">
        <v>9994</v>
      </c>
      <c r="C1044" s="253" t="s">
        <v>7756</v>
      </c>
      <c r="D1044" s="299">
        <v>1.0015022533800644E-4</v>
      </c>
      <c r="E1044" s="253" t="s">
        <v>7695</v>
      </c>
      <c r="F1044" s="253" t="s">
        <v>7696</v>
      </c>
      <c r="G1044" s="253" t="s">
        <v>166</v>
      </c>
    </row>
    <row r="1045" spans="1:7">
      <c r="A1045" s="252" t="s">
        <v>8899</v>
      </c>
      <c r="B1045" s="253" t="s">
        <v>10002</v>
      </c>
      <c r="C1045" s="253" t="s">
        <v>7646</v>
      </c>
      <c r="D1045" s="299">
        <v>1.0015022533800644E-4</v>
      </c>
      <c r="E1045" s="253" t="s">
        <v>7695</v>
      </c>
      <c r="F1045" s="253" t="s">
        <v>7643</v>
      </c>
      <c r="G1045" s="253" t="s">
        <v>54</v>
      </c>
    </row>
    <row r="1046" spans="1:7">
      <c r="A1046" s="252">
        <v>2601</v>
      </c>
      <c r="B1046" s="253" t="s">
        <v>10004</v>
      </c>
      <c r="C1046" s="253" t="s">
        <v>7650</v>
      </c>
      <c r="D1046" s="299">
        <v>1.0015022533800644E-4</v>
      </c>
      <c r="E1046" s="253" t="s">
        <v>7695</v>
      </c>
      <c r="F1046" s="253" t="s">
        <v>7696</v>
      </c>
      <c r="G1046" s="253" t="s">
        <v>166</v>
      </c>
    </row>
    <row r="1047" spans="1:7">
      <c r="A1047" s="252">
        <v>1339</v>
      </c>
      <c r="B1047" s="253" t="s">
        <v>9195</v>
      </c>
      <c r="C1047" s="253" t="s">
        <v>7650</v>
      </c>
      <c r="D1047" s="299">
        <v>1.0015022533800644E-4</v>
      </c>
      <c r="E1047" s="253" t="s">
        <v>7695</v>
      </c>
      <c r="F1047" s="253" t="s">
        <v>7696</v>
      </c>
      <c r="G1047" s="253" t="s">
        <v>166</v>
      </c>
    </row>
    <row r="1048" spans="1:7">
      <c r="A1048" s="252">
        <v>1347</v>
      </c>
      <c r="B1048" s="253" t="s">
        <v>10023</v>
      </c>
      <c r="C1048" s="253" t="s">
        <v>7641</v>
      </c>
      <c r="D1048" s="299">
        <v>1.0015022533800644E-4</v>
      </c>
      <c r="E1048" s="253" t="s">
        <v>7695</v>
      </c>
      <c r="F1048" s="253" t="s">
        <v>7696</v>
      </c>
      <c r="G1048" s="253" t="s">
        <v>166</v>
      </c>
    </row>
    <row r="1049" spans="1:7">
      <c r="A1049" s="252">
        <v>2423</v>
      </c>
      <c r="B1049" s="253" t="s">
        <v>10028</v>
      </c>
      <c r="C1049" s="253" t="s">
        <v>7805</v>
      </c>
      <c r="D1049" s="299">
        <v>1.0015022533800644E-4</v>
      </c>
      <c r="E1049" s="253" t="s">
        <v>7695</v>
      </c>
      <c r="F1049" s="253" t="s">
        <v>7696</v>
      </c>
      <c r="G1049" s="253" t="s">
        <v>166</v>
      </c>
    </row>
    <row r="1050" spans="1:7">
      <c r="A1050" s="252">
        <v>1177</v>
      </c>
      <c r="B1050" s="253" t="s">
        <v>10032</v>
      </c>
      <c r="C1050" s="253" t="s">
        <v>7664</v>
      </c>
      <c r="D1050" s="299">
        <v>1.0015022533800644E-4</v>
      </c>
      <c r="E1050" s="253" t="s">
        <v>7695</v>
      </c>
      <c r="F1050" s="253" t="s">
        <v>7696</v>
      </c>
      <c r="G1050" s="253" t="s">
        <v>166</v>
      </c>
    </row>
    <row r="1051" spans="1:7">
      <c r="A1051" s="252">
        <v>9901</v>
      </c>
      <c r="B1051" s="253" t="s">
        <v>8820</v>
      </c>
      <c r="C1051" s="253" t="s">
        <v>7646</v>
      </c>
      <c r="D1051" s="299">
        <v>1.0015022533800644E-4</v>
      </c>
      <c r="E1051" s="253" t="s">
        <v>7695</v>
      </c>
      <c r="F1051" s="253" t="s">
        <v>7696</v>
      </c>
      <c r="G1051" s="253" t="s">
        <v>166</v>
      </c>
    </row>
    <row r="1052" spans="1:7">
      <c r="A1052" s="252" t="s">
        <v>8824</v>
      </c>
      <c r="B1052" s="253" t="s">
        <v>8825</v>
      </c>
      <c r="C1052" s="253" t="s">
        <v>7646</v>
      </c>
      <c r="D1052" s="299">
        <v>1.0015022533800644E-4</v>
      </c>
      <c r="E1052" s="253" t="s">
        <v>7695</v>
      </c>
      <c r="F1052" s="253" t="s">
        <v>7661</v>
      </c>
      <c r="G1052" s="253" t="s">
        <v>54</v>
      </c>
    </row>
    <row r="1053" spans="1:7">
      <c r="A1053" s="252">
        <v>1024</v>
      </c>
      <c r="B1053" s="253" t="s">
        <v>8439</v>
      </c>
      <c r="C1053" s="253" t="s">
        <v>7654</v>
      </c>
      <c r="D1053" s="299">
        <v>1.0015022533800644E-4</v>
      </c>
      <c r="E1053" s="253" t="s">
        <v>7695</v>
      </c>
      <c r="F1053" s="253" t="s">
        <v>7696</v>
      </c>
      <c r="G1053" s="253" t="s">
        <v>166</v>
      </c>
    </row>
    <row r="1054" spans="1:7">
      <c r="A1054" s="252">
        <v>6618</v>
      </c>
      <c r="B1054" s="253" t="s">
        <v>8801</v>
      </c>
      <c r="C1054" s="253" t="s">
        <v>7680</v>
      </c>
      <c r="D1054" s="299">
        <v>1.0015022533800644E-4</v>
      </c>
      <c r="E1054" s="253" t="s">
        <v>7695</v>
      </c>
      <c r="F1054" s="253" t="s">
        <v>7696</v>
      </c>
      <c r="G1054" s="253" t="s">
        <v>166</v>
      </c>
    </row>
    <row r="1055" spans="1:7">
      <c r="A1055" s="252">
        <v>2688</v>
      </c>
      <c r="B1055" s="253" t="s">
        <v>5438</v>
      </c>
      <c r="C1055" s="253" t="s">
        <v>7774</v>
      </c>
      <c r="D1055" s="299">
        <v>1.0015022533800644E-4</v>
      </c>
      <c r="E1055" s="253" t="s">
        <v>7695</v>
      </c>
      <c r="F1055" s="253" t="s">
        <v>7696</v>
      </c>
      <c r="G1055" s="253" t="s">
        <v>166</v>
      </c>
    </row>
    <row r="1056" spans="1:7">
      <c r="A1056" s="252">
        <v>2259</v>
      </c>
      <c r="B1056" s="253" t="s">
        <v>9444</v>
      </c>
      <c r="C1056" s="253" t="s">
        <v>7738</v>
      </c>
      <c r="D1056" s="299">
        <v>1.0015022533800644E-4</v>
      </c>
      <c r="E1056" s="253" t="s">
        <v>7695</v>
      </c>
      <c r="F1056" s="253" t="s">
        <v>7696</v>
      </c>
      <c r="G1056" s="253" t="s">
        <v>166</v>
      </c>
    </row>
    <row r="1057" spans="1:7">
      <c r="A1057" s="252">
        <v>998</v>
      </c>
      <c r="B1057" s="253" t="s">
        <v>9118</v>
      </c>
      <c r="C1057" s="253" t="s">
        <v>7650</v>
      </c>
      <c r="D1057" s="299">
        <v>1.0015022533800644E-4</v>
      </c>
      <c r="E1057" s="253" t="s">
        <v>7695</v>
      </c>
      <c r="F1057" s="253" t="s">
        <v>7696</v>
      </c>
      <c r="G1057" s="253" t="s">
        <v>166</v>
      </c>
    </row>
    <row r="1058" spans="1:7">
      <c r="A1058" s="252">
        <v>1378</v>
      </c>
      <c r="B1058" s="253" t="s">
        <v>9372</v>
      </c>
      <c r="C1058" s="253" t="s">
        <v>7738</v>
      </c>
      <c r="D1058" s="299">
        <v>1.0015022533800644E-4</v>
      </c>
      <c r="E1058" s="253" t="s">
        <v>7695</v>
      </c>
      <c r="F1058" s="253" t="s">
        <v>7696</v>
      </c>
      <c r="G1058" s="253" t="s">
        <v>166</v>
      </c>
    </row>
    <row r="1059" spans="1:7">
      <c r="A1059" s="252">
        <v>2015</v>
      </c>
      <c r="B1059" s="253" t="s">
        <v>10058</v>
      </c>
      <c r="C1059" s="253" t="s">
        <v>7646</v>
      </c>
      <c r="D1059" s="299">
        <v>1.0015022533800644E-4</v>
      </c>
      <c r="E1059" s="253" t="s">
        <v>7695</v>
      </c>
      <c r="F1059" s="253" t="s">
        <v>7696</v>
      </c>
      <c r="G1059" s="253" t="s">
        <v>166</v>
      </c>
    </row>
    <row r="1060" spans="1:7">
      <c r="A1060" s="252">
        <v>3328</v>
      </c>
      <c r="B1060" s="253" t="s">
        <v>9092</v>
      </c>
      <c r="C1060" s="253" t="s">
        <v>7650</v>
      </c>
      <c r="D1060" s="299">
        <v>1.0015022533800644E-4</v>
      </c>
      <c r="E1060" s="253" t="s">
        <v>7695</v>
      </c>
      <c r="F1060" s="253" t="s">
        <v>7696</v>
      </c>
      <c r="G1060" s="253" t="s">
        <v>166</v>
      </c>
    </row>
    <row r="1061" spans="1:7">
      <c r="A1061" s="252">
        <v>9866</v>
      </c>
      <c r="B1061" s="253" t="s">
        <v>10064</v>
      </c>
      <c r="C1061" s="253" t="s">
        <v>7646</v>
      </c>
      <c r="D1061" s="299">
        <v>1.0015022533800644E-4</v>
      </c>
      <c r="E1061" s="253" t="s">
        <v>7695</v>
      </c>
      <c r="F1061" s="253" t="s">
        <v>7696</v>
      </c>
      <c r="G1061" s="253" t="s">
        <v>166</v>
      </c>
    </row>
    <row r="1062" spans="1:7">
      <c r="A1062" s="252">
        <v>9992</v>
      </c>
      <c r="B1062" s="253" t="s">
        <v>10067</v>
      </c>
      <c r="C1062" s="253" t="s">
        <v>7646</v>
      </c>
      <c r="D1062" s="299">
        <v>1.0015022533800644E-4</v>
      </c>
      <c r="E1062" s="253" t="s">
        <v>7695</v>
      </c>
      <c r="F1062" s="253" t="s">
        <v>7696</v>
      </c>
      <c r="G1062" s="253" t="s">
        <v>166</v>
      </c>
    </row>
    <row r="1063" spans="1:7">
      <c r="A1063" s="252">
        <v>6690</v>
      </c>
      <c r="B1063" s="253" t="s">
        <v>8935</v>
      </c>
      <c r="C1063" s="253" t="s">
        <v>7646</v>
      </c>
      <c r="D1063" s="299">
        <v>1.0015022533800644E-4</v>
      </c>
      <c r="E1063" s="253" t="s">
        <v>7695</v>
      </c>
      <c r="F1063" s="253" t="s">
        <v>7696</v>
      </c>
      <c r="G1063" s="253" t="s">
        <v>166</v>
      </c>
    </row>
    <row r="1064" spans="1:7">
      <c r="A1064" s="252">
        <v>9868</v>
      </c>
      <c r="B1064" s="253" t="s">
        <v>8912</v>
      </c>
      <c r="C1064" s="253" t="s">
        <v>7646</v>
      </c>
      <c r="D1064" s="299">
        <v>1.0015022533800644E-4</v>
      </c>
      <c r="E1064" s="253" t="s">
        <v>7695</v>
      </c>
      <c r="F1064" s="253" t="s">
        <v>7696</v>
      </c>
      <c r="G1064" s="253" t="s">
        <v>166</v>
      </c>
    </row>
    <row r="1065" spans="1:7">
      <c r="A1065" s="252">
        <v>3908</v>
      </c>
      <c r="B1065" s="253" t="s">
        <v>10079</v>
      </c>
      <c r="C1065" s="253" t="s">
        <v>7650</v>
      </c>
      <c r="D1065" s="299">
        <v>1.0015022533800644E-4</v>
      </c>
      <c r="E1065" s="253" t="s">
        <v>7695</v>
      </c>
      <c r="F1065" s="253" t="s">
        <v>7696</v>
      </c>
      <c r="G1065" s="253" t="s">
        <v>166</v>
      </c>
    </row>
    <row r="1066" spans="1:7">
      <c r="A1066" s="252">
        <v>2382</v>
      </c>
      <c r="B1066" s="253" t="s">
        <v>9019</v>
      </c>
      <c r="C1066" s="253" t="s">
        <v>7641</v>
      </c>
      <c r="D1066" s="299">
        <v>1.0015022533800644E-4</v>
      </c>
      <c r="E1066" s="253" t="s">
        <v>7695</v>
      </c>
      <c r="F1066" s="253" t="s">
        <v>7696</v>
      </c>
      <c r="G1066" s="253" t="s">
        <v>166</v>
      </c>
    </row>
    <row r="1067" spans="1:7">
      <c r="A1067" s="252">
        <v>2057</v>
      </c>
      <c r="B1067" s="253" t="s">
        <v>9264</v>
      </c>
      <c r="C1067" s="253" t="s">
        <v>7756</v>
      </c>
      <c r="D1067" s="299">
        <v>1.0015022533800644E-4</v>
      </c>
      <c r="E1067" s="253" t="s">
        <v>7695</v>
      </c>
      <c r="F1067" s="253" t="s">
        <v>7696</v>
      </c>
      <c r="G1067" s="253" t="s">
        <v>166</v>
      </c>
    </row>
    <row r="1068" spans="1:7">
      <c r="A1068" s="252">
        <v>6869</v>
      </c>
      <c r="B1068" s="253" t="s">
        <v>10090</v>
      </c>
      <c r="C1068" s="253" t="s">
        <v>7641</v>
      </c>
      <c r="D1068" s="299">
        <v>1.0015022533800644E-4</v>
      </c>
      <c r="E1068" s="253" t="s">
        <v>7695</v>
      </c>
      <c r="F1068" s="253" t="s">
        <v>7696</v>
      </c>
      <c r="G1068" s="253" t="s">
        <v>166</v>
      </c>
    </row>
    <row r="1069" spans="1:7">
      <c r="A1069" s="252">
        <v>2099</v>
      </c>
      <c r="B1069" s="253" t="s">
        <v>9433</v>
      </c>
      <c r="C1069" s="253" t="s">
        <v>7738</v>
      </c>
      <c r="D1069" s="299">
        <v>1.0015022533800644E-4</v>
      </c>
      <c r="E1069" s="253" t="s">
        <v>7695</v>
      </c>
      <c r="F1069" s="253" t="s">
        <v>7696</v>
      </c>
      <c r="G1069" s="253" t="s">
        <v>166</v>
      </c>
    </row>
    <row r="1070" spans="1:7">
      <c r="A1070" s="252">
        <v>914</v>
      </c>
      <c r="B1070" s="253" t="s">
        <v>10101</v>
      </c>
      <c r="C1070" s="253" t="s">
        <v>7738</v>
      </c>
      <c r="D1070" s="299">
        <v>1.0015022533800644E-4</v>
      </c>
      <c r="E1070" s="253" t="s">
        <v>7695</v>
      </c>
      <c r="F1070" s="253" t="s">
        <v>7696</v>
      </c>
      <c r="G1070" s="253" t="s">
        <v>166</v>
      </c>
    </row>
    <row r="1071" spans="1:7">
      <c r="A1071" s="252">
        <v>1919</v>
      </c>
      <c r="B1071" s="253" t="s">
        <v>9140</v>
      </c>
      <c r="C1071" s="253" t="s">
        <v>7756</v>
      </c>
      <c r="D1071" s="299">
        <v>1.0015022533800644E-4</v>
      </c>
      <c r="E1071" s="253" t="s">
        <v>7695</v>
      </c>
      <c r="F1071" s="253" t="s">
        <v>7696</v>
      </c>
      <c r="G1071" s="253" t="s">
        <v>166</v>
      </c>
    </row>
    <row r="1072" spans="1:7">
      <c r="A1072" s="252" t="s">
        <v>9129</v>
      </c>
      <c r="B1072" s="253" t="s">
        <v>9130</v>
      </c>
      <c r="C1072" s="253" t="s">
        <v>7646</v>
      </c>
      <c r="D1072" s="299">
        <v>1.0015022533800644E-4</v>
      </c>
      <c r="E1072" s="253" t="s">
        <v>7695</v>
      </c>
      <c r="F1072" s="253" t="s">
        <v>7661</v>
      </c>
      <c r="G1072" s="253" t="s">
        <v>54</v>
      </c>
    </row>
    <row r="1073" spans="1:7">
      <c r="A1073" s="252" t="s">
        <v>9131</v>
      </c>
      <c r="B1073" s="253" t="s">
        <v>9132</v>
      </c>
      <c r="C1073" s="253" t="s">
        <v>7654</v>
      </c>
      <c r="D1073" s="299">
        <v>1.0015022533800644E-4</v>
      </c>
      <c r="E1073" s="253" t="s">
        <v>7695</v>
      </c>
      <c r="F1073" s="253" t="s">
        <v>7661</v>
      </c>
      <c r="G1073" s="253" t="s">
        <v>54</v>
      </c>
    </row>
    <row r="1074" spans="1:7">
      <c r="A1074" s="252" t="s">
        <v>10107</v>
      </c>
      <c r="B1074" s="253" t="s">
        <v>10108</v>
      </c>
      <c r="C1074" s="253" t="s">
        <v>7756</v>
      </c>
      <c r="D1074" s="299">
        <v>1.0015022533800644E-4</v>
      </c>
      <c r="E1074" s="253" t="s">
        <v>7695</v>
      </c>
      <c r="F1074" s="253" t="s">
        <v>7661</v>
      </c>
      <c r="G1074" s="253" t="s">
        <v>54</v>
      </c>
    </row>
    <row r="1075" spans="1:7">
      <c r="A1075" s="252">
        <v>9926</v>
      </c>
      <c r="B1075" s="253" t="s">
        <v>9422</v>
      </c>
      <c r="C1075" s="253" t="s">
        <v>7664</v>
      </c>
      <c r="D1075" s="299">
        <v>1.0015022533800644E-4</v>
      </c>
      <c r="E1075" s="253" t="s">
        <v>7695</v>
      </c>
      <c r="F1075" s="253" t="s">
        <v>7696</v>
      </c>
      <c r="G1075" s="253" t="s">
        <v>166</v>
      </c>
    </row>
    <row r="1076" spans="1:7">
      <c r="A1076" s="252">
        <v>688</v>
      </c>
      <c r="B1076" s="253" t="s">
        <v>10117</v>
      </c>
      <c r="C1076" s="253" t="s">
        <v>7805</v>
      </c>
      <c r="D1076" s="299">
        <v>1.0015022533800644E-4</v>
      </c>
      <c r="E1076" s="253" t="s">
        <v>7695</v>
      </c>
      <c r="F1076" s="253" t="s">
        <v>7696</v>
      </c>
      <c r="G1076" s="253" t="s">
        <v>166</v>
      </c>
    </row>
    <row r="1077" spans="1:7">
      <c r="A1077" s="252">
        <v>151</v>
      </c>
      <c r="B1077" s="253" t="s">
        <v>10119</v>
      </c>
      <c r="C1077" s="253" t="s">
        <v>7680</v>
      </c>
      <c r="D1077" s="299">
        <v>1.0015022533800644E-4</v>
      </c>
      <c r="E1077" s="253" t="s">
        <v>7695</v>
      </c>
      <c r="F1077" s="253" t="s">
        <v>7696</v>
      </c>
      <c r="G1077" s="253" t="s">
        <v>166</v>
      </c>
    </row>
    <row r="1078" spans="1:7">
      <c r="A1078" s="252">
        <v>3898</v>
      </c>
      <c r="B1078" s="253" t="s">
        <v>9100</v>
      </c>
      <c r="C1078" s="253" t="s">
        <v>7756</v>
      </c>
      <c r="D1078" s="299">
        <v>1.0015022533800644E-4</v>
      </c>
      <c r="E1078" s="253" t="s">
        <v>7695</v>
      </c>
      <c r="F1078" s="253" t="s">
        <v>7696</v>
      </c>
      <c r="G1078" s="253" t="s">
        <v>166</v>
      </c>
    </row>
    <row r="1079" spans="1:7">
      <c r="A1079" s="252">
        <v>1816</v>
      </c>
      <c r="B1079" s="253" t="s">
        <v>9201</v>
      </c>
      <c r="C1079" s="253" t="s">
        <v>7774</v>
      </c>
      <c r="D1079" s="299">
        <v>1.0015022533800644E-4</v>
      </c>
      <c r="E1079" s="253" t="s">
        <v>7695</v>
      </c>
      <c r="F1079" s="253" t="s">
        <v>7696</v>
      </c>
      <c r="G1079" s="253" t="s">
        <v>166</v>
      </c>
    </row>
    <row r="1080" spans="1:7">
      <c r="A1080" s="252" t="s">
        <v>10007</v>
      </c>
      <c r="B1080" s="253" t="s">
        <v>10008</v>
      </c>
      <c r="C1080" s="253" t="s">
        <v>7650</v>
      </c>
      <c r="D1080" s="299">
        <v>1.0015022533800644E-4</v>
      </c>
      <c r="E1080" s="253" t="s">
        <v>10009</v>
      </c>
      <c r="F1080" s="253" t="s">
        <v>10010</v>
      </c>
      <c r="G1080" s="253" t="s">
        <v>218</v>
      </c>
    </row>
    <row r="1081" spans="1:7">
      <c r="A1081" s="252" t="s">
        <v>10047</v>
      </c>
      <c r="B1081" s="253" t="s">
        <v>10048</v>
      </c>
      <c r="C1081" s="253" t="s">
        <v>7650</v>
      </c>
      <c r="D1081" s="299">
        <v>1.0015022533800644E-4</v>
      </c>
      <c r="E1081" s="253" t="s">
        <v>10009</v>
      </c>
      <c r="F1081" s="253" t="s">
        <v>10010</v>
      </c>
      <c r="G1081" s="253" t="s">
        <v>218</v>
      </c>
    </row>
    <row r="1082" spans="1:7">
      <c r="A1082" s="252" t="s">
        <v>10072</v>
      </c>
      <c r="B1082" s="253" t="s">
        <v>5492</v>
      </c>
      <c r="C1082" s="253" t="s">
        <v>7774</v>
      </c>
      <c r="D1082" s="299">
        <v>1.0015022533800644E-4</v>
      </c>
      <c r="E1082" s="253" t="s">
        <v>10009</v>
      </c>
      <c r="F1082" s="253" t="s">
        <v>10010</v>
      </c>
      <c r="G1082" s="253" t="s">
        <v>218</v>
      </c>
    </row>
    <row r="1083" spans="1:7">
      <c r="A1083" s="252" t="s">
        <v>9423</v>
      </c>
      <c r="B1083" s="253" t="s">
        <v>2672</v>
      </c>
      <c r="C1083" s="253" t="s">
        <v>7646</v>
      </c>
      <c r="D1083" s="299">
        <v>1.0015022533800644E-4</v>
      </c>
      <c r="E1083" s="253" t="s">
        <v>7708</v>
      </c>
      <c r="F1083" s="253" t="s">
        <v>7709</v>
      </c>
      <c r="G1083" s="253" t="s">
        <v>142</v>
      </c>
    </row>
    <row r="1084" spans="1:7">
      <c r="A1084" s="252" t="s">
        <v>9350</v>
      </c>
      <c r="B1084" s="253" t="s">
        <v>8914</v>
      </c>
      <c r="C1084" s="253" t="s">
        <v>7756</v>
      </c>
      <c r="D1084" s="299">
        <v>1.0015022533800644E-4</v>
      </c>
      <c r="E1084" s="253" t="s">
        <v>7708</v>
      </c>
      <c r="F1084" s="253" t="s">
        <v>7709</v>
      </c>
      <c r="G1084" s="253" t="s">
        <v>142</v>
      </c>
    </row>
    <row r="1085" spans="1:7">
      <c r="A1085" s="252" t="s">
        <v>9403</v>
      </c>
      <c r="B1085" s="253" t="s">
        <v>9404</v>
      </c>
      <c r="C1085" s="253" t="s">
        <v>7756</v>
      </c>
      <c r="D1085" s="299">
        <v>1.0015022533800644E-4</v>
      </c>
      <c r="E1085" s="253" t="s">
        <v>7708</v>
      </c>
      <c r="F1085" s="253" t="s">
        <v>7709</v>
      </c>
      <c r="G1085" s="253" t="s">
        <v>142</v>
      </c>
    </row>
    <row r="1086" spans="1:7">
      <c r="A1086" s="252" t="s">
        <v>9334</v>
      </c>
      <c r="B1086" s="253" t="s">
        <v>8745</v>
      </c>
      <c r="C1086" s="253" t="s">
        <v>7646</v>
      </c>
      <c r="D1086" s="299">
        <v>1.0015022533800644E-4</v>
      </c>
      <c r="E1086" s="253" t="s">
        <v>7708</v>
      </c>
      <c r="F1086" s="253" t="s">
        <v>7709</v>
      </c>
      <c r="G1086" s="253" t="s">
        <v>142</v>
      </c>
    </row>
    <row r="1087" spans="1:7">
      <c r="A1087" s="252">
        <v>316140</v>
      </c>
      <c r="B1087" s="253" t="s">
        <v>9097</v>
      </c>
      <c r="C1087" s="253" t="s">
        <v>7650</v>
      </c>
      <c r="D1087" s="299">
        <v>1.0015022533800644E-4</v>
      </c>
      <c r="E1087" s="253" t="s">
        <v>7708</v>
      </c>
      <c r="F1087" s="253" t="s">
        <v>7709</v>
      </c>
      <c r="G1087" s="253" t="s">
        <v>142</v>
      </c>
    </row>
    <row r="1088" spans="1:7">
      <c r="A1088" s="252">
        <v>373220</v>
      </c>
      <c r="B1088" s="253" t="s">
        <v>8373</v>
      </c>
      <c r="C1088" s="253" t="s">
        <v>7756</v>
      </c>
      <c r="D1088" s="299">
        <v>1.0015022533800644E-4</v>
      </c>
      <c r="E1088" s="253" t="s">
        <v>7708</v>
      </c>
      <c r="F1088" s="253" t="s">
        <v>7709</v>
      </c>
      <c r="G1088" s="253" t="s">
        <v>142</v>
      </c>
    </row>
    <row r="1089" spans="1:7">
      <c r="A1089" s="252">
        <v>298040</v>
      </c>
      <c r="B1089" s="253" t="s">
        <v>9393</v>
      </c>
      <c r="C1089" s="253" t="s">
        <v>7756</v>
      </c>
      <c r="D1089" s="299">
        <v>1.0015022533800644E-4</v>
      </c>
      <c r="E1089" s="253" t="s">
        <v>7708</v>
      </c>
      <c r="F1089" s="253" t="s">
        <v>7709</v>
      </c>
      <c r="G1089" s="253" t="s">
        <v>142</v>
      </c>
    </row>
    <row r="1090" spans="1:7">
      <c r="A1090" s="252" t="s">
        <v>9399</v>
      </c>
      <c r="B1090" s="253" t="s">
        <v>8895</v>
      </c>
      <c r="C1090" s="253" t="s">
        <v>7756</v>
      </c>
      <c r="D1090" s="299">
        <v>1.0015022533800644E-4</v>
      </c>
      <c r="E1090" s="253" t="s">
        <v>7708</v>
      </c>
      <c r="F1090" s="253" t="s">
        <v>7709</v>
      </c>
      <c r="G1090" s="253" t="s">
        <v>142</v>
      </c>
    </row>
    <row r="1091" spans="1:7">
      <c r="A1091" s="252" t="s">
        <v>9331</v>
      </c>
      <c r="B1091" s="253" t="s">
        <v>2870</v>
      </c>
      <c r="C1091" s="253" t="s">
        <v>7680</v>
      </c>
      <c r="D1091" s="299">
        <v>1.0015022533800644E-4</v>
      </c>
      <c r="E1091" s="253" t="s">
        <v>7708</v>
      </c>
      <c r="F1091" s="253" t="s">
        <v>7709</v>
      </c>
      <c r="G1091" s="253" t="s">
        <v>142</v>
      </c>
    </row>
    <row r="1092" spans="1:7">
      <c r="A1092" s="252" t="s">
        <v>9380</v>
      </c>
      <c r="B1092" s="253" t="s">
        <v>6050</v>
      </c>
      <c r="C1092" s="253" t="s">
        <v>7650</v>
      </c>
      <c r="D1092" s="299">
        <v>1.0015022533800644E-4</v>
      </c>
      <c r="E1092" s="253" t="s">
        <v>7708</v>
      </c>
      <c r="F1092" s="253" t="s">
        <v>7709</v>
      </c>
      <c r="G1092" s="253" t="s">
        <v>142</v>
      </c>
    </row>
    <row r="1093" spans="1:7">
      <c r="A1093" s="252" t="s">
        <v>9377</v>
      </c>
      <c r="B1093" s="253" t="s">
        <v>1356</v>
      </c>
      <c r="C1093" s="253" t="s">
        <v>7738</v>
      </c>
      <c r="D1093" s="299">
        <v>1.0015022533800644E-4</v>
      </c>
      <c r="E1093" s="253" t="s">
        <v>7708</v>
      </c>
      <c r="F1093" s="253" t="s">
        <v>7709</v>
      </c>
      <c r="G1093" s="253" t="s">
        <v>142</v>
      </c>
    </row>
    <row r="1094" spans="1:7">
      <c r="A1094" s="252">
        <v>196170</v>
      </c>
      <c r="B1094" s="253" t="s">
        <v>9220</v>
      </c>
      <c r="C1094" s="253" t="s">
        <v>7664</v>
      </c>
      <c r="D1094" s="299">
        <v>1.0015022533800644E-4</v>
      </c>
      <c r="E1094" s="253" t="s">
        <v>7708</v>
      </c>
      <c r="F1094" s="253" t="s">
        <v>8609</v>
      </c>
      <c r="G1094" s="253" t="s">
        <v>142</v>
      </c>
    </row>
    <row r="1095" spans="1:7">
      <c r="A1095" s="252">
        <v>329180</v>
      </c>
      <c r="B1095" s="253" t="s">
        <v>9425</v>
      </c>
      <c r="C1095" s="253" t="s">
        <v>7756</v>
      </c>
      <c r="D1095" s="299">
        <v>1.0015022533800644E-4</v>
      </c>
      <c r="E1095" s="253" t="s">
        <v>7708</v>
      </c>
      <c r="F1095" s="253" t="s">
        <v>7709</v>
      </c>
      <c r="G1095" s="253" t="s">
        <v>142</v>
      </c>
    </row>
    <row r="1096" spans="1:7">
      <c r="A1096" s="252" t="s">
        <v>9424</v>
      </c>
      <c r="B1096" s="253" t="s">
        <v>10029</v>
      </c>
      <c r="C1096" s="253" t="s">
        <v>7756</v>
      </c>
      <c r="D1096" s="299">
        <v>1.0015022533800644E-4</v>
      </c>
      <c r="E1096" s="253" t="s">
        <v>7708</v>
      </c>
      <c r="F1096" s="253" t="s">
        <v>7709</v>
      </c>
      <c r="G1096" s="253" t="s">
        <v>142</v>
      </c>
    </row>
    <row r="1097" spans="1:7">
      <c r="A1097" s="252" t="s">
        <v>9413</v>
      </c>
      <c r="B1097" s="253" t="s">
        <v>10042</v>
      </c>
      <c r="C1097" s="253" t="s">
        <v>7641</v>
      </c>
      <c r="D1097" s="299">
        <v>1.0015022533800644E-4</v>
      </c>
      <c r="E1097" s="253" t="s">
        <v>7708</v>
      </c>
      <c r="F1097" s="253" t="s">
        <v>7709</v>
      </c>
      <c r="G1097" s="253" t="s">
        <v>142</v>
      </c>
    </row>
    <row r="1098" spans="1:7">
      <c r="A1098" s="252" t="s">
        <v>9366</v>
      </c>
      <c r="B1098" s="253" t="s">
        <v>10050</v>
      </c>
      <c r="C1098" s="253" t="s">
        <v>7654</v>
      </c>
      <c r="D1098" s="299">
        <v>1.0015022533800644E-4</v>
      </c>
      <c r="E1098" s="253" t="s">
        <v>7708</v>
      </c>
      <c r="F1098" s="253" t="s">
        <v>7709</v>
      </c>
      <c r="G1098" s="253" t="s">
        <v>142</v>
      </c>
    </row>
    <row r="1099" spans="1:7">
      <c r="A1099" s="252">
        <v>267260</v>
      </c>
      <c r="B1099" s="253" t="s">
        <v>10059</v>
      </c>
      <c r="C1099" s="253" t="s">
        <v>7756</v>
      </c>
      <c r="D1099" s="299">
        <v>1.0015022533800644E-4</v>
      </c>
      <c r="E1099" s="253" t="s">
        <v>7708</v>
      </c>
      <c r="F1099" s="253" t="s">
        <v>7709</v>
      </c>
      <c r="G1099" s="253" t="s">
        <v>142</v>
      </c>
    </row>
    <row r="1100" spans="1:7">
      <c r="A1100" s="252">
        <v>267250</v>
      </c>
      <c r="B1100" s="253" t="s">
        <v>9427</v>
      </c>
      <c r="C1100" s="253" t="s">
        <v>7667</v>
      </c>
      <c r="D1100" s="299">
        <v>1.0015022533800644E-4</v>
      </c>
      <c r="E1100" s="253" t="s">
        <v>7708</v>
      </c>
      <c r="F1100" s="253" t="s">
        <v>7709</v>
      </c>
      <c r="G1100" s="253" t="s">
        <v>142</v>
      </c>
    </row>
    <row r="1101" spans="1:7">
      <c r="A1101" s="252">
        <v>259960</v>
      </c>
      <c r="B1101" s="253" t="s">
        <v>10083</v>
      </c>
      <c r="C1101" s="253" t="s">
        <v>7654</v>
      </c>
      <c r="D1101" s="299">
        <v>1.0015022533800644E-4</v>
      </c>
      <c r="E1101" s="253" t="s">
        <v>7708</v>
      </c>
      <c r="F1101" s="253" t="s">
        <v>7709</v>
      </c>
      <c r="G1101" s="253" t="s">
        <v>142</v>
      </c>
    </row>
    <row r="1102" spans="1:7">
      <c r="A1102" s="252" t="s">
        <v>9447</v>
      </c>
      <c r="B1102" s="253" t="s">
        <v>8938</v>
      </c>
      <c r="C1102" s="253" t="s">
        <v>7667</v>
      </c>
      <c r="D1102" s="299">
        <v>1.0015022533800644E-4</v>
      </c>
      <c r="E1102" s="253" t="s">
        <v>7708</v>
      </c>
      <c r="F1102" s="253" t="s">
        <v>7709</v>
      </c>
      <c r="G1102" s="253" t="s">
        <v>142</v>
      </c>
    </row>
    <row r="1103" spans="1:7">
      <c r="A1103" s="252">
        <v>278470</v>
      </c>
      <c r="B1103" s="253" t="s">
        <v>10086</v>
      </c>
      <c r="C1103" s="253" t="s">
        <v>7680</v>
      </c>
      <c r="D1103" s="299">
        <v>1.0015022533800644E-4</v>
      </c>
      <c r="E1103" s="253" t="s">
        <v>7708</v>
      </c>
      <c r="F1103" s="253" t="s">
        <v>7709</v>
      </c>
      <c r="G1103" s="253" t="s">
        <v>142</v>
      </c>
    </row>
    <row r="1104" spans="1:7">
      <c r="A1104" s="252" t="s">
        <v>10088</v>
      </c>
      <c r="B1104" s="253" t="s">
        <v>10089</v>
      </c>
      <c r="C1104" s="253" t="s">
        <v>7756</v>
      </c>
      <c r="D1104" s="299">
        <v>1.0015022533800644E-4</v>
      </c>
      <c r="E1104" s="253" t="s">
        <v>7708</v>
      </c>
      <c r="F1104" s="253" t="s">
        <v>7709</v>
      </c>
      <c r="G1104" s="253" t="s">
        <v>142</v>
      </c>
    </row>
    <row r="1105" spans="1:7">
      <c r="A1105" s="252" t="s">
        <v>9405</v>
      </c>
      <c r="B1105" s="253" t="s">
        <v>9406</v>
      </c>
      <c r="C1105" s="253" t="s">
        <v>7756</v>
      </c>
      <c r="D1105" s="299">
        <v>1.0015022533800644E-4</v>
      </c>
      <c r="E1105" s="253" t="s">
        <v>7708</v>
      </c>
      <c r="F1105" s="253" t="s">
        <v>7709</v>
      </c>
      <c r="G1105" s="253" t="s">
        <v>142</v>
      </c>
    </row>
    <row r="1106" spans="1:7">
      <c r="A1106" s="252" t="s">
        <v>10093</v>
      </c>
      <c r="B1106" s="253" t="s">
        <v>10094</v>
      </c>
      <c r="C1106" s="253" t="s">
        <v>7756</v>
      </c>
      <c r="D1106" s="299">
        <v>1.0015022533800644E-4</v>
      </c>
      <c r="E1106" s="253" t="s">
        <v>7708</v>
      </c>
      <c r="F1106" s="253" t="s">
        <v>7709</v>
      </c>
      <c r="G1106" s="253" t="s">
        <v>142</v>
      </c>
    </row>
    <row r="1107" spans="1:7">
      <c r="A1107" s="252" t="s">
        <v>9443</v>
      </c>
      <c r="B1107" s="253" t="s">
        <v>10098</v>
      </c>
      <c r="C1107" s="253" t="s">
        <v>7680</v>
      </c>
      <c r="D1107" s="299">
        <v>1.0015022533800644E-4</v>
      </c>
      <c r="E1107" s="253" t="s">
        <v>7708</v>
      </c>
      <c r="F1107" s="253" t="s">
        <v>7709</v>
      </c>
      <c r="G1107" s="253" t="s">
        <v>142</v>
      </c>
    </row>
    <row r="1108" spans="1:7">
      <c r="A1108" s="252" t="s">
        <v>10099</v>
      </c>
      <c r="B1108" s="253" t="s">
        <v>10100</v>
      </c>
      <c r="C1108" s="253" t="s">
        <v>7641</v>
      </c>
      <c r="D1108" s="299">
        <v>1.0015022533800644E-4</v>
      </c>
      <c r="E1108" s="253" t="s">
        <v>7708</v>
      </c>
      <c r="F1108" s="253" t="s">
        <v>7709</v>
      </c>
      <c r="G1108" s="253" t="s">
        <v>142</v>
      </c>
    </row>
    <row r="1109" spans="1:7">
      <c r="A1109" s="252" t="s">
        <v>10104</v>
      </c>
      <c r="B1109" s="253" t="s">
        <v>6464</v>
      </c>
      <c r="C1109" s="253" t="s">
        <v>7756</v>
      </c>
      <c r="D1109" s="299">
        <v>1.0015022533800644E-4</v>
      </c>
      <c r="E1109" s="253" t="s">
        <v>7708</v>
      </c>
      <c r="F1109" s="253" t="s">
        <v>7709</v>
      </c>
      <c r="G1109" s="253" t="s">
        <v>142</v>
      </c>
    </row>
    <row r="1110" spans="1:7">
      <c r="A1110" s="252" t="s">
        <v>9391</v>
      </c>
      <c r="B1110" s="253" t="s">
        <v>9392</v>
      </c>
      <c r="C1110" s="253" t="s">
        <v>7756</v>
      </c>
      <c r="D1110" s="299">
        <v>1.0015022533800644E-4</v>
      </c>
      <c r="E1110" s="253" t="s">
        <v>7708</v>
      </c>
      <c r="F1110" s="253" t="s">
        <v>7709</v>
      </c>
      <c r="G1110" s="253" t="s">
        <v>142</v>
      </c>
    </row>
    <row r="1111" spans="1:7">
      <c r="A1111" s="252" t="s">
        <v>10109</v>
      </c>
      <c r="B1111" s="253" t="s">
        <v>10110</v>
      </c>
      <c r="C1111" s="253" t="s">
        <v>7641</v>
      </c>
      <c r="D1111" s="299">
        <v>1.0015022533800644E-4</v>
      </c>
      <c r="E1111" s="253" t="s">
        <v>7708</v>
      </c>
      <c r="F1111" s="253" t="s">
        <v>7709</v>
      </c>
      <c r="G1111" s="253" t="s">
        <v>142</v>
      </c>
    </row>
    <row r="1112" spans="1:7">
      <c r="A1112" s="252" t="s">
        <v>9401</v>
      </c>
      <c r="B1112" s="253" t="s">
        <v>9402</v>
      </c>
      <c r="C1112" s="253" t="s">
        <v>7756</v>
      </c>
      <c r="D1112" s="299">
        <v>1.0015022533800644E-4</v>
      </c>
      <c r="E1112" s="253" t="s">
        <v>7708</v>
      </c>
      <c r="F1112" s="253" t="s">
        <v>7709</v>
      </c>
      <c r="G1112" s="253" t="s">
        <v>142</v>
      </c>
    </row>
    <row r="1113" spans="1:7">
      <c r="A1113" s="252" t="s">
        <v>9426</v>
      </c>
      <c r="B1113" s="253" t="s">
        <v>6887</v>
      </c>
      <c r="C1113" s="253" t="s">
        <v>7756</v>
      </c>
      <c r="D1113" s="299">
        <v>1.0015022533800644E-4</v>
      </c>
      <c r="E1113" s="253" t="s">
        <v>7708</v>
      </c>
      <c r="F1113" s="253" t="s">
        <v>7709</v>
      </c>
      <c r="G1113" s="253" t="s">
        <v>142</v>
      </c>
    </row>
    <row r="1114" spans="1:7">
      <c r="A1114" s="252" t="s">
        <v>9385</v>
      </c>
      <c r="B1114" s="253" t="s">
        <v>9386</v>
      </c>
      <c r="C1114" s="253" t="s">
        <v>7756</v>
      </c>
      <c r="D1114" s="299">
        <v>1.0015022533800644E-4</v>
      </c>
      <c r="E1114" s="253" t="s">
        <v>7708</v>
      </c>
      <c r="F1114" s="253" t="s">
        <v>8609</v>
      </c>
      <c r="G1114" s="253" t="s">
        <v>142</v>
      </c>
    </row>
    <row r="1115" spans="1:7">
      <c r="A1115" s="252" t="s">
        <v>10123</v>
      </c>
      <c r="B1115" s="253" t="s">
        <v>10124</v>
      </c>
      <c r="C1115" s="253" t="s">
        <v>7680</v>
      </c>
      <c r="D1115" s="299">
        <v>1.0015022533800644E-4</v>
      </c>
      <c r="E1115" s="253" t="s">
        <v>7708</v>
      </c>
      <c r="F1115" s="253" t="s">
        <v>7709</v>
      </c>
      <c r="G1115" s="253" t="s">
        <v>142</v>
      </c>
    </row>
    <row r="1116" spans="1:7">
      <c r="A1116" s="252" t="s">
        <v>8607</v>
      </c>
      <c r="B1116" s="253" t="s">
        <v>8607</v>
      </c>
      <c r="C1116" s="253" t="s">
        <v>7650</v>
      </c>
      <c r="D1116" s="299">
        <v>1.0015022533800644E-4</v>
      </c>
      <c r="E1116" s="253" t="s">
        <v>7690</v>
      </c>
      <c r="F1116" s="253" t="s">
        <v>7691</v>
      </c>
      <c r="G1116" s="253" t="s">
        <v>170</v>
      </c>
    </row>
    <row r="1117" spans="1:7">
      <c r="A1117" s="252" t="s">
        <v>8843</v>
      </c>
      <c r="B1117" s="253" t="s">
        <v>9369</v>
      </c>
      <c r="C1117" s="253" t="s">
        <v>7774</v>
      </c>
      <c r="D1117" s="299">
        <v>1.0015022533800644E-4</v>
      </c>
      <c r="E1117" s="253" t="s">
        <v>7690</v>
      </c>
      <c r="F1117" s="253" t="s">
        <v>7691</v>
      </c>
      <c r="G1117" s="253" t="s">
        <v>170</v>
      </c>
    </row>
    <row r="1118" spans="1:7">
      <c r="A1118" s="252" t="s">
        <v>8687</v>
      </c>
      <c r="B1118" s="253" t="s">
        <v>8688</v>
      </c>
      <c r="C1118" s="253" t="s">
        <v>7646</v>
      </c>
      <c r="D1118" s="299">
        <v>1.0015022533800644E-4</v>
      </c>
      <c r="E1118" s="253" t="s">
        <v>7690</v>
      </c>
      <c r="F1118" s="253" t="s">
        <v>7691</v>
      </c>
      <c r="G1118" s="253" t="s">
        <v>170</v>
      </c>
    </row>
    <row r="1119" spans="1:7">
      <c r="A1119" s="252" t="s">
        <v>8831</v>
      </c>
      <c r="B1119" s="253" t="s">
        <v>8832</v>
      </c>
      <c r="C1119" s="253" t="s">
        <v>7680</v>
      </c>
      <c r="D1119" s="299">
        <v>1.0015022533800644E-4</v>
      </c>
      <c r="E1119" s="253" t="s">
        <v>7690</v>
      </c>
      <c r="F1119" s="253" t="s">
        <v>7691</v>
      </c>
      <c r="G1119" s="253" t="s">
        <v>170</v>
      </c>
    </row>
    <row r="1120" spans="1:7">
      <c r="A1120" s="252" t="s">
        <v>8876</v>
      </c>
      <c r="B1120" s="253" t="s">
        <v>8877</v>
      </c>
      <c r="C1120" s="253" t="s">
        <v>7664</v>
      </c>
      <c r="D1120" s="299">
        <v>1.0015022533800644E-4</v>
      </c>
      <c r="E1120" s="253" t="s">
        <v>7690</v>
      </c>
      <c r="F1120" s="253" t="s">
        <v>7691</v>
      </c>
      <c r="G1120" s="253" t="s">
        <v>170</v>
      </c>
    </row>
    <row r="1121" spans="1:7">
      <c r="A1121" s="252" t="s">
        <v>8939</v>
      </c>
      <c r="B1121" s="253" t="s">
        <v>8940</v>
      </c>
      <c r="C1121" s="253" t="s">
        <v>7650</v>
      </c>
      <c r="D1121" s="299">
        <v>1.0015022533800644E-4</v>
      </c>
      <c r="E1121" s="253" t="s">
        <v>8463</v>
      </c>
      <c r="F1121" s="253" t="s">
        <v>8941</v>
      </c>
      <c r="G1121" s="253" t="s">
        <v>8465</v>
      </c>
    </row>
    <row r="1122" spans="1:7">
      <c r="A1122" s="252" t="s">
        <v>9030</v>
      </c>
      <c r="B1122" s="253" t="s">
        <v>9031</v>
      </c>
      <c r="C1122" s="253" t="s">
        <v>7650</v>
      </c>
      <c r="D1122" s="299">
        <v>1.0015022533800644E-4</v>
      </c>
      <c r="E1122" s="253" t="s">
        <v>8463</v>
      </c>
      <c r="F1122" s="253" t="s">
        <v>8464</v>
      </c>
      <c r="G1122" s="253" t="s">
        <v>8465</v>
      </c>
    </row>
    <row r="1123" spans="1:7">
      <c r="A1123" s="252" t="s">
        <v>9440</v>
      </c>
      <c r="B1123" s="253" t="s">
        <v>9441</v>
      </c>
      <c r="C1123" s="253" t="s">
        <v>7667</v>
      </c>
      <c r="D1123" s="299">
        <v>1.0015022533800644E-4</v>
      </c>
      <c r="E1123" s="253" t="s">
        <v>8463</v>
      </c>
      <c r="F1123" s="253" t="s">
        <v>8464</v>
      </c>
      <c r="G1123" s="253" t="s">
        <v>8465</v>
      </c>
    </row>
    <row r="1124" spans="1:7">
      <c r="A1124" s="252" t="s">
        <v>9381</v>
      </c>
      <c r="B1124" s="253" t="s">
        <v>9382</v>
      </c>
      <c r="C1124" s="253" t="s">
        <v>7756</v>
      </c>
      <c r="D1124" s="299">
        <v>1.0015022533800644E-4</v>
      </c>
      <c r="E1124" s="253" t="s">
        <v>8412</v>
      </c>
      <c r="F1124" s="253" t="s">
        <v>8413</v>
      </c>
      <c r="G1124" s="253" t="s">
        <v>264</v>
      </c>
    </row>
    <row r="1125" spans="1:7">
      <c r="A1125" s="252" t="s">
        <v>8411</v>
      </c>
      <c r="B1125" s="253" t="s">
        <v>10027</v>
      </c>
      <c r="C1125" s="253" t="s">
        <v>7805</v>
      </c>
      <c r="D1125" s="299">
        <v>1.0015022533800644E-4</v>
      </c>
      <c r="E1125" s="253" t="s">
        <v>8412</v>
      </c>
      <c r="F1125" s="253" t="s">
        <v>8413</v>
      </c>
      <c r="G1125" s="253" t="s">
        <v>264</v>
      </c>
    </row>
    <row r="1126" spans="1:7">
      <c r="A1126" s="252" t="s">
        <v>8798</v>
      </c>
      <c r="B1126" s="253" t="s">
        <v>10052</v>
      </c>
      <c r="C1126" s="253" t="s">
        <v>7650</v>
      </c>
      <c r="D1126" s="299">
        <v>1.0015022533800644E-4</v>
      </c>
      <c r="E1126" s="253" t="s">
        <v>8412</v>
      </c>
      <c r="F1126" s="253" t="s">
        <v>8413</v>
      </c>
      <c r="G1126" s="253" t="s">
        <v>264</v>
      </c>
    </row>
    <row r="1127" spans="1:7">
      <c r="A1127" s="252" t="s">
        <v>8768</v>
      </c>
      <c r="B1127" s="253" t="s">
        <v>8768</v>
      </c>
      <c r="C1127" s="253" t="s">
        <v>7667</v>
      </c>
      <c r="D1127" s="299">
        <v>1.0015022533800644E-4</v>
      </c>
      <c r="E1127" s="253" t="s">
        <v>8313</v>
      </c>
      <c r="F1127" s="253" t="s">
        <v>8314</v>
      </c>
      <c r="G1127" s="253" t="s">
        <v>137</v>
      </c>
    </row>
    <row r="1128" spans="1:7">
      <c r="A1128" s="252" t="s">
        <v>8761</v>
      </c>
      <c r="B1128" s="253" t="s">
        <v>8762</v>
      </c>
      <c r="C1128" s="253" t="s">
        <v>7756</v>
      </c>
      <c r="D1128" s="299">
        <v>1.0015022533800644E-4</v>
      </c>
      <c r="E1128" s="253" t="s">
        <v>8313</v>
      </c>
      <c r="F1128" s="253" t="s">
        <v>8314</v>
      </c>
      <c r="G1128" s="253" t="s">
        <v>137</v>
      </c>
    </row>
    <row r="1129" spans="1:7">
      <c r="A1129" s="252" t="s">
        <v>8549</v>
      </c>
      <c r="B1129" s="253" t="s">
        <v>8550</v>
      </c>
      <c r="C1129" s="253" t="s">
        <v>7738</v>
      </c>
      <c r="D1129" s="299">
        <v>1.0015022533800644E-4</v>
      </c>
      <c r="E1129" s="253" t="s">
        <v>8313</v>
      </c>
      <c r="F1129" s="253" t="s">
        <v>8314</v>
      </c>
      <c r="G1129" s="253" t="s">
        <v>137</v>
      </c>
    </row>
    <row r="1130" spans="1:7">
      <c r="A1130" s="252" t="s">
        <v>8992</v>
      </c>
      <c r="B1130" s="253" t="s">
        <v>9212</v>
      </c>
      <c r="C1130" s="253" t="s">
        <v>7756</v>
      </c>
      <c r="D1130" s="299">
        <v>1.0015022533800644E-4</v>
      </c>
      <c r="E1130" s="253" t="s">
        <v>8313</v>
      </c>
      <c r="F1130" s="253" t="s">
        <v>8314</v>
      </c>
      <c r="G1130" s="253" t="s">
        <v>137</v>
      </c>
    </row>
    <row r="1131" spans="1:7">
      <c r="A1131" s="252" t="s">
        <v>8867</v>
      </c>
      <c r="B1131" s="253" t="s">
        <v>8868</v>
      </c>
      <c r="C1131" s="253" t="s">
        <v>7680</v>
      </c>
      <c r="D1131" s="299">
        <v>1.0015022533800644E-4</v>
      </c>
      <c r="E1131" s="253" t="s">
        <v>8313</v>
      </c>
      <c r="F1131" s="253" t="s">
        <v>8314</v>
      </c>
      <c r="G1131" s="253" t="s">
        <v>137</v>
      </c>
    </row>
    <row r="1132" spans="1:7">
      <c r="A1132" s="252" t="s">
        <v>9073</v>
      </c>
      <c r="B1132" s="253" t="s">
        <v>9073</v>
      </c>
      <c r="C1132" s="253" t="s">
        <v>7774</v>
      </c>
      <c r="D1132" s="299">
        <v>1.0015022533800644E-4</v>
      </c>
      <c r="E1132" s="253" t="s">
        <v>8313</v>
      </c>
      <c r="F1132" s="253" t="s">
        <v>8314</v>
      </c>
      <c r="G1132" s="253" t="s">
        <v>137</v>
      </c>
    </row>
    <row r="1133" spans="1:7">
      <c r="A1133" s="252" t="s">
        <v>8881</v>
      </c>
      <c r="B1133" s="253" t="s">
        <v>8882</v>
      </c>
      <c r="C1133" s="253" t="s">
        <v>7738</v>
      </c>
      <c r="D1133" s="299">
        <v>1.0015022533800644E-4</v>
      </c>
      <c r="E1133" s="253" t="s">
        <v>8313</v>
      </c>
      <c r="F1133" s="253" t="s">
        <v>8314</v>
      </c>
      <c r="G1133" s="253" t="s">
        <v>137</v>
      </c>
    </row>
    <row r="1134" spans="1:7">
      <c r="A1134" s="252" t="s">
        <v>9032</v>
      </c>
      <c r="B1134" s="253" t="s">
        <v>9032</v>
      </c>
      <c r="C1134" s="253" t="s">
        <v>7654</v>
      </c>
      <c r="D1134" s="299">
        <v>1.0015022533800644E-4</v>
      </c>
      <c r="E1134" s="253" t="s">
        <v>8313</v>
      </c>
      <c r="F1134" s="253" t="s">
        <v>8314</v>
      </c>
      <c r="G1134" s="253" t="s">
        <v>137</v>
      </c>
    </row>
    <row r="1135" spans="1:7">
      <c r="A1135" s="252" t="s">
        <v>8047</v>
      </c>
      <c r="B1135" s="253" t="s">
        <v>8048</v>
      </c>
      <c r="C1135" s="253" t="s">
        <v>7680</v>
      </c>
      <c r="D1135" s="299">
        <v>1.0015022533800644E-4</v>
      </c>
      <c r="E1135" s="253" t="s">
        <v>7720</v>
      </c>
      <c r="F1135" s="253" t="s">
        <v>7721</v>
      </c>
      <c r="G1135" s="253" t="s">
        <v>137</v>
      </c>
    </row>
    <row r="1136" spans="1:7">
      <c r="A1136" s="252" t="s">
        <v>9070</v>
      </c>
      <c r="B1136" s="253" t="s">
        <v>9071</v>
      </c>
      <c r="C1136" s="253" t="s">
        <v>7650</v>
      </c>
      <c r="D1136" s="299">
        <v>1.0015022533800644E-4</v>
      </c>
      <c r="E1136" s="253" t="s">
        <v>7720</v>
      </c>
      <c r="F1136" s="253" t="s">
        <v>7721</v>
      </c>
      <c r="G1136" s="253" t="s">
        <v>137</v>
      </c>
    </row>
    <row r="1137" spans="1:7">
      <c r="A1137" s="252" t="s">
        <v>8994</v>
      </c>
      <c r="B1137" s="253" t="s">
        <v>8995</v>
      </c>
      <c r="C1137" s="253" t="s">
        <v>7650</v>
      </c>
      <c r="D1137" s="299">
        <v>1.0015022533800644E-4</v>
      </c>
      <c r="E1137" s="253" t="s">
        <v>7720</v>
      </c>
      <c r="F1137" s="253" t="s">
        <v>7721</v>
      </c>
      <c r="G1137" s="253" t="s">
        <v>137</v>
      </c>
    </row>
    <row r="1138" spans="1:7">
      <c r="A1138" s="252" t="s">
        <v>8943</v>
      </c>
      <c r="B1138" s="253" t="s">
        <v>3664</v>
      </c>
      <c r="C1138" s="253" t="s">
        <v>7646</v>
      </c>
      <c r="D1138" s="299">
        <v>1.0015022533800644E-4</v>
      </c>
      <c r="E1138" s="253" t="s">
        <v>7720</v>
      </c>
      <c r="F1138" s="253" t="s">
        <v>7721</v>
      </c>
      <c r="G1138" s="253" t="s">
        <v>137</v>
      </c>
    </row>
    <row r="1139" spans="1:7">
      <c r="A1139" s="252" t="s">
        <v>8990</v>
      </c>
      <c r="B1139" s="253" t="s">
        <v>3285</v>
      </c>
      <c r="C1139" s="253" t="s">
        <v>7756</v>
      </c>
      <c r="D1139" s="299">
        <v>1.0015022533800644E-4</v>
      </c>
      <c r="E1139" s="253" t="s">
        <v>7720</v>
      </c>
      <c r="F1139" s="253" t="s">
        <v>7721</v>
      </c>
      <c r="G1139" s="253" t="s">
        <v>137</v>
      </c>
    </row>
    <row r="1140" spans="1:7">
      <c r="A1140" s="252" t="s">
        <v>8968</v>
      </c>
      <c r="B1140" s="253" t="s">
        <v>8969</v>
      </c>
      <c r="C1140" s="253" t="s">
        <v>7756</v>
      </c>
      <c r="D1140" s="299">
        <v>1.0015022533800644E-4</v>
      </c>
      <c r="E1140" s="253" t="s">
        <v>7720</v>
      </c>
      <c r="F1140" s="253" t="s">
        <v>7721</v>
      </c>
      <c r="G1140" s="253" t="s">
        <v>137</v>
      </c>
    </row>
    <row r="1141" spans="1:7">
      <c r="A1141" s="252" t="s">
        <v>9409</v>
      </c>
      <c r="B1141" s="253" t="s">
        <v>9410</v>
      </c>
      <c r="C1141" s="253" t="s">
        <v>7805</v>
      </c>
      <c r="D1141" s="299">
        <v>1.0015022533800644E-4</v>
      </c>
      <c r="E1141" s="253" t="s">
        <v>7720</v>
      </c>
      <c r="F1141" s="253" t="s">
        <v>7721</v>
      </c>
      <c r="G1141" s="253" t="s">
        <v>137</v>
      </c>
    </row>
    <row r="1142" spans="1:7">
      <c r="A1142" s="252" t="s">
        <v>9266</v>
      </c>
      <c r="B1142" s="253" t="s">
        <v>9267</v>
      </c>
      <c r="C1142" s="253" t="s">
        <v>7756</v>
      </c>
      <c r="D1142" s="299">
        <v>1.0015022533800644E-4</v>
      </c>
      <c r="E1142" s="253" t="s">
        <v>7720</v>
      </c>
      <c r="F1142" s="253" t="s">
        <v>7721</v>
      </c>
      <c r="G1142" s="253" t="s">
        <v>137</v>
      </c>
    </row>
    <row r="1143" spans="1:7">
      <c r="A1143" s="252" t="s">
        <v>8918</v>
      </c>
      <c r="B1143" s="253" t="s">
        <v>1566</v>
      </c>
      <c r="C1143" s="253" t="s">
        <v>7680</v>
      </c>
      <c r="D1143" s="299">
        <v>1.0015022533800644E-4</v>
      </c>
      <c r="E1143" s="253" t="s">
        <v>7720</v>
      </c>
      <c r="F1143" s="253" t="s">
        <v>7721</v>
      </c>
      <c r="G1143" s="253" t="s">
        <v>137</v>
      </c>
    </row>
    <row r="1144" spans="1:7">
      <c r="A1144" s="252" t="s">
        <v>8984</v>
      </c>
      <c r="B1144" s="253" t="s">
        <v>4022</v>
      </c>
      <c r="C1144" s="253" t="s">
        <v>7756</v>
      </c>
      <c r="D1144" s="299">
        <v>1.0015022533800644E-4</v>
      </c>
      <c r="E1144" s="253" t="s">
        <v>7720</v>
      </c>
      <c r="F1144" s="253" t="s">
        <v>7721</v>
      </c>
      <c r="G1144" s="253" t="s">
        <v>137</v>
      </c>
    </row>
    <row r="1145" spans="1:7">
      <c r="A1145" s="252" t="s">
        <v>9065</v>
      </c>
      <c r="B1145" s="253" t="s">
        <v>9066</v>
      </c>
      <c r="C1145" s="253" t="s">
        <v>7664</v>
      </c>
      <c r="D1145" s="299">
        <v>1.0015022533800644E-4</v>
      </c>
      <c r="E1145" s="253" t="s">
        <v>7720</v>
      </c>
      <c r="F1145" s="253" t="s">
        <v>7721</v>
      </c>
      <c r="G1145" s="253" t="s">
        <v>137</v>
      </c>
    </row>
    <row r="1146" spans="1:7">
      <c r="A1146" s="252" t="s">
        <v>8841</v>
      </c>
      <c r="B1146" s="253" t="s">
        <v>8842</v>
      </c>
      <c r="C1146" s="253" t="s">
        <v>7664</v>
      </c>
      <c r="D1146" s="299">
        <v>1.0015022533800644E-4</v>
      </c>
      <c r="E1146" s="253" t="s">
        <v>7720</v>
      </c>
      <c r="F1146" s="253" t="s">
        <v>7721</v>
      </c>
      <c r="G1146" s="253" t="s">
        <v>137</v>
      </c>
    </row>
    <row r="1147" spans="1:7">
      <c r="A1147" s="252" t="s">
        <v>8827</v>
      </c>
      <c r="B1147" s="253" t="s">
        <v>10103</v>
      </c>
      <c r="C1147" s="253" t="s">
        <v>7646</v>
      </c>
      <c r="D1147" s="299">
        <v>1.0015022533800644E-4</v>
      </c>
      <c r="E1147" s="253" t="s">
        <v>7720</v>
      </c>
      <c r="F1147" s="253" t="s">
        <v>7721</v>
      </c>
      <c r="G1147" s="253" t="s">
        <v>137</v>
      </c>
    </row>
    <row r="1148" spans="1:7">
      <c r="A1148" s="252" t="s">
        <v>9015</v>
      </c>
      <c r="B1148" s="253" t="s">
        <v>9016</v>
      </c>
      <c r="C1148" s="253" t="s">
        <v>7756</v>
      </c>
      <c r="D1148" s="299">
        <v>1.0015022533800644E-4</v>
      </c>
      <c r="E1148" s="253" t="s">
        <v>7720</v>
      </c>
      <c r="F1148" s="253" t="s">
        <v>7721</v>
      </c>
      <c r="G1148" s="253" t="s">
        <v>137</v>
      </c>
    </row>
    <row r="1149" spans="1:7">
      <c r="A1149" s="252" t="s">
        <v>9033</v>
      </c>
      <c r="B1149" s="253" t="s">
        <v>2147</v>
      </c>
      <c r="C1149" s="253" t="s">
        <v>7646</v>
      </c>
      <c r="D1149" s="299">
        <v>1.0015022533800644E-4</v>
      </c>
      <c r="E1149" s="253" t="s">
        <v>7720</v>
      </c>
      <c r="F1149" s="253" t="s">
        <v>7721</v>
      </c>
      <c r="G1149" s="253" t="s">
        <v>137</v>
      </c>
    </row>
    <row r="1150" spans="1:7">
      <c r="A1150" s="252" t="s">
        <v>8924</v>
      </c>
      <c r="B1150" s="253" t="s">
        <v>8925</v>
      </c>
      <c r="C1150" s="253" t="s">
        <v>7650</v>
      </c>
      <c r="D1150" s="299">
        <v>1.0015022533800644E-4</v>
      </c>
      <c r="E1150" s="253" t="s">
        <v>7676</v>
      </c>
      <c r="F1150" s="253" t="s">
        <v>7677</v>
      </c>
      <c r="G1150" s="253" t="s">
        <v>137</v>
      </c>
    </row>
    <row r="1151" spans="1:7">
      <c r="A1151" s="252" t="s">
        <v>8618</v>
      </c>
      <c r="B1151" s="253" t="s">
        <v>8619</v>
      </c>
      <c r="C1151" s="253" t="s">
        <v>7738</v>
      </c>
      <c r="D1151" s="299">
        <v>1.0015022533800644E-4</v>
      </c>
      <c r="E1151" s="253" t="s">
        <v>7676</v>
      </c>
      <c r="F1151" s="253" t="s">
        <v>7677</v>
      </c>
      <c r="G1151" s="253" t="s">
        <v>137</v>
      </c>
    </row>
    <row r="1152" spans="1:7">
      <c r="A1152" s="252" t="s">
        <v>8689</v>
      </c>
      <c r="B1152" s="253" t="s">
        <v>8690</v>
      </c>
      <c r="C1152" s="253" t="s">
        <v>7680</v>
      </c>
      <c r="D1152" s="299">
        <v>1.0015022533800644E-4</v>
      </c>
      <c r="E1152" s="253" t="s">
        <v>7676</v>
      </c>
      <c r="F1152" s="253" t="s">
        <v>7677</v>
      </c>
      <c r="G1152" s="253" t="s">
        <v>137</v>
      </c>
    </row>
    <row r="1153" spans="1:7">
      <c r="A1153" s="252" t="s">
        <v>8993</v>
      </c>
      <c r="B1153" s="253" t="s">
        <v>3327</v>
      </c>
      <c r="C1153" s="253" t="s">
        <v>7756</v>
      </c>
      <c r="D1153" s="299">
        <v>1.0015022533800644E-4</v>
      </c>
      <c r="E1153" s="253" t="s">
        <v>7676</v>
      </c>
      <c r="F1153" s="253" t="s">
        <v>7677</v>
      </c>
      <c r="G1153" s="253" t="s">
        <v>137</v>
      </c>
    </row>
    <row r="1154" spans="1:7">
      <c r="A1154" s="252" t="s">
        <v>8579</v>
      </c>
      <c r="B1154" s="253" t="s">
        <v>8580</v>
      </c>
      <c r="C1154" s="253" t="s">
        <v>7805</v>
      </c>
      <c r="D1154" s="299">
        <v>1.0015022533800644E-4</v>
      </c>
      <c r="E1154" s="253" t="s">
        <v>7676</v>
      </c>
      <c r="F1154" s="253" t="s">
        <v>7677</v>
      </c>
      <c r="G1154" s="253" t="s">
        <v>137</v>
      </c>
    </row>
    <row r="1155" spans="1:7">
      <c r="A1155" s="252" t="s">
        <v>8557</v>
      </c>
      <c r="B1155" s="253" t="s">
        <v>8558</v>
      </c>
      <c r="C1155" s="253" t="s">
        <v>7756</v>
      </c>
      <c r="D1155" s="299">
        <v>1.0015022533800644E-4</v>
      </c>
      <c r="E1155" s="253" t="s">
        <v>7676</v>
      </c>
      <c r="F1155" s="253" t="s">
        <v>7677</v>
      </c>
      <c r="G1155" s="253" t="s">
        <v>137</v>
      </c>
    </row>
    <row r="1156" spans="1:7">
      <c r="A1156" s="252" t="s">
        <v>8705</v>
      </c>
      <c r="B1156" s="253" t="s">
        <v>10000</v>
      </c>
      <c r="C1156" s="253" t="s">
        <v>7664</v>
      </c>
      <c r="D1156" s="299">
        <v>1.0015022533800644E-4</v>
      </c>
      <c r="E1156" s="253" t="s">
        <v>7676</v>
      </c>
      <c r="F1156" s="253" t="s">
        <v>10001</v>
      </c>
      <c r="G1156" s="253" t="s">
        <v>137</v>
      </c>
    </row>
    <row r="1157" spans="1:7">
      <c r="A1157" s="252" t="s">
        <v>8755</v>
      </c>
      <c r="B1157" s="253" t="s">
        <v>8756</v>
      </c>
      <c r="C1157" s="253" t="s">
        <v>7664</v>
      </c>
      <c r="D1157" s="299">
        <v>1.0015022533800644E-4</v>
      </c>
      <c r="E1157" s="253" t="s">
        <v>7676</v>
      </c>
      <c r="F1157" s="253" t="s">
        <v>7677</v>
      </c>
      <c r="G1157" s="253" t="s">
        <v>137</v>
      </c>
    </row>
    <row r="1158" spans="1:7">
      <c r="A1158" s="252" t="s">
        <v>9428</v>
      </c>
      <c r="B1158" s="253" t="s">
        <v>9429</v>
      </c>
      <c r="C1158" s="253" t="s">
        <v>7646</v>
      </c>
      <c r="D1158" s="299">
        <v>1.0015022533800644E-4</v>
      </c>
      <c r="E1158" s="253" t="s">
        <v>7676</v>
      </c>
      <c r="F1158" s="253" t="s">
        <v>7677</v>
      </c>
      <c r="G1158" s="253" t="s">
        <v>137</v>
      </c>
    </row>
    <row r="1159" spans="1:7">
      <c r="A1159" s="252" t="s">
        <v>8848</v>
      </c>
      <c r="B1159" s="253" t="s">
        <v>8849</v>
      </c>
      <c r="C1159" s="253" t="s">
        <v>7664</v>
      </c>
      <c r="D1159" s="299">
        <v>1.0015022533800644E-4</v>
      </c>
      <c r="E1159" s="253" t="s">
        <v>7676</v>
      </c>
      <c r="F1159" s="253" t="s">
        <v>7677</v>
      </c>
      <c r="G1159" s="253" t="s">
        <v>137</v>
      </c>
    </row>
    <row r="1160" spans="1:7">
      <c r="A1160" s="252" t="s">
        <v>9420</v>
      </c>
      <c r="B1160" s="253" t="s">
        <v>9421</v>
      </c>
      <c r="C1160" s="253" t="s">
        <v>7650</v>
      </c>
      <c r="D1160" s="299">
        <v>1.0015022533800644E-4</v>
      </c>
      <c r="E1160" s="253" t="s">
        <v>7676</v>
      </c>
      <c r="F1160" s="253" t="s">
        <v>7677</v>
      </c>
      <c r="G1160" s="253" t="s">
        <v>137</v>
      </c>
    </row>
    <row r="1161" spans="1:7">
      <c r="A1161" s="252" t="s">
        <v>8978</v>
      </c>
      <c r="B1161" s="253" t="s">
        <v>2837</v>
      </c>
      <c r="C1161" s="253" t="s">
        <v>7646</v>
      </c>
      <c r="D1161" s="299">
        <v>1.0015022533800644E-4</v>
      </c>
      <c r="E1161" s="253" t="s">
        <v>7676</v>
      </c>
      <c r="F1161" s="253" t="s">
        <v>7677</v>
      </c>
      <c r="G1161" s="253" t="s">
        <v>137</v>
      </c>
    </row>
    <row r="1162" spans="1:7">
      <c r="A1162" s="252" t="s">
        <v>8731</v>
      </c>
      <c r="B1162" s="253" t="s">
        <v>8732</v>
      </c>
      <c r="C1162" s="253" t="s">
        <v>7664</v>
      </c>
      <c r="D1162" s="299">
        <v>1.0015022533800644E-4</v>
      </c>
      <c r="E1162" s="253" t="s">
        <v>7676</v>
      </c>
      <c r="F1162" s="253" t="s">
        <v>7677</v>
      </c>
      <c r="G1162" s="253" t="s">
        <v>137</v>
      </c>
    </row>
    <row r="1163" spans="1:7">
      <c r="A1163" s="252" t="s">
        <v>8974</v>
      </c>
      <c r="B1163" s="253" t="s">
        <v>8975</v>
      </c>
      <c r="C1163" s="253" t="s">
        <v>7756</v>
      </c>
      <c r="D1163" s="299">
        <v>1.0015022533800644E-4</v>
      </c>
      <c r="E1163" s="253" t="s">
        <v>7676</v>
      </c>
      <c r="F1163" s="253" t="s">
        <v>7677</v>
      </c>
      <c r="G1163" s="253" t="s">
        <v>137</v>
      </c>
    </row>
    <row r="1164" spans="1:7">
      <c r="A1164" s="252" t="s">
        <v>8997</v>
      </c>
      <c r="B1164" s="253" t="s">
        <v>8998</v>
      </c>
      <c r="C1164" s="253" t="s">
        <v>7738</v>
      </c>
      <c r="D1164" s="299">
        <v>1.0015022533800644E-4</v>
      </c>
      <c r="E1164" s="253" t="s">
        <v>7676</v>
      </c>
      <c r="F1164" s="253" t="s">
        <v>7677</v>
      </c>
      <c r="G1164" s="253" t="s">
        <v>137</v>
      </c>
    </row>
    <row r="1165" spans="1:7">
      <c r="A1165" s="252" t="s">
        <v>9011</v>
      </c>
      <c r="B1165" s="253" t="s">
        <v>9012</v>
      </c>
      <c r="C1165" s="253" t="s">
        <v>7680</v>
      </c>
      <c r="D1165" s="299">
        <v>1.0015022533800644E-4</v>
      </c>
      <c r="E1165" s="253" t="s">
        <v>7676</v>
      </c>
      <c r="F1165" s="253" t="s">
        <v>7677</v>
      </c>
      <c r="G1165" s="253" t="s">
        <v>137</v>
      </c>
    </row>
    <row r="1166" spans="1:7">
      <c r="A1166" s="252" t="s">
        <v>8728</v>
      </c>
      <c r="B1166" s="253" t="s">
        <v>3150</v>
      </c>
      <c r="C1166" s="253" t="s">
        <v>7680</v>
      </c>
      <c r="D1166" s="299">
        <v>1.0015022533800644E-4</v>
      </c>
      <c r="E1166" s="253" t="s">
        <v>7676</v>
      </c>
      <c r="F1166" s="253" t="s">
        <v>7677</v>
      </c>
      <c r="G1166" s="253" t="s">
        <v>137</v>
      </c>
    </row>
    <row r="1167" spans="1:7">
      <c r="A1167" s="252" t="s">
        <v>9116</v>
      </c>
      <c r="B1167" s="253" t="s">
        <v>9117</v>
      </c>
      <c r="C1167" s="253" t="s">
        <v>7756</v>
      </c>
      <c r="D1167" s="299">
        <v>1.0015022533800644E-4</v>
      </c>
      <c r="E1167" s="253" t="s">
        <v>7676</v>
      </c>
      <c r="F1167" s="253" t="s">
        <v>7677</v>
      </c>
      <c r="G1167" s="253" t="s">
        <v>137</v>
      </c>
    </row>
    <row r="1168" spans="1:7">
      <c r="A1168" s="252" t="s">
        <v>9442</v>
      </c>
      <c r="B1168" s="253" t="s">
        <v>5111</v>
      </c>
      <c r="C1168" s="253" t="s">
        <v>7756</v>
      </c>
      <c r="D1168" s="299">
        <v>1.0015022533800644E-4</v>
      </c>
      <c r="E1168" s="253" t="s">
        <v>7676</v>
      </c>
      <c r="F1168" s="253" t="s">
        <v>7677</v>
      </c>
      <c r="G1168" s="253" t="s">
        <v>137</v>
      </c>
    </row>
    <row r="1169" spans="1:7">
      <c r="A1169" s="252" t="s">
        <v>8183</v>
      </c>
      <c r="B1169" s="253" t="s">
        <v>9049</v>
      </c>
      <c r="C1169" s="253" t="s">
        <v>7641</v>
      </c>
      <c r="D1169" s="299">
        <v>1.0015022533800644E-4</v>
      </c>
      <c r="E1169" s="253" t="s">
        <v>7676</v>
      </c>
      <c r="F1169" s="253" t="s">
        <v>7677</v>
      </c>
      <c r="G1169" s="253" t="s">
        <v>137</v>
      </c>
    </row>
    <row r="1170" spans="1:7">
      <c r="A1170" s="252" t="s">
        <v>9055</v>
      </c>
      <c r="B1170" s="253" t="s">
        <v>9056</v>
      </c>
      <c r="C1170" s="253" t="s">
        <v>7646</v>
      </c>
      <c r="D1170" s="299">
        <v>1.0015022533800644E-4</v>
      </c>
      <c r="E1170" s="253" t="s">
        <v>7676</v>
      </c>
      <c r="F1170" s="253" t="s">
        <v>7677</v>
      </c>
      <c r="G1170" s="253" t="s">
        <v>137</v>
      </c>
    </row>
    <row r="1171" spans="1:7">
      <c r="A1171" s="252" t="s">
        <v>8735</v>
      </c>
      <c r="B1171" s="253" t="s">
        <v>8736</v>
      </c>
      <c r="C1171" s="253" t="s">
        <v>7646</v>
      </c>
      <c r="D1171" s="299">
        <v>1.0015022533800644E-4</v>
      </c>
      <c r="E1171" s="253" t="s">
        <v>7676</v>
      </c>
      <c r="F1171" s="253" t="s">
        <v>7677</v>
      </c>
      <c r="G1171" s="253" t="s">
        <v>137</v>
      </c>
    </row>
    <row r="1172" spans="1:7">
      <c r="A1172" s="252">
        <v>5801</v>
      </c>
      <c r="B1172" s="253" t="s">
        <v>9919</v>
      </c>
      <c r="C1172" s="253" t="s">
        <v>7756</v>
      </c>
      <c r="D1172" s="299">
        <v>1.0015022533800644E-4</v>
      </c>
      <c r="E1172" s="253" t="s">
        <v>7740</v>
      </c>
      <c r="F1172" s="253" t="s">
        <v>7741</v>
      </c>
      <c r="G1172" s="253" t="s">
        <v>147</v>
      </c>
    </row>
    <row r="1173" spans="1:7">
      <c r="A1173" s="252">
        <v>6273</v>
      </c>
      <c r="B1173" s="253" t="s">
        <v>8300</v>
      </c>
      <c r="C1173" s="253" t="s">
        <v>7756</v>
      </c>
      <c r="D1173" s="299">
        <v>1.0015022533800644E-4</v>
      </c>
      <c r="E1173" s="253" t="s">
        <v>7740</v>
      </c>
      <c r="F1173" s="253" t="s">
        <v>7741</v>
      </c>
      <c r="G1173" s="253" t="s">
        <v>147</v>
      </c>
    </row>
    <row r="1174" spans="1:7">
      <c r="A1174" s="252">
        <v>2502</v>
      </c>
      <c r="B1174" s="253" t="s">
        <v>9921</v>
      </c>
      <c r="C1174" s="253" t="s">
        <v>7680</v>
      </c>
      <c r="D1174" s="299">
        <v>1.0015022533800644E-4</v>
      </c>
      <c r="E1174" s="253" t="s">
        <v>7740</v>
      </c>
      <c r="F1174" s="253" t="s">
        <v>7741</v>
      </c>
      <c r="G1174" s="253" t="s">
        <v>147</v>
      </c>
    </row>
    <row r="1175" spans="1:7">
      <c r="A1175" s="252">
        <v>6326</v>
      </c>
      <c r="B1175" s="253" t="s">
        <v>9924</v>
      </c>
      <c r="C1175" s="253" t="s">
        <v>7756</v>
      </c>
      <c r="D1175" s="299">
        <v>1.0015022533800644E-4</v>
      </c>
      <c r="E1175" s="253" t="s">
        <v>7740</v>
      </c>
      <c r="F1175" s="253" t="s">
        <v>7741</v>
      </c>
      <c r="G1175" s="253" t="s">
        <v>147</v>
      </c>
    </row>
    <row r="1176" spans="1:7">
      <c r="A1176" s="252">
        <v>6594</v>
      </c>
      <c r="B1176" s="253" t="s">
        <v>9931</v>
      </c>
      <c r="C1176" s="253" t="s">
        <v>7756</v>
      </c>
      <c r="D1176" s="299">
        <v>1.0015022533800644E-4</v>
      </c>
      <c r="E1176" s="253" t="s">
        <v>7740</v>
      </c>
      <c r="F1176" s="253" t="s">
        <v>7741</v>
      </c>
      <c r="G1176" s="253" t="s">
        <v>147</v>
      </c>
    </row>
    <row r="1177" spans="1:7">
      <c r="A1177" s="252">
        <v>9503</v>
      </c>
      <c r="B1177" s="253" t="s">
        <v>9935</v>
      </c>
      <c r="C1177" s="253" t="s">
        <v>7774</v>
      </c>
      <c r="D1177" s="299">
        <v>1.0015022533800644E-4</v>
      </c>
      <c r="E1177" s="253" t="s">
        <v>7740</v>
      </c>
      <c r="F1177" s="253" t="s">
        <v>7741</v>
      </c>
      <c r="G1177" s="253" t="s">
        <v>147</v>
      </c>
    </row>
    <row r="1178" spans="1:7">
      <c r="A1178" s="252">
        <v>2503</v>
      </c>
      <c r="B1178" s="253" t="s">
        <v>9937</v>
      </c>
      <c r="C1178" s="253" t="s">
        <v>7680</v>
      </c>
      <c r="D1178" s="299">
        <v>1.0015022533800644E-4</v>
      </c>
      <c r="E1178" s="253" t="s">
        <v>7740</v>
      </c>
      <c r="F1178" s="253" t="s">
        <v>7741</v>
      </c>
      <c r="G1178" s="253" t="s">
        <v>147</v>
      </c>
    </row>
    <row r="1179" spans="1:7">
      <c r="A1179" s="252">
        <v>1801</v>
      </c>
      <c r="B1179" s="253" t="s">
        <v>9948</v>
      </c>
      <c r="C1179" s="253" t="s">
        <v>7756</v>
      </c>
      <c r="D1179" s="299">
        <v>1.0015022533800644E-4</v>
      </c>
      <c r="E1179" s="253" t="s">
        <v>7740</v>
      </c>
      <c r="F1179" s="253" t="s">
        <v>7741</v>
      </c>
      <c r="G1179" s="253" t="s">
        <v>147</v>
      </c>
    </row>
    <row r="1180" spans="1:7">
      <c r="A1180" s="252">
        <v>4507</v>
      </c>
      <c r="B1180" s="253" t="s">
        <v>9950</v>
      </c>
      <c r="C1180" s="253" t="s">
        <v>7664</v>
      </c>
      <c r="D1180" s="299">
        <v>1.0015022533800644E-4</v>
      </c>
      <c r="E1180" s="253" t="s">
        <v>7740</v>
      </c>
      <c r="F1180" s="253" t="s">
        <v>7741</v>
      </c>
      <c r="G1180" s="253" t="s">
        <v>147</v>
      </c>
    </row>
    <row r="1181" spans="1:7">
      <c r="A1181" s="252">
        <v>3407</v>
      </c>
      <c r="B1181" s="253" t="s">
        <v>9953</v>
      </c>
      <c r="C1181" s="253" t="s">
        <v>7738</v>
      </c>
      <c r="D1181" s="299">
        <v>1.0015022533800644E-4</v>
      </c>
      <c r="E1181" s="253" t="s">
        <v>7740</v>
      </c>
      <c r="F1181" s="253" t="s">
        <v>7741</v>
      </c>
      <c r="G1181" s="253" t="s">
        <v>147</v>
      </c>
    </row>
    <row r="1182" spans="1:7">
      <c r="A1182" s="252">
        <v>7532</v>
      </c>
      <c r="B1182" s="253" t="s">
        <v>8860</v>
      </c>
      <c r="C1182" s="253" t="s">
        <v>7646</v>
      </c>
      <c r="D1182" s="299">
        <v>1.0015022533800644E-4</v>
      </c>
      <c r="E1182" s="253" t="s">
        <v>7740</v>
      </c>
      <c r="F1182" s="253" t="s">
        <v>7741</v>
      </c>
      <c r="G1182" s="253" t="s">
        <v>147</v>
      </c>
    </row>
    <row r="1183" spans="1:7">
      <c r="A1183" s="252">
        <v>5020</v>
      </c>
      <c r="B1183" s="253" t="s">
        <v>9966</v>
      </c>
      <c r="C1183" s="253" t="s">
        <v>7667</v>
      </c>
      <c r="D1183" s="299">
        <v>1.0015022533800644E-4</v>
      </c>
      <c r="E1183" s="253" t="s">
        <v>7740</v>
      </c>
      <c r="F1183" s="253" t="s">
        <v>7741</v>
      </c>
      <c r="G1183" s="253" t="s">
        <v>147</v>
      </c>
    </row>
    <row r="1184" spans="1:7">
      <c r="A1184" s="252">
        <v>9697</v>
      </c>
      <c r="B1184" s="253" t="s">
        <v>9378</v>
      </c>
      <c r="C1184" s="253" t="s">
        <v>7654</v>
      </c>
      <c r="D1184" s="299">
        <v>1.0015022533800644E-4</v>
      </c>
      <c r="E1184" s="253" t="s">
        <v>7740</v>
      </c>
      <c r="F1184" s="253" t="s">
        <v>7741</v>
      </c>
      <c r="G1184" s="253" t="s">
        <v>147</v>
      </c>
    </row>
    <row r="1185" spans="1:7">
      <c r="A1185" s="252">
        <v>8697</v>
      </c>
      <c r="B1185" s="253" t="s">
        <v>9972</v>
      </c>
      <c r="C1185" s="253" t="s">
        <v>7650</v>
      </c>
      <c r="D1185" s="299">
        <v>1.0015022533800644E-4</v>
      </c>
      <c r="E1185" s="253" t="s">
        <v>7740</v>
      </c>
      <c r="F1185" s="253" t="s">
        <v>7741</v>
      </c>
      <c r="G1185" s="253" t="s">
        <v>147</v>
      </c>
    </row>
    <row r="1186" spans="1:7">
      <c r="A1186" s="252">
        <v>4911</v>
      </c>
      <c r="B1186" s="253" t="s">
        <v>9973</v>
      </c>
      <c r="C1186" s="253" t="s">
        <v>7680</v>
      </c>
      <c r="D1186" s="299">
        <v>1.0015022533800644E-4</v>
      </c>
      <c r="E1186" s="253" t="s">
        <v>7740</v>
      </c>
      <c r="F1186" s="253" t="s">
        <v>7741</v>
      </c>
      <c r="G1186" s="253" t="s">
        <v>147</v>
      </c>
    </row>
    <row r="1187" spans="1:7">
      <c r="A1187" s="252">
        <v>6988</v>
      </c>
      <c r="B1187" s="253" t="s">
        <v>9975</v>
      </c>
      <c r="C1187" s="253" t="s">
        <v>7738</v>
      </c>
      <c r="D1187" s="299">
        <v>1.0015022533800644E-4</v>
      </c>
      <c r="E1187" s="253" t="s">
        <v>7740</v>
      </c>
      <c r="F1187" s="253" t="s">
        <v>7741</v>
      </c>
      <c r="G1187" s="253" t="s">
        <v>147</v>
      </c>
    </row>
    <row r="1188" spans="1:7">
      <c r="A1188" s="252">
        <v>1928</v>
      </c>
      <c r="B1188" s="253" t="s">
        <v>9980</v>
      </c>
      <c r="C1188" s="253" t="s">
        <v>7646</v>
      </c>
      <c r="D1188" s="299">
        <v>1.0015022533800644E-4</v>
      </c>
      <c r="E1188" s="253" t="s">
        <v>7740</v>
      </c>
      <c r="F1188" s="253" t="s">
        <v>7741</v>
      </c>
      <c r="G1188" s="253" t="s">
        <v>147</v>
      </c>
    </row>
    <row r="1189" spans="1:7">
      <c r="A1189" s="252">
        <v>5401</v>
      </c>
      <c r="B1189" s="253" t="s">
        <v>9981</v>
      </c>
      <c r="C1189" s="253" t="s">
        <v>7738</v>
      </c>
      <c r="D1189" s="299">
        <v>1.0015022533800644E-4</v>
      </c>
      <c r="E1189" s="253" t="s">
        <v>7740</v>
      </c>
      <c r="F1189" s="253" t="s">
        <v>7741</v>
      </c>
      <c r="G1189" s="253" t="s">
        <v>147</v>
      </c>
    </row>
    <row r="1190" spans="1:7">
      <c r="A1190" s="252">
        <v>7735</v>
      </c>
      <c r="B1190" s="253" t="s">
        <v>9217</v>
      </c>
      <c r="C1190" s="253" t="s">
        <v>7641</v>
      </c>
      <c r="D1190" s="299">
        <v>1.0015022533800644E-4</v>
      </c>
      <c r="E1190" s="253" t="s">
        <v>7740</v>
      </c>
      <c r="F1190" s="253" t="s">
        <v>7741</v>
      </c>
      <c r="G1190" s="253" t="s">
        <v>147</v>
      </c>
    </row>
    <row r="1191" spans="1:7">
      <c r="A1191" s="252">
        <v>3659</v>
      </c>
      <c r="B1191" s="253" t="s">
        <v>9991</v>
      </c>
      <c r="C1191" s="253" t="s">
        <v>7654</v>
      </c>
      <c r="D1191" s="299">
        <v>1.0015022533800644E-4</v>
      </c>
      <c r="E1191" s="253" t="s">
        <v>7740</v>
      </c>
      <c r="F1191" s="253" t="s">
        <v>7741</v>
      </c>
      <c r="G1191" s="253" t="s">
        <v>147</v>
      </c>
    </row>
    <row r="1192" spans="1:7">
      <c r="A1192" s="252">
        <v>9766</v>
      </c>
      <c r="B1192" s="253" t="s">
        <v>9992</v>
      </c>
      <c r="C1192" s="253" t="s">
        <v>7654</v>
      </c>
      <c r="D1192" s="299">
        <v>1.0015022533800644E-4</v>
      </c>
      <c r="E1192" s="253" t="s">
        <v>7740</v>
      </c>
      <c r="F1192" s="253" t="s">
        <v>7741</v>
      </c>
      <c r="G1192" s="253" t="s">
        <v>147</v>
      </c>
    </row>
    <row r="1193" spans="1:7">
      <c r="A1193" s="252">
        <v>7012</v>
      </c>
      <c r="B1193" s="253" t="s">
        <v>4058</v>
      </c>
      <c r="C1193" s="253" t="s">
        <v>7756</v>
      </c>
      <c r="D1193" s="299">
        <v>1.0015022533800644E-4</v>
      </c>
      <c r="E1193" s="253" t="s">
        <v>7740</v>
      </c>
      <c r="F1193" s="253" t="s">
        <v>7741</v>
      </c>
      <c r="G1193" s="253" t="s">
        <v>147</v>
      </c>
    </row>
    <row r="1194" spans="1:7">
      <c r="A1194" s="252">
        <v>9502</v>
      </c>
      <c r="B1194" s="253" t="s">
        <v>9060</v>
      </c>
      <c r="C1194" s="253" t="s">
        <v>7774</v>
      </c>
      <c r="D1194" s="299">
        <v>1.0015022533800644E-4</v>
      </c>
      <c r="E1194" s="253" t="s">
        <v>7740</v>
      </c>
      <c r="F1194" s="253" t="s">
        <v>7741</v>
      </c>
      <c r="G1194" s="253" t="s">
        <v>147</v>
      </c>
    </row>
    <row r="1195" spans="1:7">
      <c r="A1195" s="252">
        <v>7202</v>
      </c>
      <c r="B1195" s="253" t="s">
        <v>10003</v>
      </c>
      <c r="C1195" s="253" t="s">
        <v>7646</v>
      </c>
      <c r="D1195" s="299">
        <v>1.0015022533800644E-4</v>
      </c>
      <c r="E1195" s="253" t="s">
        <v>7740</v>
      </c>
      <c r="F1195" s="253" t="s">
        <v>7741</v>
      </c>
      <c r="G1195" s="253" t="s">
        <v>147</v>
      </c>
    </row>
    <row r="1196" spans="1:7">
      <c r="A1196" s="252">
        <v>9843</v>
      </c>
      <c r="B1196" s="253" t="s">
        <v>10013</v>
      </c>
      <c r="C1196" s="253" t="s">
        <v>7646</v>
      </c>
      <c r="D1196" s="299">
        <v>1.0015022533800644E-4</v>
      </c>
      <c r="E1196" s="253" t="s">
        <v>7740</v>
      </c>
      <c r="F1196" s="253" t="s">
        <v>7741</v>
      </c>
      <c r="G1196" s="253" t="s">
        <v>147</v>
      </c>
    </row>
    <row r="1197" spans="1:7">
      <c r="A1197" s="252">
        <v>3402</v>
      </c>
      <c r="B1197" s="253" t="s">
        <v>10015</v>
      </c>
      <c r="C1197" s="253" t="s">
        <v>7738</v>
      </c>
      <c r="D1197" s="299">
        <v>1.0015022533800644E-4</v>
      </c>
      <c r="E1197" s="253" t="s">
        <v>7740</v>
      </c>
      <c r="F1197" s="253" t="s">
        <v>7741</v>
      </c>
      <c r="G1197" s="253" t="s">
        <v>147</v>
      </c>
    </row>
    <row r="1198" spans="1:7">
      <c r="A1198" s="252">
        <v>4188</v>
      </c>
      <c r="B1198" s="253" t="s">
        <v>10017</v>
      </c>
      <c r="C1198" s="253" t="s">
        <v>7738</v>
      </c>
      <c r="D1198" s="299">
        <v>1.0015022533800644E-4</v>
      </c>
      <c r="E1198" s="253" t="s">
        <v>7740</v>
      </c>
      <c r="F1198" s="253" t="s">
        <v>7741</v>
      </c>
      <c r="G1198" s="253" t="s">
        <v>147</v>
      </c>
    </row>
    <row r="1199" spans="1:7">
      <c r="A1199" s="252">
        <v>5016</v>
      </c>
      <c r="B1199" s="253" t="s">
        <v>9431</v>
      </c>
      <c r="C1199" s="253" t="s">
        <v>7738</v>
      </c>
      <c r="D1199" s="299">
        <v>1.0015022533800644E-4</v>
      </c>
      <c r="E1199" s="253" t="s">
        <v>7740</v>
      </c>
      <c r="F1199" s="253" t="s">
        <v>7741</v>
      </c>
      <c r="G1199" s="253" t="s">
        <v>147</v>
      </c>
    </row>
    <row r="1200" spans="1:7">
      <c r="A1200" s="252">
        <v>7259</v>
      </c>
      <c r="B1200" s="253" t="s">
        <v>10022</v>
      </c>
      <c r="C1200" s="253" t="s">
        <v>7646</v>
      </c>
      <c r="D1200" s="299">
        <v>1.0015022533800644E-4</v>
      </c>
      <c r="E1200" s="253" t="s">
        <v>7740</v>
      </c>
      <c r="F1200" s="253" t="s">
        <v>7741</v>
      </c>
      <c r="G1200" s="253" t="s">
        <v>147</v>
      </c>
    </row>
    <row r="1201" spans="1:7">
      <c r="A1201" s="252">
        <v>7270</v>
      </c>
      <c r="B1201" s="253" t="s">
        <v>10030</v>
      </c>
      <c r="C1201" s="253" t="s">
        <v>7646</v>
      </c>
      <c r="D1201" s="299">
        <v>1.0015022533800644E-4</v>
      </c>
      <c r="E1201" s="253" t="s">
        <v>7740</v>
      </c>
      <c r="F1201" s="253" t="s">
        <v>7741</v>
      </c>
      <c r="G1201" s="253" t="s">
        <v>147</v>
      </c>
    </row>
    <row r="1202" spans="1:7">
      <c r="A1202" s="252">
        <v>4689</v>
      </c>
      <c r="B1202" s="253" t="s">
        <v>9187</v>
      </c>
      <c r="C1202" s="253" t="s">
        <v>7654</v>
      </c>
      <c r="D1202" s="299">
        <v>1.0015022533800644E-4</v>
      </c>
      <c r="E1202" s="253" t="s">
        <v>7740</v>
      </c>
      <c r="F1202" s="253" t="s">
        <v>7741</v>
      </c>
      <c r="G1202" s="253" t="s">
        <v>147</v>
      </c>
    </row>
    <row r="1203" spans="1:7">
      <c r="A1203" s="252">
        <v>8331</v>
      </c>
      <c r="B1203" s="253" t="s">
        <v>10035</v>
      </c>
      <c r="C1203" s="253" t="s">
        <v>7650</v>
      </c>
      <c r="D1203" s="299">
        <v>1.0015022533800644E-4</v>
      </c>
      <c r="E1203" s="253" t="s">
        <v>7740</v>
      </c>
      <c r="F1203" s="253" t="s">
        <v>7741</v>
      </c>
      <c r="G1203" s="253" t="s">
        <v>147</v>
      </c>
    </row>
    <row r="1204" spans="1:7">
      <c r="A1204" s="252">
        <v>8113</v>
      </c>
      <c r="B1204" s="253" t="s">
        <v>10039</v>
      </c>
      <c r="C1204" s="253" t="s">
        <v>7680</v>
      </c>
      <c r="D1204" s="299">
        <v>1.0015022533800644E-4</v>
      </c>
      <c r="E1204" s="253" t="s">
        <v>7740</v>
      </c>
      <c r="F1204" s="253" t="s">
        <v>7741</v>
      </c>
      <c r="G1204" s="253" t="s">
        <v>147</v>
      </c>
    </row>
    <row r="1205" spans="1:7">
      <c r="A1205" s="252">
        <v>9735</v>
      </c>
      <c r="B1205" s="253" t="s">
        <v>10041</v>
      </c>
      <c r="C1205" s="253" t="s">
        <v>7756</v>
      </c>
      <c r="D1205" s="299">
        <v>1.0015022533800644E-4</v>
      </c>
      <c r="E1205" s="253" t="s">
        <v>7740</v>
      </c>
      <c r="F1205" s="253" t="s">
        <v>7741</v>
      </c>
      <c r="G1205" s="253" t="s">
        <v>147</v>
      </c>
    </row>
    <row r="1206" spans="1:7">
      <c r="A1206" s="252">
        <v>4151</v>
      </c>
      <c r="B1206" s="253" t="s">
        <v>8960</v>
      </c>
      <c r="C1206" s="253" t="s">
        <v>7664</v>
      </c>
      <c r="D1206" s="299">
        <v>1.0015022533800644E-4</v>
      </c>
      <c r="E1206" s="253" t="s">
        <v>7740</v>
      </c>
      <c r="F1206" s="253" t="s">
        <v>7741</v>
      </c>
      <c r="G1206" s="253" t="s">
        <v>147</v>
      </c>
    </row>
    <row r="1207" spans="1:7">
      <c r="A1207" s="252" t="s">
        <v>147</v>
      </c>
      <c r="B1207" s="253" t="s">
        <v>9458</v>
      </c>
      <c r="C1207" s="253" t="s">
        <v>9295</v>
      </c>
      <c r="D1207" s="299">
        <v>1.0015022533800644E-4</v>
      </c>
      <c r="E1207" s="253" t="s">
        <v>7740</v>
      </c>
      <c r="F1207" s="253" t="s">
        <v>7569</v>
      </c>
      <c r="G1207" s="253" t="s">
        <v>147</v>
      </c>
    </row>
    <row r="1208" spans="1:7">
      <c r="A1208" s="252">
        <v>6383</v>
      </c>
      <c r="B1208" s="253" t="s">
        <v>10049</v>
      </c>
      <c r="C1208" s="253" t="s">
        <v>7756</v>
      </c>
      <c r="D1208" s="299">
        <v>1.0015022533800644E-4</v>
      </c>
      <c r="E1208" s="253" t="s">
        <v>7740</v>
      </c>
      <c r="F1208" s="253" t="s">
        <v>7741</v>
      </c>
      <c r="G1208" s="253" t="s">
        <v>147</v>
      </c>
    </row>
    <row r="1209" spans="1:7">
      <c r="A1209" s="252">
        <v>7186</v>
      </c>
      <c r="B1209" s="253" t="s">
        <v>10056</v>
      </c>
      <c r="C1209" s="253" t="s">
        <v>7650</v>
      </c>
      <c r="D1209" s="299">
        <v>1.0015022533800644E-4</v>
      </c>
      <c r="E1209" s="253" t="s">
        <v>7740</v>
      </c>
      <c r="F1209" s="253" t="s">
        <v>7741</v>
      </c>
      <c r="G1209" s="253" t="s">
        <v>147</v>
      </c>
    </row>
    <row r="1210" spans="1:7">
      <c r="A1210" s="252">
        <v>1803</v>
      </c>
      <c r="B1210" s="253" t="s">
        <v>10060</v>
      </c>
      <c r="C1210" s="253" t="s">
        <v>7756</v>
      </c>
      <c r="D1210" s="299">
        <v>1.0015022533800644E-4</v>
      </c>
      <c r="E1210" s="253" t="s">
        <v>7740</v>
      </c>
      <c r="F1210" s="253" t="s">
        <v>7741</v>
      </c>
      <c r="G1210" s="253" t="s">
        <v>147</v>
      </c>
    </row>
    <row r="1211" spans="1:7">
      <c r="A1211" s="252">
        <v>5019</v>
      </c>
      <c r="B1211" s="253" t="s">
        <v>8884</v>
      </c>
      <c r="C1211" s="253" t="s">
        <v>7667</v>
      </c>
      <c r="D1211" s="299">
        <v>1.0015022533800644E-4</v>
      </c>
      <c r="E1211" s="253" t="s">
        <v>7740</v>
      </c>
      <c r="F1211" s="253" t="s">
        <v>7741</v>
      </c>
      <c r="G1211" s="253" t="s">
        <v>147</v>
      </c>
    </row>
    <row r="1212" spans="1:7">
      <c r="A1212" s="252">
        <v>6361</v>
      </c>
      <c r="B1212" s="253" t="s">
        <v>10069</v>
      </c>
      <c r="C1212" s="253" t="s">
        <v>7756</v>
      </c>
      <c r="D1212" s="299">
        <v>1.0015022533800644E-4</v>
      </c>
      <c r="E1212" s="253" t="s">
        <v>7740</v>
      </c>
      <c r="F1212" s="253" t="s">
        <v>7741</v>
      </c>
      <c r="G1212" s="253" t="s">
        <v>147</v>
      </c>
    </row>
    <row r="1213" spans="1:7">
      <c r="A1213" s="252">
        <v>7911</v>
      </c>
      <c r="B1213" s="253" t="s">
        <v>10070</v>
      </c>
      <c r="C1213" s="253" t="s">
        <v>7756</v>
      </c>
      <c r="D1213" s="299">
        <v>1.0015022533800644E-4</v>
      </c>
      <c r="E1213" s="253" t="s">
        <v>7740</v>
      </c>
      <c r="F1213" s="253" t="s">
        <v>7741</v>
      </c>
      <c r="G1213" s="253" t="s">
        <v>147</v>
      </c>
    </row>
    <row r="1214" spans="1:7">
      <c r="A1214" s="252">
        <v>6504</v>
      </c>
      <c r="B1214" s="253" t="s">
        <v>10071</v>
      </c>
      <c r="C1214" s="253" t="s">
        <v>7756</v>
      </c>
      <c r="D1214" s="299">
        <v>1.0015022533800644E-4</v>
      </c>
      <c r="E1214" s="253" t="s">
        <v>7740</v>
      </c>
      <c r="F1214" s="253" t="s">
        <v>7741</v>
      </c>
      <c r="G1214" s="253" t="s">
        <v>147</v>
      </c>
    </row>
    <row r="1215" spans="1:7">
      <c r="A1215" s="252">
        <v>8593</v>
      </c>
      <c r="B1215" s="253" t="s">
        <v>9417</v>
      </c>
      <c r="C1215" s="253" t="s">
        <v>7650</v>
      </c>
      <c r="D1215" s="299">
        <v>1.0015022533800644E-4</v>
      </c>
      <c r="E1215" s="253" t="s">
        <v>7740</v>
      </c>
      <c r="F1215" s="253" t="s">
        <v>7741</v>
      </c>
      <c r="G1215" s="253" t="s">
        <v>147</v>
      </c>
    </row>
    <row r="1216" spans="1:7">
      <c r="A1216" s="252">
        <v>9104</v>
      </c>
      <c r="B1216" s="253" t="s">
        <v>3661</v>
      </c>
      <c r="C1216" s="253" t="s">
        <v>7756</v>
      </c>
      <c r="D1216" s="299">
        <v>1.0015022533800644E-4</v>
      </c>
      <c r="E1216" s="253" t="s">
        <v>7740</v>
      </c>
      <c r="F1216" s="253" t="s">
        <v>7741</v>
      </c>
      <c r="G1216" s="253" t="s">
        <v>147</v>
      </c>
    </row>
    <row r="1217" spans="1:7">
      <c r="A1217" s="252">
        <v>4684</v>
      </c>
      <c r="B1217" s="253" t="s">
        <v>8652</v>
      </c>
      <c r="C1217" s="253" t="s">
        <v>7641</v>
      </c>
      <c r="D1217" s="299">
        <v>1.0015022533800644E-4</v>
      </c>
      <c r="E1217" s="253" t="s">
        <v>7740</v>
      </c>
      <c r="F1217" s="253" t="s">
        <v>7741</v>
      </c>
      <c r="G1217" s="253" t="s">
        <v>147</v>
      </c>
    </row>
    <row r="1218" spans="1:7">
      <c r="A1218" s="252">
        <v>8136</v>
      </c>
      <c r="B1218" s="253" t="s">
        <v>10081</v>
      </c>
      <c r="C1218" s="253" t="s">
        <v>7646</v>
      </c>
      <c r="D1218" s="299">
        <v>1.0015022533800644E-4</v>
      </c>
      <c r="E1218" s="253" t="s">
        <v>7740</v>
      </c>
      <c r="F1218" s="253" t="s">
        <v>7741</v>
      </c>
      <c r="G1218" s="253" t="s">
        <v>147</v>
      </c>
    </row>
    <row r="1219" spans="1:7">
      <c r="A1219" s="252">
        <v>4755</v>
      </c>
      <c r="B1219" s="253" t="s">
        <v>10085</v>
      </c>
      <c r="C1219" s="253" t="s">
        <v>7646</v>
      </c>
      <c r="D1219" s="299">
        <v>1.0015022533800644E-4</v>
      </c>
      <c r="E1219" s="253" t="s">
        <v>7740</v>
      </c>
      <c r="F1219" s="253" t="s">
        <v>7741</v>
      </c>
      <c r="G1219" s="253" t="s">
        <v>147</v>
      </c>
    </row>
    <row r="1220" spans="1:7">
      <c r="A1220" s="252">
        <v>9602</v>
      </c>
      <c r="B1220" s="253" t="s">
        <v>10102</v>
      </c>
      <c r="C1220" s="253" t="s">
        <v>7654</v>
      </c>
      <c r="D1220" s="299">
        <v>1.0015022533800644E-4</v>
      </c>
      <c r="E1220" s="253" t="s">
        <v>7740</v>
      </c>
      <c r="F1220" s="253" t="s">
        <v>7741</v>
      </c>
      <c r="G1220" s="253" t="s">
        <v>147</v>
      </c>
    </row>
    <row r="1221" spans="1:7">
      <c r="A1221" s="252">
        <v>7309</v>
      </c>
      <c r="B1221" s="253" t="s">
        <v>4139</v>
      </c>
      <c r="C1221" s="253" t="s">
        <v>7646</v>
      </c>
      <c r="D1221" s="299">
        <v>1.0015022533800644E-4</v>
      </c>
      <c r="E1221" s="253" t="s">
        <v>7740</v>
      </c>
      <c r="F1221" s="253" t="s">
        <v>7741</v>
      </c>
      <c r="G1221" s="253" t="s">
        <v>147</v>
      </c>
    </row>
    <row r="1222" spans="1:7">
      <c r="A1222" s="252" t="s">
        <v>9107</v>
      </c>
      <c r="B1222" s="253" t="s">
        <v>9365</v>
      </c>
      <c r="C1222" s="253" t="s">
        <v>7650</v>
      </c>
      <c r="D1222" s="299">
        <v>1.0015022533800644E-4</v>
      </c>
      <c r="E1222" s="253" t="s">
        <v>8632</v>
      </c>
      <c r="F1222" s="253" t="s">
        <v>8633</v>
      </c>
      <c r="G1222" s="253" t="s">
        <v>137</v>
      </c>
    </row>
    <row r="1223" spans="1:7">
      <c r="A1223" s="252" t="s">
        <v>9193</v>
      </c>
      <c r="B1223" s="253" t="s">
        <v>5090</v>
      </c>
      <c r="C1223" s="253" t="s">
        <v>7650</v>
      </c>
      <c r="D1223" s="299">
        <v>1.0015022533800644E-4</v>
      </c>
      <c r="E1223" s="253" t="s">
        <v>8632</v>
      </c>
      <c r="F1223" s="253" t="s">
        <v>8633</v>
      </c>
      <c r="G1223" s="253" t="s">
        <v>137</v>
      </c>
    </row>
    <row r="1224" spans="1:7">
      <c r="A1224" s="252" t="s">
        <v>9448</v>
      </c>
      <c r="B1224" s="253" t="s">
        <v>9449</v>
      </c>
      <c r="C1224" s="253" t="s">
        <v>7650</v>
      </c>
      <c r="D1224" s="299">
        <v>1.0015022533800644E-4</v>
      </c>
      <c r="E1224" s="253" t="s">
        <v>8632</v>
      </c>
      <c r="F1224" s="253" t="s">
        <v>8633</v>
      </c>
      <c r="G1224" s="253" t="s">
        <v>137</v>
      </c>
    </row>
    <row r="1225" spans="1:7">
      <c r="A1225" s="252" t="s">
        <v>10075</v>
      </c>
      <c r="B1225" s="253" t="s">
        <v>10076</v>
      </c>
      <c r="C1225" s="253" t="s">
        <v>7774</v>
      </c>
      <c r="D1225" s="299">
        <v>1.0015022533800644E-4</v>
      </c>
      <c r="E1225" s="253" t="s">
        <v>8632</v>
      </c>
      <c r="F1225" s="253" t="s">
        <v>8633</v>
      </c>
      <c r="G1225" s="253" t="s">
        <v>137</v>
      </c>
    </row>
    <row r="1226" spans="1:7">
      <c r="A1226" s="252" t="s">
        <v>9435</v>
      </c>
      <c r="B1226" s="253" t="s">
        <v>9436</v>
      </c>
      <c r="C1226" s="253" t="s">
        <v>7650</v>
      </c>
      <c r="D1226" s="299">
        <v>1.0015022533800644E-4</v>
      </c>
      <c r="E1226" s="253" t="s">
        <v>8632</v>
      </c>
      <c r="F1226" s="253" t="s">
        <v>8633</v>
      </c>
      <c r="G1226" s="253" t="s">
        <v>137</v>
      </c>
    </row>
    <row r="1227" spans="1:7">
      <c r="A1227" s="252" t="s">
        <v>10096</v>
      </c>
      <c r="B1227" s="253" t="s">
        <v>10097</v>
      </c>
      <c r="C1227" s="253" t="s">
        <v>7654</v>
      </c>
      <c r="D1227" s="299">
        <v>1.0015022533800644E-4</v>
      </c>
      <c r="E1227" s="253" t="s">
        <v>8632</v>
      </c>
      <c r="F1227" s="253" t="s">
        <v>8633</v>
      </c>
      <c r="G1227" s="253" t="s">
        <v>137</v>
      </c>
    </row>
    <row r="1228" spans="1:7">
      <c r="A1228" s="252">
        <v>2</v>
      </c>
      <c r="B1228" s="253" t="s">
        <v>9968</v>
      </c>
      <c r="C1228" s="253" t="s">
        <v>7774</v>
      </c>
      <c r="D1228" s="299">
        <v>1.0015022533800644E-4</v>
      </c>
      <c r="E1228" s="253" t="s">
        <v>7816</v>
      </c>
      <c r="F1228" s="253" t="s">
        <v>7696</v>
      </c>
      <c r="G1228" s="253" t="s">
        <v>166</v>
      </c>
    </row>
    <row r="1229" spans="1:7">
      <c r="A1229" s="252">
        <v>823</v>
      </c>
      <c r="B1229" s="253" t="s">
        <v>8682</v>
      </c>
      <c r="C1229" s="253" t="s">
        <v>7805</v>
      </c>
      <c r="D1229" s="299">
        <v>1.0015022533800644E-4</v>
      </c>
      <c r="E1229" s="253" t="s">
        <v>7816</v>
      </c>
      <c r="F1229" s="253" t="s">
        <v>7696</v>
      </c>
      <c r="G1229" s="253" t="s">
        <v>166</v>
      </c>
    </row>
    <row r="1230" spans="1:7">
      <c r="A1230" s="252">
        <v>6823</v>
      </c>
      <c r="B1230" s="253" t="s">
        <v>9108</v>
      </c>
      <c r="C1230" s="253" t="s">
        <v>7654</v>
      </c>
      <c r="D1230" s="299">
        <v>1.0015022533800644E-4</v>
      </c>
      <c r="E1230" s="253" t="s">
        <v>7816</v>
      </c>
      <c r="F1230" s="253" t="s">
        <v>7696</v>
      </c>
      <c r="G1230" s="253" t="s">
        <v>166</v>
      </c>
    </row>
    <row r="1231" spans="1:7">
      <c r="A1231" s="252">
        <v>3</v>
      </c>
      <c r="B1231" s="253" t="s">
        <v>9034</v>
      </c>
      <c r="C1231" s="253" t="s">
        <v>7774</v>
      </c>
      <c r="D1231" s="299">
        <v>1.0015022533800644E-4</v>
      </c>
      <c r="E1231" s="253" t="s">
        <v>7816</v>
      </c>
      <c r="F1231" s="253" t="s">
        <v>7696</v>
      </c>
      <c r="G1231" s="253" t="s">
        <v>166</v>
      </c>
    </row>
    <row r="1232" spans="1:7">
      <c r="A1232" s="252">
        <v>288</v>
      </c>
      <c r="B1232" s="253" t="s">
        <v>10080</v>
      </c>
      <c r="C1232" s="253" t="s">
        <v>7680</v>
      </c>
      <c r="D1232" s="299">
        <v>1.0015022533800644E-4</v>
      </c>
      <c r="E1232" s="253" t="s">
        <v>7816</v>
      </c>
      <c r="F1232" s="253" t="s">
        <v>7696</v>
      </c>
      <c r="G1232" s="253" t="s">
        <v>166</v>
      </c>
    </row>
    <row r="1233" spans="1:7">
      <c r="A1233" s="252" t="s">
        <v>9133</v>
      </c>
      <c r="B1233" s="253" t="s">
        <v>10095</v>
      </c>
      <c r="C1233" s="253" t="s">
        <v>7650</v>
      </c>
      <c r="D1233" s="299">
        <v>1.0015022533800644E-4</v>
      </c>
      <c r="E1233" s="253" t="s">
        <v>7816</v>
      </c>
      <c r="F1233" s="253" t="s">
        <v>7643</v>
      </c>
      <c r="G1233" s="253" t="s">
        <v>54</v>
      </c>
    </row>
    <row r="1234" spans="1:7">
      <c r="A1234" s="252">
        <v>1928</v>
      </c>
      <c r="B1234" s="253" t="s">
        <v>2367</v>
      </c>
      <c r="C1234" s="253" t="s">
        <v>7646</v>
      </c>
      <c r="D1234" s="299">
        <v>1.0015022533800644E-4</v>
      </c>
      <c r="E1234" s="253" t="s">
        <v>7816</v>
      </c>
      <c r="F1234" s="253" t="s">
        <v>7696</v>
      </c>
      <c r="G1234" s="253" t="s">
        <v>166</v>
      </c>
    </row>
    <row r="1235" spans="1:7">
      <c r="A1235" s="252" t="s">
        <v>166</v>
      </c>
      <c r="B1235" s="253" t="s">
        <v>10118</v>
      </c>
      <c r="C1235" s="253" t="s">
        <v>9295</v>
      </c>
      <c r="D1235" s="299">
        <v>1.0015022533800644E-4</v>
      </c>
      <c r="E1235" s="253" t="s">
        <v>7816</v>
      </c>
      <c r="F1235" s="253" t="s">
        <v>7569</v>
      </c>
      <c r="G1235" s="253" t="s">
        <v>166</v>
      </c>
    </row>
    <row r="1236" spans="1:7">
      <c r="A1236" s="252" t="s">
        <v>8154</v>
      </c>
      <c r="B1236" s="253" t="s">
        <v>8155</v>
      </c>
      <c r="C1236" s="253" t="s">
        <v>7650</v>
      </c>
      <c r="D1236" s="299">
        <v>1.0015022533800644E-4</v>
      </c>
      <c r="E1236" s="253" t="s">
        <v>8016</v>
      </c>
      <c r="F1236" s="253" t="s">
        <v>8017</v>
      </c>
      <c r="G1236" s="253" t="s">
        <v>213</v>
      </c>
    </row>
    <row r="1237" spans="1:7">
      <c r="A1237" s="252" t="s">
        <v>8635</v>
      </c>
      <c r="B1237" s="253" t="s">
        <v>8636</v>
      </c>
      <c r="C1237" s="253" t="s">
        <v>7650</v>
      </c>
      <c r="D1237" s="299">
        <v>1.0015022533800644E-4</v>
      </c>
      <c r="E1237" s="253" t="s">
        <v>8016</v>
      </c>
      <c r="F1237" s="253" t="s">
        <v>8017</v>
      </c>
      <c r="G1237" s="253" t="s">
        <v>213</v>
      </c>
    </row>
    <row r="1238" spans="1:7">
      <c r="A1238" s="252" t="s">
        <v>8739</v>
      </c>
      <c r="B1238" s="253" t="s">
        <v>8740</v>
      </c>
      <c r="C1238" s="253" t="s">
        <v>7654</v>
      </c>
      <c r="D1238" s="299">
        <v>1.0015022533800644E-4</v>
      </c>
      <c r="E1238" s="253" t="s">
        <v>8016</v>
      </c>
      <c r="F1238" s="253" t="s">
        <v>8017</v>
      </c>
      <c r="G1238" s="253" t="s">
        <v>213</v>
      </c>
    </row>
    <row r="1239" spans="1:7">
      <c r="A1239" s="252" t="s">
        <v>8861</v>
      </c>
      <c r="B1239" s="253" t="s">
        <v>8862</v>
      </c>
      <c r="C1239" s="253" t="s">
        <v>7756</v>
      </c>
      <c r="D1239" s="299">
        <v>1.0015022533800644E-4</v>
      </c>
      <c r="E1239" s="253" t="s">
        <v>8016</v>
      </c>
      <c r="F1239" s="253" t="s">
        <v>8017</v>
      </c>
      <c r="G1239" s="253" t="s">
        <v>213</v>
      </c>
    </row>
    <row r="1240" spans="1:7">
      <c r="A1240" s="252" t="s">
        <v>8653</v>
      </c>
      <c r="B1240" s="253" t="s">
        <v>8654</v>
      </c>
      <c r="C1240" s="253" t="s">
        <v>7680</v>
      </c>
      <c r="D1240" s="299">
        <v>1.0015022533800644E-4</v>
      </c>
      <c r="E1240" s="253" t="s">
        <v>7651</v>
      </c>
      <c r="F1240" s="253" t="s">
        <v>7953</v>
      </c>
      <c r="G1240" s="253" t="s">
        <v>137</v>
      </c>
    </row>
    <row r="1241" spans="1:7">
      <c r="A1241" s="252" t="s">
        <v>9296</v>
      </c>
      <c r="B1241" s="253" t="s">
        <v>9297</v>
      </c>
      <c r="C1241" s="253" t="s">
        <v>9295</v>
      </c>
      <c r="D1241" s="299">
        <v>1.0015022533800644E-4</v>
      </c>
      <c r="E1241" s="253" t="s">
        <v>7651</v>
      </c>
      <c r="F1241" s="253" t="s">
        <v>7569</v>
      </c>
      <c r="G1241" s="253" t="s">
        <v>54</v>
      </c>
    </row>
    <row r="1242" spans="1:7">
      <c r="A1242" s="252" t="s">
        <v>9453</v>
      </c>
      <c r="B1242" s="253" t="s">
        <v>9454</v>
      </c>
      <c r="C1242" s="253" t="s">
        <v>7650</v>
      </c>
      <c r="D1242" s="299">
        <v>1.0015022533800644E-4</v>
      </c>
      <c r="E1242" s="253" t="s">
        <v>8671</v>
      </c>
      <c r="F1242" s="253" t="s">
        <v>8672</v>
      </c>
      <c r="G1242" s="253" t="s">
        <v>8673</v>
      </c>
    </row>
    <row r="1243" spans="1:7">
      <c r="A1243" s="252" t="s">
        <v>9075</v>
      </c>
      <c r="B1243" s="253" t="s">
        <v>9076</v>
      </c>
      <c r="C1243" s="253" t="s">
        <v>7650</v>
      </c>
      <c r="D1243" s="299">
        <v>1.0015022533800644E-4</v>
      </c>
      <c r="E1243" s="253" t="s">
        <v>8671</v>
      </c>
      <c r="F1243" s="253" t="s">
        <v>8672</v>
      </c>
      <c r="G1243" s="253" t="s">
        <v>8673</v>
      </c>
    </row>
    <row r="1244" spans="1:7">
      <c r="A1244" s="252" t="s">
        <v>8670</v>
      </c>
      <c r="B1244" s="253" t="s">
        <v>7118</v>
      </c>
      <c r="C1244" s="253" t="s">
        <v>7650</v>
      </c>
      <c r="D1244" s="299">
        <v>1.0015022533800644E-4</v>
      </c>
      <c r="E1244" s="253" t="s">
        <v>8671</v>
      </c>
      <c r="F1244" s="253" t="s">
        <v>8672</v>
      </c>
      <c r="G1244" s="253" t="s">
        <v>8673</v>
      </c>
    </row>
    <row r="1245" spans="1:7">
      <c r="A1245" s="252" t="s">
        <v>8892</v>
      </c>
      <c r="B1245" s="253" t="s">
        <v>8893</v>
      </c>
      <c r="C1245" s="253" t="s">
        <v>7641</v>
      </c>
      <c r="D1245" s="299">
        <v>1.0015022533800644E-4</v>
      </c>
      <c r="E1245" s="253" t="s">
        <v>8671</v>
      </c>
      <c r="F1245" s="253" t="s">
        <v>7643</v>
      </c>
      <c r="G1245" s="253" t="s">
        <v>54</v>
      </c>
    </row>
    <row r="1246" spans="1:7">
      <c r="A1246" s="252" t="s">
        <v>10011</v>
      </c>
      <c r="B1246" s="253" t="s">
        <v>10012</v>
      </c>
      <c r="C1246" s="253" t="s">
        <v>7774</v>
      </c>
      <c r="D1246" s="299">
        <v>1.0015022533800644E-4</v>
      </c>
      <c r="E1246" s="253" t="s">
        <v>8671</v>
      </c>
      <c r="F1246" s="253" t="s">
        <v>8672</v>
      </c>
      <c r="G1246" s="253" t="s">
        <v>8673</v>
      </c>
    </row>
    <row r="1247" spans="1:7">
      <c r="A1247" s="252" t="s">
        <v>9362</v>
      </c>
      <c r="B1247" s="253" t="s">
        <v>10020</v>
      </c>
      <c r="C1247" s="253" t="s">
        <v>7641</v>
      </c>
      <c r="D1247" s="299">
        <v>1.0015022533800644E-4</v>
      </c>
      <c r="E1247" s="253" t="s">
        <v>8671</v>
      </c>
      <c r="F1247" s="253" t="s">
        <v>8672</v>
      </c>
      <c r="G1247" s="253" t="s">
        <v>8673</v>
      </c>
    </row>
    <row r="1248" spans="1:7">
      <c r="A1248" s="252" t="s">
        <v>8959</v>
      </c>
      <c r="B1248" s="253" t="s">
        <v>10063</v>
      </c>
      <c r="C1248" s="253" t="s">
        <v>7738</v>
      </c>
      <c r="D1248" s="299">
        <v>1.0015022533800644E-4</v>
      </c>
      <c r="E1248" s="253" t="s">
        <v>8671</v>
      </c>
      <c r="F1248" s="253" t="s">
        <v>8672</v>
      </c>
      <c r="G1248" s="253" t="s">
        <v>8673</v>
      </c>
    </row>
    <row r="1249" spans="1:7">
      <c r="A1249" s="252" t="s">
        <v>10065</v>
      </c>
      <c r="B1249" s="253" t="s">
        <v>10066</v>
      </c>
      <c r="C1249" s="253" t="s">
        <v>7650</v>
      </c>
      <c r="D1249" s="299">
        <v>1.0015022533800644E-4</v>
      </c>
      <c r="E1249" s="253" t="s">
        <v>8671</v>
      </c>
      <c r="F1249" s="253" t="s">
        <v>8672</v>
      </c>
      <c r="G1249" s="253" t="s">
        <v>8673</v>
      </c>
    </row>
    <row r="1250" spans="1:7">
      <c r="A1250" s="252" t="s">
        <v>10113</v>
      </c>
      <c r="B1250" s="253" t="s">
        <v>10114</v>
      </c>
      <c r="C1250" s="253" t="s">
        <v>7774</v>
      </c>
      <c r="D1250" s="299">
        <v>1.0015022533800644E-4</v>
      </c>
      <c r="E1250" s="253" t="s">
        <v>8671</v>
      </c>
      <c r="F1250" s="253" t="s">
        <v>8672</v>
      </c>
      <c r="G1250" s="253" t="s">
        <v>8673</v>
      </c>
    </row>
    <row r="1251" spans="1:7">
      <c r="A1251" s="252" t="s">
        <v>8759</v>
      </c>
      <c r="B1251" s="253" t="s">
        <v>8760</v>
      </c>
      <c r="C1251" s="253" t="s">
        <v>7774</v>
      </c>
      <c r="D1251" s="299">
        <v>1.0015022533800644E-4</v>
      </c>
      <c r="E1251" s="253" t="s">
        <v>7968</v>
      </c>
      <c r="F1251" s="253" t="s">
        <v>7969</v>
      </c>
      <c r="G1251" s="253" t="s">
        <v>137</v>
      </c>
    </row>
    <row r="1252" spans="1:7">
      <c r="A1252" s="252" t="s">
        <v>8737</v>
      </c>
      <c r="B1252" s="253" t="s">
        <v>8738</v>
      </c>
      <c r="C1252" s="253" t="s">
        <v>7650</v>
      </c>
      <c r="D1252" s="299">
        <v>1.0015022533800644E-4</v>
      </c>
      <c r="E1252" s="253" t="s">
        <v>7968</v>
      </c>
      <c r="F1252" s="253" t="s">
        <v>7969</v>
      </c>
      <c r="G1252" s="253" t="s">
        <v>137</v>
      </c>
    </row>
    <row r="1253" spans="1:7">
      <c r="A1253" s="252" t="s">
        <v>8963</v>
      </c>
      <c r="B1253" s="253" t="s">
        <v>2322</v>
      </c>
      <c r="C1253" s="253" t="s">
        <v>7667</v>
      </c>
      <c r="D1253" s="299">
        <v>1.0015022533800644E-4</v>
      </c>
      <c r="E1253" s="253" t="s">
        <v>7968</v>
      </c>
      <c r="F1253" s="253" t="s">
        <v>7969</v>
      </c>
      <c r="G1253" s="253" t="s">
        <v>137</v>
      </c>
    </row>
    <row r="1254" spans="1:7">
      <c r="A1254" s="252" t="s">
        <v>9063</v>
      </c>
      <c r="B1254" s="253" t="s">
        <v>9064</v>
      </c>
      <c r="C1254" s="253" t="s">
        <v>7654</v>
      </c>
      <c r="D1254" s="299">
        <v>1.0015022533800644E-4</v>
      </c>
      <c r="E1254" s="253" t="s">
        <v>7968</v>
      </c>
      <c r="F1254" s="253" t="s">
        <v>7969</v>
      </c>
      <c r="G1254" s="253" t="s">
        <v>137</v>
      </c>
    </row>
    <row r="1255" spans="1:7">
      <c r="A1255" s="252" t="s">
        <v>8094</v>
      </c>
      <c r="B1255" s="253" t="s">
        <v>10005</v>
      </c>
      <c r="C1255" s="253" t="s">
        <v>7646</v>
      </c>
      <c r="D1255" s="299">
        <v>1.0015022533800644E-4</v>
      </c>
      <c r="E1255" s="253" t="s">
        <v>7968</v>
      </c>
      <c r="F1255" s="253" t="s">
        <v>7969</v>
      </c>
      <c r="G1255" s="253" t="s">
        <v>137</v>
      </c>
    </row>
    <row r="1256" spans="1:7">
      <c r="A1256" s="252" t="s">
        <v>8703</v>
      </c>
      <c r="B1256" s="253" t="s">
        <v>8704</v>
      </c>
      <c r="C1256" s="253" t="s">
        <v>7646</v>
      </c>
      <c r="D1256" s="299">
        <v>1.0015022533800644E-4</v>
      </c>
      <c r="E1256" s="253" t="s">
        <v>7968</v>
      </c>
      <c r="F1256" s="253" t="s">
        <v>7969</v>
      </c>
      <c r="G1256" s="253" t="s">
        <v>137</v>
      </c>
    </row>
    <row r="1257" spans="1:7">
      <c r="A1257" s="252" t="s">
        <v>9006</v>
      </c>
      <c r="B1257" s="253" t="s">
        <v>9007</v>
      </c>
      <c r="C1257" s="253" t="s">
        <v>7774</v>
      </c>
      <c r="D1257" s="299">
        <v>1.0015022533800644E-4</v>
      </c>
      <c r="E1257" s="253" t="s">
        <v>7968</v>
      </c>
      <c r="F1257" s="253" t="s">
        <v>7969</v>
      </c>
      <c r="G1257" s="253" t="s">
        <v>137</v>
      </c>
    </row>
    <row r="1258" spans="1:7">
      <c r="A1258" s="252" t="s">
        <v>9041</v>
      </c>
      <c r="B1258" s="253" t="s">
        <v>9042</v>
      </c>
      <c r="C1258" s="253" t="s">
        <v>7664</v>
      </c>
      <c r="D1258" s="299">
        <v>1.0015022533800644E-4</v>
      </c>
      <c r="E1258" s="253" t="s">
        <v>7968</v>
      </c>
      <c r="F1258" s="253" t="s">
        <v>7969</v>
      </c>
      <c r="G1258" s="253" t="s">
        <v>137</v>
      </c>
    </row>
    <row r="1259" spans="1:7">
      <c r="A1259" s="252" t="s">
        <v>10111</v>
      </c>
      <c r="B1259" s="253" t="s">
        <v>10112</v>
      </c>
      <c r="C1259" s="253" t="s">
        <v>7774</v>
      </c>
      <c r="D1259" s="299">
        <v>1.0015022533800644E-4</v>
      </c>
      <c r="E1259" s="253" t="s">
        <v>7968</v>
      </c>
      <c r="F1259" s="253" t="s">
        <v>7969</v>
      </c>
      <c r="G1259" s="253" t="s">
        <v>137</v>
      </c>
    </row>
    <row r="1260" spans="1:7">
      <c r="A1260" s="252" t="s">
        <v>8784</v>
      </c>
      <c r="B1260" s="253" t="s">
        <v>8785</v>
      </c>
      <c r="C1260" s="253" t="s">
        <v>7680</v>
      </c>
      <c r="D1260" s="299">
        <v>1.0015022533800644E-4</v>
      </c>
      <c r="E1260" s="253" t="s">
        <v>8587</v>
      </c>
      <c r="F1260" s="253" t="s">
        <v>8588</v>
      </c>
      <c r="G1260" s="253" t="s">
        <v>222</v>
      </c>
    </row>
    <row r="1261" spans="1:7">
      <c r="A1261" s="252" t="s">
        <v>8777</v>
      </c>
      <c r="B1261" s="253" t="s">
        <v>8778</v>
      </c>
      <c r="C1261" s="253" t="s">
        <v>7650</v>
      </c>
      <c r="D1261" s="299">
        <v>1.0015022533800644E-4</v>
      </c>
      <c r="E1261" s="253" t="s">
        <v>8587</v>
      </c>
      <c r="F1261" s="253" t="s">
        <v>8588</v>
      </c>
      <c r="G1261" s="253" t="s">
        <v>222</v>
      </c>
    </row>
    <row r="1262" spans="1:7">
      <c r="A1262" s="252" t="s">
        <v>9196</v>
      </c>
      <c r="B1262" s="253" t="s">
        <v>9197</v>
      </c>
      <c r="C1262" s="253" t="s">
        <v>7680</v>
      </c>
      <c r="D1262" s="299">
        <v>1.0015022533800644E-4</v>
      </c>
      <c r="E1262" s="253" t="s">
        <v>8587</v>
      </c>
      <c r="F1262" s="253" t="s">
        <v>8588</v>
      </c>
      <c r="G1262" s="253" t="s">
        <v>222</v>
      </c>
    </row>
    <row r="1263" spans="1:7">
      <c r="A1263" s="252" t="s">
        <v>9067</v>
      </c>
      <c r="B1263" s="253" t="s">
        <v>9068</v>
      </c>
      <c r="C1263" s="253" t="s">
        <v>7654</v>
      </c>
      <c r="D1263" s="299">
        <v>1.0015022533800644E-4</v>
      </c>
      <c r="E1263" s="253" t="s">
        <v>8587</v>
      </c>
      <c r="F1263" s="253" t="s">
        <v>8588</v>
      </c>
      <c r="G1263" s="253" t="s">
        <v>222</v>
      </c>
    </row>
    <row r="1264" spans="1:7">
      <c r="A1264" s="252" t="s">
        <v>8873</v>
      </c>
      <c r="B1264" s="253" t="s">
        <v>8874</v>
      </c>
      <c r="C1264" s="253" t="s">
        <v>7650</v>
      </c>
      <c r="D1264" s="299">
        <v>1.0015022533800644E-4</v>
      </c>
      <c r="E1264" s="253" t="s">
        <v>8587</v>
      </c>
      <c r="F1264" s="253" t="s">
        <v>8588</v>
      </c>
      <c r="G1264" s="253" t="s">
        <v>222</v>
      </c>
    </row>
    <row r="1265" spans="1:7">
      <c r="A1265" s="252" t="s">
        <v>10120</v>
      </c>
      <c r="B1265" s="253" t="s">
        <v>10121</v>
      </c>
      <c r="C1265" s="253" t="s">
        <v>7738</v>
      </c>
      <c r="D1265" s="299">
        <v>1.0015022533800644E-4</v>
      </c>
      <c r="E1265" s="253" t="s">
        <v>8587</v>
      </c>
      <c r="F1265" s="253" t="s">
        <v>8588</v>
      </c>
      <c r="G1265" s="253" t="s">
        <v>222</v>
      </c>
    </row>
    <row r="1266" spans="1:7">
      <c r="A1266" s="252" t="s">
        <v>8880</v>
      </c>
      <c r="B1266" s="253" t="s">
        <v>9390</v>
      </c>
      <c r="C1266" s="253" t="s">
        <v>7805</v>
      </c>
      <c r="D1266" s="299">
        <v>1.0015022533800644E-4</v>
      </c>
      <c r="E1266" s="253" t="s">
        <v>8116</v>
      </c>
      <c r="F1266" s="253" t="s">
        <v>8117</v>
      </c>
      <c r="G1266" s="253" t="s">
        <v>180</v>
      </c>
    </row>
    <row r="1267" spans="1:7">
      <c r="A1267" s="252" t="s">
        <v>9395</v>
      </c>
      <c r="B1267" s="253" t="s">
        <v>9396</v>
      </c>
      <c r="C1267" s="253" t="s">
        <v>7738</v>
      </c>
      <c r="D1267" s="299">
        <v>1.0015022533800644E-4</v>
      </c>
      <c r="E1267" s="253" t="s">
        <v>8116</v>
      </c>
      <c r="F1267" s="253" t="s">
        <v>8117</v>
      </c>
      <c r="G1267" s="253" t="s">
        <v>180</v>
      </c>
    </row>
    <row r="1268" spans="1:7">
      <c r="A1268" s="252" t="s">
        <v>9198</v>
      </c>
      <c r="B1268" s="253" t="s">
        <v>9199</v>
      </c>
      <c r="C1268" s="253" t="s">
        <v>7680</v>
      </c>
      <c r="D1268" s="299">
        <v>1.0015022533800644E-4</v>
      </c>
      <c r="E1268" s="253" t="s">
        <v>8116</v>
      </c>
      <c r="F1268" s="253" t="s">
        <v>8117</v>
      </c>
      <c r="G1268" s="253" t="s">
        <v>180</v>
      </c>
    </row>
    <row r="1269" spans="1:7">
      <c r="A1269" s="252" t="s">
        <v>9057</v>
      </c>
      <c r="B1269" s="253" t="s">
        <v>9058</v>
      </c>
      <c r="C1269" s="253" t="s">
        <v>7756</v>
      </c>
      <c r="D1269" s="299">
        <v>1.0015022533800644E-4</v>
      </c>
      <c r="E1269" s="253" t="s">
        <v>8116</v>
      </c>
      <c r="F1269" s="253" t="s">
        <v>8117</v>
      </c>
      <c r="G1269" s="253" t="s">
        <v>180</v>
      </c>
    </row>
    <row r="1270" spans="1:7">
      <c r="A1270" s="252" t="s">
        <v>9204</v>
      </c>
      <c r="B1270" s="253" t="s">
        <v>9205</v>
      </c>
      <c r="C1270" s="253" t="s">
        <v>7756</v>
      </c>
      <c r="D1270" s="299">
        <v>1.0015022533800644E-4</v>
      </c>
      <c r="E1270" s="253" t="s">
        <v>8248</v>
      </c>
      <c r="F1270" s="253" t="s">
        <v>8249</v>
      </c>
      <c r="G1270" s="253" t="s">
        <v>195</v>
      </c>
    </row>
    <row r="1271" spans="1:7">
      <c r="A1271" s="252" t="s">
        <v>8821</v>
      </c>
      <c r="B1271" s="253" t="s">
        <v>8822</v>
      </c>
      <c r="C1271" s="253" t="s">
        <v>7738</v>
      </c>
      <c r="D1271" s="299">
        <v>1.0015022533800644E-4</v>
      </c>
      <c r="E1271" s="253" t="s">
        <v>8248</v>
      </c>
      <c r="F1271" s="253" t="s">
        <v>8249</v>
      </c>
      <c r="G1271" s="253" t="s">
        <v>195</v>
      </c>
    </row>
    <row r="1272" spans="1:7">
      <c r="A1272" s="252" t="s">
        <v>8928</v>
      </c>
      <c r="B1272" s="253" t="s">
        <v>8929</v>
      </c>
      <c r="C1272" s="253" t="s">
        <v>7680</v>
      </c>
      <c r="D1272" s="299">
        <v>1.0015022533800644E-4</v>
      </c>
      <c r="E1272" s="253" t="s">
        <v>8248</v>
      </c>
      <c r="F1272" s="253" t="s">
        <v>8249</v>
      </c>
      <c r="G1272" s="253" t="s">
        <v>195</v>
      </c>
    </row>
    <row r="1273" spans="1:7">
      <c r="A1273" s="252" t="s">
        <v>9061</v>
      </c>
      <c r="B1273" s="253" t="s">
        <v>9062</v>
      </c>
      <c r="C1273" s="253" t="s">
        <v>7738</v>
      </c>
      <c r="D1273" s="299">
        <v>1.0015022533800644E-4</v>
      </c>
      <c r="E1273" s="253" t="s">
        <v>8248</v>
      </c>
      <c r="F1273" s="253" t="s">
        <v>8249</v>
      </c>
      <c r="G1273" s="253" t="s">
        <v>195</v>
      </c>
    </row>
    <row r="1274" spans="1:7">
      <c r="A1274" s="252" t="s">
        <v>8022</v>
      </c>
      <c r="B1274" s="253" t="s">
        <v>8991</v>
      </c>
      <c r="C1274" s="253" t="s">
        <v>7654</v>
      </c>
      <c r="D1274" s="299">
        <v>1.0015022533800644E-4</v>
      </c>
      <c r="E1274" s="253" t="s">
        <v>8248</v>
      </c>
      <c r="F1274" s="253" t="s">
        <v>8249</v>
      </c>
      <c r="G1274" s="253" t="s">
        <v>195</v>
      </c>
    </row>
    <row r="1275" spans="1:7">
      <c r="A1275" s="252" t="s">
        <v>9009</v>
      </c>
      <c r="B1275" s="253" t="s">
        <v>9010</v>
      </c>
      <c r="C1275" s="253" t="s">
        <v>7667</v>
      </c>
      <c r="D1275" s="299">
        <v>1.0015022533800644E-4</v>
      </c>
      <c r="E1275" s="253" t="s">
        <v>8248</v>
      </c>
      <c r="F1275" s="253" t="s">
        <v>8249</v>
      </c>
      <c r="G1275" s="253" t="s">
        <v>195</v>
      </c>
    </row>
    <row r="1276" spans="1:7">
      <c r="A1276" s="252" t="s">
        <v>8983</v>
      </c>
      <c r="B1276" s="253" t="s">
        <v>8983</v>
      </c>
      <c r="C1276" s="253" t="s">
        <v>7680</v>
      </c>
      <c r="D1276" s="299">
        <v>1.0015022533800644E-4</v>
      </c>
      <c r="E1276" s="253" t="s">
        <v>8248</v>
      </c>
      <c r="F1276" s="253" t="s">
        <v>8249</v>
      </c>
      <c r="G1276" s="253" t="s">
        <v>195</v>
      </c>
    </row>
    <row r="1277" spans="1:7">
      <c r="A1277" s="252" t="s">
        <v>9072</v>
      </c>
      <c r="B1277" s="253" t="s">
        <v>10045</v>
      </c>
      <c r="C1277" s="253" t="s">
        <v>7756</v>
      </c>
      <c r="D1277" s="299">
        <v>1.0015022533800644E-4</v>
      </c>
      <c r="E1277" s="253" t="s">
        <v>8570</v>
      </c>
      <c r="F1277" s="253" t="s">
        <v>8571</v>
      </c>
      <c r="G1277" s="253" t="s">
        <v>256</v>
      </c>
    </row>
    <row r="1278" spans="1:7">
      <c r="A1278" s="252" t="s">
        <v>9270</v>
      </c>
      <c r="B1278" s="253" t="s">
        <v>9271</v>
      </c>
      <c r="C1278" s="253" t="s">
        <v>7650</v>
      </c>
      <c r="D1278" s="299">
        <v>1.0015022533800644E-4</v>
      </c>
      <c r="E1278" s="253" t="s">
        <v>8570</v>
      </c>
      <c r="F1278" s="253" t="s">
        <v>8571</v>
      </c>
      <c r="G1278" s="253" t="s">
        <v>256</v>
      </c>
    </row>
    <row r="1279" spans="1:7">
      <c r="A1279" s="252" t="s">
        <v>8795</v>
      </c>
      <c r="B1279" s="253" t="s">
        <v>1414</v>
      </c>
      <c r="C1279" s="253" t="s">
        <v>7654</v>
      </c>
      <c r="D1279" s="299">
        <v>1.0015022533800644E-4</v>
      </c>
      <c r="E1279" s="253" t="s">
        <v>7703</v>
      </c>
      <c r="F1279" s="253" t="s">
        <v>7704</v>
      </c>
      <c r="G1279" s="253" t="s">
        <v>137</v>
      </c>
    </row>
    <row r="1280" spans="1:7">
      <c r="A1280" s="252" t="s">
        <v>9040</v>
      </c>
      <c r="B1280" s="253" t="s">
        <v>9969</v>
      </c>
      <c r="C1280" s="253" t="s">
        <v>7650</v>
      </c>
      <c r="D1280" s="299">
        <v>1.0015022533800644E-4</v>
      </c>
      <c r="E1280" s="253" t="s">
        <v>7703</v>
      </c>
      <c r="F1280" s="253" t="s">
        <v>7704</v>
      </c>
      <c r="G1280" s="253" t="s">
        <v>137</v>
      </c>
    </row>
    <row r="1281" spans="1:7">
      <c r="A1281" s="252" t="s">
        <v>8602</v>
      </c>
      <c r="B1281" s="253" t="s">
        <v>1701</v>
      </c>
      <c r="C1281" s="253" t="s">
        <v>7738</v>
      </c>
      <c r="D1281" s="299">
        <v>1.0015022533800644E-4</v>
      </c>
      <c r="E1281" s="253" t="s">
        <v>7703</v>
      </c>
      <c r="F1281" s="253" t="s">
        <v>7704</v>
      </c>
      <c r="G1281" s="253" t="s">
        <v>137</v>
      </c>
    </row>
    <row r="1282" spans="1:7">
      <c r="A1282" s="252" t="s">
        <v>8878</v>
      </c>
      <c r="B1282" s="253" t="s">
        <v>3697</v>
      </c>
      <c r="C1282" s="253" t="s">
        <v>7680</v>
      </c>
      <c r="D1282" s="299">
        <v>1.0015022533800644E-4</v>
      </c>
      <c r="E1282" s="253" t="s">
        <v>7703</v>
      </c>
      <c r="F1282" s="253" t="s">
        <v>7704</v>
      </c>
      <c r="G1282" s="253" t="s">
        <v>137</v>
      </c>
    </row>
    <row r="1283" spans="1:7">
      <c r="A1283" s="252" t="s">
        <v>9400</v>
      </c>
      <c r="B1283" s="253" t="s">
        <v>10040</v>
      </c>
      <c r="C1283" s="253" t="s">
        <v>7680</v>
      </c>
      <c r="D1283" s="299">
        <v>1.0015022533800644E-4</v>
      </c>
      <c r="E1283" s="253" t="s">
        <v>7703</v>
      </c>
      <c r="F1283" s="253" t="s">
        <v>7704</v>
      </c>
      <c r="G1283" s="253" t="s">
        <v>137</v>
      </c>
    </row>
    <row r="1284" spans="1:7">
      <c r="A1284" s="252" t="s">
        <v>8886</v>
      </c>
      <c r="B1284" s="253" t="s">
        <v>8887</v>
      </c>
      <c r="C1284" s="253" t="s">
        <v>7650</v>
      </c>
      <c r="D1284" s="299">
        <v>1.0015022533800644E-4</v>
      </c>
      <c r="E1284" s="253" t="s">
        <v>7703</v>
      </c>
      <c r="F1284" s="253" t="s">
        <v>7704</v>
      </c>
      <c r="G1284" s="253" t="s">
        <v>137</v>
      </c>
    </row>
    <row r="1285" spans="1:7">
      <c r="A1285" s="252" t="s">
        <v>9411</v>
      </c>
      <c r="B1285" s="253" t="s">
        <v>9412</v>
      </c>
      <c r="C1285" s="253" t="s">
        <v>7738</v>
      </c>
      <c r="D1285" s="299">
        <v>1.0015022533800644E-4</v>
      </c>
      <c r="E1285" s="253" t="s">
        <v>8519</v>
      </c>
      <c r="F1285" s="253" t="s">
        <v>7661</v>
      </c>
      <c r="G1285" s="253" t="s">
        <v>54</v>
      </c>
    </row>
    <row r="1286" spans="1:7">
      <c r="A1286" s="252" t="s">
        <v>9192</v>
      </c>
      <c r="B1286" s="253" t="s">
        <v>3324</v>
      </c>
      <c r="C1286" s="253" t="s">
        <v>7650</v>
      </c>
      <c r="D1286" s="299">
        <v>1.0015022533800644E-4</v>
      </c>
      <c r="E1286" s="253" t="s">
        <v>8726</v>
      </c>
      <c r="F1286" s="253" t="s">
        <v>8727</v>
      </c>
      <c r="G1286" s="253" t="s">
        <v>244</v>
      </c>
    </row>
    <row r="1287" spans="1:7">
      <c r="A1287" s="252" t="s">
        <v>9136</v>
      </c>
      <c r="B1287" s="253" t="s">
        <v>10122</v>
      </c>
      <c r="C1287" s="253" t="s">
        <v>7654</v>
      </c>
      <c r="D1287" s="299">
        <v>1.0015022533800644E-4</v>
      </c>
      <c r="E1287" s="253" t="s">
        <v>8726</v>
      </c>
      <c r="F1287" s="253" t="s">
        <v>8727</v>
      </c>
      <c r="G1287" s="253" t="s">
        <v>244</v>
      </c>
    </row>
    <row r="1288" spans="1:7">
      <c r="A1288" s="252" t="s">
        <v>8885</v>
      </c>
      <c r="B1288" s="253" t="s">
        <v>9254</v>
      </c>
      <c r="C1288" s="253" t="s">
        <v>7667</v>
      </c>
      <c r="D1288" s="299">
        <v>1.0015022533800644E-4</v>
      </c>
      <c r="E1288" s="253" t="s">
        <v>8563</v>
      </c>
      <c r="F1288" s="253" t="s">
        <v>8564</v>
      </c>
      <c r="G1288" s="253" t="s">
        <v>137</v>
      </c>
    </row>
    <row r="1289" spans="1:7">
      <c r="A1289" s="252" t="s">
        <v>9451</v>
      </c>
      <c r="B1289" s="253" t="s">
        <v>9452</v>
      </c>
      <c r="C1289" s="253" t="s">
        <v>7650</v>
      </c>
      <c r="D1289" s="299">
        <v>1.0015022533800644E-4</v>
      </c>
      <c r="E1289" s="253" t="s">
        <v>8563</v>
      </c>
      <c r="F1289" s="253" t="s">
        <v>8564</v>
      </c>
      <c r="G1289" s="253" t="s">
        <v>137</v>
      </c>
    </row>
    <row r="1290" spans="1:7">
      <c r="A1290" s="252" t="s">
        <v>8561</v>
      </c>
      <c r="B1290" s="253" t="s">
        <v>8562</v>
      </c>
      <c r="C1290" s="253" t="s">
        <v>7680</v>
      </c>
      <c r="D1290" s="299">
        <v>1.0015022533800644E-4</v>
      </c>
      <c r="E1290" s="253" t="s">
        <v>8563</v>
      </c>
      <c r="F1290" s="253" t="s">
        <v>8564</v>
      </c>
      <c r="G1290" s="253" t="s">
        <v>137</v>
      </c>
    </row>
    <row r="1291" spans="1:7">
      <c r="A1291" s="252" t="s">
        <v>8932</v>
      </c>
      <c r="B1291" s="253" t="s">
        <v>8933</v>
      </c>
      <c r="C1291" s="253" t="s">
        <v>7650</v>
      </c>
      <c r="D1291" s="299">
        <v>1.0015022533800644E-4</v>
      </c>
      <c r="E1291" s="253" t="s">
        <v>8329</v>
      </c>
      <c r="F1291" s="253" t="s">
        <v>8330</v>
      </c>
      <c r="G1291" s="253" t="s">
        <v>8331</v>
      </c>
    </row>
    <row r="1292" spans="1:7">
      <c r="A1292" s="252" t="s">
        <v>8981</v>
      </c>
      <c r="B1292" s="253" t="s">
        <v>8982</v>
      </c>
      <c r="C1292" s="253" t="s">
        <v>7650</v>
      </c>
      <c r="D1292" s="299">
        <v>1.0015022533800644E-4</v>
      </c>
      <c r="E1292" s="253" t="s">
        <v>8329</v>
      </c>
      <c r="F1292" s="253" t="s">
        <v>8330</v>
      </c>
      <c r="G1292" s="253" t="s">
        <v>8331</v>
      </c>
    </row>
    <row r="1293" spans="1:7">
      <c r="A1293" s="252" t="s">
        <v>8701</v>
      </c>
      <c r="B1293" s="253" t="s">
        <v>8702</v>
      </c>
      <c r="C1293" s="253" t="s">
        <v>7805</v>
      </c>
      <c r="D1293" s="299">
        <v>1.0015022533800644E-4</v>
      </c>
      <c r="E1293" s="253" t="s">
        <v>7724</v>
      </c>
      <c r="F1293" s="253" t="s">
        <v>7652</v>
      </c>
      <c r="G1293" s="253" t="s">
        <v>7725</v>
      </c>
    </row>
    <row r="1294" spans="1:7">
      <c r="A1294" s="252" t="s">
        <v>8763</v>
      </c>
      <c r="B1294" s="253" t="s">
        <v>8764</v>
      </c>
      <c r="C1294" s="253" t="s">
        <v>7654</v>
      </c>
      <c r="D1294" s="299">
        <v>1.0015022533800644E-4</v>
      </c>
      <c r="E1294" s="253" t="s">
        <v>7724</v>
      </c>
      <c r="F1294" s="253" t="s">
        <v>7652</v>
      </c>
      <c r="G1294" s="253" t="s">
        <v>7725</v>
      </c>
    </row>
    <row r="1295" spans="1:7">
      <c r="A1295" s="252" t="s">
        <v>8697</v>
      </c>
      <c r="B1295" s="253" t="s">
        <v>9962</v>
      </c>
      <c r="C1295" s="253" t="s">
        <v>7641</v>
      </c>
      <c r="D1295" s="299">
        <v>1.0015022533800644E-4</v>
      </c>
      <c r="E1295" s="253" t="s">
        <v>7724</v>
      </c>
      <c r="F1295" s="253" t="s">
        <v>7652</v>
      </c>
      <c r="G1295" s="253" t="s">
        <v>7725</v>
      </c>
    </row>
    <row r="1296" spans="1:7">
      <c r="A1296" s="252" t="s">
        <v>8620</v>
      </c>
      <c r="B1296" s="253" t="s">
        <v>1470</v>
      </c>
      <c r="C1296" s="253" t="s">
        <v>7646</v>
      </c>
      <c r="D1296" s="299">
        <v>1.0015022533800644E-4</v>
      </c>
      <c r="E1296" s="253" t="s">
        <v>7724</v>
      </c>
      <c r="F1296" s="253" t="s">
        <v>7652</v>
      </c>
      <c r="G1296" s="253" t="s">
        <v>7725</v>
      </c>
    </row>
    <row r="1297" spans="1:7">
      <c r="A1297" s="252" t="s">
        <v>9258</v>
      </c>
      <c r="B1297" s="253" t="s">
        <v>897</v>
      </c>
      <c r="C1297" s="253" t="s">
        <v>7654</v>
      </c>
      <c r="D1297" s="299">
        <v>1.0015022533800644E-4</v>
      </c>
      <c r="E1297" s="253" t="s">
        <v>7724</v>
      </c>
      <c r="F1297" s="253" t="s">
        <v>7652</v>
      </c>
      <c r="G1297" s="253" t="s">
        <v>7725</v>
      </c>
    </row>
    <row r="1298" spans="1:7">
      <c r="A1298" s="252" t="s">
        <v>9988</v>
      </c>
      <c r="B1298" s="253" t="s">
        <v>9989</v>
      </c>
      <c r="C1298" s="253" t="s">
        <v>7738</v>
      </c>
      <c r="D1298" s="299">
        <v>1.0015022533800644E-4</v>
      </c>
      <c r="E1298" s="253" t="s">
        <v>7724</v>
      </c>
      <c r="F1298" s="253" t="s">
        <v>7652</v>
      </c>
      <c r="G1298" s="253" t="s">
        <v>7725</v>
      </c>
    </row>
    <row r="1299" spans="1:7">
      <c r="A1299" s="252" t="s">
        <v>8949</v>
      </c>
      <c r="B1299" s="253" t="s">
        <v>3336</v>
      </c>
      <c r="C1299" s="253" t="s">
        <v>7756</v>
      </c>
      <c r="D1299" s="299">
        <v>1.0015022533800644E-4</v>
      </c>
      <c r="E1299" s="253" t="s">
        <v>7724</v>
      </c>
      <c r="F1299" s="253" t="s">
        <v>7652</v>
      </c>
      <c r="G1299" s="253" t="s">
        <v>7725</v>
      </c>
    </row>
    <row r="1300" spans="1:7">
      <c r="A1300" s="252" t="s">
        <v>8971</v>
      </c>
      <c r="B1300" s="253" t="s">
        <v>3074</v>
      </c>
      <c r="C1300" s="253" t="s">
        <v>7774</v>
      </c>
      <c r="D1300" s="299">
        <v>1.0015022533800644E-4</v>
      </c>
      <c r="E1300" s="253" t="s">
        <v>7724</v>
      </c>
      <c r="F1300" s="253" t="s">
        <v>7652</v>
      </c>
      <c r="G1300" s="253" t="s">
        <v>7725</v>
      </c>
    </row>
    <row r="1301" spans="1:7">
      <c r="A1301" s="252" t="s">
        <v>8786</v>
      </c>
      <c r="B1301" s="253" t="s">
        <v>8787</v>
      </c>
      <c r="C1301" s="253" t="s">
        <v>7664</v>
      </c>
      <c r="D1301" s="299">
        <v>1.0015022533800644E-4</v>
      </c>
      <c r="E1301" s="253" t="s">
        <v>7724</v>
      </c>
      <c r="F1301" s="253" t="s">
        <v>7652</v>
      </c>
      <c r="G1301" s="253" t="s">
        <v>7725</v>
      </c>
    </row>
    <row r="1302" spans="1:7">
      <c r="A1302" s="252" t="s">
        <v>9008</v>
      </c>
      <c r="B1302" s="253" t="s">
        <v>3011</v>
      </c>
      <c r="C1302" s="253" t="s">
        <v>7756</v>
      </c>
      <c r="D1302" s="299">
        <v>1.0015022533800644E-4</v>
      </c>
      <c r="E1302" s="253" t="s">
        <v>7724</v>
      </c>
      <c r="F1302" s="253" t="s">
        <v>7652</v>
      </c>
      <c r="G1302" s="253" t="s">
        <v>7725</v>
      </c>
    </row>
    <row r="1303" spans="1:7">
      <c r="A1303" s="252" t="s">
        <v>8753</v>
      </c>
      <c r="B1303" s="253" t="s">
        <v>8754</v>
      </c>
      <c r="C1303" s="253" t="s">
        <v>7756</v>
      </c>
      <c r="D1303" s="299">
        <v>1.0015022533800644E-4</v>
      </c>
      <c r="E1303" s="253" t="s">
        <v>7724</v>
      </c>
      <c r="F1303" s="253" t="s">
        <v>7652</v>
      </c>
      <c r="G1303" s="253" t="s">
        <v>7725</v>
      </c>
    </row>
    <row r="1304" spans="1:7">
      <c r="A1304" s="252" t="s">
        <v>8942</v>
      </c>
      <c r="B1304" s="253" t="s">
        <v>2043</v>
      </c>
      <c r="C1304" s="253" t="s">
        <v>7646</v>
      </c>
      <c r="D1304" s="299">
        <v>1.0015022533800644E-4</v>
      </c>
      <c r="E1304" s="253" t="s">
        <v>7724</v>
      </c>
      <c r="F1304" s="253" t="s">
        <v>7652</v>
      </c>
      <c r="G1304" s="253" t="s">
        <v>7725</v>
      </c>
    </row>
    <row r="1305" spans="1:7">
      <c r="A1305" s="252" t="s">
        <v>9088</v>
      </c>
      <c r="B1305" s="253" t="s">
        <v>9089</v>
      </c>
      <c r="C1305" s="253" t="s">
        <v>7650</v>
      </c>
      <c r="D1305" s="299">
        <v>1.0015022533800644E-4</v>
      </c>
      <c r="E1305" s="253" t="s">
        <v>7724</v>
      </c>
      <c r="F1305" s="253" t="s">
        <v>7652</v>
      </c>
      <c r="G1305" s="253" t="s">
        <v>7725</v>
      </c>
    </row>
    <row r="1306" spans="1:7">
      <c r="A1306" s="252" t="s">
        <v>8473</v>
      </c>
      <c r="B1306" s="253" t="s">
        <v>8474</v>
      </c>
      <c r="C1306" s="253" t="s">
        <v>7756</v>
      </c>
      <c r="D1306" s="299">
        <v>1.0015022533800644E-4</v>
      </c>
      <c r="E1306" s="253" t="s">
        <v>7724</v>
      </c>
      <c r="F1306" s="253" t="s">
        <v>7652</v>
      </c>
      <c r="G1306" s="253" t="s">
        <v>7725</v>
      </c>
    </row>
    <row r="1307" spans="1:7">
      <c r="A1307" s="252" t="s">
        <v>8045</v>
      </c>
      <c r="B1307" s="253" t="s">
        <v>4730</v>
      </c>
      <c r="C1307" s="253" t="s">
        <v>7650</v>
      </c>
      <c r="D1307" s="299">
        <v>1.0015022533800644E-4</v>
      </c>
      <c r="E1307" s="253" t="s">
        <v>7724</v>
      </c>
      <c r="F1307" s="253" t="s">
        <v>7652</v>
      </c>
      <c r="G1307" s="253" t="s">
        <v>7725</v>
      </c>
    </row>
    <row r="1308" spans="1:7">
      <c r="A1308" s="252" t="s">
        <v>8804</v>
      </c>
      <c r="B1308" s="253" t="s">
        <v>948</v>
      </c>
      <c r="C1308" s="253" t="s">
        <v>7774</v>
      </c>
      <c r="D1308" s="299">
        <v>1.0015022533800644E-4</v>
      </c>
      <c r="E1308" s="253" t="s">
        <v>7724</v>
      </c>
      <c r="F1308" s="253" t="s">
        <v>7652</v>
      </c>
      <c r="G1308" s="253" t="s">
        <v>7725</v>
      </c>
    </row>
    <row r="1309" spans="1:7">
      <c r="A1309" s="252" t="s">
        <v>8433</v>
      </c>
      <c r="B1309" s="253" t="s">
        <v>8910</v>
      </c>
      <c r="C1309" s="253" t="s">
        <v>7756</v>
      </c>
      <c r="D1309" s="299">
        <v>1.0015022533800644E-4</v>
      </c>
      <c r="E1309" s="253" t="s">
        <v>7724</v>
      </c>
      <c r="F1309" s="253" t="s">
        <v>7652</v>
      </c>
      <c r="G1309" s="253" t="s">
        <v>7725</v>
      </c>
    </row>
    <row r="1310" spans="1:7">
      <c r="A1310" s="252" t="s">
        <v>9035</v>
      </c>
      <c r="B1310" s="253" t="s">
        <v>3312</v>
      </c>
      <c r="C1310" s="253" t="s">
        <v>7774</v>
      </c>
      <c r="D1310" s="299">
        <v>1.0015022533800644E-4</v>
      </c>
      <c r="E1310" s="253" t="s">
        <v>7724</v>
      </c>
      <c r="F1310" s="253" t="s">
        <v>7652</v>
      </c>
      <c r="G1310" s="253" t="s">
        <v>7725</v>
      </c>
    </row>
    <row r="1311" spans="1:7">
      <c r="A1311" s="252" t="s">
        <v>9394</v>
      </c>
      <c r="B1311" s="253" t="s">
        <v>3576</v>
      </c>
      <c r="C1311" s="253" t="s">
        <v>7738</v>
      </c>
      <c r="D1311" s="299">
        <v>1.0015022533800644E-4</v>
      </c>
      <c r="E1311" s="253" t="s">
        <v>7724</v>
      </c>
      <c r="F1311" s="253" t="s">
        <v>7652</v>
      </c>
      <c r="G1311" s="253" t="s">
        <v>7725</v>
      </c>
    </row>
    <row r="1312" spans="1:7">
      <c r="A1312" s="252" t="s">
        <v>9086</v>
      </c>
      <c r="B1312" s="253" t="s">
        <v>9087</v>
      </c>
      <c r="C1312" s="253" t="s">
        <v>7805</v>
      </c>
      <c r="D1312" s="299">
        <v>1.0015022533800644E-4</v>
      </c>
      <c r="E1312" s="253" t="s">
        <v>7724</v>
      </c>
      <c r="F1312" s="253" t="s">
        <v>7652</v>
      </c>
      <c r="G1312" s="253" t="s">
        <v>7725</v>
      </c>
    </row>
    <row r="1313" spans="1:7">
      <c r="A1313" s="252" t="s">
        <v>9272</v>
      </c>
      <c r="B1313" s="253" t="s">
        <v>9273</v>
      </c>
      <c r="C1313" s="253" t="s">
        <v>7680</v>
      </c>
      <c r="D1313" s="299">
        <v>1.0015022533800644E-4</v>
      </c>
      <c r="E1313" s="253" t="s">
        <v>7724</v>
      </c>
      <c r="F1313" s="253" t="s">
        <v>7652</v>
      </c>
      <c r="G1313" s="253" t="s">
        <v>7725</v>
      </c>
    </row>
    <row r="1314" spans="1:7">
      <c r="A1314" s="252" t="s">
        <v>9090</v>
      </c>
      <c r="B1314" s="253" t="s">
        <v>3002</v>
      </c>
      <c r="C1314" s="253" t="s">
        <v>7680</v>
      </c>
      <c r="D1314" s="299">
        <v>1.0015022533800644E-4</v>
      </c>
      <c r="E1314" s="253" t="s">
        <v>7724</v>
      </c>
      <c r="F1314" s="253" t="s">
        <v>7652</v>
      </c>
      <c r="G1314" s="253" t="s">
        <v>7725</v>
      </c>
    </row>
    <row r="1315" spans="1:7">
      <c r="A1315" s="252" t="s">
        <v>9046</v>
      </c>
      <c r="B1315" s="253" t="s">
        <v>9046</v>
      </c>
      <c r="C1315" s="253" t="s">
        <v>7774</v>
      </c>
      <c r="D1315" s="299">
        <v>1.0015022533800644E-4</v>
      </c>
      <c r="E1315" s="253" t="s">
        <v>9047</v>
      </c>
      <c r="F1315" s="253" t="s">
        <v>9048</v>
      </c>
      <c r="G1315" s="253" t="s">
        <v>240</v>
      </c>
    </row>
    <row r="1316" spans="1:7">
      <c r="A1316" s="252" t="s">
        <v>9141</v>
      </c>
      <c r="B1316" s="253" t="s">
        <v>9952</v>
      </c>
      <c r="C1316" s="253" t="s">
        <v>7650</v>
      </c>
      <c r="D1316" s="299">
        <v>1.0015022533800644E-4</v>
      </c>
      <c r="E1316" s="253" t="s">
        <v>8031</v>
      </c>
      <c r="F1316" s="253" t="s">
        <v>8032</v>
      </c>
      <c r="G1316" s="253" t="s">
        <v>209</v>
      </c>
    </row>
    <row r="1317" spans="1:7">
      <c r="A1317" s="252" t="s">
        <v>9977</v>
      </c>
      <c r="B1317" s="253" t="s">
        <v>8621</v>
      </c>
      <c r="C1317" s="253" t="s">
        <v>7805</v>
      </c>
      <c r="D1317" s="299">
        <v>1.0015022533800644E-4</v>
      </c>
      <c r="E1317" s="253" t="s">
        <v>8031</v>
      </c>
      <c r="F1317" s="253" t="s">
        <v>8032</v>
      </c>
      <c r="G1317" s="253" t="s">
        <v>209</v>
      </c>
    </row>
    <row r="1318" spans="1:7">
      <c r="A1318" s="252" t="s">
        <v>9105</v>
      </c>
      <c r="B1318" s="253" t="s">
        <v>9106</v>
      </c>
      <c r="C1318" s="253" t="s">
        <v>7756</v>
      </c>
      <c r="D1318" s="299">
        <v>1.0015022533800644E-4</v>
      </c>
      <c r="E1318" s="253" t="s">
        <v>8031</v>
      </c>
      <c r="F1318" s="253" t="s">
        <v>8032</v>
      </c>
      <c r="G1318" s="253" t="s">
        <v>209</v>
      </c>
    </row>
    <row r="1319" spans="1:7">
      <c r="A1319" s="252" t="s">
        <v>9029</v>
      </c>
      <c r="B1319" s="253" t="s">
        <v>9984</v>
      </c>
      <c r="C1319" s="253" t="s">
        <v>7756</v>
      </c>
      <c r="D1319" s="299">
        <v>1.0015022533800644E-4</v>
      </c>
      <c r="E1319" s="253" t="s">
        <v>8031</v>
      </c>
      <c r="F1319" s="253" t="s">
        <v>8032</v>
      </c>
      <c r="G1319" s="253" t="s">
        <v>209</v>
      </c>
    </row>
    <row r="1320" spans="1:7">
      <c r="A1320" s="252" t="s">
        <v>10014</v>
      </c>
      <c r="B1320" s="253" t="s">
        <v>8395</v>
      </c>
      <c r="C1320" s="253" t="s">
        <v>7805</v>
      </c>
      <c r="D1320" s="299">
        <v>1.0015022533800644E-4</v>
      </c>
      <c r="E1320" s="253" t="s">
        <v>8031</v>
      </c>
      <c r="F1320" s="253" t="s">
        <v>8032</v>
      </c>
      <c r="G1320" s="253" t="s">
        <v>209</v>
      </c>
    </row>
    <row r="1321" spans="1:7">
      <c r="A1321" s="252" t="s">
        <v>9268</v>
      </c>
      <c r="B1321" s="253" t="s">
        <v>9269</v>
      </c>
      <c r="C1321" s="253" t="s">
        <v>7756</v>
      </c>
      <c r="D1321" s="299">
        <v>1.0015022533800644E-4</v>
      </c>
      <c r="E1321" s="253" t="s">
        <v>8031</v>
      </c>
      <c r="F1321" s="253" t="s">
        <v>8032</v>
      </c>
      <c r="G1321" s="253" t="s">
        <v>209</v>
      </c>
    </row>
    <row r="1322" spans="1:7">
      <c r="A1322" s="252" t="s">
        <v>9128</v>
      </c>
      <c r="B1322" s="253" t="s">
        <v>10046</v>
      </c>
      <c r="C1322" s="253" t="s">
        <v>7680</v>
      </c>
      <c r="D1322" s="299">
        <v>1.0015022533800644E-4</v>
      </c>
      <c r="E1322" s="253" t="s">
        <v>8031</v>
      </c>
      <c r="F1322" s="253" t="s">
        <v>8032</v>
      </c>
      <c r="G1322" s="253" t="s">
        <v>209</v>
      </c>
    </row>
    <row r="1323" spans="1:7">
      <c r="A1323" s="252" t="s">
        <v>8955</v>
      </c>
      <c r="B1323" s="253" t="s">
        <v>8956</v>
      </c>
      <c r="C1323" s="253" t="s">
        <v>7805</v>
      </c>
      <c r="D1323" s="299">
        <v>1.0015022533800644E-4</v>
      </c>
      <c r="E1323" s="253" t="s">
        <v>8031</v>
      </c>
      <c r="F1323" s="253" t="s">
        <v>8032</v>
      </c>
      <c r="G1323" s="253" t="s">
        <v>209</v>
      </c>
    </row>
    <row r="1324" spans="1:7">
      <c r="A1324" s="252" t="s">
        <v>9039</v>
      </c>
      <c r="B1324" s="253" t="s">
        <v>3910</v>
      </c>
      <c r="C1324" s="253" t="s">
        <v>7756</v>
      </c>
      <c r="D1324" s="299">
        <v>1.0015022533800644E-4</v>
      </c>
      <c r="E1324" s="253" t="s">
        <v>8031</v>
      </c>
      <c r="F1324" s="253" t="s">
        <v>8032</v>
      </c>
      <c r="G1324" s="253" t="s">
        <v>209</v>
      </c>
    </row>
    <row r="1325" spans="1:7">
      <c r="A1325" s="252" t="s">
        <v>9112</v>
      </c>
      <c r="B1325" s="253" t="s">
        <v>10084</v>
      </c>
      <c r="C1325" s="253" t="s">
        <v>7756</v>
      </c>
      <c r="D1325" s="299">
        <v>1.0015022533800644E-4</v>
      </c>
      <c r="E1325" s="253" t="s">
        <v>8031</v>
      </c>
      <c r="F1325" s="253" t="s">
        <v>7643</v>
      </c>
      <c r="G1325" s="253" t="s">
        <v>54</v>
      </c>
    </row>
    <row r="1326" spans="1:7">
      <c r="A1326" s="252" t="s">
        <v>8432</v>
      </c>
      <c r="B1326" s="253" t="s">
        <v>9942</v>
      </c>
      <c r="C1326" s="253" t="s">
        <v>7654</v>
      </c>
      <c r="D1326" s="299">
        <v>1.0015022533800644E-4</v>
      </c>
      <c r="E1326" s="253" t="s">
        <v>7871</v>
      </c>
      <c r="F1326" s="253" t="s">
        <v>7872</v>
      </c>
      <c r="G1326" s="253" t="s">
        <v>137</v>
      </c>
    </row>
    <row r="1327" spans="1:7">
      <c r="A1327" s="252" t="s">
        <v>9050</v>
      </c>
      <c r="B1327" s="253" t="s">
        <v>9051</v>
      </c>
      <c r="C1327" s="253" t="s">
        <v>7774</v>
      </c>
      <c r="D1327" s="299">
        <v>1.0015022533800644E-4</v>
      </c>
      <c r="E1327" s="253" t="s">
        <v>7871</v>
      </c>
      <c r="F1327" s="253" t="s">
        <v>7872</v>
      </c>
      <c r="G1327" s="253" t="s">
        <v>137</v>
      </c>
    </row>
    <row r="1328" spans="1:7">
      <c r="A1328" s="252" t="s">
        <v>9418</v>
      </c>
      <c r="B1328" s="253" t="s">
        <v>9419</v>
      </c>
      <c r="C1328" s="253" t="s">
        <v>7774</v>
      </c>
      <c r="D1328" s="299">
        <v>1.0015022533800644E-4</v>
      </c>
      <c r="E1328" s="253" t="s">
        <v>7871</v>
      </c>
      <c r="F1328" s="253" t="s">
        <v>7872</v>
      </c>
      <c r="G1328" s="253" t="s">
        <v>137</v>
      </c>
    </row>
    <row r="1329" spans="1:7">
      <c r="A1329" s="252" t="s">
        <v>9450</v>
      </c>
      <c r="B1329" s="253" t="s">
        <v>6710</v>
      </c>
      <c r="C1329" s="253" t="s">
        <v>7650</v>
      </c>
      <c r="D1329" s="299">
        <v>1.0015022533800644E-4</v>
      </c>
      <c r="E1329" s="253" t="s">
        <v>7871</v>
      </c>
      <c r="F1329" s="253" t="s">
        <v>7872</v>
      </c>
      <c r="G1329" s="253" t="s">
        <v>137</v>
      </c>
    </row>
    <row r="1330" spans="1:7">
      <c r="A1330" s="252" t="s">
        <v>10115</v>
      </c>
      <c r="B1330" s="253" t="s">
        <v>10116</v>
      </c>
      <c r="C1330" s="253" t="s">
        <v>7774</v>
      </c>
      <c r="D1330" s="299">
        <v>1.0015022533800644E-4</v>
      </c>
      <c r="E1330" s="253" t="s">
        <v>7871</v>
      </c>
      <c r="F1330" s="253" t="s">
        <v>7872</v>
      </c>
      <c r="G1330" s="253" t="s">
        <v>137</v>
      </c>
    </row>
    <row r="1331" spans="1:7">
      <c r="A1331" s="252" t="s">
        <v>213</v>
      </c>
      <c r="B1331" s="253" t="s">
        <v>6788</v>
      </c>
      <c r="C1331" s="253" t="s">
        <v>7641</v>
      </c>
      <c r="D1331" s="299">
        <v>1.0015022533800644E-4</v>
      </c>
      <c r="E1331" s="253" t="s">
        <v>7871</v>
      </c>
      <c r="F1331" s="253" t="s">
        <v>7872</v>
      </c>
      <c r="G1331" s="253" t="s">
        <v>137</v>
      </c>
    </row>
    <row r="1332" spans="1:7">
      <c r="A1332" s="252" t="s">
        <v>9251</v>
      </c>
      <c r="B1332" s="253" t="s">
        <v>9920</v>
      </c>
      <c r="C1332" s="253" t="s">
        <v>7650</v>
      </c>
      <c r="D1332" s="299">
        <v>1.0015022533800644E-4</v>
      </c>
      <c r="E1332" s="253" t="s">
        <v>7642</v>
      </c>
      <c r="F1332" s="253" t="s">
        <v>7661</v>
      </c>
      <c r="G1332" s="253" t="s">
        <v>54</v>
      </c>
    </row>
    <row r="1333" spans="1:7">
      <c r="A1333" s="252" t="s">
        <v>8489</v>
      </c>
      <c r="B1333" s="253" t="s">
        <v>8490</v>
      </c>
      <c r="C1333" s="253" t="s">
        <v>7805</v>
      </c>
      <c r="D1333" s="299">
        <v>1.0015022533800644E-4</v>
      </c>
      <c r="E1333" s="253" t="s">
        <v>7642</v>
      </c>
      <c r="F1333" s="253" t="s">
        <v>7661</v>
      </c>
      <c r="G1333" s="253" t="s">
        <v>54</v>
      </c>
    </row>
    <row r="1334" spans="1:7">
      <c r="A1334" s="252" t="s">
        <v>8819</v>
      </c>
      <c r="B1334" s="253" t="s">
        <v>9923</v>
      </c>
      <c r="C1334" s="253" t="s">
        <v>7664</v>
      </c>
      <c r="D1334" s="299">
        <v>1.0015022533800644E-4</v>
      </c>
      <c r="E1334" s="253" t="s">
        <v>7642</v>
      </c>
      <c r="F1334" s="253" t="s">
        <v>7643</v>
      </c>
      <c r="G1334" s="253" t="s">
        <v>54</v>
      </c>
    </row>
    <row r="1335" spans="1:7">
      <c r="A1335" s="252" t="s">
        <v>9925</v>
      </c>
      <c r="B1335" s="253" t="s">
        <v>9926</v>
      </c>
      <c r="C1335" s="253" t="s">
        <v>7641</v>
      </c>
      <c r="D1335" s="299">
        <v>1.0015022533800644E-4</v>
      </c>
      <c r="E1335" s="253" t="s">
        <v>7642</v>
      </c>
      <c r="F1335" s="253" t="s">
        <v>7661</v>
      </c>
      <c r="G1335" s="253" t="s">
        <v>54</v>
      </c>
    </row>
    <row r="1336" spans="1:7">
      <c r="A1336" s="252" t="s">
        <v>9313</v>
      </c>
      <c r="B1336" s="253" t="s">
        <v>9927</v>
      </c>
      <c r="C1336" s="253" t="s">
        <v>7650</v>
      </c>
      <c r="D1336" s="299">
        <v>1.0015022533800644E-4</v>
      </c>
      <c r="E1336" s="253" t="s">
        <v>7642</v>
      </c>
      <c r="F1336" s="253" t="s">
        <v>7661</v>
      </c>
      <c r="G1336" s="253" t="s">
        <v>54</v>
      </c>
    </row>
    <row r="1337" spans="1:7">
      <c r="A1337" s="252" t="s">
        <v>9180</v>
      </c>
      <c r="B1337" s="253" t="s">
        <v>9181</v>
      </c>
      <c r="C1337" s="253" t="s">
        <v>7805</v>
      </c>
      <c r="D1337" s="299">
        <v>1.0015022533800644E-4</v>
      </c>
      <c r="E1337" s="253" t="s">
        <v>7642</v>
      </c>
      <c r="F1337" s="253" t="s">
        <v>7661</v>
      </c>
      <c r="G1337" s="253" t="s">
        <v>54</v>
      </c>
    </row>
    <row r="1338" spans="1:7">
      <c r="A1338" s="252" t="s">
        <v>8578</v>
      </c>
      <c r="B1338" s="253" t="s">
        <v>9938</v>
      </c>
      <c r="C1338" s="253" t="s">
        <v>7756</v>
      </c>
      <c r="D1338" s="299">
        <v>1.0015022533800644E-4</v>
      </c>
      <c r="E1338" s="253" t="s">
        <v>7642</v>
      </c>
      <c r="F1338" s="253" t="s">
        <v>7661</v>
      </c>
      <c r="G1338" s="253" t="s">
        <v>54</v>
      </c>
    </row>
    <row r="1339" spans="1:7">
      <c r="A1339" s="252" t="s">
        <v>9939</v>
      </c>
      <c r="B1339" s="253" t="s">
        <v>9940</v>
      </c>
      <c r="C1339" s="253" t="s">
        <v>7641</v>
      </c>
      <c r="D1339" s="299">
        <v>1.0015022533800644E-4</v>
      </c>
      <c r="E1339" s="253" t="s">
        <v>7642</v>
      </c>
      <c r="F1339" s="253" t="s">
        <v>7661</v>
      </c>
      <c r="G1339" s="253" t="s">
        <v>54</v>
      </c>
    </row>
    <row r="1340" spans="1:7">
      <c r="A1340" s="252" t="s">
        <v>8306</v>
      </c>
      <c r="B1340" s="253" t="s">
        <v>9941</v>
      </c>
      <c r="C1340" s="253" t="s">
        <v>7738</v>
      </c>
      <c r="D1340" s="299">
        <v>1.0015022533800644E-4</v>
      </c>
      <c r="E1340" s="253" t="s">
        <v>7642</v>
      </c>
      <c r="F1340" s="253" t="s">
        <v>7661</v>
      </c>
      <c r="G1340" s="253" t="s">
        <v>54</v>
      </c>
    </row>
    <row r="1341" spans="1:7">
      <c r="A1341" s="252" t="s">
        <v>9943</v>
      </c>
      <c r="B1341" s="253" t="s">
        <v>9944</v>
      </c>
      <c r="C1341" s="253" t="s">
        <v>7756</v>
      </c>
      <c r="D1341" s="299">
        <v>1.0015022533800644E-4</v>
      </c>
      <c r="E1341" s="253" t="s">
        <v>7642</v>
      </c>
      <c r="F1341" s="253" t="s">
        <v>7661</v>
      </c>
      <c r="G1341" s="253" t="s">
        <v>54</v>
      </c>
    </row>
    <row r="1342" spans="1:7">
      <c r="A1342" s="252" t="s">
        <v>9945</v>
      </c>
      <c r="B1342" s="253" t="s">
        <v>9945</v>
      </c>
      <c r="C1342" s="253" t="s">
        <v>7641</v>
      </c>
      <c r="D1342" s="299">
        <v>1.0015022533800644E-4</v>
      </c>
      <c r="E1342" s="253" t="s">
        <v>7642</v>
      </c>
      <c r="F1342" s="253" t="s">
        <v>7643</v>
      </c>
      <c r="G1342" s="253" t="s">
        <v>54</v>
      </c>
    </row>
    <row r="1343" spans="1:7">
      <c r="A1343" s="252" t="s">
        <v>8351</v>
      </c>
      <c r="B1343" s="253" t="s">
        <v>9947</v>
      </c>
      <c r="C1343" s="253" t="s">
        <v>7680</v>
      </c>
      <c r="D1343" s="299">
        <v>1.0015022533800644E-4</v>
      </c>
      <c r="E1343" s="253" t="s">
        <v>7642</v>
      </c>
      <c r="F1343" s="253" t="s">
        <v>7661</v>
      </c>
      <c r="G1343" s="253" t="s">
        <v>54</v>
      </c>
    </row>
    <row r="1344" spans="1:7">
      <c r="A1344" s="252" t="s">
        <v>8458</v>
      </c>
      <c r="B1344" s="253" t="s">
        <v>9954</v>
      </c>
      <c r="C1344" s="253" t="s">
        <v>7664</v>
      </c>
      <c r="D1344" s="299">
        <v>1.0015022533800644E-4</v>
      </c>
      <c r="E1344" s="253" t="s">
        <v>7642</v>
      </c>
      <c r="F1344" s="253" t="s">
        <v>7643</v>
      </c>
      <c r="G1344" s="253" t="s">
        <v>54</v>
      </c>
    </row>
    <row r="1345" spans="1:7">
      <c r="A1345" s="252" t="s">
        <v>8023</v>
      </c>
      <c r="B1345" s="253" t="s">
        <v>9956</v>
      </c>
      <c r="C1345" s="253" t="s">
        <v>7654</v>
      </c>
      <c r="D1345" s="299">
        <v>1.0015022533800644E-4</v>
      </c>
      <c r="E1345" s="253" t="s">
        <v>7642</v>
      </c>
      <c r="F1345" s="253" t="s">
        <v>7643</v>
      </c>
      <c r="G1345" s="253" t="s">
        <v>54</v>
      </c>
    </row>
    <row r="1346" spans="1:7">
      <c r="A1346" s="252" t="s">
        <v>9957</v>
      </c>
      <c r="B1346" s="253" t="s">
        <v>9958</v>
      </c>
      <c r="C1346" s="253" t="s">
        <v>7756</v>
      </c>
      <c r="D1346" s="299">
        <v>1.0015022533800644E-4</v>
      </c>
      <c r="E1346" s="253" t="s">
        <v>7642</v>
      </c>
      <c r="F1346" s="253" t="s">
        <v>7661</v>
      </c>
      <c r="G1346" s="253" t="s">
        <v>54</v>
      </c>
    </row>
    <row r="1347" spans="1:7">
      <c r="A1347" s="252" t="s">
        <v>9959</v>
      </c>
      <c r="B1347" s="253" t="s">
        <v>9960</v>
      </c>
      <c r="C1347" s="253" t="s">
        <v>7654</v>
      </c>
      <c r="D1347" s="299">
        <v>1.0015022533800644E-4</v>
      </c>
      <c r="E1347" s="253" t="s">
        <v>7642</v>
      </c>
      <c r="F1347" s="253" t="s">
        <v>7643</v>
      </c>
      <c r="G1347" s="253" t="s">
        <v>54</v>
      </c>
    </row>
    <row r="1348" spans="1:7">
      <c r="A1348" s="252" t="s">
        <v>8658</v>
      </c>
      <c r="B1348" s="253" t="s">
        <v>8659</v>
      </c>
      <c r="C1348" s="253" t="s">
        <v>7756</v>
      </c>
      <c r="D1348" s="299">
        <v>1.0015022533800644E-4</v>
      </c>
      <c r="E1348" s="253" t="s">
        <v>7642</v>
      </c>
      <c r="F1348" s="253" t="s">
        <v>7661</v>
      </c>
      <c r="G1348" s="253" t="s">
        <v>54</v>
      </c>
    </row>
    <row r="1349" spans="1:7">
      <c r="A1349" s="252" t="s">
        <v>8407</v>
      </c>
      <c r="B1349" s="253" t="s">
        <v>9961</v>
      </c>
      <c r="C1349" s="253" t="s">
        <v>7646</v>
      </c>
      <c r="D1349" s="299">
        <v>1.0015022533800644E-4</v>
      </c>
      <c r="E1349" s="253" t="s">
        <v>7642</v>
      </c>
      <c r="F1349" s="253" t="s">
        <v>7661</v>
      </c>
      <c r="G1349" s="253" t="s">
        <v>54</v>
      </c>
    </row>
    <row r="1350" spans="1:7">
      <c r="A1350" s="252" t="s">
        <v>8681</v>
      </c>
      <c r="B1350" s="253" t="s">
        <v>9967</v>
      </c>
      <c r="C1350" s="253" t="s">
        <v>7650</v>
      </c>
      <c r="D1350" s="299">
        <v>1.0015022533800644E-4</v>
      </c>
      <c r="E1350" s="253" t="s">
        <v>7642</v>
      </c>
      <c r="F1350" s="253" t="s">
        <v>7661</v>
      </c>
      <c r="G1350" s="253" t="s">
        <v>54</v>
      </c>
    </row>
    <row r="1351" spans="1:7">
      <c r="A1351" s="252" t="s">
        <v>8319</v>
      </c>
      <c r="B1351" s="253" t="s">
        <v>2756</v>
      </c>
      <c r="C1351" s="253" t="s">
        <v>7756</v>
      </c>
      <c r="D1351" s="299">
        <v>1.0015022533800644E-4</v>
      </c>
      <c r="E1351" s="253" t="s">
        <v>7642</v>
      </c>
      <c r="F1351" s="253" t="s">
        <v>7661</v>
      </c>
      <c r="G1351" s="253" t="s">
        <v>54</v>
      </c>
    </row>
    <row r="1352" spans="1:7">
      <c r="A1352" s="252" t="s">
        <v>8796</v>
      </c>
      <c r="B1352" s="253" t="s">
        <v>8797</v>
      </c>
      <c r="C1352" s="253" t="s">
        <v>7805</v>
      </c>
      <c r="D1352" s="299">
        <v>1.0015022533800644E-4</v>
      </c>
      <c r="E1352" s="253" t="s">
        <v>7642</v>
      </c>
      <c r="F1352" s="253" t="s">
        <v>7643</v>
      </c>
      <c r="G1352" s="253" t="s">
        <v>54</v>
      </c>
    </row>
    <row r="1353" spans="1:7">
      <c r="A1353" s="252" t="s">
        <v>8297</v>
      </c>
      <c r="B1353" s="253" t="s">
        <v>9976</v>
      </c>
      <c r="C1353" s="253" t="s">
        <v>7646</v>
      </c>
      <c r="D1353" s="299">
        <v>1.0015022533800644E-4</v>
      </c>
      <c r="E1353" s="253" t="s">
        <v>7642</v>
      </c>
      <c r="F1353" s="253" t="s">
        <v>7661</v>
      </c>
      <c r="G1353" s="253" t="s">
        <v>54</v>
      </c>
    </row>
    <row r="1354" spans="1:7">
      <c r="A1354" s="252" t="s">
        <v>9255</v>
      </c>
      <c r="B1354" s="253" t="s">
        <v>9978</v>
      </c>
      <c r="C1354" s="253" t="s">
        <v>7641</v>
      </c>
      <c r="D1354" s="299">
        <v>1.0015022533800644E-4</v>
      </c>
      <c r="E1354" s="253" t="s">
        <v>7642</v>
      </c>
      <c r="F1354" s="253" t="s">
        <v>7661</v>
      </c>
      <c r="G1354" s="253" t="s">
        <v>54</v>
      </c>
    </row>
    <row r="1355" spans="1:7">
      <c r="A1355" s="252" t="s">
        <v>7959</v>
      </c>
      <c r="B1355" s="253" t="s">
        <v>9358</v>
      </c>
      <c r="C1355" s="253" t="s">
        <v>7650</v>
      </c>
      <c r="D1355" s="299">
        <v>1.0015022533800644E-4</v>
      </c>
      <c r="E1355" s="253" t="s">
        <v>7642</v>
      </c>
      <c r="F1355" s="253" t="s">
        <v>7661</v>
      </c>
      <c r="G1355" s="253" t="s">
        <v>54</v>
      </c>
    </row>
    <row r="1356" spans="1:7">
      <c r="A1356" s="252" t="s">
        <v>8897</v>
      </c>
      <c r="B1356" s="253" t="s">
        <v>8898</v>
      </c>
      <c r="C1356" s="253" t="s">
        <v>7805</v>
      </c>
      <c r="D1356" s="299">
        <v>1.0015022533800644E-4</v>
      </c>
      <c r="E1356" s="253" t="s">
        <v>7642</v>
      </c>
      <c r="F1356" s="253" t="s">
        <v>7661</v>
      </c>
      <c r="G1356" s="253" t="s">
        <v>54</v>
      </c>
    </row>
    <row r="1357" spans="1:7">
      <c r="A1357" s="252" t="s">
        <v>9348</v>
      </c>
      <c r="B1357" s="253" t="s">
        <v>9349</v>
      </c>
      <c r="C1357" s="253" t="s">
        <v>9295</v>
      </c>
      <c r="D1357" s="299">
        <v>1.0015022533800644E-4</v>
      </c>
      <c r="E1357" s="253" t="s">
        <v>7642</v>
      </c>
      <c r="F1357" s="253" t="s">
        <v>7569</v>
      </c>
      <c r="G1357" s="253" t="s">
        <v>54</v>
      </c>
    </row>
    <row r="1358" spans="1:7">
      <c r="A1358" s="252" t="s">
        <v>9985</v>
      </c>
      <c r="B1358" s="253" t="s">
        <v>9986</v>
      </c>
      <c r="C1358" s="253" t="s">
        <v>7654</v>
      </c>
      <c r="D1358" s="299">
        <v>1.0015022533800644E-4</v>
      </c>
      <c r="E1358" s="253" t="s">
        <v>7642</v>
      </c>
      <c r="F1358" s="253" t="s">
        <v>7643</v>
      </c>
      <c r="G1358" s="253" t="s">
        <v>54</v>
      </c>
    </row>
    <row r="1359" spans="1:7">
      <c r="A1359" s="252" t="s">
        <v>8966</v>
      </c>
      <c r="B1359" s="253" t="s">
        <v>8967</v>
      </c>
      <c r="C1359" s="253" t="s">
        <v>7650</v>
      </c>
      <c r="D1359" s="299">
        <v>1.0015022533800644E-4</v>
      </c>
      <c r="E1359" s="253" t="s">
        <v>7642</v>
      </c>
      <c r="F1359" s="253" t="s">
        <v>7643</v>
      </c>
      <c r="G1359" s="253" t="s">
        <v>54</v>
      </c>
    </row>
    <row r="1360" spans="1:7">
      <c r="A1360" s="252" t="s">
        <v>9074</v>
      </c>
      <c r="B1360" s="253" t="s">
        <v>9993</v>
      </c>
      <c r="C1360" s="253" t="s">
        <v>7654</v>
      </c>
      <c r="D1360" s="299">
        <v>1.0015022533800644E-4</v>
      </c>
      <c r="E1360" s="253" t="s">
        <v>7642</v>
      </c>
      <c r="F1360" s="253" t="s">
        <v>7643</v>
      </c>
      <c r="G1360" s="253" t="s">
        <v>54</v>
      </c>
    </row>
    <row r="1361" spans="1:7">
      <c r="A1361" s="252" t="s">
        <v>9256</v>
      </c>
      <c r="B1361" s="253" t="s">
        <v>9995</v>
      </c>
      <c r="C1361" s="253" t="s">
        <v>7654</v>
      </c>
      <c r="D1361" s="299">
        <v>1.0015022533800644E-4</v>
      </c>
      <c r="E1361" s="253" t="s">
        <v>7642</v>
      </c>
      <c r="F1361" s="253" t="s">
        <v>7643</v>
      </c>
      <c r="G1361" s="253" t="s">
        <v>54</v>
      </c>
    </row>
    <row r="1362" spans="1:7">
      <c r="A1362" s="252" t="s">
        <v>9126</v>
      </c>
      <c r="B1362" s="253" t="s">
        <v>9126</v>
      </c>
      <c r="C1362" s="253" t="s">
        <v>7646</v>
      </c>
      <c r="D1362" s="299">
        <v>1.0015022533800644E-4</v>
      </c>
      <c r="E1362" s="253" t="s">
        <v>7642</v>
      </c>
      <c r="F1362" s="253" t="s">
        <v>7661</v>
      </c>
      <c r="G1362" s="253" t="s">
        <v>54</v>
      </c>
    </row>
    <row r="1363" spans="1:7">
      <c r="A1363" s="252" t="s">
        <v>8888</v>
      </c>
      <c r="B1363" s="253" t="s">
        <v>8889</v>
      </c>
      <c r="C1363" s="253" t="s">
        <v>7650</v>
      </c>
      <c r="D1363" s="299">
        <v>1.0015022533800644E-4</v>
      </c>
      <c r="E1363" s="253" t="s">
        <v>7642</v>
      </c>
      <c r="F1363" s="253" t="s">
        <v>7643</v>
      </c>
      <c r="G1363" s="253" t="s">
        <v>54</v>
      </c>
    </row>
    <row r="1364" spans="1:7">
      <c r="A1364" s="252" t="s">
        <v>8946</v>
      </c>
      <c r="B1364" s="253" t="s">
        <v>9999</v>
      </c>
      <c r="C1364" s="253" t="s">
        <v>7756</v>
      </c>
      <c r="D1364" s="299">
        <v>1.0015022533800644E-4</v>
      </c>
      <c r="E1364" s="253" t="s">
        <v>7642</v>
      </c>
      <c r="F1364" s="253" t="s">
        <v>7643</v>
      </c>
      <c r="G1364" s="253" t="s">
        <v>54</v>
      </c>
    </row>
    <row r="1365" spans="1:7">
      <c r="A1365" s="252" t="s">
        <v>9388</v>
      </c>
      <c r="B1365" s="253" t="s">
        <v>9389</v>
      </c>
      <c r="C1365" s="253" t="s">
        <v>7646</v>
      </c>
      <c r="D1365" s="299">
        <v>1.0015022533800644E-4</v>
      </c>
      <c r="E1365" s="253" t="s">
        <v>7642</v>
      </c>
      <c r="F1365" s="253" t="s">
        <v>7643</v>
      </c>
      <c r="G1365" s="253" t="s">
        <v>54</v>
      </c>
    </row>
    <row r="1366" spans="1:7">
      <c r="A1366" s="252" t="s">
        <v>10018</v>
      </c>
      <c r="B1366" s="253" t="s">
        <v>10019</v>
      </c>
      <c r="C1366" s="253" t="s">
        <v>7664</v>
      </c>
      <c r="D1366" s="299">
        <v>1.0015022533800644E-4</v>
      </c>
      <c r="E1366" s="253" t="s">
        <v>7642</v>
      </c>
      <c r="F1366" s="253" t="s">
        <v>7643</v>
      </c>
      <c r="G1366" s="253" t="s">
        <v>54</v>
      </c>
    </row>
    <row r="1367" spans="1:7">
      <c r="A1367" s="252" t="s">
        <v>8902</v>
      </c>
      <c r="B1367" s="253" t="s">
        <v>10021</v>
      </c>
      <c r="C1367" s="253" t="s">
        <v>7650</v>
      </c>
      <c r="D1367" s="299">
        <v>1.0015022533800644E-4</v>
      </c>
      <c r="E1367" s="253" t="s">
        <v>7642</v>
      </c>
      <c r="F1367" s="253" t="s">
        <v>7661</v>
      </c>
      <c r="G1367" s="253" t="s">
        <v>54</v>
      </c>
    </row>
    <row r="1368" spans="1:7">
      <c r="A1368" s="252" t="s">
        <v>8765</v>
      </c>
      <c r="B1368" s="253" t="s">
        <v>10036</v>
      </c>
      <c r="C1368" s="253" t="s">
        <v>7756</v>
      </c>
      <c r="D1368" s="299">
        <v>1.0015022533800644E-4</v>
      </c>
      <c r="E1368" s="253" t="s">
        <v>7642</v>
      </c>
      <c r="F1368" s="253" t="s">
        <v>7661</v>
      </c>
      <c r="G1368" s="253" t="s">
        <v>54</v>
      </c>
    </row>
    <row r="1369" spans="1:7">
      <c r="A1369" s="252" t="s">
        <v>10037</v>
      </c>
      <c r="B1369" s="253" t="s">
        <v>10038</v>
      </c>
      <c r="C1369" s="253" t="s">
        <v>7650</v>
      </c>
      <c r="D1369" s="299">
        <v>1.0015022533800644E-4</v>
      </c>
      <c r="E1369" s="253" t="s">
        <v>7642</v>
      </c>
      <c r="F1369" s="253" t="s">
        <v>7661</v>
      </c>
      <c r="G1369" s="253" t="s">
        <v>54</v>
      </c>
    </row>
    <row r="1370" spans="1:7">
      <c r="A1370" s="252" t="s">
        <v>8773</v>
      </c>
      <c r="B1370" s="253" t="s">
        <v>8774</v>
      </c>
      <c r="C1370" s="253" t="s">
        <v>7650</v>
      </c>
      <c r="D1370" s="299">
        <v>1.0015022533800644E-4</v>
      </c>
      <c r="E1370" s="253" t="s">
        <v>7642</v>
      </c>
      <c r="F1370" s="253" t="s">
        <v>7661</v>
      </c>
      <c r="G1370" s="253" t="s">
        <v>54</v>
      </c>
    </row>
    <row r="1371" spans="1:7">
      <c r="A1371" s="252" t="s">
        <v>9175</v>
      </c>
      <c r="B1371" s="253" t="s">
        <v>10062</v>
      </c>
      <c r="C1371" s="253" t="s">
        <v>7646</v>
      </c>
      <c r="D1371" s="299">
        <v>1.0015022533800644E-4</v>
      </c>
      <c r="E1371" s="253" t="s">
        <v>7642</v>
      </c>
      <c r="F1371" s="253" t="s">
        <v>7661</v>
      </c>
      <c r="G1371" s="253" t="s">
        <v>54</v>
      </c>
    </row>
    <row r="1372" spans="1:7">
      <c r="A1372" s="252" t="s">
        <v>8749</v>
      </c>
      <c r="B1372" s="253" t="s">
        <v>10073</v>
      </c>
      <c r="C1372" s="253" t="s">
        <v>7654</v>
      </c>
      <c r="D1372" s="299">
        <v>1.0015022533800644E-4</v>
      </c>
      <c r="E1372" s="253" t="s">
        <v>7642</v>
      </c>
      <c r="F1372" s="253" t="s">
        <v>7643</v>
      </c>
      <c r="G1372" s="253" t="s">
        <v>54</v>
      </c>
    </row>
    <row r="1373" spans="1:7">
      <c r="A1373" s="252" t="s">
        <v>9432</v>
      </c>
      <c r="B1373" s="253" t="s">
        <v>10078</v>
      </c>
      <c r="C1373" s="253" t="s">
        <v>7756</v>
      </c>
      <c r="D1373" s="299">
        <v>1.0015022533800644E-4</v>
      </c>
      <c r="E1373" s="253" t="s">
        <v>7642</v>
      </c>
      <c r="F1373" s="253" t="s">
        <v>7643</v>
      </c>
      <c r="G1373" s="253" t="s">
        <v>54</v>
      </c>
    </row>
    <row r="1374" spans="1:7">
      <c r="A1374" s="252" t="s">
        <v>8847</v>
      </c>
      <c r="B1374" s="253" t="s">
        <v>9922</v>
      </c>
      <c r="C1374" s="253" t="s">
        <v>7654</v>
      </c>
      <c r="D1374" s="299">
        <v>1.0015022533800644E-4</v>
      </c>
      <c r="E1374" s="253" t="s">
        <v>8160</v>
      </c>
      <c r="F1374" s="253" t="s">
        <v>8161</v>
      </c>
      <c r="G1374" s="253" t="s">
        <v>8162</v>
      </c>
    </row>
    <row r="1375" spans="1:7">
      <c r="A1375" s="252" t="s">
        <v>8548</v>
      </c>
      <c r="B1375" s="253" t="s">
        <v>2801</v>
      </c>
      <c r="C1375" s="253" t="s">
        <v>7680</v>
      </c>
      <c r="D1375" s="299">
        <v>1.0015022533800644E-4</v>
      </c>
      <c r="E1375" s="253" t="s">
        <v>8160</v>
      </c>
      <c r="F1375" s="253" t="s">
        <v>8161</v>
      </c>
      <c r="G1375" s="253" t="s">
        <v>8162</v>
      </c>
    </row>
    <row r="1376" spans="1:7">
      <c r="A1376" s="252" t="s">
        <v>9127</v>
      </c>
      <c r="B1376" s="253" t="s">
        <v>9982</v>
      </c>
      <c r="C1376" s="253" t="s">
        <v>7738</v>
      </c>
      <c r="D1376" s="299">
        <v>1.0015022533800644E-4</v>
      </c>
      <c r="E1376" s="253" t="s">
        <v>8160</v>
      </c>
      <c r="F1376" s="253" t="s">
        <v>8161</v>
      </c>
      <c r="G1376" s="253" t="s">
        <v>8162</v>
      </c>
    </row>
    <row r="1377" spans="1:7">
      <c r="A1377" s="252" t="s">
        <v>9059</v>
      </c>
      <c r="B1377" s="253" t="s">
        <v>4133</v>
      </c>
      <c r="C1377" s="253" t="s">
        <v>7650</v>
      </c>
      <c r="D1377" s="299">
        <v>1.0015022533800644E-4</v>
      </c>
      <c r="E1377" s="253" t="s">
        <v>8160</v>
      </c>
      <c r="F1377" s="253" t="s">
        <v>8161</v>
      </c>
      <c r="G1377" s="253" t="s">
        <v>8162</v>
      </c>
    </row>
    <row r="1378" spans="1:7">
      <c r="A1378" s="252" t="s">
        <v>8545</v>
      </c>
      <c r="B1378" s="253" t="s">
        <v>8546</v>
      </c>
      <c r="C1378" s="253" t="s">
        <v>7650</v>
      </c>
      <c r="D1378" s="299">
        <v>1.0015022533800644E-4</v>
      </c>
      <c r="E1378" s="253" t="s">
        <v>8160</v>
      </c>
      <c r="F1378" s="253" t="s">
        <v>8161</v>
      </c>
      <c r="G1378" s="253" t="s">
        <v>8162</v>
      </c>
    </row>
    <row r="1379" spans="1:7">
      <c r="A1379" s="252" t="s">
        <v>8235</v>
      </c>
      <c r="B1379" s="253" t="s">
        <v>10044</v>
      </c>
      <c r="C1379" s="253" t="s">
        <v>7650</v>
      </c>
      <c r="D1379" s="299">
        <v>1.0015022533800644E-4</v>
      </c>
      <c r="E1379" s="253" t="s">
        <v>8160</v>
      </c>
      <c r="F1379" s="253" t="s">
        <v>8161</v>
      </c>
      <c r="G1379" s="253" t="s">
        <v>8162</v>
      </c>
    </row>
    <row r="1380" spans="1:7">
      <c r="A1380" s="252" t="s">
        <v>9085</v>
      </c>
      <c r="B1380" s="253" t="s">
        <v>10051</v>
      </c>
      <c r="C1380" s="253" t="s">
        <v>7805</v>
      </c>
      <c r="D1380" s="299">
        <v>1.0015022533800644E-4</v>
      </c>
      <c r="E1380" s="253" t="s">
        <v>8160</v>
      </c>
      <c r="F1380" s="253" t="s">
        <v>8161</v>
      </c>
      <c r="G1380" s="253" t="s">
        <v>8162</v>
      </c>
    </row>
    <row r="1381" spans="1:7">
      <c r="A1381" s="252" t="s">
        <v>8454</v>
      </c>
      <c r="B1381" s="253" t="s">
        <v>10061</v>
      </c>
      <c r="C1381" s="253" t="s">
        <v>7756</v>
      </c>
      <c r="D1381" s="299">
        <v>1.0015022533800644E-4</v>
      </c>
      <c r="E1381" s="253" t="s">
        <v>8160</v>
      </c>
      <c r="F1381" s="253" t="s">
        <v>8161</v>
      </c>
      <c r="G1381" s="253" t="s">
        <v>8162</v>
      </c>
    </row>
    <row r="1382" spans="1:7">
      <c r="A1382" s="252" t="s">
        <v>9414</v>
      </c>
      <c r="B1382" s="253" t="s">
        <v>9415</v>
      </c>
      <c r="C1382" s="253" t="s">
        <v>7738</v>
      </c>
      <c r="D1382" s="299">
        <v>1.0015022533800644E-4</v>
      </c>
      <c r="E1382" s="253" t="s">
        <v>8160</v>
      </c>
      <c r="F1382" s="253" t="s">
        <v>8161</v>
      </c>
      <c r="G1382" s="253" t="s">
        <v>8162</v>
      </c>
    </row>
    <row r="1383" spans="1:7">
      <c r="A1383" s="252" t="s">
        <v>9397</v>
      </c>
      <c r="B1383" s="253" t="s">
        <v>9398</v>
      </c>
      <c r="C1383" s="253" t="s">
        <v>7738</v>
      </c>
      <c r="D1383" s="299">
        <v>1.0015022533800644E-4</v>
      </c>
      <c r="E1383" s="253" t="s">
        <v>8160</v>
      </c>
      <c r="F1383" s="253" t="s">
        <v>8161</v>
      </c>
      <c r="G1383" s="253" t="s">
        <v>8162</v>
      </c>
    </row>
    <row r="1384" spans="1:7">
      <c r="A1384" s="252" t="s">
        <v>9038</v>
      </c>
      <c r="B1384" s="253" t="s">
        <v>10082</v>
      </c>
      <c r="C1384" s="253" t="s">
        <v>7738</v>
      </c>
      <c r="D1384" s="299">
        <v>1.0015022533800644E-4</v>
      </c>
      <c r="E1384" s="253" t="s">
        <v>8160</v>
      </c>
      <c r="F1384" s="253" t="s">
        <v>8161</v>
      </c>
      <c r="G1384" s="253" t="s">
        <v>8162</v>
      </c>
    </row>
    <row r="1385" spans="1:7">
      <c r="A1385" s="252" t="s">
        <v>8350</v>
      </c>
      <c r="B1385" s="253" t="s">
        <v>3715</v>
      </c>
      <c r="C1385" s="253" t="s">
        <v>7654</v>
      </c>
      <c r="D1385" s="299">
        <v>1.0015022533800644E-4</v>
      </c>
      <c r="E1385" s="253" t="s">
        <v>8160</v>
      </c>
      <c r="F1385" s="253" t="s">
        <v>8161</v>
      </c>
      <c r="G1385" s="253" t="s">
        <v>8162</v>
      </c>
    </row>
    <row r="1386" spans="1:7">
      <c r="A1386" s="252" t="s">
        <v>9013</v>
      </c>
      <c r="B1386" s="253" t="s">
        <v>9014</v>
      </c>
      <c r="C1386" s="253" t="s">
        <v>7738</v>
      </c>
      <c r="D1386" s="299">
        <v>1.0015022533800644E-4</v>
      </c>
      <c r="E1386" s="253" t="s">
        <v>8086</v>
      </c>
      <c r="F1386" s="253" t="s">
        <v>8087</v>
      </c>
      <c r="G1386" s="253" t="s">
        <v>188</v>
      </c>
    </row>
    <row r="1387" spans="1:7">
      <c r="A1387" s="252" t="s">
        <v>8446</v>
      </c>
      <c r="B1387" s="253" t="s">
        <v>8447</v>
      </c>
      <c r="C1387" s="253" t="s">
        <v>7646</v>
      </c>
      <c r="D1387" s="299">
        <v>1.0015022533800644E-4</v>
      </c>
      <c r="E1387" s="253" t="s">
        <v>8086</v>
      </c>
      <c r="F1387" s="253" t="s">
        <v>8087</v>
      </c>
      <c r="G1387" s="253" t="s">
        <v>188</v>
      </c>
    </row>
    <row r="1388" spans="1:7">
      <c r="A1388" s="252" t="s">
        <v>9081</v>
      </c>
      <c r="B1388" s="253" t="s">
        <v>9082</v>
      </c>
      <c r="C1388" s="253" t="s">
        <v>7654</v>
      </c>
      <c r="D1388" s="299">
        <v>1.0015022533800644E-4</v>
      </c>
      <c r="E1388" s="253" t="s">
        <v>8086</v>
      </c>
      <c r="F1388" s="253" t="s">
        <v>8087</v>
      </c>
      <c r="G1388" s="253" t="s">
        <v>188</v>
      </c>
    </row>
    <row r="1389" spans="1:7">
      <c r="A1389" s="252" t="s">
        <v>8961</v>
      </c>
      <c r="B1389" s="253" t="s">
        <v>8962</v>
      </c>
      <c r="C1389" s="253" t="s">
        <v>7756</v>
      </c>
      <c r="D1389" s="299">
        <v>1.0015022533800644E-4</v>
      </c>
      <c r="E1389" s="253" t="s">
        <v>8086</v>
      </c>
      <c r="F1389" s="253" t="s">
        <v>8087</v>
      </c>
      <c r="G1389" s="253" t="s">
        <v>188</v>
      </c>
    </row>
    <row r="1390" spans="1:7">
      <c r="A1390" s="252" t="s">
        <v>8706</v>
      </c>
      <c r="B1390" s="253" t="s">
        <v>8707</v>
      </c>
      <c r="C1390" s="253" t="s">
        <v>7646</v>
      </c>
      <c r="D1390" s="299">
        <v>1.0015022533800644E-4</v>
      </c>
      <c r="E1390" s="253" t="s">
        <v>8086</v>
      </c>
      <c r="F1390" s="253" t="s">
        <v>8087</v>
      </c>
      <c r="G1390" s="253" t="s">
        <v>188</v>
      </c>
    </row>
    <row r="1391" spans="1:7">
      <c r="A1391" s="252" t="s">
        <v>9101</v>
      </c>
      <c r="B1391" s="253" t="s">
        <v>9102</v>
      </c>
      <c r="C1391" s="253" t="s">
        <v>7654</v>
      </c>
      <c r="D1391" s="299">
        <v>1.0015022533800644E-4</v>
      </c>
      <c r="E1391" s="253" t="s">
        <v>8086</v>
      </c>
      <c r="F1391" s="253" t="s">
        <v>8087</v>
      </c>
      <c r="G1391" s="253" t="s">
        <v>188</v>
      </c>
    </row>
    <row r="1392" spans="1:7">
      <c r="A1392" s="252" t="s">
        <v>9119</v>
      </c>
      <c r="B1392" s="253" t="s">
        <v>9120</v>
      </c>
      <c r="C1392" s="253" t="s">
        <v>7664</v>
      </c>
      <c r="D1392" s="299">
        <v>1.0015022533800644E-4</v>
      </c>
      <c r="E1392" s="253" t="s">
        <v>8086</v>
      </c>
      <c r="F1392" s="253" t="s">
        <v>8087</v>
      </c>
      <c r="G1392" s="253" t="s">
        <v>188</v>
      </c>
    </row>
    <row r="1393" spans="1:7">
      <c r="A1393" s="252" t="s">
        <v>9206</v>
      </c>
      <c r="B1393" s="253" t="s">
        <v>9207</v>
      </c>
      <c r="C1393" s="253" t="s">
        <v>7756</v>
      </c>
      <c r="D1393" s="299">
        <v>1.0015022533800644E-4</v>
      </c>
      <c r="E1393" s="253" t="s">
        <v>8086</v>
      </c>
      <c r="F1393" s="253" t="s">
        <v>8087</v>
      </c>
      <c r="G1393" s="253" t="s">
        <v>188</v>
      </c>
    </row>
    <row r="1394" spans="1:7">
      <c r="A1394" s="252" t="s">
        <v>8596</v>
      </c>
      <c r="B1394" s="253" t="s">
        <v>8597</v>
      </c>
      <c r="C1394" s="253" t="s">
        <v>7756</v>
      </c>
      <c r="D1394" s="299">
        <v>1.0015022533800644E-4</v>
      </c>
      <c r="E1394" s="253" t="s">
        <v>8086</v>
      </c>
      <c r="F1394" s="253" t="s">
        <v>8087</v>
      </c>
      <c r="G1394" s="253" t="s">
        <v>188</v>
      </c>
    </row>
    <row r="1395" spans="1:7">
      <c r="A1395" s="252" t="s">
        <v>9259</v>
      </c>
      <c r="B1395" s="253" t="s">
        <v>9260</v>
      </c>
      <c r="C1395" s="253" t="s">
        <v>7756</v>
      </c>
      <c r="D1395" s="299">
        <v>1.0015022533800644E-4</v>
      </c>
      <c r="E1395" s="253" t="s">
        <v>8086</v>
      </c>
      <c r="F1395" s="253" t="s">
        <v>8087</v>
      </c>
      <c r="G1395" s="253" t="s">
        <v>188</v>
      </c>
    </row>
    <row r="1396" spans="1:7">
      <c r="A1396" s="252" t="s">
        <v>8393</v>
      </c>
      <c r="B1396" s="253" t="s">
        <v>8394</v>
      </c>
      <c r="C1396" s="253" t="s">
        <v>7650</v>
      </c>
      <c r="D1396" s="299">
        <v>1.0015022533800644E-4</v>
      </c>
      <c r="E1396" s="253" t="s">
        <v>8086</v>
      </c>
      <c r="F1396" s="253" t="s">
        <v>8087</v>
      </c>
      <c r="G1396" s="253" t="s">
        <v>188</v>
      </c>
    </row>
    <row r="1397" spans="1:7">
      <c r="A1397" s="252" t="s">
        <v>9213</v>
      </c>
      <c r="B1397" s="253" t="s">
        <v>9214</v>
      </c>
      <c r="C1397" s="253" t="s">
        <v>7756</v>
      </c>
      <c r="D1397" s="299">
        <v>1.0015022533800644E-4</v>
      </c>
      <c r="E1397" s="253" t="s">
        <v>8086</v>
      </c>
      <c r="F1397" s="253" t="s">
        <v>8087</v>
      </c>
      <c r="G1397" s="253" t="s">
        <v>188</v>
      </c>
    </row>
    <row r="1398" spans="1:7">
      <c r="A1398" s="252" t="s">
        <v>9208</v>
      </c>
      <c r="B1398" s="253" t="s">
        <v>9209</v>
      </c>
      <c r="C1398" s="253" t="s">
        <v>7756</v>
      </c>
      <c r="D1398" s="299">
        <v>1.0015022533800644E-4</v>
      </c>
      <c r="E1398" s="253" t="s">
        <v>8086</v>
      </c>
      <c r="F1398" s="253" t="s">
        <v>8087</v>
      </c>
      <c r="G1398" s="253" t="s">
        <v>188</v>
      </c>
    </row>
    <row r="1399" spans="1:7">
      <c r="A1399" s="252" t="s">
        <v>8743</v>
      </c>
      <c r="B1399" s="253" t="s">
        <v>8744</v>
      </c>
      <c r="C1399" s="253" t="s">
        <v>7756</v>
      </c>
      <c r="D1399" s="299">
        <v>1.0015022533800644E-4</v>
      </c>
      <c r="E1399" s="253" t="s">
        <v>8086</v>
      </c>
      <c r="F1399" s="253" t="s">
        <v>8087</v>
      </c>
      <c r="G1399" s="253" t="s">
        <v>188</v>
      </c>
    </row>
    <row r="1400" spans="1:7">
      <c r="A1400" s="252" t="s">
        <v>9134</v>
      </c>
      <c r="B1400" s="253" t="s">
        <v>9135</v>
      </c>
      <c r="C1400" s="253" t="s">
        <v>7738</v>
      </c>
      <c r="D1400" s="299">
        <v>1.0015022533800644E-4</v>
      </c>
      <c r="E1400" s="253" t="s">
        <v>8086</v>
      </c>
      <c r="F1400" s="253" t="s">
        <v>8087</v>
      </c>
      <c r="G1400" s="253" t="s">
        <v>188</v>
      </c>
    </row>
    <row r="1401" spans="1:7">
      <c r="A1401" s="252" t="s">
        <v>9095</v>
      </c>
      <c r="B1401" s="253" t="s">
        <v>9096</v>
      </c>
      <c r="C1401" s="253" t="s">
        <v>7756</v>
      </c>
      <c r="D1401" s="299">
        <v>1.0015022533800644E-4</v>
      </c>
      <c r="E1401" s="253" t="s">
        <v>8086</v>
      </c>
      <c r="F1401" s="253" t="s">
        <v>8087</v>
      </c>
      <c r="G1401" s="253" t="s">
        <v>188</v>
      </c>
    </row>
    <row r="1402" spans="1:7">
      <c r="A1402" s="252" t="s">
        <v>9114</v>
      </c>
      <c r="B1402" s="253" t="s">
        <v>9115</v>
      </c>
      <c r="C1402" s="253" t="s">
        <v>7756</v>
      </c>
      <c r="D1402" s="299">
        <v>1.0015022533800644E-4</v>
      </c>
      <c r="E1402" s="253" t="s">
        <v>8086</v>
      </c>
      <c r="F1402" s="253" t="s">
        <v>8087</v>
      </c>
      <c r="G1402" s="253" t="s">
        <v>188</v>
      </c>
    </row>
    <row r="1403" spans="1:7">
      <c r="A1403" s="252" t="s">
        <v>8678</v>
      </c>
      <c r="B1403" s="253" t="s">
        <v>8679</v>
      </c>
      <c r="C1403" s="253" t="s">
        <v>7738</v>
      </c>
      <c r="D1403" s="299">
        <v>1.0015022533800644E-4</v>
      </c>
      <c r="E1403" s="253" t="s">
        <v>7687</v>
      </c>
      <c r="F1403" s="253" t="s">
        <v>7688</v>
      </c>
      <c r="G1403" s="253" t="s">
        <v>81</v>
      </c>
    </row>
    <row r="1404" spans="1:7">
      <c r="A1404" s="252" t="s">
        <v>8826</v>
      </c>
      <c r="B1404" s="253" t="s">
        <v>9936</v>
      </c>
      <c r="C1404" s="253" t="s">
        <v>7641</v>
      </c>
      <c r="D1404" s="299">
        <v>1.0015022533800644E-4</v>
      </c>
      <c r="E1404" s="253" t="s">
        <v>7687</v>
      </c>
      <c r="F1404" s="253" t="s">
        <v>7688</v>
      </c>
      <c r="G1404" s="253" t="s">
        <v>81</v>
      </c>
    </row>
    <row r="1405" spans="1:7">
      <c r="A1405" s="252" t="s">
        <v>8582</v>
      </c>
      <c r="B1405" s="253" t="s">
        <v>8583</v>
      </c>
      <c r="C1405" s="253" t="s">
        <v>7756</v>
      </c>
      <c r="D1405" s="299">
        <v>1.0015022533800644E-4</v>
      </c>
      <c r="E1405" s="253" t="s">
        <v>7687</v>
      </c>
      <c r="F1405" s="253" t="s">
        <v>7688</v>
      </c>
      <c r="G1405" s="253" t="s">
        <v>81</v>
      </c>
    </row>
    <row r="1406" spans="1:7">
      <c r="A1406" s="252" t="s">
        <v>8771</v>
      </c>
      <c r="B1406" s="253" t="s">
        <v>8772</v>
      </c>
      <c r="C1406" s="253" t="s">
        <v>7664</v>
      </c>
      <c r="D1406" s="299">
        <v>1.0015022533800644E-4</v>
      </c>
      <c r="E1406" s="253" t="s">
        <v>7687</v>
      </c>
      <c r="F1406" s="253" t="s">
        <v>7688</v>
      </c>
      <c r="G1406" s="253" t="s">
        <v>81</v>
      </c>
    </row>
    <row r="1407" spans="1:7">
      <c r="A1407" s="252" t="s">
        <v>9123</v>
      </c>
      <c r="B1407" s="253" t="s">
        <v>9124</v>
      </c>
      <c r="C1407" s="253" t="s">
        <v>7756</v>
      </c>
      <c r="D1407" s="299">
        <v>1.0015022533800644E-4</v>
      </c>
      <c r="E1407" s="253" t="s">
        <v>7687</v>
      </c>
      <c r="F1407" s="253" t="s">
        <v>7688</v>
      </c>
      <c r="G1407" s="253" t="s">
        <v>81</v>
      </c>
    </row>
    <row r="1408" spans="1:7">
      <c r="A1408" s="252" t="s">
        <v>8637</v>
      </c>
      <c r="B1408" s="253" t="s">
        <v>8638</v>
      </c>
      <c r="C1408" s="253" t="s">
        <v>7664</v>
      </c>
      <c r="D1408" s="299">
        <v>1.0015022533800644E-4</v>
      </c>
      <c r="E1408" s="253" t="s">
        <v>7687</v>
      </c>
      <c r="F1408" s="253" t="s">
        <v>7688</v>
      </c>
      <c r="G1408" s="253" t="s">
        <v>81</v>
      </c>
    </row>
    <row r="1409" spans="1:7">
      <c r="A1409" s="252" t="s">
        <v>8592</v>
      </c>
      <c r="B1409" s="253" t="s">
        <v>8593</v>
      </c>
      <c r="C1409" s="253" t="s">
        <v>7680</v>
      </c>
      <c r="D1409" s="299">
        <v>1.0015022533800644E-4</v>
      </c>
      <c r="E1409" s="253" t="s">
        <v>7687</v>
      </c>
      <c r="F1409" s="253" t="s">
        <v>7688</v>
      </c>
      <c r="G1409" s="253" t="s">
        <v>81</v>
      </c>
    </row>
    <row r="1410" spans="1:7">
      <c r="A1410" s="252" t="s">
        <v>9017</v>
      </c>
      <c r="B1410" s="253" t="s">
        <v>9018</v>
      </c>
      <c r="C1410" s="253" t="s">
        <v>7805</v>
      </c>
      <c r="D1410" s="299">
        <v>1.0015022533800644E-4</v>
      </c>
      <c r="E1410" s="253" t="s">
        <v>7687</v>
      </c>
      <c r="F1410" s="253" t="s">
        <v>7688</v>
      </c>
      <c r="G1410" s="253" t="s">
        <v>81</v>
      </c>
    </row>
    <row r="1411" spans="1:7">
      <c r="A1411" s="252" t="s">
        <v>9052</v>
      </c>
      <c r="B1411" s="253" t="s">
        <v>9053</v>
      </c>
      <c r="C1411" s="253" t="s">
        <v>7756</v>
      </c>
      <c r="D1411" s="299">
        <v>1.0015022533800644E-4</v>
      </c>
      <c r="E1411" s="253" t="s">
        <v>7687</v>
      </c>
      <c r="F1411" s="253" t="s">
        <v>7688</v>
      </c>
      <c r="G1411" s="253" t="s">
        <v>81</v>
      </c>
    </row>
    <row r="1412" spans="1:7">
      <c r="A1412" s="252" t="s">
        <v>9407</v>
      </c>
      <c r="B1412" s="253" t="s">
        <v>9408</v>
      </c>
      <c r="C1412" s="253" t="s">
        <v>7756</v>
      </c>
      <c r="D1412" s="299">
        <v>1.0015022533800644E-4</v>
      </c>
      <c r="E1412" s="253" t="s">
        <v>7687</v>
      </c>
      <c r="F1412" s="253" t="s">
        <v>7688</v>
      </c>
      <c r="G1412" s="253" t="s">
        <v>81</v>
      </c>
    </row>
    <row r="1413" spans="1:7">
      <c r="A1413" s="252" t="s">
        <v>8839</v>
      </c>
      <c r="B1413" s="253" t="s">
        <v>8421</v>
      </c>
      <c r="C1413" s="253" t="s">
        <v>7680</v>
      </c>
      <c r="D1413" s="299">
        <v>1.0015022533800644E-4</v>
      </c>
      <c r="E1413" s="253" t="s">
        <v>7687</v>
      </c>
      <c r="F1413" s="253" t="s">
        <v>7688</v>
      </c>
      <c r="G1413" s="253" t="s">
        <v>81</v>
      </c>
    </row>
    <row r="1414" spans="1:7">
      <c r="A1414" s="252" t="s">
        <v>8921</v>
      </c>
      <c r="B1414" s="253" t="s">
        <v>8922</v>
      </c>
      <c r="C1414" s="253" t="s">
        <v>7646</v>
      </c>
      <c r="D1414" s="299">
        <v>1.0015022533800644E-4</v>
      </c>
      <c r="E1414" s="253" t="s">
        <v>7687</v>
      </c>
      <c r="F1414" s="253" t="s">
        <v>7688</v>
      </c>
      <c r="G1414" s="253" t="s">
        <v>81</v>
      </c>
    </row>
    <row r="1415" spans="1:7">
      <c r="A1415" s="252" t="s">
        <v>8420</v>
      </c>
      <c r="B1415" s="253" t="s">
        <v>8421</v>
      </c>
      <c r="C1415" s="253" t="s">
        <v>7680</v>
      </c>
      <c r="D1415" s="299">
        <v>1.0015022533800644E-4</v>
      </c>
      <c r="E1415" s="253" t="s">
        <v>7687</v>
      </c>
      <c r="F1415" s="253" t="s">
        <v>7688</v>
      </c>
      <c r="G1415" s="253" t="s">
        <v>81</v>
      </c>
    </row>
    <row r="1416" spans="1:7">
      <c r="A1416" s="252" t="s">
        <v>10091</v>
      </c>
      <c r="B1416" s="253" t="s">
        <v>10092</v>
      </c>
      <c r="C1416" s="253" t="s">
        <v>7650</v>
      </c>
      <c r="D1416" s="299">
        <v>1.0015022533800644E-4</v>
      </c>
      <c r="E1416" s="253" t="s">
        <v>7687</v>
      </c>
      <c r="F1416" s="253" t="s">
        <v>7688</v>
      </c>
      <c r="G1416" s="253" t="s">
        <v>81</v>
      </c>
    </row>
    <row r="1417" spans="1:7">
      <c r="A1417" s="252" t="s">
        <v>8417</v>
      </c>
      <c r="B1417" s="253" t="s">
        <v>9949</v>
      </c>
      <c r="C1417" s="253" t="s">
        <v>7680</v>
      </c>
      <c r="D1417" s="299">
        <v>1.0015022533800644E-4</v>
      </c>
      <c r="E1417" s="253" t="s">
        <v>8418</v>
      </c>
      <c r="F1417" s="253" t="s">
        <v>8419</v>
      </c>
      <c r="G1417" s="253" t="s">
        <v>228</v>
      </c>
    </row>
    <row r="1418" spans="1:7">
      <c r="A1418" s="252" t="s">
        <v>8714</v>
      </c>
      <c r="B1418" s="253" t="s">
        <v>8715</v>
      </c>
      <c r="C1418" s="253" t="s">
        <v>7738</v>
      </c>
      <c r="D1418" s="299">
        <v>1.0015022533800644E-4</v>
      </c>
      <c r="E1418" s="253" t="s">
        <v>8418</v>
      </c>
      <c r="F1418" s="253" t="s">
        <v>8419</v>
      </c>
      <c r="G1418" s="253" t="s">
        <v>228</v>
      </c>
    </row>
    <row r="1419" spans="1:7">
      <c r="A1419" s="252" t="s">
        <v>8551</v>
      </c>
      <c r="B1419" s="253" t="s">
        <v>8552</v>
      </c>
      <c r="C1419" s="253" t="s">
        <v>7654</v>
      </c>
      <c r="D1419" s="299">
        <v>1.0015022533800644E-4</v>
      </c>
      <c r="E1419" s="253" t="s">
        <v>8418</v>
      </c>
      <c r="F1419" s="253" t="s">
        <v>8419</v>
      </c>
      <c r="G1419" s="253" t="s">
        <v>228</v>
      </c>
    </row>
    <row r="1420" spans="1:7">
      <c r="A1420" s="252" t="s">
        <v>8816</v>
      </c>
      <c r="B1420" s="253" t="s">
        <v>8817</v>
      </c>
      <c r="C1420" s="253" t="s">
        <v>7646</v>
      </c>
      <c r="D1420" s="299">
        <v>1.0015022533800644E-4</v>
      </c>
      <c r="E1420" s="253" t="s">
        <v>8418</v>
      </c>
      <c r="F1420" s="253" t="s">
        <v>8419</v>
      </c>
      <c r="G1420" s="253" t="s">
        <v>228</v>
      </c>
    </row>
    <row r="1421" spans="1:7">
      <c r="A1421" s="252" t="s">
        <v>8964</v>
      </c>
      <c r="B1421" s="253" t="s">
        <v>8965</v>
      </c>
      <c r="C1421" s="253" t="s">
        <v>7667</v>
      </c>
      <c r="D1421" s="299">
        <v>1.0015022533800644E-4</v>
      </c>
      <c r="E1421" s="253" t="s">
        <v>8418</v>
      </c>
      <c r="F1421" s="253" t="s">
        <v>8419</v>
      </c>
      <c r="G1421" s="253" t="s">
        <v>228</v>
      </c>
    </row>
    <row r="1422" spans="1:7">
      <c r="A1422" s="252" t="s">
        <v>9121</v>
      </c>
      <c r="B1422" s="253" t="s">
        <v>9122</v>
      </c>
      <c r="C1422" s="253" t="s">
        <v>7650</v>
      </c>
      <c r="D1422" s="299">
        <v>1.0015022533800644E-4</v>
      </c>
      <c r="E1422" s="253" t="s">
        <v>8418</v>
      </c>
      <c r="F1422" s="253" t="s">
        <v>8419</v>
      </c>
      <c r="G1422" s="253" t="s">
        <v>228</v>
      </c>
    </row>
    <row r="1423" spans="1:7">
      <c r="A1423" s="252" t="s">
        <v>9003</v>
      </c>
      <c r="B1423" s="253" t="s">
        <v>9004</v>
      </c>
      <c r="C1423" s="253" t="s">
        <v>7664</v>
      </c>
      <c r="D1423" s="299">
        <v>1.0015022533800644E-4</v>
      </c>
      <c r="E1423" s="253" t="s">
        <v>8418</v>
      </c>
      <c r="F1423" s="253" t="s">
        <v>8419</v>
      </c>
      <c r="G1423" s="253" t="s">
        <v>228</v>
      </c>
    </row>
    <row r="1424" spans="1:7">
      <c r="A1424" s="252">
        <v>2357</v>
      </c>
      <c r="B1424" s="253" t="s">
        <v>3141</v>
      </c>
      <c r="C1424" s="253" t="s">
        <v>7641</v>
      </c>
      <c r="D1424" s="299">
        <v>1.0015022533800644E-4</v>
      </c>
      <c r="E1424" s="253" t="s">
        <v>7670</v>
      </c>
      <c r="F1424" s="253" t="s">
        <v>7671</v>
      </c>
      <c r="G1424" s="253" t="s">
        <v>160</v>
      </c>
    </row>
    <row r="1425" spans="1:7">
      <c r="A1425" s="252">
        <v>6446</v>
      </c>
      <c r="B1425" s="253" t="s">
        <v>9929</v>
      </c>
      <c r="C1425" s="253" t="s">
        <v>7664</v>
      </c>
      <c r="D1425" s="299">
        <v>1.0015022533800644E-4</v>
      </c>
      <c r="E1425" s="253" t="s">
        <v>7670</v>
      </c>
      <c r="F1425" s="253" t="s">
        <v>7671</v>
      </c>
      <c r="G1425" s="253" t="s">
        <v>160</v>
      </c>
    </row>
    <row r="1426" spans="1:7">
      <c r="A1426" s="252">
        <v>3443</v>
      </c>
      <c r="B1426" s="253" t="s">
        <v>9934</v>
      </c>
      <c r="C1426" s="253" t="s">
        <v>7641</v>
      </c>
      <c r="D1426" s="299">
        <v>1.0015022533800644E-4</v>
      </c>
      <c r="E1426" s="253" t="s">
        <v>7670</v>
      </c>
      <c r="F1426" s="253" t="s">
        <v>7671</v>
      </c>
      <c r="G1426" s="253" t="s">
        <v>160</v>
      </c>
    </row>
    <row r="1427" spans="1:7">
      <c r="A1427" s="252">
        <v>2886</v>
      </c>
      <c r="B1427" s="253" t="s">
        <v>9139</v>
      </c>
      <c r="C1427" s="253" t="s">
        <v>7650</v>
      </c>
      <c r="D1427" s="299">
        <v>1.0015022533800644E-4</v>
      </c>
      <c r="E1427" s="253" t="s">
        <v>7670</v>
      </c>
      <c r="F1427" s="253" t="s">
        <v>7671</v>
      </c>
      <c r="G1427" s="253" t="s">
        <v>160</v>
      </c>
    </row>
    <row r="1428" spans="1:7">
      <c r="A1428" s="252">
        <v>2368</v>
      </c>
      <c r="B1428" s="253" t="s">
        <v>9963</v>
      </c>
      <c r="C1428" s="253" t="s">
        <v>7641</v>
      </c>
      <c r="D1428" s="299">
        <v>1.0015022533800644E-4</v>
      </c>
      <c r="E1428" s="253" t="s">
        <v>7670</v>
      </c>
      <c r="F1428" s="253" t="s">
        <v>7671</v>
      </c>
      <c r="G1428" s="253" t="s">
        <v>160</v>
      </c>
    </row>
    <row r="1429" spans="1:7">
      <c r="A1429" s="252">
        <v>5274</v>
      </c>
      <c r="B1429" s="253" t="s">
        <v>9964</v>
      </c>
      <c r="C1429" s="253" t="s">
        <v>7641</v>
      </c>
      <c r="D1429" s="299">
        <v>1.0015022533800644E-4</v>
      </c>
      <c r="E1429" s="253" t="s">
        <v>7670</v>
      </c>
      <c r="F1429" s="253" t="s">
        <v>9069</v>
      </c>
      <c r="G1429" s="253" t="s">
        <v>160</v>
      </c>
    </row>
    <row r="1430" spans="1:7">
      <c r="A1430" s="252">
        <v>6223</v>
      </c>
      <c r="B1430" s="253" t="s">
        <v>9970</v>
      </c>
      <c r="C1430" s="253" t="s">
        <v>7641</v>
      </c>
      <c r="D1430" s="299">
        <v>1.0015022533800644E-4</v>
      </c>
      <c r="E1430" s="253" t="s">
        <v>7670</v>
      </c>
      <c r="F1430" s="253" t="s">
        <v>9069</v>
      </c>
      <c r="G1430" s="253" t="s">
        <v>160</v>
      </c>
    </row>
    <row r="1431" spans="1:7">
      <c r="A1431" s="252">
        <v>3481</v>
      </c>
      <c r="B1431" s="253" t="s">
        <v>9437</v>
      </c>
      <c r="C1431" s="253" t="s">
        <v>7641</v>
      </c>
      <c r="D1431" s="299">
        <v>1.0015022533800644E-4</v>
      </c>
      <c r="E1431" s="253" t="s">
        <v>7670</v>
      </c>
      <c r="F1431" s="253" t="s">
        <v>7671</v>
      </c>
      <c r="G1431" s="253" t="s">
        <v>160</v>
      </c>
    </row>
    <row r="1432" spans="1:7">
      <c r="A1432" s="252">
        <v>1301</v>
      </c>
      <c r="B1432" s="253" t="s">
        <v>1786</v>
      </c>
      <c r="C1432" s="253" t="s">
        <v>7738</v>
      </c>
      <c r="D1432" s="299">
        <v>1.0015022533800644E-4</v>
      </c>
      <c r="E1432" s="253" t="s">
        <v>7670</v>
      </c>
      <c r="F1432" s="253" t="s">
        <v>7671</v>
      </c>
      <c r="G1432" s="253" t="s">
        <v>160</v>
      </c>
    </row>
    <row r="1433" spans="1:7">
      <c r="A1433" s="252">
        <v>2890</v>
      </c>
      <c r="B1433" s="253" t="s">
        <v>5717</v>
      </c>
      <c r="C1433" s="253" t="s">
        <v>7650</v>
      </c>
      <c r="D1433" s="299">
        <v>1.0015022533800644E-4</v>
      </c>
      <c r="E1433" s="253" t="s">
        <v>7670</v>
      </c>
      <c r="F1433" s="253" t="s">
        <v>7671</v>
      </c>
      <c r="G1433" s="253" t="s">
        <v>160</v>
      </c>
    </row>
    <row r="1434" spans="1:7">
      <c r="A1434" s="252">
        <v>7769</v>
      </c>
      <c r="B1434" s="253" t="s">
        <v>9987</v>
      </c>
      <c r="C1434" s="253" t="s">
        <v>7641</v>
      </c>
      <c r="D1434" s="299">
        <v>1.0015022533800644E-4</v>
      </c>
      <c r="E1434" s="253" t="s">
        <v>7670</v>
      </c>
      <c r="F1434" s="253" t="s">
        <v>7671</v>
      </c>
      <c r="G1434" s="253" t="s">
        <v>160</v>
      </c>
    </row>
    <row r="1435" spans="1:7">
      <c r="A1435" s="252">
        <v>8299</v>
      </c>
      <c r="B1435" s="253" t="s">
        <v>7064</v>
      </c>
      <c r="C1435" s="253" t="s">
        <v>7641</v>
      </c>
      <c r="D1435" s="299">
        <v>1.0015022533800644E-4</v>
      </c>
      <c r="E1435" s="253" t="s">
        <v>7670</v>
      </c>
      <c r="F1435" s="253" t="s">
        <v>9069</v>
      </c>
      <c r="G1435" s="253" t="s">
        <v>160</v>
      </c>
    </row>
    <row r="1436" spans="1:7">
      <c r="A1436" s="252">
        <v>2395</v>
      </c>
      <c r="B1436" s="253" t="s">
        <v>9998</v>
      </c>
      <c r="C1436" s="253" t="s">
        <v>7641</v>
      </c>
      <c r="D1436" s="299">
        <v>1.0015022533800644E-4</v>
      </c>
      <c r="E1436" s="253" t="s">
        <v>7670</v>
      </c>
      <c r="F1436" s="253" t="s">
        <v>7671</v>
      </c>
      <c r="G1436" s="253" t="s">
        <v>160</v>
      </c>
    </row>
    <row r="1437" spans="1:7">
      <c r="A1437" s="252">
        <v>2880</v>
      </c>
      <c r="B1437" s="253" t="s">
        <v>10006</v>
      </c>
      <c r="C1437" s="253" t="s">
        <v>7650</v>
      </c>
      <c r="D1437" s="299">
        <v>1.0015022533800644E-4</v>
      </c>
      <c r="E1437" s="253" t="s">
        <v>7670</v>
      </c>
      <c r="F1437" s="253" t="s">
        <v>7671</v>
      </c>
      <c r="G1437" s="253" t="s">
        <v>160</v>
      </c>
    </row>
    <row r="1438" spans="1:7">
      <c r="A1438" s="252">
        <v>6488</v>
      </c>
      <c r="B1438" s="253" t="s">
        <v>10025</v>
      </c>
      <c r="C1438" s="253" t="s">
        <v>7641</v>
      </c>
      <c r="D1438" s="299">
        <v>1.0015022533800644E-4</v>
      </c>
      <c r="E1438" s="253" t="s">
        <v>7670</v>
      </c>
      <c r="F1438" s="253" t="s">
        <v>9069</v>
      </c>
      <c r="G1438" s="253" t="s">
        <v>160</v>
      </c>
    </row>
    <row r="1439" spans="1:7">
      <c r="A1439" s="252">
        <v>2408</v>
      </c>
      <c r="B1439" s="253" t="s">
        <v>10026</v>
      </c>
      <c r="C1439" s="253" t="s">
        <v>7641</v>
      </c>
      <c r="D1439" s="299">
        <v>1.0015022533800644E-4</v>
      </c>
      <c r="E1439" s="253" t="s">
        <v>7670</v>
      </c>
      <c r="F1439" s="253" t="s">
        <v>7671</v>
      </c>
      <c r="G1439" s="253" t="s">
        <v>160</v>
      </c>
    </row>
    <row r="1440" spans="1:7">
      <c r="A1440" s="252">
        <v>2892</v>
      </c>
      <c r="B1440" s="253" t="s">
        <v>8958</v>
      </c>
      <c r="C1440" s="253" t="s">
        <v>7650</v>
      </c>
      <c r="D1440" s="299">
        <v>1.0015022533800644E-4</v>
      </c>
      <c r="E1440" s="253" t="s">
        <v>7670</v>
      </c>
      <c r="F1440" s="253" t="s">
        <v>7671</v>
      </c>
      <c r="G1440" s="253" t="s">
        <v>160</v>
      </c>
    </row>
    <row r="1441" spans="1:7">
      <c r="A1441" s="252">
        <v>2002</v>
      </c>
      <c r="B1441" s="253" t="s">
        <v>1895</v>
      </c>
      <c r="C1441" s="253" t="s">
        <v>7738</v>
      </c>
      <c r="D1441" s="299">
        <v>1.0015022533800644E-4</v>
      </c>
      <c r="E1441" s="253" t="s">
        <v>7670</v>
      </c>
      <c r="F1441" s="253" t="s">
        <v>7671</v>
      </c>
      <c r="G1441" s="253" t="s">
        <v>160</v>
      </c>
    </row>
    <row r="1442" spans="1:7">
      <c r="A1442" s="252">
        <v>3665</v>
      </c>
      <c r="B1442" s="253" t="s">
        <v>9430</v>
      </c>
      <c r="C1442" s="253" t="s">
        <v>7756</v>
      </c>
      <c r="D1442" s="299">
        <v>1.0015022533800644E-4</v>
      </c>
      <c r="E1442" s="253" t="s">
        <v>7670</v>
      </c>
      <c r="F1442" s="253" t="s">
        <v>7671</v>
      </c>
      <c r="G1442" s="253" t="s">
        <v>160</v>
      </c>
    </row>
    <row r="1443" spans="1:7">
      <c r="A1443" s="252">
        <v>4958</v>
      </c>
      <c r="B1443" s="253" t="s">
        <v>10053</v>
      </c>
      <c r="C1443" s="253" t="s">
        <v>7641</v>
      </c>
      <c r="D1443" s="299">
        <v>1.0015022533800644E-4</v>
      </c>
      <c r="E1443" s="253" t="s">
        <v>7670</v>
      </c>
      <c r="F1443" s="253" t="s">
        <v>7671</v>
      </c>
      <c r="G1443" s="253" t="s">
        <v>160</v>
      </c>
    </row>
    <row r="1444" spans="1:7">
      <c r="A1444" s="252">
        <v>5876</v>
      </c>
      <c r="B1444" s="253" t="s">
        <v>10054</v>
      </c>
      <c r="C1444" s="253" t="s">
        <v>7650</v>
      </c>
      <c r="D1444" s="299">
        <v>1.0015022533800644E-4</v>
      </c>
      <c r="E1444" s="253" t="s">
        <v>7670</v>
      </c>
      <c r="F1444" s="253" t="s">
        <v>7671</v>
      </c>
      <c r="G1444" s="253" t="s">
        <v>160</v>
      </c>
    </row>
    <row r="1445" spans="1:7">
      <c r="A1445" s="252">
        <v>2603</v>
      </c>
      <c r="B1445" s="253" t="s">
        <v>10055</v>
      </c>
      <c r="C1445" s="253" t="s">
        <v>7756</v>
      </c>
      <c r="D1445" s="299">
        <v>1.0015022533800644E-4</v>
      </c>
      <c r="E1445" s="253" t="s">
        <v>7670</v>
      </c>
      <c r="F1445" s="253" t="s">
        <v>7671</v>
      </c>
      <c r="G1445" s="253" t="s">
        <v>160</v>
      </c>
    </row>
    <row r="1446" spans="1:7">
      <c r="A1446" s="252">
        <v>5880</v>
      </c>
      <c r="B1446" s="253" t="s">
        <v>8970</v>
      </c>
      <c r="C1446" s="253" t="s">
        <v>7650</v>
      </c>
      <c r="D1446" s="299">
        <v>1.0015022533800644E-4</v>
      </c>
      <c r="E1446" s="253" t="s">
        <v>7670</v>
      </c>
      <c r="F1446" s="253" t="s">
        <v>7671</v>
      </c>
      <c r="G1446" s="253" t="s">
        <v>160</v>
      </c>
    </row>
    <row r="1447" spans="1:7">
      <c r="A1447" s="252">
        <v>3661</v>
      </c>
      <c r="B1447" s="253" t="s">
        <v>10074</v>
      </c>
      <c r="C1447" s="253" t="s">
        <v>7641</v>
      </c>
      <c r="D1447" s="299">
        <v>1.0015022533800644E-4</v>
      </c>
      <c r="E1447" s="253" t="s">
        <v>7670</v>
      </c>
      <c r="F1447" s="253" t="s">
        <v>7671</v>
      </c>
      <c r="G1447" s="253" t="s">
        <v>160</v>
      </c>
    </row>
    <row r="1448" spans="1:7">
      <c r="A1448" s="252">
        <v>2449</v>
      </c>
      <c r="B1448" s="253" t="s">
        <v>10077</v>
      </c>
      <c r="C1448" s="253" t="s">
        <v>7641</v>
      </c>
      <c r="D1448" s="299">
        <v>1.0015022533800644E-4</v>
      </c>
      <c r="E1448" s="253" t="s">
        <v>7670</v>
      </c>
      <c r="F1448" s="253" t="s">
        <v>7671</v>
      </c>
      <c r="G1448" s="253" t="s">
        <v>160</v>
      </c>
    </row>
    <row r="1449" spans="1:7">
      <c r="A1449" s="252">
        <v>3045</v>
      </c>
      <c r="B1449" s="253" t="s">
        <v>10106</v>
      </c>
      <c r="C1449" s="253" t="s">
        <v>7654</v>
      </c>
      <c r="D1449" s="299">
        <v>1.0015022533800644E-4</v>
      </c>
      <c r="E1449" s="253" t="s">
        <v>7670</v>
      </c>
      <c r="F1449" s="253" t="s">
        <v>7671</v>
      </c>
      <c r="G1449" s="253" t="s">
        <v>160</v>
      </c>
    </row>
    <row r="1450" spans="1:7">
      <c r="A1450" s="252" t="s">
        <v>8802</v>
      </c>
      <c r="B1450" s="253" t="s">
        <v>8803</v>
      </c>
      <c r="C1450" s="253" t="s">
        <v>7667</v>
      </c>
      <c r="D1450" s="299">
        <v>1.0015022533800644E-4</v>
      </c>
      <c r="E1450" s="253" t="s">
        <v>8716</v>
      </c>
      <c r="F1450" s="253" t="s">
        <v>8717</v>
      </c>
      <c r="G1450" s="253" t="s">
        <v>232</v>
      </c>
    </row>
    <row r="1451" spans="1:7">
      <c r="A1451" s="252" t="s">
        <v>9374</v>
      </c>
      <c r="B1451" s="253" t="s">
        <v>9375</v>
      </c>
      <c r="C1451" s="253" t="s">
        <v>7756</v>
      </c>
      <c r="D1451" s="299">
        <v>1.0015022533800644E-4</v>
      </c>
      <c r="E1451" s="253" t="s">
        <v>8716</v>
      </c>
      <c r="F1451" s="253" t="s">
        <v>8717</v>
      </c>
      <c r="G1451" s="253" t="s">
        <v>232</v>
      </c>
    </row>
    <row r="1452" spans="1:7">
      <c r="A1452" s="252" t="s">
        <v>8999</v>
      </c>
      <c r="B1452" s="253" t="s">
        <v>9000</v>
      </c>
      <c r="C1452" s="253" t="s">
        <v>7680</v>
      </c>
      <c r="D1452" s="299">
        <v>1.0015022533800644E-4</v>
      </c>
      <c r="E1452" s="253" t="s">
        <v>8716</v>
      </c>
      <c r="F1452" s="253" t="s">
        <v>8717</v>
      </c>
      <c r="G1452" s="253" t="s">
        <v>232</v>
      </c>
    </row>
    <row r="1453" spans="1:7">
      <c r="A1453" s="252" t="s">
        <v>137</v>
      </c>
      <c r="B1453" s="253" t="s">
        <v>9456</v>
      </c>
      <c r="C1453" s="253" t="s">
        <v>9295</v>
      </c>
      <c r="D1453" s="299">
        <v>1.0015022533800644E-4</v>
      </c>
      <c r="E1453" s="253" t="s">
        <v>9457</v>
      </c>
      <c r="F1453" s="253" t="s">
        <v>7569</v>
      </c>
      <c r="G1453" s="253" t="s">
        <v>137</v>
      </c>
    </row>
  </sheetData>
  <autoFilter ref="A1:G1453" xr:uid="{00000000-0001-0000-0600-000000000000}">
    <sortState xmlns:xlrd2="http://schemas.microsoft.com/office/spreadsheetml/2017/richdata2" ref="A2:G1453">
      <sortCondition descending="1" ref="D1:D1453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6695F-84D6-4EBE-8B00-CFB95F892FFE}">
  <dimension ref="A1:Y2613"/>
  <sheetViews>
    <sheetView zoomScale="70" zoomScaleNormal="70" workbookViewId="0">
      <selection activeCell="D1" sqref="D1"/>
    </sheetView>
  </sheetViews>
  <sheetFormatPr defaultRowHeight="12.5"/>
  <cols>
    <col min="1" max="1" width="10.1796875" bestFit="1" customWidth="1"/>
    <col min="4" max="4" width="9.26953125" bestFit="1" customWidth="1"/>
    <col min="8" max="8" width="10.1796875" bestFit="1" customWidth="1"/>
    <col min="20" max="20" width="10.1796875" bestFit="1" customWidth="1"/>
    <col min="24" max="24" width="10.1796875" bestFit="1" customWidth="1"/>
  </cols>
  <sheetData>
    <row r="1" spans="1:25" ht="62.5">
      <c r="A1" t="str">
        <f>_xll.DSGRID("MSITALL,MSUSAM$","","-10Y","","Daily","RowHeader=true;ColHeader=true;Curn=true;DispSeriesDescription=true;YearlyTSFormat=false;QuarterlyTSFormat=false;MonthlyTSFormat=true")</f>
        <v>Name</v>
      </c>
      <c r="B1" s="396" t="s">
        <v>10187</v>
      </c>
      <c r="C1" s="396" t="s">
        <v>10188</v>
      </c>
      <c r="H1" t="str">
        <f>_xll.DSGRID("MSITALL,MSUSAM$","ri","-10Y","","Daily","RowHeader=true;ColHeader=true;Curn=true;DispSeriesDescription=true;YearlyTSFormat=false;QuarterlyTSFormat=false;MonthlyTSFormat=true")</f>
        <v>Name</v>
      </c>
      <c r="I1" s="396" t="s">
        <v>10191</v>
      </c>
      <c r="J1" s="396" t="s">
        <v>10192</v>
      </c>
      <c r="T1" t="str">
        <f>_xll.DSGRID("MSUSAM$,MSUSAME","RI","31/12/2007","31/12/2008","M","RowHeader=true;ColHeader=true;Curn=true;DispSeriesDescription=true;YearlyTSFormat=false;QuarterlyTSFormat=false;MonthlyTSFormat=true")</f>
        <v>Name</v>
      </c>
      <c r="U1" s="391" t="s">
        <v>10192</v>
      </c>
      <c r="V1" s="391" t="s">
        <v>10193</v>
      </c>
      <c r="X1" t="str">
        <f>_xll.DSGRID("USECBSP","","31/12/2007","31/12/2008","M","RowHeader=true;ColHeader=true;Curn=true;DispSeriesDescription=true;YearlyTSFormat=false;QuarterlyTSFormat=false;MonthlyTSFormat=true")</f>
        <v>Name</v>
      </c>
      <c r="Y1" s="391" t="s">
        <v>10194</v>
      </c>
    </row>
    <row r="2" spans="1:25">
      <c r="A2" s="391" t="s">
        <v>10181</v>
      </c>
      <c r="B2" s="391" t="s">
        <v>10182</v>
      </c>
      <c r="C2" s="391" t="s">
        <v>10186</v>
      </c>
      <c r="H2" s="391" t="s">
        <v>10181</v>
      </c>
      <c r="I2" s="391" t="s">
        <v>10182</v>
      </c>
      <c r="J2" s="391" t="s">
        <v>10186</v>
      </c>
      <c r="T2" s="391" t="s">
        <v>10181</v>
      </c>
      <c r="U2" s="391" t="s">
        <v>10186</v>
      </c>
      <c r="V2" s="391" t="s">
        <v>10182</v>
      </c>
      <c r="X2" s="391" t="s">
        <v>10181</v>
      </c>
      <c r="Y2" s="391" t="s">
        <v>10182</v>
      </c>
    </row>
    <row r="3" spans="1:25">
      <c r="A3" s="390">
        <v>42648</v>
      </c>
      <c r="B3">
        <v>573.79200000000003</v>
      </c>
      <c r="C3">
        <v>2059.7069999999999</v>
      </c>
      <c r="E3" s="394" t="s">
        <v>10187</v>
      </c>
      <c r="F3" s="394" t="s">
        <v>10188</v>
      </c>
      <c r="H3" s="390">
        <v>42648</v>
      </c>
      <c r="I3">
        <v>2412.7379999999998</v>
      </c>
      <c r="J3">
        <v>8542.384</v>
      </c>
      <c r="L3" s="394" t="s">
        <v>10187</v>
      </c>
      <c r="M3" s="394" t="s">
        <v>10188</v>
      </c>
      <c r="T3" s="390">
        <v>39447</v>
      </c>
      <c r="U3">
        <v>4776.3149999999996</v>
      </c>
      <c r="V3">
        <v>108.00700000000001</v>
      </c>
      <c r="X3" s="390">
        <v>39447</v>
      </c>
      <c r="Y3">
        <v>1.4721</v>
      </c>
    </row>
    <row r="4" spans="1:25">
      <c r="A4" s="390">
        <v>42649</v>
      </c>
      <c r="B4">
        <v>574.27</v>
      </c>
      <c r="C4">
        <v>2059.6480000000001</v>
      </c>
      <c r="D4" s="392" t="s">
        <v>10189</v>
      </c>
      <c r="E4" s="393">
        <f>(B2611-B3)/B3</f>
        <v>1.7708699319614074</v>
      </c>
      <c r="F4" s="393">
        <f>(C2611-C3)/C3</f>
        <v>2.5998532801024612</v>
      </c>
      <c r="H4" s="390">
        <v>42649</v>
      </c>
      <c r="I4">
        <v>2414.748</v>
      </c>
      <c r="J4">
        <v>8542.375</v>
      </c>
      <c r="K4" s="392" t="s">
        <v>10189</v>
      </c>
      <c r="L4" s="393">
        <f>(I2611-I3)/I3</f>
        <v>3.2172685140284614</v>
      </c>
      <c r="M4" s="393">
        <f>(J2611-J3)/J3</f>
        <v>3.234481732499968</v>
      </c>
      <c r="T4" s="390">
        <v>39478</v>
      </c>
      <c r="U4">
        <v>4486.4390000000003</v>
      </c>
      <c r="V4">
        <v>100.181</v>
      </c>
      <c r="X4" s="390">
        <v>39478</v>
      </c>
      <c r="Y4">
        <v>1.4870000000000001</v>
      </c>
    </row>
    <row r="5" spans="1:25">
      <c r="A5" s="390">
        <v>42650</v>
      </c>
      <c r="B5">
        <v>571.39099999999996</v>
      </c>
      <c r="C5">
        <v>2052.8910000000001</v>
      </c>
      <c r="D5" s="392" t="s">
        <v>10190</v>
      </c>
      <c r="E5" s="395">
        <f>(1+E4)^(1/10)-1</f>
        <v>0.10729060222253861</v>
      </c>
      <c r="F5" s="395">
        <f>(1+F4)^(1/10)-1</f>
        <v>0.13665451154014785</v>
      </c>
      <c r="H5" s="390">
        <v>42650</v>
      </c>
      <c r="I5">
        <v>2402.6439999999998</v>
      </c>
      <c r="J5">
        <v>8514.6270000000004</v>
      </c>
      <c r="K5" s="392" t="s">
        <v>10190</v>
      </c>
      <c r="L5" s="395">
        <f>(1+L4)^(1/10)-1</f>
        <v>0.15479029496919283</v>
      </c>
      <c r="M5" s="395">
        <f>(1+M4)^(1/10)-1</f>
        <v>0.15526077110667602</v>
      </c>
      <c r="T5" s="390">
        <v>39507</v>
      </c>
      <c r="U5">
        <v>4346.96</v>
      </c>
      <c r="V5">
        <v>94.668999999999997</v>
      </c>
      <c r="X5" s="390">
        <v>39507</v>
      </c>
      <c r="Y5">
        <v>1.5166999999999999</v>
      </c>
    </row>
    <row r="6" spans="1:25">
      <c r="A6" s="390">
        <v>42653</v>
      </c>
      <c r="B6">
        <v>579.29899999999998</v>
      </c>
      <c r="C6">
        <v>2062.1320000000001</v>
      </c>
      <c r="H6" s="390">
        <v>42653</v>
      </c>
      <c r="I6">
        <v>2435.8960000000002</v>
      </c>
      <c r="J6">
        <v>8552.9570000000003</v>
      </c>
      <c r="T6" s="390">
        <v>39538</v>
      </c>
      <c r="U6">
        <v>4330.9459999999999</v>
      </c>
      <c r="V6">
        <v>90.364999999999995</v>
      </c>
      <c r="X6" s="390">
        <v>39538</v>
      </c>
      <c r="Y6">
        <v>1.5811999999999999</v>
      </c>
    </row>
    <row r="7" spans="1:25">
      <c r="A7" s="390">
        <v>42654</v>
      </c>
      <c r="B7">
        <v>573.01800000000003</v>
      </c>
      <c r="C7">
        <v>2036.3389999999999</v>
      </c>
      <c r="H7" s="390">
        <v>42654</v>
      </c>
      <c r="I7">
        <v>2409.4830000000002</v>
      </c>
      <c r="J7">
        <v>8446.0329999999994</v>
      </c>
      <c r="T7" s="390">
        <v>39568</v>
      </c>
      <c r="U7">
        <v>4545.3190000000004</v>
      </c>
      <c r="V7">
        <v>96.522000000000006</v>
      </c>
      <c r="X7" s="390">
        <v>39568</v>
      </c>
      <c r="Y7">
        <v>1.554</v>
      </c>
    </row>
    <row r="8" spans="1:25">
      <c r="A8" s="390">
        <v>42655</v>
      </c>
      <c r="B8">
        <v>572.88300000000004</v>
      </c>
      <c r="C8">
        <v>2038.502</v>
      </c>
      <c r="H8" s="390">
        <v>42655</v>
      </c>
      <c r="I8">
        <v>2408.915</v>
      </c>
      <c r="J8">
        <v>8455.6890000000003</v>
      </c>
      <c r="T8" s="390">
        <v>39598</v>
      </c>
      <c r="U8">
        <v>4617.8450000000003</v>
      </c>
      <c r="V8">
        <v>98.242000000000004</v>
      </c>
      <c r="X8" s="390">
        <v>39598</v>
      </c>
      <c r="Y8">
        <v>1.5508</v>
      </c>
    </row>
    <row r="9" spans="1:25">
      <c r="A9" s="390">
        <v>42656</v>
      </c>
      <c r="B9">
        <v>565.75099999999998</v>
      </c>
      <c r="C9">
        <v>2032.0129999999999</v>
      </c>
      <c r="H9" s="390">
        <v>42656</v>
      </c>
      <c r="I9">
        <v>2378.9279999999999</v>
      </c>
      <c r="J9">
        <v>8429.07</v>
      </c>
      <c r="T9" s="390">
        <v>39629</v>
      </c>
      <c r="U9">
        <v>4241.4629999999997</v>
      </c>
      <c r="V9">
        <v>89.003</v>
      </c>
      <c r="X9" s="390">
        <v>39629</v>
      </c>
      <c r="Y9">
        <v>1.5764</v>
      </c>
    </row>
    <row r="10" spans="1:25">
      <c r="A10" s="390">
        <v>42657</v>
      </c>
      <c r="B10">
        <v>576.89</v>
      </c>
      <c r="C10">
        <v>2032.12</v>
      </c>
      <c r="H10" s="390">
        <v>42657</v>
      </c>
      <c r="I10">
        <v>2425.7640000000001</v>
      </c>
      <c r="J10">
        <v>8429.5139999999992</v>
      </c>
      <c r="T10" s="390">
        <v>39660</v>
      </c>
      <c r="U10">
        <v>4192.9539999999997</v>
      </c>
      <c r="V10">
        <v>88.847999999999999</v>
      </c>
      <c r="X10" s="390">
        <v>39660</v>
      </c>
      <c r="Y10">
        <v>1.5610999999999999</v>
      </c>
    </row>
    <row r="11" spans="1:25">
      <c r="A11" s="390">
        <v>42660</v>
      </c>
      <c r="B11">
        <v>578.73800000000006</v>
      </c>
      <c r="C11">
        <v>2026.0909999999999</v>
      </c>
      <c r="H11" s="390">
        <v>42660</v>
      </c>
      <c r="I11">
        <v>2433.538</v>
      </c>
      <c r="J11">
        <v>8404.73</v>
      </c>
      <c r="T11" s="390">
        <v>39689</v>
      </c>
      <c r="U11">
        <v>4250.3829999999998</v>
      </c>
      <c r="V11">
        <v>95.447999999999993</v>
      </c>
      <c r="X11" s="390">
        <v>39689</v>
      </c>
      <c r="Y11">
        <v>1.4735</v>
      </c>
    </row>
    <row r="12" spans="1:25">
      <c r="A12" s="390">
        <v>42661</v>
      </c>
      <c r="B12">
        <v>590.97400000000005</v>
      </c>
      <c r="C12">
        <v>2038.63</v>
      </c>
      <c r="H12" s="390">
        <v>42661</v>
      </c>
      <c r="I12">
        <v>2484.9879999999998</v>
      </c>
      <c r="J12">
        <v>8456.7479999999996</v>
      </c>
      <c r="T12" s="390">
        <v>39721</v>
      </c>
      <c r="U12">
        <v>3860.5140000000001</v>
      </c>
      <c r="V12">
        <v>90.864999999999995</v>
      </c>
      <c r="X12" s="390">
        <v>39721</v>
      </c>
      <c r="Y12">
        <v>1.4302999999999999</v>
      </c>
    </row>
    <row r="13" spans="1:25">
      <c r="A13" s="390">
        <v>42662</v>
      </c>
      <c r="B13">
        <v>593.45399999999995</v>
      </c>
      <c r="C13">
        <v>2043.143</v>
      </c>
      <c r="H13" s="390">
        <v>42662</v>
      </c>
      <c r="I13">
        <v>2495.415</v>
      </c>
      <c r="J13">
        <v>8476.625</v>
      </c>
      <c r="T13" s="390">
        <v>39752</v>
      </c>
      <c r="U13">
        <v>3200.3040000000001</v>
      </c>
      <c r="V13">
        <v>83.44</v>
      </c>
      <c r="X13" s="390">
        <v>39752</v>
      </c>
      <c r="Y13">
        <v>1.2757000000000001</v>
      </c>
    </row>
    <row r="14" spans="1:25">
      <c r="A14" s="390">
        <v>42663</v>
      </c>
      <c r="B14">
        <v>597.75599999999997</v>
      </c>
      <c r="C14">
        <v>2039.9739999999999</v>
      </c>
      <c r="H14" s="390">
        <v>42663</v>
      </c>
      <c r="I14">
        <v>2513.5039999999999</v>
      </c>
      <c r="J14">
        <v>8464.0439999999999</v>
      </c>
      <c r="T14" s="390">
        <v>39780</v>
      </c>
      <c r="U14">
        <v>2964.17</v>
      </c>
      <c r="V14">
        <v>77.231999999999999</v>
      </c>
      <c r="X14" s="390">
        <v>39780</v>
      </c>
      <c r="Y14">
        <v>1.2726999999999999</v>
      </c>
    </row>
    <row r="15" spans="1:25">
      <c r="A15" s="390">
        <v>42664</v>
      </c>
      <c r="B15">
        <v>598.91999999999996</v>
      </c>
      <c r="C15">
        <v>2040.1130000000001</v>
      </c>
      <c r="H15" s="390">
        <v>42664</v>
      </c>
      <c r="I15">
        <v>2518.3989999999999</v>
      </c>
      <c r="J15">
        <v>8464.6589999999997</v>
      </c>
      <c r="T15" s="390">
        <v>39813</v>
      </c>
      <c r="U15">
        <v>3002.6039999999998</v>
      </c>
      <c r="V15">
        <v>71.415000000000006</v>
      </c>
      <c r="X15" s="390">
        <v>39813</v>
      </c>
      <c r="Y15">
        <v>1.3916999999999999</v>
      </c>
    </row>
    <row r="16" spans="1:25">
      <c r="A16" s="390">
        <v>42667</v>
      </c>
      <c r="B16">
        <v>603.51800000000003</v>
      </c>
      <c r="C16">
        <v>2050.2919999999999</v>
      </c>
      <c r="H16" s="390">
        <v>42667</v>
      </c>
      <c r="I16">
        <v>2537.7330000000002</v>
      </c>
      <c r="J16">
        <v>8506.9380000000001</v>
      </c>
    </row>
    <row r="17" spans="1:25">
      <c r="A17" s="390">
        <v>42668</v>
      </c>
      <c r="B17">
        <v>602.27300000000002</v>
      </c>
      <c r="C17">
        <v>2042.1379999999999</v>
      </c>
      <c r="H17" s="390">
        <v>42668</v>
      </c>
      <c r="I17">
        <v>2532.5</v>
      </c>
      <c r="J17">
        <v>8473.3590000000004</v>
      </c>
      <c r="R17" s="395">
        <f>(1+U17)*(1+Y17)-1</f>
        <v>-0.33503806806616554</v>
      </c>
      <c r="U17" s="395">
        <f>(U15-U3)/U3</f>
        <v>-0.37135553245545988</v>
      </c>
      <c r="V17" s="395">
        <f>(V15-V3)/V3</f>
        <v>-0.33879285601859138</v>
      </c>
      <c r="Y17" s="395">
        <f>((1/Y15)-(1/Y3))/(1/Y3)</f>
        <v>5.7771071351584297E-2</v>
      </c>
    </row>
    <row r="18" spans="1:25">
      <c r="A18" s="390">
        <v>42669</v>
      </c>
      <c r="B18">
        <v>604.11099999999999</v>
      </c>
      <c r="C18">
        <v>2038.4480000000001</v>
      </c>
      <c r="H18" s="390">
        <v>42669</v>
      </c>
      <c r="I18">
        <v>2540.2260000000001</v>
      </c>
      <c r="J18">
        <v>8458.16</v>
      </c>
    </row>
    <row r="19" spans="1:25">
      <c r="A19" s="390">
        <v>42670</v>
      </c>
      <c r="B19">
        <v>607.79300000000001</v>
      </c>
      <c r="C19">
        <v>2031.8579999999999</v>
      </c>
      <c r="H19" s="390">
        <v>42670</v>
      </c>
      <c r="I19">
        <v>2555.7089999999998</v>
      </c>
      <c r="J19">
        <v>8431.2109999999993</v>
      </c>
    </row>
    <row r="20" spans="1:25">
      <c r="A20" s="390">
        <v>42671</v>
      </c>
      <c r="B20">
        <v>603.51400000000001</v>
      </c>
      <c r="C20">
        <v>2025.8910000000001</v>
      </c>
      <c r="H20" s="390">
        <v>42671</v>
      </c>
      <c r="I20">
        <v>2537.7179999999998</v>
      </c>
      <c r="J20">
        <v>8406.9089999999997</v>
      </c>
    </row>
    <row r="21" spans="1:25">
      <c r="A21" s="390">
        <v>42674</v>
      </c>
      <c r="B21">
        <v>596.15300000000002</v>
      </c>
      <c r="C21">
        <v>2026.098</v>
      </c>
      <c r="H21" s="390">
        <v>42674</v>
      </c>
      <c r="I21">
        <v>2506.7649999999999</v>
      </c>
      <c r="J21">
        <v>8407.7980000000007</v>
      </c>
    </row>
    <row r="22" spans="1:25">
      <c r="A22" s="390">
        <v>42675</v>
      </c>
      <c r="B22">
        <v>588.73599999999999</v>
      </c>
      <c r="C22">
        <v>2012.2439999999999</v>
      </c>
      <c r="H22" s="390">
        <v>42675</v>
      </c>
      <c r="I22">
        <v>2475.5770000000002</v>
      </c>
      <c r="J22">
        <v>8350.3950000000004</v>
      </c>
    </row>
    <row r="23" spans="1:25">
      <c r="A23" s="390">
        <v>42676</v>
      </c>
      <c r="B23">
        <v>574.25</v>
      </c>
      <c r="C23">
        <v>1998.4059999999999</v>
      </c>
      <c r="H23" s="390">
        <v>42676</v>
      </c>
      <c r="I23">
        <v>2414.6660000000002</v>
      </c>
      <c r="J23">
        <v>8294.0290000000005</v>
      </c>
    </row>
    <row r="24" spans="1:25">
      <c r="A24" s="390">
        <v>42677</v>
      </c>
      <c r="B24">
        <v>572.42899999999997</v>
      </c>
      <c r="C24">
        <v>1989.2809999999999</v>
      </c>
      <c r="H24" s="390">
        <v>42677</v>
      </c>
      <c r="I24">
        <v>2407.0070000000001</v>
      </c>
      <c r="J24">
        <v>8259.0830000000005</v>
      </c>
    </row>
    <row r="25" spans="1:25">
      <c r="A25" s="390">
        <v>42678</v>
      </c>
      <c r="B25">
        <v>569.39700000000005</v>
      </c>
      <c r="C25">
        <v>1986.327</v>
      </c>
      <c r="H25" s="390">
        <v>42678</v>
      </c>
      <c r="I25">
        <v>2394.2559999999999</v>
      </c>
      <c r="J25">
        <v>8247.0409999999993</v>
      </c>
    </row>
    <row r="26" spans="1:25">
      <c r="A26" s="390">
        <v>42681</v>
      </c>
      <c r="B26">
        <v>584.09500000000003</v>
      </c>
      <c r="C26">
        <v>2029.951</v>
      </c>
      <c r="H26" s="390">
        <v>42681</v>
      </c>
      <c r="I26">
        <v>2456.06</v>
      </c>
      <c r="J26">
        <v>8428.2450000000008</v>
      </c>
    </row>
    <row r="27" spans="1:25">
      <c r="A27" s="390">
        <v>42682</v>
      </c>
      <c r="B27">
        <v>587.16800000000001</v>
      </c>
      <c r="C27">
        <v>2037.7149999999999</v>
      </c>
      <c r="H27" s="390">
        <v>42682</v>
      </c>
      <c r="I27">
        <v>2468.9850000000001</v>
      </c>
      <c r="J27">
        <v>8464.4850000000006</v>
      </c>
    </row>
    <row r="28" spans="1:25">
      <c r="A28" s="390">
        <v>42683</v>
      </c>
      <c r="B28">
        <v>586.64300000000003</v>
      </c>
      <c r="C28">
        <v>2060.1790000000001</v>
      </c>
      <c r="H28" s="390">
        <v>42683</v>
      </c>
      <c r="I28">
        <v>2466.7739999999999</v>
      </c>
      <c r="J28">
        <v>8558.3989999999994</v>
      </c>
    </row>
    <row r="29" spans="1:25">
      <c r="A29" s="390">
        <v>42684</v>
      </c>
      <c r="B29">
        <v>587.94500000000005</v>
      </c>
      <c r="C29">
        <v>2062.893</v>
      </c>
      <c r="H29" s="390">
        <v>42684</v>
      </c>
      <c r="I29">
        <v>2472.2489999999998</v>
      </c>
      <c r="J29">
        <v>8570.4470000000001</v>
      </c>
    </row>
    <row r="30" spans="1:25">
      <c r="A30" s="390">
        <v>42685</v>
      </c>
      <c r="B30">
        <v>587.82299999999998</v>
      </c>
      <c r="C30">
        <v>2060.2359999999999</v>
      </c>
      <c r="H30" s="390">
        <v>42685</v>
      </c>
      <c r="I30">
        <v>2471.7359999999999</v>
      </c>
      <c r="J30">
        <v>8559.4069999999992</v>
      </c>
    </row>
    <row r="31" spans="1:25">
      <c r="A31" s="390">
        <v>42688</v>
      </c>
      <c r="B31">
        <v>582.19100000000003</v>
      </c>
      <c r="C31">
        <v>2060.5239999999999</v>
      </c>
      <c r="H31" s="390">
        <v>42688</v>
      </c>
      <c r="I31">
        <v>2448.0569999999998</v>
      </c>
      <c r="J31">
        <v>8561.8420000000006</v>
      </c>
    </row>
    <row r="32" spans="1:25">
      <c r="A32" s="390">
        <v>42689</v>
      </c>
      <c r="B32">
        <v>582.52700000000004</v>
      </c>
      <c r="C32">
        <v>2075.8440000000001</v>
      </c>
      <c r="H32" s="390">
        <v>42689</v>
      </c>
      <c r="I32">
        <v>2449.4699999999998</v>
      </c>
      <c r="J32">
        <v>8627.402</v>
      </c>
    </row>
    <row r="33" spans="1:10">
      <c r="A33" s="390">
        <v>42690</v>
      </c>
      <c r="B33">
        <v>578.62699999999995</v>
      </c>
      <c r="C33">
        <v>2072.8220000000001</v>
      </c>
      <c r="H33" s="390">
        <v>42690</v>
      </c>
      <c r="I33">
        <v>2433.069</v>
      </c>
      <c r="J33">
        <v>8617.143</v>
      </c>
    </row>
    <row r="34" spans="1:10">
      <c r="A34" s="390">
        <v>42691</v>
      </c>
      <c r="B34">
        <v>578.62599999999998</v>
      </c>
      <c r="C34">
        <v>2082.8719999999998</v>
      </c>
      <c r="H34" s="390">
        <v>42691</v>
      </c>
      <c r="I34">
        <v>2433.067</v>
      </c>
      <c r="J34">
        <v>8659.3909999999996</v>
      </c>
    </row>
    <row r="35" spans="1:10">
      <c r="A35" s="390">
        <v>42692</v>
      </c>
      <c r="B35">
        <v>567.572</v>
      </c>
      <c r="C35">
        <v>2078.0509999999999</v>
      </c>
      <c r="H35" s="390">
        <v>42692</v>
      </c>
      <c r="I35">
        <v>2386.5830000000001</v>
      </c>
      <c r="J35">
        <v>8640.6769999999997</v>
      </c>
    </row>
    <row r="36" spans="1:10">
      <c r="A36" s="390">
        <v>42695</v>
      </c>
      <c r="B36">
        <v>569.56299999999999</v>
      </c>
      <c r="C36">
        <v>2093.5740000000001</v>
      </c>
      <c r="H36" s="390">
        <v>42695</v>
      </c>
      <c r="I36">
        <v>2400.8040000000001</v>
      </c>
      <c r="J36">
        <v>8705.3430000000008</v>
      </c>
    </row>
    <row r="37" spans="1:10">
      <c r="A37" s="390">
        <v>42696</v>
      </c>
      <c r="B37">
        <v>577.995</v>
      </c>
      <c r="C37">
        <v>2098.0219999999999</v>
      </c>
      <c r="H37" s="390">
        <v>42696</v>
      </c>
      <c r="I37">
        <v>2436.3429999999998</v>
      </c>
      <c r="J37">
        <v>8724.2270000000008</v>
      </c>
    </row>
    <row r="38" spans="1:10">
      <c r="A38" s="390">
        <v>42697</v>
      </c>
      <c r="B38">
        <v>578.26499999999999</v>
      </c>
      <c r="C38">
        <v>2099.6979999999999</v>
      </c>
      <c r="H38" s="390">
        <v>42697</v>
      </c>
      <c r="I38">
        <v>2437.4810000000002</v>
      </c>
      <c r="J38">
        <v>8731.5300000000007</v>
      </c>
    </row>
    <row r="39" spans="1:10">
      <c r="A39" s="390">
        <v>42698</v>
      </c>
      <c r="B39">
        <v>577.02499999999998</v>
      </c>
      <c r="C39">
        <v>2099.6979999999999</v>
      </c>
      <c r="H39" s="390">
        <v>42698</v>
      </c>
      <c r="I39">
        <v>2432.2570000000001</v>
      </c>
      <c r="J39">
        <v>8731.5300000000007</v>
      </c>
    </row>
    <row r="40" spans="1:10">
      <c r="A40" s="390">
        <v>42699</v>
      </c>
      <c r="B40">
        <v>577.39200000000005</v>
      </c>
      <c r="C40">
        <v>2108.134</v>
      </c>
      <c r="H40" s="390">
        <v>42699</v>
      </c>
      <c r="I40">
        <v>2433.8009999999999</v>
      </c>
      <c r="J40">
        <v>8766.7880000000005</v>
      </c>
    </row>
    <row r="41" spans="1:10">
      <c r="A41" s="390">
        <v>42702</v>
      </c>
      <c r="B41">
        <v>566.88599999999997</v>
      </c>
      <c r="C41">
        <v>2096.7629999999999</v>
      </c>
      <c r="H41" s="390">
        <v>42702</v>
      </c>
      <c r="I41">
        <v>2389.518</v>
      </c>
      <c r="J41">
        <v>8720.6190000000006</v>
      </c>
    </row>
    <row r="42" spans="1:10">
      <c r="A42" s="390">
        <v>42703</v>
      </c>
      <c r="B42">
        <v>579.07299999999998</v>
      </c>
      <c r="C42">
        <v>2099.5210000000002</v>
      </c>
      <c r="H42" s="390">
        <v>42703</v>
      </c>
      <c r="I42">
        <v>2440.8870000000002</v>
      </c>
      <c r="J42">
        <v>8734.2180000000008</v>
      </c>
    </row>
    <row r="43" spans="1:10">
      <c r="A43" s="390">
        <v>42704</v>
      </c>
      <c r="B43">
        <v>592.55200000000002</v>
      </c>
      <c r="C43">
        <v>2093.6109999999999</v>
      </c>
      <c r="H43" s="390">
        <v>42704</v>
      </c>
      <c r="I43">
        <v>2497.703</v>
      </c>
      <c r="J43">
        <v>8711.4390000000003</v>
      </c>
    </row>
    <row r="44" spans="1:10">
      <c r="A44" s="390">
        <v>42705</v>
      </c>
      <c r="B44">
        <v>599.34299999999996</v>
      </c>
      <c r="C44">
        <v>2084.9960000000001</v>
      </c>
      <c r="H44" s="390">
        <v>42705</v>
      </c>
      <c r="I44">
        <v>2526.3290000000002</v>
      </c>
      <c r="J44">
        <v>8675.9159999999993</v>
      </c>
    </row>
    <row r="45" spans="1:10">
      <c r="A45" s="390">
        <v>42706</v>
      </c>
      <c r="B45">
        <v>599.572</v>
      </c>
      <c r="C45">
        <v>2085.48</v>
      </c>
      <c r="H45" s="390">
        <v>42706</v>
      </c>
      <c r="I45">
        <v>2527.2959999999998</v>
      </c>
      <c r="J45">
        <v>8677.9500000000007</v>
      </c>
    </row>
    <row r="46" spans="1:10">
      <c r="A46" s="390">
        <v>42709</v>
      </c>
      <c r="B46">
        <v>597.60299999999995</v>
      </c>
      <c r="C46">
        <v>2098.337</v>
      </c>
      <c r="H46" s="390">
        <v>42709</v>
      </c>
      <c r="I46">
        <v>2518.9940000000001</v>
      </c>
      <c r="J46">
        <v>8732.2860000000001</v>
      </c>
    </row>
    <row r="47" spans="1:10">
      <c r="A47" s="390">
        <v>42710</v>
      </c>
      <c r="B47">
        <v>622.76400000000001</v>
      </c>
      <c r="C47">
        <v>2105.797</v>
      </c>
      <c r="H47" s="390">
        <v>42710</v>
      </c>
      <c r="I47">
        <v>2625.0549999999998</v>
      </c>
      <c r="J47">
        <v>8763.5310000000009</v>
      </c>
    </row>
    <row r="48" spans="1:10">
      <c r="A48" s="390">
        <v>42711</v>
      </c>
      <c r="B48">
        <v>635.84500000000003</v>
      </c>
      <c r="C48">
        <v>2132.8449999999998</v>
      </c>
      <c r="H48" s="390">
        <v>42711</v>
      </c>
      <c r="I48">
        <v>2680.192</v>
      </c>
      <c r="J48">
        <v>8877.7669999999998</v>
      </c>
    </row>
    <row r="49" spans="1:10">
      <c r="A49" s="390">
        <v>42712</v>
      </c>
      <c r="B49">
        <v>644.74900000000002</v>
      </c>
      <c r="C49">
        <v>2137.623</v>
      </c>
      <c r="H49" s="390">
        <v>42712</v>
      </c>
      <c r="I49">
        <v>2717.7249999999999</v>
      </c>
      <c r="J49">
        <v>8898.5470000000005</v>
      </c>
    </row>
    <row r="50" spans="1:10">
      <c r="A50" s="390">
        <v>42713</v>
      </c>
      <c r="B50">
        <v>640.02700000000004</v>
      </c>
      <c r="C50">
        <v>2149.2959999999998</v>
      </c>
      <c r="H50" s="390">
        <v>42713</v>
      </c>
      <c r="I50">
        <v>2697.82</v>
      </c>
      <c r="J50">
        <v>8947.2060000000001</v>
      </c>
    </row>
    <row r="51" spans="1:10">
      <c r="A51" s="390">
        <v>42716</v>
      </c>
      <c r="B51">
        <v>643.91300000000001</v>
      </c>
      <c r="C51">
        <v>2146.567</v>
      </c>
      <c r="H51" s="390">
        <v>42716</v>
      </c>
      <c r="I51">
        <v>2714.2020000000002</v>
      </c>
      <c r="J51">
        <v>8936.3160000000007</v>
      </c>
    </row>
    <row r="52" spans="1:10">
      <c r="A52" s="390">
        <v>42717</v>
      </c>
      <c r="B52">
        <v>659.36800000000005</v>
      </c>
      <c r="C52">
        <v>2160.5920000000001</v>
      </c>
      <c r="H52" s="390">
        <v>42717</v>
      </c>
      <c r="I52">
        <v>2779.3449999999998</v>
      </c>
      <c r="J52">
        <v>8996.2099999999991</v>
      </c>
    </row>
    <row r="53" spans="1:10">
      <c r="A53" s="390">
        <v>42718</v>
      </c>
      <c r="B53">
        <v>651.08299999999997</v>
      </c>
      <c r="C53">
        <v>2142.9360000000001</v>
      </c>
      <c r="H53" s="390">
        <v>42718</v>
      </c>
      <c r="I53">
        <v>2744.424</v>
      </c>
      <c r="J53">
        <v>8923.31</v>
      </c>
    </row>
    <row r="54" spans="1:10">
      <c r="A54" s="390">
        <v>42719</v>
      </c>
      <c r="B54">
        <v>664.50800000000004</v>
      </c>
      <c r="C54">
        <v>2150.9609999999998</v>
      </c>
      <c r="H54" s="390">
        <v>42719</v>
      </c>
      <c r="I54">
        <v>2801.0120000000002</v>
      </c>
      <c r="J54">
        <v>8957.1090000000004</v>
      </c>
    </row>
    <row r="55" spans="1:10">
      <c r="A55" s="390">
        <v>42720</v>
      </c>
      <c r="B55">
        <v>664.88</v>
      </c>
      <c r="C55">
        <v>2147.6109999999999</v>
      </c>
      <c r="H55" s="390">
        <v>42720</v>
      </c>
      <c r="I55">
        <v>2802.5790000000002</v>
      </c>
      <c r="J55">
        <v>8943.402</v>
      </c>
    </row>
    <row r="56" spans="1:10">
      <c r="A56" s="390">
        <v>42723</v>
      </c>
      <c r="B56">
        <v>663.66600000000005</v>
      </c>
      <c r="C56">
        <v>2151.4940000000001</v>
      </c>
      <c r="H56" s="390">
        <v>42723</v>
      </c>
      <c r="I56">
        <v>2797.4609999999998</v>
      </c>
      <c r="J56">
        <v>8959.9369999999999</v>
      </c>
    </row>
    <row r="57" spans="1:10">
      <c r="A57" s="390">
        <v>42724</v>
      </c>
      <c r="B57">
        <v>672.08699999999999</v>
      </c>
      <c r="C57">
        <v>2159.3339999999998</v>
      </c>
      <c r="H57" s="390">
        <v>42724</v>
      </c>
      <c r="I57">
        <v>2832.9580000000001</v>
      </c>
      <c r="J57">
        <v>8993.8160000000007</v>
      </c>
    </row>
    <row r="58" spans="1:10">
      <c r="A58" s="390">
        <v>42725</v>
      </c>
      <c r="B58">
        <v>670.84</v>
      </c>
      <c r="C58">
        <v>2154.076</v>
      </c>
      <c r="H58" s="390">
        <v>42725</v>
      </c>
      <c r="I58">
        <v>2827.7040000000002</v>
      </c>
      <c r="J58">
        <v>8972.24</v>
      </c>
    </row>
    <row r="59" spans="1:10">
      <c r="A59" s="390">
        <v>42726</v>
      </c>
      <c r="B59">
        <v>668.13800000000003</v>
      </c>
      <c r="C59">
        <v>2149.7579999999998</v>
      </c>
      <c r="H59" s="390">
        <v>42726</v>
      </c>
      <c r="I59">
        <v>2816.3139999999999</v>
      </c>
      <c r="J59">
        <v>8955.4369999999999</v>
      </c>
    </row>
    <row r="60" spans="1:10">
      <c r="A60" s="390">
        <v>42727</v>
      </c>
      <c r="B60">
        <v>676.51499999999999</v>
      </c>
      <c r="C60">
        <v>2152.8429999999998</v>
      </c>
      <c r="H60" s="390">
        <v>42727</v>
      </c>
      <c r="I60">
        <v>2851.6219999999998</v>
      </c>
      <c r="J60">
        <v>8969.1290000000008</v>
      </c>
    </row>
    <row r="61" spans="1:10">
      <c r="A61" s="390">
        <v>42730</v>
      </c>
      <c r="B61">
        <v>676.51499999999999</v>
      </c>
      <c r="C61">
        <v>2152.8429999999998</v>
      </c>
      <c r="H61" s="390">
        <v>42730</v>
      </c>
      <c r="I61">
        <v>2851.6219999999998</v>
      </c>
      <c r="J61">
        <v>8969.1290000000008</v>
      </c>
    </row>
    <row r="62" spans="1:10">
      <c r="A62" s="390">
        <v>42731</v>
      </c>
      <c r="B62">
        <v>678.31399999999996</v>
      </c>
      <c r="C62">
        <v>2157.7449999999999</v>
      </c>
      <c r="H62" s="390">
        <v>42731</v>
      </c>
      <c r="I62">
        <v>2859.2069999999999</v>
      </c>
      <c r="J62">
        <v>8989.6309999999994</v>
      </c>
    </row>
    <row r="63" spans="1:10">
      <c r="A63" s="390">
        <v>42732</v>
      </c>
      <c r="B63">
        <v>673.13900000000001</v>
      </c>
      <c r="C63">
        <v>2139.625</v>
      </c>
      <c r="H63" s="390">
        <v>42732</v>
      </c>
      <c r="I63">
        <v>2837.3910000000001</v>
      </c>
      <c r="J63">
        <v>8915.9220000000005</v>
      </c>
    </row>
    <row r="64" spans="1:10">
      <c r="A64" s="390">
        <v>42733</v>
      </c>
      <c r="B64">
        <v>672.45600000000002</v>
      </c>
      <c r="C64">
        <v>2139.0940000000001</v>
      </c>
      <c r="H64" s="390">
        <v>42733</v>
      </c>
      <c r="I64">
        <v>2834.5140000000001</v>
      </c>
      <c r="J64">
        <v>8914.1479999999992</v>
      </c>
    </row>
    <row r="65" spans="1:10">
      <c r="A65" s="390">
        <v>42734</v>
      </c>
      <c r="B65">
        <v>673.49099999999999</v>
      </c>
      <c r="C65">
        <v>2129.3560000000002</v>
      </c>
      <c r="H65" s="390">
        <v>42734</v>
      </c>
      <c r="I65">
        <v>2838.875</v>
      </c>
      <c r="J65">
        <v>8873.9830000000002</v>
      </c>
    </row>
    <row r="66" spans="1:10">
      <c r="A66" s="390">
        <v>42737</v>
      </c>
      <c r="B66">
        <v>683.83299999999997</v>
      </c>
      <c r="C66">
        <v>2129.3560000000002</v>
      </c>
      <c r="H66" s="390">
        <v>42737</v>
      </c>
      <c r="I66">
        <v>2882.471</v>
      </c>
      <c r="J66">
        <v>8873.9830000000002</v>
      </c>
    </row>
    <row r="67" spans="1:10">
      <c r="A67" s="390">
        <v>42738</v>
      </c>
      <c r="B67">
        <v>683.56500000000005</v>
      </c>
      <c r="C67">
        <v>2147.4740000000002</v>
      </c>
      <c r="H67" s="390">
        <v>42738</v>
      </c>
      <c r="I67">
        <v>2881.3420000000001</v>
      </c>
      <c r="J67">
        <v>8949.7270000000008</v>
      </c>
    </row>
    <row r="68" spans="1:10">
      <c r="A68" s="390">
        <v>42739</v>
      </c>
      <c r="B68">
        <v>685.35699999999997</v>
      </c>
      <c r="C68">
        <v>2160.9279999999999</v>
      </c>
      <c r="H68" s="390">
        <v>42739</v>
      </c>
      <c r="I68">
        <v>2888.8919999999998</v>
      </c>
      <c r="J68">
        <v>9007.7369999999992</v>
      </c>
    </row>
    <row r="69" spans="1:10">
      <c r="A69" s="390">
        <v>42740</v>
      </c>
      <c r="B69">
        <v>685.327</v>
      </c>
      <c r="C69">
        <v>2159.3980000000001</v>
      </c>
      <c r="H69" s="390">
        <v>42740</v>
      </c>
      <c r="I69">
        <v>2888.768</v>
      </c>
      <c r="J69">
        <v>9001.4709999999995</v>
      </c>
    </row>
    <row r="70" spans="1:10">
      <c r="A70" s="390">
        <v>42741</v>
      </c>
      <c r="B70">
        <v>686.702</v>
      </c>
      <c r="C70">
        <v>2167.3519999999999</v>
      </c>
      <c r="H70" s="390">
        <v>42741</v>
      </c>
      <c r="I70">
        <v>2894.5650000000001</v>
      </c>
      <c r="J70">
        <v>9037.2929999999997</v>
      </c>
    </row>
    <row r="71" spans="1:10">
      <c r="A71" s="390">
        <v>42744</v>
      </c>
      <c r="B71">
        <v>674.34299999999996</v>
      </c>
      <c r="C71">
        <v>2159.9499999999998</v>
      </c>
      <c r="H71" s="390">
        <v>42744</v>
      </c>
      <c r="I71">
        <v>2842.47</v>
      </c>
      <c r="J71">
        <v>9006.4599999999991</v>
      </c>
    </row>
    <row r="72" spans="1:10">
      <c r="A72" s="390">
        <v>42745</v>
      </c>
      <c r="B72">
        <v>676.06700000000001</v>
      </c>
      <c r="C72">
        <v>2160.183</v>
      </c>
      <c r="H72" s="390">
        <v>42745</v>
      </c>
      <c r="I72">
        <v>2849.7359999999999</v>
      </c>
      <c r="J72">
        <v>9007.4869999999992</v>
      </c>
    </row>
    <row r="73" spans="1:10">
      <c r="A73" s="390">
        <v>42746</v>
      </c>
      <c r="B73">
        <v>677.51499999999999</v>
      </c>
      <c r="C73">
        <v>2165.9479999999999</v>
      </c>
      <c r="H73" s="390">
        <v>42746</v>
      </c>
      <c r="I73">
        <v>2855.8359999999998</v>
      </c>
      <c r="J73">
        <v>9032.3369999999995</v>
      </c>
    </row>
    <row r="74" spans="1:10">
      <c r="A74" s="390">
        <v>42747</v>
      </c>
      <c r="B74">
        <v>665.75599999999997</v>
      </c>
      <c r="C74">
        <v>2161.5189999999998</v>
      </c>
      <c r="H74" s="390">
        <v>42747</v>
      </c>
      <c r="I74">
        <v>2806.27</v>
      </c>
      <c r="J74">
        <v>9014.0499999999993</v>
      </c>
    </row>
    <row r="75" spans="1:10">
      <c r="A75" s="390">
        <v>42748</v>
      </c>
      <c r="B75">
        <v>676.60500000000002</v>
      </c>
      <c r="C75">
        <v>2166.029</v>
      </c>
      <c r="H75" s="390">
        <v>42748</v>
      </c>
      <c r="I75">
        <v>2852.0030000000002</v>
      </c>
      <c r="J75">
        <v>9032.8590000000004</v>
      </c>
    </row>
    <row r="76" spans="1:10">
      <c r="A76" s="390">
        <v>42751</v>
      </c>
      <c r="B76">
        <v>667.41600000000005</v>
      </c>
      <c r="C76">
        <v>2166.029</v>
      </c>
      <c r="H76" s="390">
        <v>42751</v>
      </c>
      <c r="I76">
        <v>2813.268</v>
      </c>
      <c r="J76">
        <v>9032.8590000000004</v>
      </c>
    </row>
    <row r="77" spans="1:10">
      <c r="A77" s="390">
        <v>42752</v>
      </c>
      <c r="B77">
        <v>668.91800000000001</v>
      </c>
      <c r="C77">
        <v>2159.451</v>
      </c>
      <c r="H77" s="390">
        <v>42752</v>
      </c>
      <c r="I77">
        <v>2819.6</v>
      </c>
      <c r="J77">
        <v>9005.4240000000009</v>
      </c>
    </row>
    <row r="78" spans="1:10">
      <c r="A78" s="390">
        <v>42753</v>
      </c>
      <c r="B78">
        <v>670.49800000000005</v>
      </c>
      <c r="C78">
        <v>2163.6390000000001</v>
      </c>
      <c r="H78" s="390">
        <v>42753</v>
      </c>
      <c r="I78">
        <v>2826.261</v>
      </c>
      <c r="J78">
        <v>9024.3269999999993</v>
      </c>
    </row>
    <row r="79" spans="1:10">
      <c r="A79" s="390">
        <v>42754</v>
      </c>
      <c r="B79">
        <v>673.75199999999995</v>
      </c>
      <c r="C79">
        <v>2156.056</v>
      </c>
      <c r="H79" s="390">
        <v>42754</v>
      </c>
      <c r="I79">
        <v>2839.9749999999999</v>
      </c>
      <c r="J79">
        <v>8992.8529999999992</v>
      </c>
    </row>
    <row r="80" spans="1:10">
      <c r="A80" s="390">
        <v>42755</v>
      </c>
      <c r="B80">
        <v>674.07399999999996</v>
      </c>
      <c r="C80">
        <v>2162.7660000000001</v>
      </c>
      <c r="H80" s="390">
        <v>42755</v>
      </c>
      <c r="I80">
        <v>2841.3330000000001</v>
      </c>
      <c r="J80">
        <v>9021.0769999999993</v>
      </c>
    </row>
    <row r="81" spans="1:10">
      <c r="A81" s="390">
        <v>42758</v>
      </c>
      <c r="B81">
        <v>668.33900000000006</v>
      </c>
      <c r="C81">
        <v>2157.4110000000001</v>
      </c>
      <c r="H81" s="390">
        <v>42758</v>
      </c>
      <c r="I81">
        <v>2825.2570000000001</v>
      </c>
      <c r="J81">
        <v>8998.9959999999992</v>
      </c>
    </row>
    <row r="82" spans="1:10">
      <c r="A82" s="390">
        <v>42759</v>
      </c>
      <c r="B82">
        <v>673.01800000000003</v>
      </c>
      <c r="C82">
        <v>2172.0050000000001</v>
      </c>
      <c r="H82" s="390">
        <v>42759</v>
      </c>
      <c r="I82">
        <v>2845.038</v>
      </c>
      <c r="J82">
        <v>9059.8880000000008</v>
      </c>
    </row>
    <row r="83" spans="1:10">
      <c r="A83" s="390">
        <v>42760</v>
      </c>
      <c r="B83">
        <v>675.41499999999996</v>
      </c>
      <c r="C83">
        <v>2189.3380000000002</v>
      </c>
      <c r="H83" s="390">
        <v>42760</v>
      </c>
      <c r="I83">
        <v>2855.172</v>
      </c>
      <c r="J83">
        <v>9132.2240000000002</v>
      </c>
    </row>
    <row r="84" spans="1:10">
      <c r="A84" s="390">
        <v>42761</v>
      </c>
      <c r="B84">
        <v>668.79300000000001</v>
      </c>
      <c r="C84">
        <v>2187.1680000000001</v>
      </c>
      <c r="H84" s="390">
        <v>42761</v>
      </c>
      <c r="I84">
        <v>2827.1759999999999</v>
      </c>
      <c r="J84">
        <v>9123.3379999999997</v>
      </c>
    </row>
    <row r="85" spans="1:10">
      <c r="A85" s="390">
        <v>42762</v>
      </c>
      <c r="B85">
        <v>663.63400000000001</v>
      </c>
      <c r="C85">
        <v>2185.4720000000002</v>
      </c>
      <c r="H85" s="390">
        <v>42762</v>
      </c>
      <c r="I85">
        <v>2805.3719999999998</v>
      </c>
      <c r="J85">
        <v>9116.8310000000001</v>
      </c>
    </row>
    <row r="86" spans="1:10">
      <c r="A86" s="390">
        <v>42765</v>
      </c>
      <c r="B86">
        <v>643.84100000000001</v>
      </c>
      <c r="C86">
        <v>2172.2809999999999</v>
      </c>
      <c r="H86" s="390">
        <v>42765</v>
      </c>
      <c r="I86">
        <v>2721.6990000000001</v>
      </c>
      <c r="J86">
        <v>9062.3089999999993</v>
      </c>
    </row>
    <row r="87" spans="1:10">
      <c r="A87" s="390">
        <v>42766</v>
      </c>
      <c r="B87">
        <v>639.16999999999996</v>
      </c>
      <c r="C87">
        <v>2171.1880000000001</v>
      </c>
      <c r="H87" s="390">
        <v>42766</v>
      </c>
      <c r="I87">
        <v>2701.9520000000002</v>
      </c>
      <c r="J87">
        <v>9057.8019999999997</v>
      </c>
    </row>
    <row r="88" spans="1:10">
      <c r="A88" s="390">
        <v>42767</v>
      </c>
      <c r="B88">
        <v>642.57000000000005</v>
      </c>
      <c r="C88">
        <v>2171.8470000000002</v>
      </c>
      <c r="H88" s="390">
        <v>42767</v>
      </c>
      <c r="I88">
        <v>2716.328</v>
      </c>
      <c r="J88">
        <v>9062.5229999999992</v>
      </c>
    </row>
    <row r="89" spans="1:10">
      <c r="A89" s="390">
        <v>42768</v>
      </c>
      <c r="B89">
        <v>647.17899999999997</v>
      </c>
      <c r="C89">
        <v>2173.33</v>
      </c>
      <c r="H89" s="390">
        <v>42768</v>
      </c>
      <c r="I89">
        <v>2735.8110000000001</v>
      </c>
      <c r="J89">
        <v>9069.2209999999995</v>
      </c>
    </row>
    <row r="90" spans="1:10">
      <c r="A90" s="390">
        <v>42769</v>
      </c>
      <c r="B90">
        <v>656.12300000000005</v>
      </c>
      <c r="C90">
        <v>2189.442</v>
      </c>
      <c r="H90" s="390">
        <v>42769</v>
      </c>
      <c r="I90">
        <v>2773.6170000000002</v>
      </c>
      <c r="J90">
        <v>9137.2739999999994</v>
      </c>
    </row>
    <row r="91" spans="1:10">
      <c r="A91" s="390">
        <v>42772</v>
      </c>
      <c r="B91">
        <v>640.86900000000003</v>
      </c>
      <c r="C91">
        <v>2184.8960000000002</v>
      </c>
      <c r="H91" s="390">
        <v>42772</v>
      </c>
      <c r="I91">
        <v>2709.1370000000002</v>
      </c>
      <c r="J91">
        <v>9118.3359999999993</v>
      </c>
    </row>
    <row r="92" spans="1:10">
      <c r="A92" s="390">
        <v>42773</v>
      </c>
      <c r="B92">
        <v>639.55700000000002</v>
      </c>
      <c r="C92">
        <v>2185.3409999999999</v>
      </c>
      <c r="H92" s="390">
        <v>42773</v>
      </c>
      <c r="I92">
        <v>2703.5889999999999</v>
      </c>
      <c r="J92">
        <v>9120.6200000000008</v>
      </c>
    </row>
    <row r="93" spans="1:10">
      <c r="A93" s="390">
        <v>42774</v>
      </c>
      <c r="B93">
        <v>643.67899999999997</v>
      </c>
      <c r="C93">
        <v>2187.0810000000001</v>
      </c>
      <c r="H93" s="390">
        <v>42774</v>
      </c>
      <c r="I93">
        <v>2721.0160000000001</v>
      </c>
      <c r="J93">
        <v>9130.7119999999995</v>
      </c>
    </row>
    <row r="94" spans="1:10">
      <c r="A94" s="390">
        <v>42775</v>
      </c>
      <c r="B94">
        <v>650.09400000000005</v>
      </c>
      <c r="C94">
        <v>2199.5920000000001</v>
      </c>
      <c r="H94" s="390">
        <v>42775</v>
      </c>
      <c r="I94">
        <v>2748.1329999999998</v>
      </c>
      <c r="J94">
        <v>9184.5419999999995</v>
      </c>
    </row>
    <row r="95" spans="1:10">
      <c r="A95" s="390">
        <v>42776</v>
      </c>
      <c r="B95">
        <v>648.32299999999998</v>
      </c>
      <c r="C95">
        <v>2207.2020000000002</v>
      </c>
      <c r="H95" s="390">
        <v>42776</v>
      </c>
      <c r="I95">
        <v>2740.6469999999999</v>
      </c>
      <c r="J95">
        <v>9216.8629999999994</v>
      </c>
    </row>
    <row r="96" spans="1:10">
      <c r="A96" s="390">
        <v>42779</v>
      </c>
      <c r="B96">
        <v>653.91899999999998</v>
      </c>
      <c r="C96">
        <v>2218.5140000000001</v>
      </c>
      <c r="H96" s="390">
        <v>42779</v>
      </c>
      <c r="I96">
        <v>2764.3029999999999</v>
      </c>
      <c r="J96">
        <v>9266.3739999999998</v>
      </c>
    </row>
    <row r="97" spans="1:10">
      <c r="A97" s="390">
        <v>42780</v>
      </c>
      <c r="B97">
        <v>657.29100000000005</v>
      </c>
      <c r="C97">
        <v>2227.4499999999998</v>
      </c>
      <c r="H97" s="390">
        <v>42780</v>
      </c>
      <c r="I97">
        <v>2778.5549999999998</v>
      </c>
      <c r="J97">
        <v>9306.2039999999997</v>
      </c>
    </row>
    <row r="98" spans="1:10">
      <c r="A98" s="390">
        <v>42781</v>
      </c>
      <c r="B98">
        <v>653.49</v>
      </c>
      <c r="C98">
        <v>2238.444</v>
      </c>
      <c r="H98" s="390">
        <v>42781</v>
      </c>
      <c r="I98">
        <v>2762.49</v>
      </c>
      <c r="J98">
        <v>9353.4249999999993</v>
      </c>
    </row>
    <row r="99" spans="1:10">
      <c r="A99" s="390">
        <v>42782</v>
      </c>
      <c r="B99">
        <v>653.904</v>
      </c>
      <c r="C99">
        <v>2236.2350000000001</v>
      </c>
      <c r="H99" s="390">
        <v>42782</v>
      </c>
      <c r="I99">
        <v>2764.24</v>
      </c>
      <c r="J99">
        <v>9345.0920000000006</v>
      </c>
    </row>
    <row r="100" spans="1:10">
      <c r="A100" s="390">
        <v>42783</v>
      </c>
      <c r="B100">
        <v>651.54499999999996</v>
      </c>
      <c r="C100">
        <v>2240.172</v>
      </c>
      <c r="H100" s="390">
        <v>42783</v>
      </c>
      <c r="I100">
        <v>2754.268</v>
      </c>
      <c r="J100">
        <v>9361.7340000000004</v>
      </c>
    </row>
    <row r="101" spans="1:10">
      <c r="A101" s="390">
        <v>42786</v>
      </c>
      <c r="B101">
        <v>649.96100000000001</v>
      </c>
      <c r="C101">
        <v>2240.172</v>
      </c>
      <c r="H101" s="390">
        <v>42786</v>
      </c>
      <c r="I101">
        <v>2747.57</v>
      </c>
      <c r="J101">
        <v>9361.7340000000004</v>
      </c>
    </row>
    <row r="102" spans="1:10">
      <c r="A102" s="390">
        <v>42787</v>
      </c>
      <c r="B102">
        <v>651.97699999999998</v>
      </c>
      <c r="C102">
        <v>2253.752</v>
      </c>
      <c r="H102" s="390">
        <v>42787</v>
      </c>
      <c r="I102">
        <v>2756.0920000000001</v>
      </c>
      <c r="J102">
        <v>9418.4959999999992</v>
      </c>
    </row>
    <row r="103" spans="1:10">
      <c r="A103" s="390">
        <v>42788</v>
      </c>
      <c r="B103">
        <v>645.58600000000001</v>
      </c>
      <c r="C103">
        <v>2251.1529999999998</v>
      </c>
      <c r="H103" s="390">
        <v>42788</v>
      </c>
      <c r="I103">
        <v>2729.076</v>
      </c>
      <c r="J103">
        <v>9408.42</v>
      </c>
    </row>
    <row r="104" spans="1:10">
      <c r="A104" s="390">
        <v>42789</v>
      </c>
      <c r="B104">
        <v>644.17700000000002</v>
      </c>
      <c r="C104">
        <v>2251.511</v>
      </c>
      <c r="H104" s="390">
        <v>42789</v>
      </c>
      <c r="I104">
        <v>2723.1179999999999</v>
      </c>
      <c r="J104">
        <v>9411.0030000000006</v>
      </c>
    </row>
    <row r="105" spans="1:10">
      <c r="A105" s="390">
        <v>42790</v>
      </c>
      <c r="B105">
        <v>636.62699999999995</v>
      </c>
      <c r="C105">
        <v>2254.9229999999998</v>
      </c>
      <c r="H105" s="390">
        <v>42790</v>
      </c>
      <c r="I105">
        <v>2691.2049999999999</v>
      </c>
      <c r="J105">
        <v>9427.4650000000001</v>
      </c>
    </row>
    <row r="106" spans="1:10">
      <c r="A106" s="390">
        <v>42793</v>
      </c>
      <c r="B106">
        <v>647.31799999999998</v>
      </c>
      <c r="C106">
        <v>2257.5520000000001</v>
      </c>
      <c r="H106" s="390">
        <v>42793</v>
      </c>
      <c r="I106">
        <v>2736.3960000000002</v>
      </c>
      <c r="J106">
        <v>9439.81</v>
      </c>
    </row>
    <row r="107" spans="1:10">
      <c r="A107" s="390">
        <v>42794</v>
      </c>
      <c r="B107">
        <v>648.00300000000004</v>
      </c>
      <c r="C107">
        <v>2251.2890000000002</v>
      </c>
      <c r="H107" s="390">
        <v>42794</v>
      </c>
      <c r="I107">
        <v>2739.2939999999999</v>
      </c>
      <c r="J107">
        <v>9413.9320000000007</v>
      </c>
    </row>
    <row r="108" spans="1:10">
      <c r="A108" s="390">
        <v>42795</v>
      </c>
      <c r="B108">
        <v>663.49099999999999</v>
      </c>
      <c r="C108">
        <v>2281.0100000000002</v>
      </c>
      <c r="H108" s="390">
        <v>42795</v>
      </c>
      <c r="I108">
        <v>2804.7660000000001</v>
      </c>
      <c r="J108">
        <v>9539.9310000000005</v>
      </c>
    </row>
    <row r="109" spans="1:10">
      <c r="A109" s="390">
        <v>42796</v>
      </c>
      <c r="B109">
        <v>665.79899999999998</v>
      </c>
      <c r="C109">
        <v>2267.5250000000001</v>
      </c>
      <c r="H109" s="390">
        <v>42796</v>
      </c>
      <c r="I109">
        <v>2814.52</v>
      </c>
      <c r="J109">
        <v>9484.27</v>
      </c>
    </row>
    <row r="110" spans="1:10">
      <c r="A110" s="390">
        <v>42797</v>
      </c>
      <c r="B110">
        <v>673.50900000000001</v>
      </c>
      <c r="C110">
        <v>2268.596</v>
      </c>
      <c r="H110" s="390">
        <v>42797</v>
      </c>
      <c r="I110">
        <v>2847.1129999999998</v>
      </c>
      <c r="J110">
        <v>9489.0229999999992</v>
      </c>
    </row>
    <row r="111" spans="1:10">
      <c r="A111" s="390">
        <v>42800</v>
      </c>
      <c r="B111">
        <v>666.34400000000005</v>
      </c>
      <c r="C111">
        <v>2261.2109999999998</v>
      </c>
      <c r="H111" s="390">
        <v>42800</v>
      </c>
      <c r="I111">
        <v>2816.826</v>
      </c>
      <c r="J111">
        <v>9458.3439999999991</v>
      </c>
    </row>
    <row r="112" spans="1:10">
      <c r="A112" s="390">
        <v>42801</v>
      </c>
      <c r="B112">
        <v>666.77099999999996</v>
      </c>
      <c r="C112">
        <v>2254.67</v>
      </c>
      <c r="H112" s="390">
        <v>42801</v>
      </c>
      <c r="I112">
        <v>2818.6309999999999</v>
      </c>
      <c r="J112">
        <v>9431.5779999999995</v>
      </c>
    </row>
    <row r="113" spans="1:10">
      <c r="A113" s="390">
        <v>42802</v>
      </c>
      <c r="B113">
        <v>666.96100000000001</v>
      </c>
      <c r="C113">
        <v>2249.2820000000002</v>
      </c>
      <c r="H113" s="390">
        <v>42802</v>
      </c>
      <c r="I113">
        <v>2819.4319999999998</v>
      </c>
      <c r="J113">
        <v>9411.7330000000002</v>
      </c>
    </row>
    <row r="114" spans="1:10">
      <c r="A114" s="390">
        <v>42803</v>
      </c>
      <c r="B114">
        <v>670.82399999999996</v>
      </c>
      <c r="C114">
        <v>2250.9229999999998</v>
      </c>
      <c r="H114" s="390">
        <v>42803</v>
      </c>
      <c r="I114">
        <v>2835.7649999999999</v>
      </c>
      <c r="J114">
        <v>9418.6949999999997</v>
      </c>
    </row>
    <row r="115" spans="1:10">
      <c r="A115" s="390">
        <v>42804</v>
      </c>
      <c r="B115">
        <v>673.495</v>
      </c>
      <c r="C115">
        <v>2258.5569999999998</v>
      </c>
      <c r="H115" s="390">
        <v>42804</v>
      </c>
      <c r="I115">
        <v>2847.0540000000001</v>
      </c>
      <c r="J115">
        <v>9450.8410000000003</v>
      </c>
    </row>
    <row r="116" spans="1:10">
      <c r="A116" s="390">
        <v>42807</v>
      </c>
      <c r="B116">
        <v>675.43299999999999</v>
      </c>
      <c r="C116">
        <v>2260.0479999999998</v>
      </c>
      <c r="H116" s="390">
        <v>42807</v>
      </c>
      <c r="I116">
        <v>2855.2489999999998</v>
      </c>
      <c r="J116">
        <v>9460.1090000000004</v>
      </c>
    </row>
    <row r="117" spans="1:10">
      <c r="A117" s="390">
        <v>42808</v>
      </c>
      <c r="B117">
        <v>669.05100000000004</v>
      </c>
      <c r="C117">
        <v>2252.7339999999999</v>
      </c>
      <c r="H117" s="390">
        <v>42808</v>
      </c>
      <c r="I117">
        <v>2828.2710000000002</v>
      </c>
      <c r="J117">
        <v>9429.9140000000007</v>
      </c>
    </row>
    <row r="118" spans="1:10">
      <c r="A118" s="390">
        <v>42809</v>
      </c>
      <c r="B118">
        <v>677.79899999999998</v>
      </c>
      <c r="C118">
        <v>2271.66</v>
      </c>
      <c r="H118" s="390">
        <v>42809</v>
      </c>
      <c r="I118">
        <v>2865.2489999999998</v>
      </c>
      <c r="J118">
        <v>9509.4639999999999</v>
      </c>
    </row>
    <row r="119" spans="1:10">
      <c r="A119" s="390">
        <v>42810</v>
      </c>
      <c r="B119">
        <v>689.322</v>
      </c>
      <c r="C119">
        <v>2268.3910000000001</v>
      </c>
      <c r="H119" s="390">
        <v>42810</v>
      </c>
      <c r="I119">
        <v>2913.9580000000001</v>
      </c>
      <c r="J119">
        <v>9496.1219999999994</v>
      </c>
    </row>
    <row r="120" spans="1:10">
      <c r="A120" s="390">
        <v>42811</v>
      </c>
      <c r="B120">
        <v>688.80700000000002</v>
      </c>
      <c r="C120">
        <v>2265.86</v>
      </c>
      <c r="H120" s="390">
        <v>42811</v>
      </c>
      <c r="I120">
        <v>2911.7829999999999</v>
      </c>
      <c r="J120">
        <v>9485.5820000000003</v>
      </c>
    </row>
    <row r="121" spans="1:10">
      <c r="A121" s="390">
        <v>42814</v>
      </c>
      <c r="B121">
        <v>684.91499999999996</v>
      </c>
      <c r="C121">
        <v>2260.9639999999999</v>
      </c>
      <c r="H121" s="390">
        <v>42814</v>
      </c>
      <c r="I121">
        <v>2895.3330000000001</v>
      </c>
      <c r="J121">
        <v>9465.3490000000002</v>
      </c>
    </row>
    <row r="122" spans="1:10">
      <c r="A122" s="390">
        <v>42815</v>
      </c>
      <c r="B122">
        <v>684.005</v>
      </c>
      <c r="C122">
        <v>2232.2260000000001</v>
      </c>
      <c r="H122" s="390">
        <v>42815</v>
      </c>
      <c r="I122">
        <v>2891.4839999999999</v>
      </c>
      <c r="J122">
        <v>9345.991</v>
      </c>
    </row>
    <row r="123" spans="1:10">
      <c r="A123" s="390">
        <v>42816</v>
      </c>
      <c r="B123">
        <v>685.04100000000005</v>
      </c>
      <c r="C123">
        <v>2236.4450000000002</v>
      </c>
      <c r="H123" s="390">
        <v>42816</v>
      </c>
      <c r="I123">
        <v>2895.864</v>
      </c>
      <c r="J123">
        <v>9363.9660000000003</v>
      </c>
    </row>
    <row r="124" spans="1:10">
      <c r="A124" s="390">
        <v>42817</v>
      </c>
      <c r="B124">
        <v>692.03800000000001</v>
      </c>
      <c r="C124">
        <v>2234.0030000000002</v>
      </c>
      <c r="H124" s="390">
        <v>42817</v>
      </c>
      <c r="I124">
        <v>2925.4430000000002</v>
      </c>
      <c r="J124">
        <v>9353.8469999999998</v>
      </c>
    </row>
    <row r="125" spans="1:10">
      <c r="A125" s="390">
        <v>42818</v>
      </c>
      <c r="B125">
        <v>691.70399999999995</v>
      </c>
      <c r="C125">
        <v>2232.4569999999999</v>
      </c>
      <c r="H125" s="390">
        <v>42818</v>
      </c>
      <c r="I125">
        <v>2924.03</v>
      </c>
      <c r="J125">
        <v>9347.3729999999996</v>
      </c>
    </row>
    <row r="126" spans="1:10">
      <c r="A126" s="390">
        <v>42821</v>
      </c>
      <c r="B126">
        <v>690.54600000000005</v>
      </c>
      <c r="C126">
        <v>2230.558</v>
      </c>
      <c r="H126" s="390">
        <v>42821</v>
      </c>
      <c r="I126">
        <v>2919.1350000000002</v>
      </c>
      <c r="J126">
        <v>9339.4320000000007</v>
      </c>
    </row>
    <row r="127" spans="1:10">
      <c r="A127" s="390">
        <v>42822</v>
      </c>
      <c r="B127">
        <v>697.726</v>
      </c>
      <c r="C127">
        <v>2246.5569999999998</v>
      </c>
      <c r="H127" s="390">
        <v>42822</v>
      </c>
      <c r="I127">
        <v>2949.4859999999999</v>
      </c>
      <c r="J127">
        <v>9406.4989999999998</v>
      </c>
    </row>
    <row r="128" spans="1:10">
      <c r="A128" s="390">
        <v>42823</v>
      </c>
      <c r="B128">
        <v>696.17</v>
      </c>
      <c r="C128">
        <v>2249.5120000000002</v>
      </c>
      <c r="H128" s="390">
        <v>42823</v>
      </c>
      <c r="I128">
        <v>2942.9090000000001</v>
      </c>
      <c r="J128">
        <v>9421.06</v>
      </c>
    </row>
    <row r="129" spans="1:10">
      <c r="A129" s="390">
        <v>42824</v>
      </c>
      <c r="B129">
        <v>699.72</v>
      </c>
      <c r="C129">
        <v>2255.7109999999998</v>
      </c>
      <c r="H129" s="390">
        <v>42824</v>
      </c>
      <c r="I129">
        <v>2957.9169999999999</v>
      </c>
      <c r="J129">
        <v>9447.3109999999997</v>
      </c>
    </row>
    <row r="130" spans="1:10">
      <c r="A130" s="390">
        <v>42825</v>
      </c>
      <c r="B130">
        <v>703.64300000000003</v>
      </c>
      <c r="C130">
        <v>2250.9059999999999</v>
      </c>
      <c r="H130" s="390">
        <v>42825</v>
      </c>
      <c r="I130">
        <v>2974.498</v>
      </c>
      <c r="J130">
        <v>9427.2180000000008</v>
      </c>
    </row>
    <row r="131" spans="1:10">
      <c r="A131" s="390">
        <v>42828</v>
      </c>
      <c r="B131">
        <v>694.3</v>
      </c>
      <c r="C131">
        <v>2246.8389999999999</v>
      </c>
      <c r="H131" s="390">
        <v>42828</v>
      </c>
      <c r="I131">
        <v>2935.0050000000001</v>
      </c>
      <c r="J131">
        <v>9410.6550000000007</v>
      </c>
    </row>
    <row r="132" spans="1:10">
      <c r="A132" s="390">
        <v>42829</v>
      </c>
      <c r="B132">
        <v>694.779</v>
      </c>
      <c r="C132">
        <v>2248.2429999999999</v>
      </c>
      <c r="H132" s="390">
        <v>42829</v>
      </c>
      <c r="I132">
        <v>2937.0279999999998</v>
      </c>
      <c r="J132">
        <v>9417.9969999999994</v>
      </c>
    </row>
    <row r="133" spans="1:10">
      <c r="A133" s="390">
        <v>42830</v>
      </c>
      <c r="B133">
        <v>694.42</v>
      </c>
      <c r="C133">
        <v>2240.9270000000001</v>
      </c>
      <c r="H133" s="390">
        <v>42830</v>
      </c>
      <c r="I133">
        <v>2935.51</v>
      </c>
      <c r="J133">
        <v>9388.2559999999994</v>
      </c>
    </row>
    <row r="134" spans="1:10">
      <c r="A134" s="390">
        <v>42831</v>
      </c>
      <c r="B134">
        <v>696.101</v>
      </c>
      <c r="C134">
        <v>2245.672</v>
      </c>
      <c r="H134" s="390">
        <v>42831</v>
      </c>
      <c r="I134">
        <v>2942.6179999999999</v>
      </c>
      <c r="J134">
        <v>9410.8230000000003</v>
      </c>
    </row>
    <row r="135" spans="1:10">
      <c r="A135" s="390">
        <v>42832</v>
      </c>
      <c r="B135">
        <v>696.23400000000004</v>
      </c>
      <c r="C135">
        <v>2243.7370000000001</v>
      </c>
      <c r="H135" s="390">
        <v>42832</v>
      </c>
      <c r="I135">
        <v>2943.18</v>
      </c>
      <c r="J135">
        <v>9402.7459999999992</v>
      </c>
    </row>
    <row r="136" spans="1:10">
      <c r="A136" s="390">
        <v>42835</v>
      </c>
      <c r="B136">
        <v>692.41600000000005</v>
      </c>
      <c r="C136">
        <v>2245.5309999999999</v>
      </c>
      <c r="H136" s="390">
        <v>42835</v>
      </c>
      <c r="I136">
        <v>2927.0390000000002</v>
      </c>
      <c r="J136">
        <v>9410.7739999999994</v>
      </c>
    </row>
    <row r="137" spans="1:10">
      <c r="A137" s="390">
        <v>42836</v>
      </c>
      <c r="B137">
        <v>689.85199999999998</v>
      </c>
      <c r="C137">
        <v>2242.5790000000002</v>
      </c>
      <c r="H137" s="390">
        <v>42836</v>
      </c>
      <c r="I137">
        <v>2916.2</v>
      </c>
      <c r="J137">
        <v>9399.7000000000007</v>
      </c>
    </row>
    <row r="138" spans="1:10">
      <c r="A138" s="390">
        <v>42837</v>
      </c>
      <c r="B138">
        <v>686.73900000000003</v>
      </c>
      <c r="C138">
        <v>2233.8229999999999</v>
      </c>
      <c r="H138" s="390">
        <v>42837</v>
      </c>
      <c r="I138">
        <v>2903.0410000000002</v>
      </c>
      <c r="J138">
        <v>9363.1370000000006</v>
      </c>
    </row>
    <row r="139" spans="1:10">
      <c r="A139" s="390">
        <v>42838</v>
      </c>
      <c r="B139">
        <v>678.37099999999998</v>
      </c>
      <c r="C139">
        <v>2219.0149999999999</v>
      </c>
      <c r="H139" s="390">
        <v>42838</v>
      </c>
      <c r="I139">
        <v>2867.6680000000001</v>
      </c>
      <c r="J139">
        <v>9301.0910000000003</v>
      </c>
    </row>
    <row r="140" spans="1:10">
      <c r="A140" s="390">
        <v>42839</v>
      </c>
      <c r="B140">
        <v>678.37099999999998</v>
      </c>
      <c r="C140">
        <v>2219.0149999999999</v>
      </c>
      <c r="H140" s="390">
        <v>42839</v>
      </c>
      <c r="I140">
        <v>2867.6680000000001</v>
      </c>
      <c r="J140">
        <v>9301.0910000000003</v>
      </c>
    </row>
    <row r="141" spans="1:10">
      <c r="A141" s="390">
        <v>42842</v>
      </c>
      <c r="B141">
        <v>678.37099999999998</v>
      </c>
      <c r="C141">
        <v>2238.0390000000002</v>
      </c>
      <c r="H141" s="390">
        <v>42842</v>
      </c>
      <c r="I141">
        <v>2867.6680000000001</v>
      </c>
      <c r="J141">
        <v>9380.8760000000002</v>
      </c>
    </row>
    <row r="142" spans="1:10">
      <c r="A142" s="390">
        <v>42843</v>
      </c>
      <c r="B142">
        <v>666.87099999999998</v>
      </c>
      <c r="C142">
        <v>2231.9540000000002</v>
      </c>
      <c r="H142" s="390">
        <v>42843</v>
      </c>
      <c r="I142">
        <v>2819.0520000000001</v>
      </c>
      <c r="J142">
        <v>9355.6139999999996</v>
      </c>
    </row>
    <row r="143" spans="1:10">
      <c r="A143" s="390">
        <v>42844</v>
      </c>
      <c r="B143">
        <v>680.07100000000003</v>
      </c>
      <c r="C143">
        <v>2228.3000000000002</v>
      </c>
      <c r="H143" s="390">
        <v>42844</v>
      </c>
      <c r="I143">
        <v>2874.8519999999999</v>
      </c>
      <c r="J143">
        <v>9341.5370000000003</v>
      </c>
    </row>
    <row r="144" spans="1:10">
      <c r="A144" s="390">
        <v>42845</v>
      </c>
      <c r="B144">
        <v>679.91800000000001</v>
      </c>
      <c r="C144">
        <v>2244.866</v>
      </c>
      <c r="H144" s="390">
        <v>42845</v>
      </c>
      <c r="I144">
        <v>2874.2080000000001</v>
      </c>
      <c r="J144">
        <v>9411.1839999999993</v>
      </c>
    </row>
    <row r="145" spans="1:10">
      <c r="A145" s="390">
        <v>42846</v>
      </c>
      <c r="B145">
        <v>676.45699999999999</v>
      </c>
      <c r="C145">
        <v>2238.0619999999999</v>
      </c>
      <c r="H145" s="390">
        <v>42846</v>
      </c>
      <c r="I145">
        <v>2859.5770000000002</v>
      </c>
      <c r="J145">
        <v>9382.6610000000001</v>
      </c>
    </row>
    <row r="146" spans="1:10">
      <c r="A146" s="390">
        <v>42849</v>
      </c>
      <c r="B146">
        <v>709.06299999999999</v>
      </c>
      <c r="C146">
        <v>2262.1860000000001</v>
      </c>
      <c r="H146" s="390">
        <v>42849</v>
      </c>
      <c r="I146">
        <v>3011.9380000000001</v>
      </c>
      <c r="J146">
        <v>9483.9699999999993</v>
      </c>
    </row>
    <row r="147" spans="1:10">
      <c r="A147" s="390">
        <v>42850</v>
      </c>
      <c r="B147">
        <v>712.17899999999997</v>
      </c>
      <c r="C147">
        <v>2276.0659999999998</v>
      </c>
      <c r="H147" s="390">
        <v>42850</v>
      </c>
      <c r="I147">
        <v>3025.172</v>
      </c>
      <c r="J147">
        <v>9542.1749999999993</v>
      </c>
    </row>
    <row r="148" spans="1:10">
      <c r="A148" s="390">
        <v>42851</v>
      </c>
      <c r="B148">
        <v>713.53399999999999</v>
      </c>
      <c r="C148">
        <v>2275.114</v>
      </c>
      <c r="H148" s="390">
        <v>42851</v>
      </c>
      <c r="I148">
        <v>3030.931</v>
      </c>
      <c r="J148">
        <v>9538.3979999999992</v>
      </c>
    </row>
    <row r="149" spans="1:10">
      <c r="A149" s="390">
        <v>42852</v>
      </c>
      <c r="B149">
        <v>704.32799999999997</v>
      </c>
      <c r="C149">
        <v>2277.1210000000001</v>
      </c>
      <c r="H149" s="390">
        <v>42852</v>
      </c>
      <c r="I149">
        <v>2991.8229999999999</v>
      </c>
      <c r="J149">
        <v>9547.8089999999993</v>
      </c>
    </row>
    <row r="150" spans="1:10">
      <c r="A150" s="390">
        <v>42853</v>
      </c>
      <c r="B150">
        <v>703.76900000000001</v>
      </c>
      <c r="C150">
        <v>2272.62</v>
      </c>
      <c r="H150" s="390">
        <v>42853</v>
      </c>
      <c r="I150">
        <v>2989.4520000000002</v>
      </c>
      <c r="J150">
        <v>9529.1239999999998</v>
      </c>
    </row>
    <row r="151" spans="1:10">
      <c r="A151" s="390">
        <v>42856</v>
      </c>
      <c r="B151">
        <v>703.76900000000001</v>
      </c>
      <c r="C151">
        <v>2277.1080000000002</v>
      </c>
      <c r="H151" s="390">
        <v>42856</v>
      </c>
      <c r="I151">
        <v>2989.4520000000002</v>
      </c>
      <c r="J151">
        <v>9547.9719999999998</v>
      </c>
    </row>
    <row r="152" spans="1:10">
      <c r="A152" s="390">
        <v>42857</v>
      </c>
      <c r="B152">
        <v>707.77800000000002</v>
      </c>
      <c r="C152">
        <v>2278.9090000000001</v>
      </c>
      <c r="H152" s="390">
        <v>42857</v>
      </c>
      <c r="I152">
        <v>3006.4810000000002</v>
      </c>
      <c r="J152">
        <v>9555.5249999999996</v>
      </c>
    </row>
    <row r="153" spans="1:10">
      <c r="A153" s="390">
        <v>42858</v>
      </c>
      <c r="B153">
        <v>709.38900000000001</v>
      </c>
      <c r="C153">
        <v>2275.0439999999999</v>
      </c>
      <c r="H153" s="390">
        <v>42858</v>
      </c>
      <c r="I153">
        <v>3013.3209999999999</v>
      </c>
      <c r="J153">
        <v>9541.1569999999992</v>
      </c>
    </row>
    <row r="154" spans="1:10">
      <c r="A154" s="390">
        <v>42859</v>
      </c>
      <c r="B154">
        <v>723.745</v>
      </c>
      <c r="C154">
        <v>2276.0259999999998</v>
      </c>
      <c r="H154" s="390">
        <v>42859</v>
      </c>
      <c r="I154">
        <v>3074.3040000000001</v>
      </c>
      <c r="J154">
        <v>9545.7999999999993</v>
      </c>
    </row>
    <row r="155" spans="1:10">
      <c r="A155" s="390">
        <v>42860</v>
      </c>
      <c r="B155">
        <v>735.46799999999996</v>
      </c>
      <c r="C155">
        <v>2286.058</v>
      </c>
      <c r="H155" s="390">
        <v>42860</v>
      </c>
      <c r="I155">
        <v>3124.1019999999999</v>
      </c>
      <c r="J155">
        <v>9588.027</v>
      </c>
    </row>
    <row r="156" spans="1:10">
      <c r="A156" s="390">
        <v>42863</v>
      </c>
      <c r="B156">
        <v>734.42700000000002</v>
      </c>
      <c r="C156">
        <v>2285.2240000000002</v>
      </c>
      <c r="H156" s="390">
        <v>42863</v>
      </c>
      <c r="I156">
        <v>3119.6790000000001</v>
      </c>
      <c r="J156">
        <v>9586.8680000000004</v>
      </c>
    </row>
    <row r="157" spans="1:10">
      <c r="A157" s="390">
        <v>42864</v>
      </c>
      <c r="B157">
        <v>736.25300000000004</v>
      </c>
      <c r="C157">
        <v>2282.8870000000002</v>
      </c>
      <c r="H157" s="390">
        <v>42864</v>
      </c>
      <c r="I157">
        <v>3127.4349999999999</v>
      </c>
      <c r="J157">
        <v>9577.4809999999998</v>
      </c>
    </row>
    <row r="158" spans="1:10">
      <c r="A158" s="390">
        <v>42865</v>
      </c>
      <c r="B158">
        <v>738.13300000000004</v>
      </c>
      <c r="C158">
        <v>2285.395</v>
      </c>
      <c r="H158" s="390">
        <v>42865</v>
      </c>
      <c r="I158">
        <v>3135.422</v>
      </c>
      <c r="J158">
        <v>9591.5830000000005</v>
      </c>
    </row>
    <row r="159" spans="1:10">
      <c r="A159" s="390">
        <v>42866</v>
      </c>
      <c r="B159">
        <v>737.27099999999996</v>
      </c>
      <c r="C159">
        <v>2280.1860000000001</v>
      </c>
      <c r="H159" s="390">
        <v>42866</v>
      </c>
      <c r="I159">
        <v>3131.759</v>
      </c>
      <c r="J159">
        <v>9572.7379999999994</v>
      </c>
    </row>
    <row r="160" spans="1:10">
      <c r="A160" s="390">
        <v>42867</v>
      </c>
      <c r="B160">
        <v>739.62400000000002</v>
      </c>
      <c r="C160">
        <v>2276.9690000000001</v>
      </c>
      <c r="H160" s="390">
        <v>42867</v>
      </c>
      <c r="I160">
        <v>3141.7530000000002</v>
      </c>
      <c r="J160">
        <v>9559.4310000000005</v>
      </c>
    </row>
    <row r="161" spans="1:10">
      <c r="A161" s="390">
        <v>42870</v>
      </c>
      <c r="B161">
        <v>743.84900000000005</v>
      </c>
      <c r="C161">
        <v>2288.0459999999998</v>
      </c>
      <c r="H161" s="390">
        <v>42870</v>
      </c>
      <c r="I161">
        <v>3159.7020000000002</v>
      </c>
      <c r="J161">
        <v>9607.0930000000008</v>
      </c>
    </row>
    <row r="162" spans="1:10">
      <c r="A162" s="390">
        <v>42871</v>
      </c>
      <c r="B162">
        <v>747.57600000000002</v>
      </c>
      <c r="C162">
        <v>2286.3139999999999</v>
      </c>
      <c r="H162" s="390">
        <v>42871</v>
      </c>
      <c r="I162">
        <v>3175.5320000000002</v>
      </c>
      <c r="J162">
        <v>9601.6049999999996</v>
      </c>
    </row>
    <row r="163" spans="1:10">
      <c r="A163" s="390">
        <v>42872</v>
      </c>
      <c r="B163">
        <v>732.11</v>
      </c>
      <c r="C163">
        <v>2244.77</v>
      </c>
      <c r="H163" s="390">
        <v>42872</v>
      </c>
      <c r="I163">
        <v>3109.8339999999998</v>
      </c>
      <c r="J163">
        <v>9429.8179999999993</v>
      </c>
    </row>
    <row r="164" spans="1:10">
      <c r="A164" s="390">
        <v>42873</v>
      </c>
      <c r="B164">
        <v>731.98599999999999</v>
      </c>
      <c r="C164">
        <v>2253.1370000000002</v>
      </c>
      <c r="H164" s="390">
        <v>42873</v>
      </c>
      <c r="I164">
        <v>3109.3119999999999</v>
      </c>
      <c r="J164">
        <v>9465.134</v>
      </c>
    </row>
    <row r="165" spans="1:10">
      <c r="A165" s="390">
        <v>42874</v>
      </c>
      <c r="B165">
        <v>740.70100000000002</v>
      </c>
      <c r="C165">
        <v>2268.3629999999998</v>
      </c>
      <c r="H165" s="390">
        <v>42874</v>
      </c>
      <c r="I165">
        <v>3146.33</v>
      </c>
      <c r="J165">
        <v>9529.3349999999991</v>
      </c>
    </row>
    <row r="166" spans="1:10">
      <c r="A166" s="390">
        <v>42877</v>
      </c>
      <c r="B166">
        <v>731.61400000000003</v>
      </c>
      <c r="C166">
        <v>2280.2739999999999</v>
      </c>
      <c r="H166" s="390">
        <v>42877</v>
      </c>
      <c r="I166">
        <v>3159.4409999999998</v>
      </c>
      <c r="J166">
        <v>9579.5380000000005</v>
      </c>
    </row>
    <row r="167" spans="1:10">
      <c r="A167" s="390">
        <v>42878</v>
      </c>
      <c r="B167">
        <v>733.92899999999997</v>
      </c>
      <c r="C167">
        <v>2284.2950000000001</v>
      </c>
      <c r="H167" s="390">
        <v>42878</v>
      </c>
      <c r="I167">
        <v>3169.4380000000001</v>
      </c>
      <c r="J167">
        <v>9596.6610000000001</v>
      </c>
    </row>
    <row r="168" spans="1:10">
      <c r="A168" s="390">
        <v>42879</v>
      </c>
      <c r="B168">
        <v>731.63800000000003</v>
      </c>
      <c r="C168">
        <v>2290.4140000000002</v>
      </c>
      <c r="H168" s="390">
        <v>42879</v>
      </c>
      <c r="I168">
        <v>3159.5439999999999</v>
      </c>
      <c r="J168">
        <v>9622.7209999999995</v>
      </c>
    </row>
    <row r="169" spans="1:10">
      <c r="A169" s="390">
        <v>42880</v>
      </c>
      <c r="B169">
        <v>728.91</v>
      </c>
      <c r="C169">
        <v>2300.5039999999999</v>
      </c>
      <c r="H169" s="390">
        <v>42880</v>
      </c>
      <c r="I169">
        <v>3147.7649999999999</v>
      </c>
      <c r="J169">
        <v>9666.3950000000004</v>
      </c>
    </row>
    <row r="170" spans="1:10">
      <c r="A170" s="390">
        <v>42881</v>
      </c>
      <c r="B170">
        <v>725.10699999999997</v>
      </c>
      <c r="C170">
        <v>2301.1970000000001</v>
      </c>
      <c r="H170" s="390">
        <v>42881</v>
      </c>
      <c r="I170">
        <v>3131.34</v>
      </c>
      <c r="J170">
        <v>9670.5529999999999</v>
      </c>
    </row>
    <row r="171" spans="1:10">
      <c r="A171" s="390">
        <v>42884</v>
      </c>
      <c r="B171">
        <v>711.404</v>
      </c>
      <c r="C171">
        <v>2301.1970000000001</v>
      </c>
      <c r="H171" s="390">
        <v>42884</v>
      </c>
      <c r="I171">
        <v>3072.163</v>
      </c>
      <c r="J171">
        <v>9670.5529999999999</v>
      </c>
    </row>
    <row r="172" spans="1:10">
      <c r="A172" s="390">
        <v>42885</v>
      </c>
      <c r="B172">
        <v>711.399</v>
      </c>
      <c r="C172">
        <v>2298.529</v>
      </c>
      <c r="H172" s="390">
        <v>42885</v>
      </c>
      <c r="I172">
        <v>3072.1410000000001</v>
      </c>
      <c r="J172">
        <v>9660.8760000000002</v>
      </c>
    </row>
    <row r="173" spans="1:10">
      <c r="A173" s="390">
        <v>42886</v>
      </c>
      <c r="B173">
        <v>709.17899999999997</v>
      </c>
      <c r="C173">
        <v>2297.7629999999999</v>
      </c>
      <c r="H173" s="390">
        <v>42886</v>
      </c>
      <c r="I173">
        <v>3062.558</v>
      </c>
      <c r="J173">
        <v>9659.0820000000003</v>
      </c>
    </row>
    <row r="174" spans="1:10">
      <c r="A174" s="390">
        <v>42887</v>
      </c>
      <c r="B174">
        <v>716.00900000000001</v>
      </c>
      <c r="C174">
        <v>2316.0300000000002</v>
      </c>
      <c r="H174" s="390">
        <v>42887</v>
      </c>
      <c r="I174">
        <v>3092.0520000000001</v>
      </c>
      <c r="J174">
        <v>9736.99</v>
      </c>
    </row>
    <row r="175" spans="1:10">
      <c r="A175" s="390">
        <v>42888</v>
      </c>
      <c r="B175">
        <v>715.33199999999999</v>
      </c>
      <c r="C175">
        <v>2324.4760000000001</v>
      </c>
      <c r="H175" s="390">
        <v>42888</v>
      </c>
      <c r="I175">
        <v>3089.1280000000002</v>
      </c>
      <c r="J175">
        <v>9772.6589999999997</v>
      </c>
    </row>
    <row r="176" spans="1:10">
      <c r="A176" s="390">
        <v>42891</v>
      </c>
      <c r="B176">
        <v>708.39</v>
      </c>
      <c r="C176">
        <v>2321.2629999999999</v>
      </c>
      <c r="H176" s="390">
        <v>42891</v>
      </c>
      <c r="I176">
        <v>3059.1480000000001</v>
      </c>
      <c r="J176">
        <v>9759.5020000000004</v>
      </c>
    </row>
    <row r="177" spans="1:10">
      <c r="A177" s="390">
        <v>42892</v>
      </c>
      <c r="B177">
        <v>710.67700000000002</v>
      </c>
      <c r="C177">
        <v>2314.5479999999998</v>
      </c>
      <c r="H177" s="390">
        <v>42892</v>
      </c>
      <c r="I177">
        <v>3069.027</v>
      </c>
      <c r="J177">
        <v>9731.2919999999995</v>
      </c>
    </row>
    <row r="178" spans="1:10">
      <c r="A178" s="390">
        <v>42893</v>
      </c>
      <c r="B178">
        <v>709.39599999999996</v>
      </c>
      <c r="C178">
        <v>2318.107</v>
      </c>
      <c r="H178" s="390">
        <v>42893</v>
      </c>
      <c r="I178">
        <v>3063.4920000000002</v>
      </c>
      <c r="J178">
        <v>9748.2649999999994</v>
      </c>
    </row>
    <row r="179" spans="1:10">
      <c r="A179" s="390">
        <v>42894</v>
      </c>
      <c r="B179">
        <v>719.64599999999996</v>
      </c>
      <c r="C179">
        <v>2319.002</v>
      </c>
      <c r="H179" s="390">
        <v>42894</v>
      </c>
      <c r="I179">
        <v>3107.7559999999999</v>
      </c>
      <c r="J179">
        <v>9752.2739999999994</v>
      </c>
    </row>
    <row r="180" spans="1:10">
      <c r="A180" s="390">
        <v>42895</v>
      </c>
      <c r="B180">
        <v>722.298</v>
      </c>
      <c r="C180">
        <v>2316.067</v>
      </c>
      <c r="H180" s="390">
        <v>42895</v>
      </c>
      <c r="I180">
        <v>3119.2080000000001</v>
      </c>
      <c r="J180">
        <v>9739.9529999999995</v>
      </c>
    </row>
    <row r="181" spans="1:10">
      <c r="A181" s="390">
        <v>42898</v>
      </c>
      <c r="B181">
        <v>717.29200000000003</v>
      </c>
      <c r="C181">
        <v>2313.9029999999998</v>
      </c>
      <c r="H181" s="390">
        <v>42898</v>
      </c>
      <c r="I181">
        <v>3097.5929999999998</v>
      </c>
      <c r="J181">
        <v>9731.5470000000005</v>
      </c>
    </row>
    <row r="182" spans="1:10">
      <c r="A182" s="390">
        <v>42899</v>
      </c>
      <c r="B182">
        <v>722.99099999999999</v>
      </c>
      <c r="C182">
        <v>2324.9369999999999</v>
      </c>
      <c r="H182" s="390">
        <v>42899</v>
      </c>
      <c r="I182">
        <v>3122.203</v>
      </c>
      <c r="J182">
        <v>9780.5069999999996</v>
      </c>
    </row>
    <row r="183" spans="1:10">
      <c r="A183" s="390">
        <v>42900</v>
      </c>
      <c r="B183">
        <v>718.83399999999995</v>
      </c>
      <c r="C183">
        <v>2322.4569999999999</v>
      </c>
      <c r="H183" s="390">
        <v>42900</v>
      </c>
      <c r="I183">
        <v>3104.2489999999998</v>
      </c>
      <c r="J183">
        <v>9770.768</v>
      </c>
    </row>
    <row r="184" spans="1:10">
      <c r="A184" s="390">
        <v>42901</v>
      </c>
      <c r="B184">
        <v>715.57</v>
      </c>
      <c r="C184">
        <v>2317.0680000000002</v>
      </c>
      <c r="H184" s="390">
        <v>42901</v>
      </c>
      <c r="I184">
        <v>3090.1529999999998</v>
      </c>
      <c r="J184">
        <v>9749.8169999999991</v>
      </c>
    </row>
    <row r="185" spans="1:10">
      <c r="A185" s="390">
        <v>42902</v>
      </c>
      <c r="B185">
        <v>719.46900000000005</v>
      </c>
      <c r="C185">
        <v>2317.6149999999998</v>
      </c>
      <c r="H185" s="390">
        <v>42902</v>
      </c>
      <c r="I185">
        <v>3106.991</v>
      </c>
      <c r="J185">
        <v>9752.1959999999999</v>
      </c>
    </row>
    <row r="186" spans="1:10">
      <c r="A186" s="390">
        <v>42905</v>
      </c>
      <c r="B186">
        <v>720.26700000000005</v>
      </c>
      <c r="C186">
        <v>2336.6669999999999</v>
      </c>
      <c r="H186" s="390">
        <v>42905</v>
      </c>
      <c r="I186">
        <v>3117.029</v>
      </c>
      <c r="J186">
        <v>9832.4979999999996</v>
      </c>
    </row>
    <row r="187" spans="1:10">
      <c r="A187" s="390">
        <v>42906</v>
      </c>
      <c r="B187">
        <v>713.15899999999999</v>
      </c>
      <c r="C187">
        <v>2320.9450000000002</v>
      </c>
      <c r="H187" s="390">
        <v>42906</v>
      </c>
      <c r="I187">
        <v>3086.2660000000001</v>
      </c>
      <c r="J187">
        <v>9766.5640000000003</v>
      </c>
    </row>
    <row r="188" spans="1:10">
      <c r="A188" s="390">
        <v>42907</v>
      </c>
      <c r="B188">
        <v>722.21799999999996</v>
      </c>
      <c r="C188">
        <v>2319.8490000000002</v>
      </c>
      <c r="H188" s="390">
        <v>42907</v>
      </c>
      <c r="I188">
        <v>3125.471</v>
      </c>
      <c r="J188">
        <v>9762.7610000000004</v>
      </c>
    </row>
    <row r="189" spans="1:10">
      <c r="A189" s="390">
        <v>42908</v>
      </c>
      <c r="B189">
        <v>718.22799999999995</v>
      </c>
      <c r="C189">
        <v>2319.1970000000001</v>
      </c>
      <c r="H189" s="390">
        <v>42908</v>
      </c>
      <c r="I189">
        <v>3108.203</v>
      </c>
      <c r="J189">
        <v>9760.1239999999998</v>
      </c>
    </row>
    <row r="190" spans="1:10">
      <c r="A190" s="390">
        <v>42909</v>
      </c>
      <c r="B190">
        <v>714.94500000000005</v>
      </c>
      <c r="C190">
        <v>2323.2910000000002</v>
      </c>
      <c r="H190" s="390">
        <v>42909</v>
      </c>
      <c r="I190">
        <v>3093.9960000000001</v>
      </c>
      <c r="J190">
        <v>9777.3510000000006</v>
      </c>
    </row>
    <row r="191" spans="1:10">
      <c r="A191" s="390">
        <v>42912</v>
      </c>
      <c r="B191">
        <v>721.197</v>
      </c>
      <c r="C191">
        <v>2324.0450000000001</v>
      </c>
      <c r="H191" s="390">
        <v>42912</v>
      </c>
      <c r="I191">
        <v>3121.0540000000001</v>
      </c>
      <c r="J191">
        <v>9780.6470000000008</v>
      </c>
    </row>
    <row r="192" spans="1:10">
      <c r="A192" s="390">
        <v>42913</v>
      </c>
      <c r="B192">
        <v>714.053</v>
      </c>
      <c r="C192">
        <v>2304.8560000000002</v>
      </c>
      <c r="H192" s="390">
        <v>42913</v>
      </c>
      <c r="I192">
        <v>3090.1350000000002</v>
      </c>
      <c r="J192">
        <v>9699.8919999999998</v>
      </c>
    </row>
    <row r="193" spans="1:10">
      <c r="A193" s="390">
        <v>42914</v>
      </c>
      <c r="B193">
        <v>723.23</v>
      </c>
      <c r="C193">
        <v>2325.3119999999999</v>
      </c>
      <c r="H193" s="390">
        <v>42914</v>
      </c>
      <c r="I193">
        <v>3129.85</v>
      </c>
      <c r="J193">
        <v>9788.2129999999997</v>
      </c>
    </row>
    <row r="194" spans="1:10">
      <c r="A194" s="390">
        <v>42915</v>
      </c>
      <c r="B194">
        <v>711.03599999999994</v>
      </c>
      <c r="C194">
        <v>2305.2190000000001</v>
      </c>
      <c r="H194" s="390">
        <v>42915</v>
      </c>
      <c r="I194">
        <v>3077.0810000000001</v>
      </c>
      <c r="J194">
        <v>9703.9689999999991</v>
      </c>
    </row>
    <row r="195" spans="1:10">
      <c r="A195" s="390">
        <v>42916</v>
      </c>
      <c r="B195">
        <v>706.33900000000006</v>
      </c>
      <c r="C195">
        <v>2308.8180000000002</v>
      </c>
      <c r="H195" s="390">
        <v>42916</v>
      </c>
      <c r="I195">
        <v>3056.7530000000002</v>
      </c>
      <c r="J195">
        <v>9719.6</v>
      </c>
    </row>
    <row r="196" spans="1:10">
      <c r="A196" s="390">
        <v>42919</v>
      </c>
      <c r="B196">
        <v>721.20299999999997</v>
      </c>
      <c r="C196">
        <v>2313.91</v>
      </c>
      <c r="H196" s="390">
        <v>42919</v>
      </c>
      <c r="I196">
        <v>3121.0810000000001</v>
      </c>
      <c r="J196">
        <v>9741.9179999999997</v>
      </c>
    </row>
    <row r="197" spans="1:10">
      <c r="A197" s="390">
        <v>42920</v>
      </c>
      <c r="B197">
        <v>721.37400000000002</v>
      </c>
      <c r="C197">
        <v>2313.91</v>
      </c>
      <c r="H197" s="390">
        <v>42920</v>
      </c>
      <c r="I197">
        <v>3121.8180000000002</v>
      </c>
      <c r="J197">
        <v>9741.9179999999997</v>
      </c>
    </row>
    <row r="198" spans="1:10">
      <c r="A198" s="390">
        <v>42921</v>
      </c>
      <c r="B198">
        <v>717.22</v>
      </c>
      <c r="C198">
        <v>2316.6570000000002</v>
      </c>
      <c r="H198" s="390">
        <v>42921</v>
      </c>
      <c r="I198">
        <v>3103.8420000000001</v>
      </c>
      <c r="J198">
        <v>9755.3070000000007</v>
      </c>
    </row>
    <row r="199" spans="1:10">
      <c r="A199" s="390">
        <v>42922</v>
      </c>
      <c r="B199">
        <v>721.51400000000001</v>
      </c>
      <c r="C199">
        <v>2294.3270000000002</v>
      </c>
      <c r="H199" s="390">
        <v>42922</v>
      </c>
      <c r="I199">
        <v>3122.4250000000002</v>
      </c>
      <c r="J199">
        <v>9664.6980000000003</v>
      </c>
    </row>
    <row r="200" spans="1:10">
      <c r="A200" s="390">
        <v>42923</v>
      </c>
      <c r="B200">
        <v>718.89499999999998</v>
      </c>
      <c r="C200">
        <v>2309.268</v>
      </c>
      <c r="H200" s="390">
        <v>42923</v>
      </c>
      <c r="I200">
        <v>3111.0889999999999</v>
      </c>
      <c r="J200">
        <v>9727.7530000000006</v>
      </c>
    </row>
    <row r="201" spans="1:10">
      <c r="A201" s="390">
        <v>42926</v>
      </c>
      <c r="B201">
        <v>724.26900000000001</v>
      </c>
      <c r="C201">
        <v>2311.5230000000001</v>
      </c>
      <c r="H201" s="390">
        <v>42926</v>
      </c>
      <c r="I201">
        <v>3134.3490000000002</v>
      </c>
      <c r="J201">
        <v>9737.2520000000004</v>
      </c>
    </row>
    <row r="202" spans="1:10">
      <c r="A202" s="390">
        <v>42927</v>
      </c>
      <c r="B202">
        <v>721.58500000000004</v>
      </c>
      <c r="C202">
        <v>2310.2289999999998</v>
      </c>
      <c r="H202" s="390">
        <v>42927</v>
      </c>
      <c r="I202">
        <v>3122.7310000000002</v>
      </c>
      <c r="J202">
        <v>9731.9740000000002</v>
      </c>
    </row>
    <row r="203" spans="1:10">
      <c r="A203" s="390">
        <v>42928</v>
      </c>
      <c r="B203">
        <v>732.35199999999998</v>
      </c>
      <c r="C203">
        <v>2326.8649999999998</v>
      </c>
      <c r="H203" s="390">
        <v>42928</v>
      </c>
      <c r="I203">
        <v>3169.3270000000002</v>
      </c>
      <c r="J203">
        <v>9802.8700000000008</v>
      </c>
    </row>
    <row r="204" spans="1:10">
      <c r="A204" s="390">
        <v>42929</v>
      </c>
      <c r="B204">
        <v>736.31200000000001</v>
      </c>
      <c r="C204">
        <v>2331.1950000000002</v>
      </c>
      <c r="H204" s="390">
        <v>42929</v>
      </c>
      <c r="I204">
        <v>3186.4659999999999</v>
      </c>
      <c r="J204">
        <v>9821.3520000000008</v>
      </c>
    </row>
    <row r="205" spans="1:10">
      <c r="A205" s="390">
        <v>42930</v>
      </c>
      <c r="B205">
        <v>735.26099999999997</v>
      </c>
      <c r="C205">
        <v>2341.991</v>
      </c>
      <c r="H205" s="390">
        <v>42930</v>
      </c>
      <c r="I205">
        <v>3181.9180000000001</v>
      </c>
      <c r="J205">
        <v>9866.9850000000006</v>
      </c>
    </row>
    <row r="206" spans="1:10">
      <c r="A206" s="390">
        <v>42933</v>
      </c>
      <c r="B206">
        <v>734.83199999999999</v>
      </c>
      <c r="C206">
        <v>2341.768</v>
      </c>
      <c r="H206" s="390">
        <v>42933</v>
      </c>
      <c r="I206">
        <v>3180.06</v>
      </c>
      <c r="J206">
        <v>9866.3539999999994</v>
      </c>
    </row>
    <row r="207" spans="1:10">
      <c r="A207" s="390">
        <v>42934</v>
      </c>
      <c r="B207">
        <v>731.40099999999995</v>
      </c>
      <c r="C207">
        <v>2343.2710000000002</v>
      </c>
      <c r="H207" s="390">
        <v>42934</v>
      </c>
      <c r="I207">
        <v>3165.2109999999998</v>
      </c>
      <c r="J207">
        <v>9872.8950000000004</v>
      </c>
    </row>
    <row r="208" spans="1:10">
      <c r="A208" s="390">
        <v>42935</v>
      </c>
      <c r="B208">
        <v>735.404</v>
      </c>
      <c r="C208">
        <v>2356.1439999999998</v>
      </c>
      <c r="H208" s="390">
        <v>42935</v>
      </c>
      <c r="I208">
        <v>3182.5349999999999</v>
      </c>
      <c r="J208">
        <v>9927.9879999999994</v>
      </c>
    </row>
    <row r="209" spans="1:10">
      <c r="A209" s="390">
        <v>42936</v>
      </c>
      <c r="B209">
        <v>733.01800000000003</v>
      </c>
      <c r="C209">
        <v>2356.0239999999999</v>
      </c>
      <c r="H209" s="390">
        <v>42936</v>
      </c>
      <c r="I209">
        <v>3172.21</v>
      </c>
      <c r="J209">
        <v>9928.1110000000008</v>
      </c>
    </row>
    <row r="210" spans="1:10">
      <c r="A210" s="390">
        <v>42937</v>
      </c>
      <c r="B210">
        <v>725.07500000000005</v>
      </c>
      <c r="C210">
        <v>2355.1410000000001</v>
      </c>
      <c r="H210" s="390">
        <v>42937</v>
      </c>
      <c r="I210">
        <v>3137.837</v>
      </c>
      <c r="J210">
        <v>9924.3919999999998</v>
      </c>
    </row>
    <row r="211" spans="1:10">
      <c r="A211" s="390">
        <v>42940</v>
      </c>
      <c r="B211">
        <v>728.58</v>
      </c>
      <c r="C211">
        <v>2353.3150000000001</v>
      </c>
      <c r="H211" s="390">
        <v>42940</v>
      </c>
      <c r="I211">
        <v>3161.1190000000001</v>
      </c>
      <c r="J211">
        <v>9916.8979999999992</v>
      </c>
    </row>
    <row r="212" spans="1:10">
      <c r="A212" s="390">
        <v>42941</v>
      </c>
      <c r="B212">
        <v>733.08500000000004</v>
      </c>
      <c r="C212">
        <v>2360.1860000000001</v>
      </c>
      <c r="H212" s="390">
        <v>42941</v>
      </c>
      <c r="I212">
        <v>3180.665</v>
      </c>
      <c r="J212">
        <v>9945.866</v>
      </c>
    </row>
    <row r="213" spans="1:10">
      <c r="A213" s="390">
        <v>42942</v>
      </c>
      <c r="B213">
        <v>737.43499999999995</v>
      </c>
      <c r="C213">
        <v>2360.5830000000001</v>
      </c>
      <c r="H213" s="390">
        <v>42942</v>
      </c>
      <c r="I213">
        <v>3199.5349999999999</v>
      </c>
      <c r="J213">
        <v>9947.5740000000005</v>
      </c>
    </row>
    <row r="214" spans="1:10">
      <c r="A214" s="390">
        <v>42943</v>
      </c>
      <c r="B214">
        <v>738.56899999999996</v>
      </c>
      <c r="C214">
        <v>2358.02</v>
      </c>
      <c r="H214" s="390">
        <v>42943</v>
      </c>
      <c r="I214">
        <v>3204.4569999999999</v>
      </c>
      <c r="J214">
        <v>9937.9009999999998</v>
      </c>
    </row>
    <row r="215" spans="1:10">
      <c r="A215" s="390">
        <v>42944</v>
      </c>
      <c r="B215">
        <v>732.02599999999995</v>
      </c>
      <c r="C215">
        <v>2354.7600000000002</v>
      </c>
      <c r="H215" s="390">
        <v>42944</v>
      </c>
      <c r="I215">
        <v>3176.069</v>
      </c>
      <c r="J215">
        <v>9924.6579999999994</v>
      </c>
    </row>
    <row r="216" spans="1:10">
      <c r="A216" s="390">
        <v>42947</v>
      </c>
      <c r="B216">
        <v>733.41800000000001</v>
      </c>
      <c r="C216">
        <v>2353.08</v>
      </c>
      <c r="H216" s="390">
        <v>42947</v>
      </c>
      <c r="I216">
        <v>3182.1089999999999</v>
      </c>
      <c r="J216">
        <v>9917.6170000000002</v>
      </c>
    </row>
    <row r="217" spans="1:10">
      <c r="A217" s="390">
        <v>42948</v>
      </c>
      <c r="B217">
        <v>738.47299999999996</v>
      </c>
      <c r="C217">
        <v>2358.7249999999999</v>
      </c>
      <c r="H217" s="390">
        <v>42948</v>
      </c>
      <c r="I217">
        <v>3204.0430000000001</v>
      </c>
      <c r="J217">
        <v>9941.4459999999999</v>
      </c>
    </row>
    <row r="218" spans="1:10">
      <c r="A218" s="390">
        <v>42949</v>
      </c>
      <c r="B218">
        <v>736.70100000000002</v>
      </c>
      <c r="C218">
        <v>2359.2489999999998</v>
      </c>
      <c r="H218" s="390">
        <v>42949</v>
      </c>
      <c r="I218">
        <v>3196.3530000000001</v>
      </c>
      <c r="J218">
        <v>9945.5169999999998</v>
      </c>
    </row>
    <row r="219" spans="1:10">
      <c r="A219" s="390">
        <v>42950</v>
      </c>
      <c r="B219">
        <v>744.024</v>
      </c>
      <c r="C219">
        <v>2354.2469999999998</v>
      </c>
      <c r="H219" s="390">
        <v>42950</v>
      </c>
      <c r="I219">
        <v>3228.1239999999998</v>
      </c>
      <c r="J219">
        <v>9926.2340000000004</v>
      </c>
    </row>
    <row r="220" spans="1:10">
      <c r="A220" s="390">
        <v>42951</v>
      </c>
      <c r="B220">
        <v>749.08100000000002</v>
      </c>
      <c r="C220">
        <v>2358.674</v>
      </c>
      <c r="H220" s="390">
        <v>42951</v>
      </c>
      <c r="I220">
        <v>3250.0659999999998</v>
      </c>
      <c r="J220">
        <v>9945.0920000000006</v>
      </c>
    </row>
    <row r="221" spans="1:10">
      <c r="A221" s="390">
        <v>42954</v>
      </c>
      <c r="B221">
        <v>752.36500000000001</v>
      </c>
      <c r="C221">
        <v>2362.4749999999999</v>
      </c>
      <c r="H221" s="390">
        <v>42954</v>
      </c>
      <c r="I221">
        <v>3264.3130000000001</v>
      </c>
      <c r="J221">
        <v>9961.3850000000002</v>
      </c>
    </row>
    <row r="222" spans="1:10">
      <c r="A222" s="390">
        <v>42955</v>
      </c>
      <c r="B222">
        <v>752.17100000000005</v>
      </c>
      <c r="C222">
        <v>2356.6840000000002</v>
      </c>
      <c r="H222" s="390">
        <v>42955</v>
      </c>
      <c r="I222">
        <v>3263.471</v>
      </c>
      <c r="J222">
        <v>9938.1630000000005</v>
      </c>
    </row>
    <row r="223" spans="1:10">
      <c r="A223" s="390">
        <v>42956</v>
      </c>
      <c r="B223">
        <v>745.74800000000005</v>
      </c>
      <c r="C223">
        <v>2355.252</v>
      </c>
      <c r="H223" s="390">
        <v>42956</v>
      </c>
      <c r="I223">
        <v>3235.6060000000002</v>
      </c>
      <c r="J223">
        <v>9933.2720000000008</v>
      </c>
    </row>
    <row r="224" spans="1:10">
      <c r="A224" s="390">
        <v>42957</v>
      </c>
      <c r="B224">
        <v>740.404</v>
      </c>
      <c r="C224">
        <v>2320.866</v>
      </c>
      <c r="H224" s="390">
        <v>42957</v>
      </c>
      <c r="I224">
        <v>3212.4180000000001</v>
      </c>
      <c r="J224">
        <v>9791.6730000000007</v>
      </c>
    </row>
    <row r="225" spans="1:10">
      <c r="A225" s="390">
        <v>42958</v>
      </c>
      <c r="B225">
        <v>729.84199999999998</v>
      </c>
      <c r="C225">
        <v>2324.2150000000001</v>
      </c>
      <c r="H225" s="390">
        <v>42958</v>
      </c>
      <c r="I225">
        <v>3166.5929999999998</v>
      </c>
      <c r="J225">
        <v>9806.44</v>
      </c>
    </row>
    <row r="226" spans="1:10">
      <c r="A226" s="390">
        <v>42961</v>
      </c>
      <c r="B226">
        <v>742.07299999999998</v>
      </c>
      <c r="C226">
        <v>2347.6039999999998</v>
      </c>
      <c r="H226" s="390">
        <v>42961</v>
      </c>
      <c r="I226">
        <v>3219.6579999999999</v>
      </c>
      <c r="J226">
        <v>9905.6460000000006</v>
      </c>
    </row>
    <row r="227" spans="1:10">
      <c r="A227" s="390">
        <v>42962</v>
      </c>
      <c r="B227">
        <v>742.07299999999998</v>
      </c>
      <c r="C227">
        <v>2346.127</v>
      </c>
      <c r="H227" s="390">
        <v>42962</v>
      </c>
      <c r="I227">
        <v>3219.6579999999999</v>
      </c>
      <c r="J227">
        <v>9901.5290000000005</v>
      </c>
    </row>
    <row r="228" spans="1:10">
      <c r="A228" s="390">
        <v>42963</v>
      </c>
      <c r="B228">
        <v>750.40700000000004</v>
      </c>
      <c r="C228">
        <v>2349.7959999999998</v>
      </c>
      <c r="H228" s="390">
        <v>42963</v>
      </c>
      <c r="I228">
        <v>3255.8180000000002</v>
      </c>
      <c r="J228">
        <v>9919.7029999999995</v>
      </c>
    </row>
    <row r="229" spans="1:10">
      <c r="A229" s="390">
        <v>42964</v>
      </c>
      <c r="B229">
        <v>743.798</v>
      </c>
      <c r="C229">
        <v>2313.5729999999999</v>
      </c>
      <c r="H229" s="390">
        <v>42964</v>
      </c>
      <c r="I229">
        <v>3227.143</v>
      </c>
      <c r="J229">
        <v>9767.232</v>
      </c>
    </row>
    <row r="230" spans="1:10">
      <c r="A230" s="390">
        <v>42965</v>
      </c>
      <c r="B230">
        <v>744.9</v>
      </c>
      <c r="C230">
        <v>2309.2199999999998</v>
      </c>
      <c r="H230" s="390">
        <v>42965</v>
      </c>
      <c r="I230">
        <v>3231.9259999999999</v>
      </c>
      <c r="J230">
        <v>9749.098</v>
      </c>
    </row>
    <row r="231" spans="1:10">
      <c r="A231" s="390">
        <v>42968</v>
      </c>
      <c r="B231">
        <v>743.327</v>
      </c>
      <c r="C231">
        <v>2311.8440000000001</v>
      </c>
      <c r="H231" s="390">
        <v>42968</v>
      </c>
      <c r="I231">
        <v>3225.1010000000001</v>
      </c>
      <c r="J231">
        <v>9760.43</v>
      </c>
    </row>
    <row r="232" spans="1:10">
      <c r="A232" s="390">
        <v>42969</v>
      </c>
      <c r="B232">
        <v>741.86</v>
      </c>
      <c r="C232">
        <v>2335.1550000000002</v>
      </c>
      <c r="H232" s="390">
        <v>42969</v>
      </c>
      <c r="I232">
        <v>3218.7350000000001</v>
      </c>
      <c r="J232">
        <v>9859.1569999999992</v>
      </c>
    </row>
    <row r="233" spans="1:10">
      <c r="A233" s="390">
        <v>42970</v>
      </c>
      <c r="B233">
        <v>738.53399999999999</v>
      </c>
      <c r="C233">
        <v>2327.7060000000001</v>
      </c>
      <c r="H233" s="390">
        <v>42970</v>
      </c>
      <c r="I233">
        <v>3204.3029999999999</v>
      </c>
      <c r="J233">
        <v>9828.5580000000009</v>
      </c>
    </row>
    <row r="234" spans="1:10">
      <c r="A234" s="390">
        <v>42971</v>
      </c>
      <c r="B234">
        <v>742.65200000000004</v>
      </c>
      <c r="C234">
        <v>2323.6570000000002</v>
      </c>
      <c r="H234" s="390">
        <v>42971</v>
      </c>
      <c r="I234">
        <v>3222.1709999999998</v>
      </c>
      <c r="J234">
        <v>9811.6569999999992</v>
      </c>
    </row>
    <row r="235" spans="1:10">
      <c r="A235" s="390">
        <v>42972</v>
      </c>
      <c r="B235">
        <v>743.101</v>
      </c>
      <c r="C235">
        <v>2327.2260000000001</v>
      </c>
      <c r="H235" s="390">
        <v>42972</v>
      </c>
      <c r="I235">
        <v>3224.1210000000001</v>
      </c>
      <c r="J235">
        <v>9827.7909999999993</v>
      </c>
    </row>
    <row r="236" spans="1:10">
      <c r="A236" s="390">
        <v>42975</v>
      </c>
      <c r="B236">
        <v>742.70799999999997</v>
      </c>
      <c r="C236">
        <v>2328.2159999999999</v>
      </c>
      <c r="H236" s="390">
        <v>42975</v>
      </c>
      <c r="I236">
        <v>3222.415</v>
      </c>
      <c r="J236">
        <v>9832.3590000000004</v>
      </c>
    </row>
    <row r="237" spans="1:10">
      <c r="A237" s="390">
        <v>42976</v>
      </c>
      <c r="B237">
        <v>732.57100000000003</v>
      </c>
      <c r="C237">
        <v>2329.9839999999999</v>
      </c>
      <c r="H237" s="390">
        <v>42976</v>
      </c>
      <c r="I237">
        <v>3178.4349999999999</v>
      </c>
      <c r="J237">
        <v>9841.2520000000004</v>
      </c>
    </row>
    <row r="238" spans="1:10">
      <c r="A238" s="390">
        <v>42977</v>
      </c>
      <c r="B238">
        <v>735.1</v>
      </c>
      <c r="C238">
        <v>2341.0700000000002</v>
      </c>
      <c r="H238" s="390">
        <v>42977</v>
      </c>
      <c r="I238">
        <v>3189.4050000000002</v>
      </c>
      <c r="J238">
        <v>9890.5570000000007</v>
      </c>
    </row>
    <row r="239" spans="1:10">
      <c r="A239" s="390">
        <v>42978</v>
      </c>
      <c r="B239">
        <v>740.63300000000004</v>
      </c>
      <c r="C239">
        <v>2355.0770000000002</v>
      </c>
      <c r="H239" s="390">
        <v>42978</v>
      </c>
      <c r="I239">
        <v>3213.4140000000002</v>
      </c>
      <c r="J239">
        <v>9950.1350000000002</v>
      </c>
    </row>
    <row r="240" spans="1:10">
      <c r="A240" s="390">
        <v>42979</v>
      </c>
      <c r="B240">
        <v>746.65700000000004</v>
      </c>
      <c r="C240">
        <v>2359.9540000000002</v>
      </c>
      <c r="H240" s="390">
        <v>42979</v>
      </c>
      <c r="I240">
        <v>3239.547</v>
      </c>
      <c r="J240">
        <v>9971.3760000000002</v>
      </c>
    </row>
    <row r="241" spans="1:10">
      <c r="A241" s="390">
        <v>42982</v>
      </c>
      <c r="B241">
        <v>744.53700000000003</v>
      </c>
      <c r="C241">
        <v>2359.9540000000002</v>
      </c>
      <c r="H241" s="390">
        <v>42982</v>
      </c>
      <c r="I241">
        <v>3230.3490000000002</v>
      </c>
      <c r="J241">
        <v>9971.3760000000002</v>
      </c>
    </row>
    <row r="242" spans="1:10">
      <c r="A242" s="390">
        <v>42983</v>
      </c>
      <c r="B242">
        <v>742.92600000000004</v>
      </c>
      <c r="C242">
        <v>2342.0360000000001</v>
      </c>
      <c r="H242" s="390">
        <v>42983</v>
      </c>
      <c r="I242">
        <v>3223.3609999999999</v>
      </c>
      <c r="J242">
        <v>9895.6659999999993</v>
      </c>
    </row>
    <row r="243" spans="1:10">
      <c r="A243" s="390">
        <v>42984</v>
      </c>
      <c r="B243">
        <v>745.52300000000002</v>
      </c>
      <c r="C243">
        <v>2349.0529999999999</v>
      </c>
      <c r="H243" s="390">
        <v>42984</v>
      </c>
      <c r="I243">
        <v>3234.6280000000002</v>
      </c>
      <c r="J243">
        <v>9925.3829999999998</v>
      </c>
    </row>
    <row r="244" spans="1:10">
      <c r="A244" s="390">
        <v>42985</v>
      </c>
      <c r="B244">
        <v>741.77099999999996</v>
      </c>
      <c r="C244">
        <v>2348.3829999999998</v>
      </c>
      <c r="H244" s="390">
        <v>42985</v>
      </c>
      <c r="I244">
        <v>3218.35</v>
      </c>
      <c r="J244">
        <v>9924.7800000000007</v>
      </c>
    </row>
    <row r="245" spans="1:10">
      <c r="A245" s="390">
        <v>42986</v>
      </c>
      <c r="B245">
        <v>743.13199999999995</v>
      </c>
      <c r="C245">
        <v>2344.962</v>
      </c>
      <c r="H245" s="390">
        <v>42986</v>
      </c>
      <c r="I245">
        <v>3224.2530000000002</v>
      </c>
      <c r="J245">
        <v>9910.7260000000006</v>
      </c>
    </row>
    <row r="246" spans="1:10">
      <c r="A246" s="390">
        <v>42989</v>
      </c>
      <c r="B246">
        <v>754.57500000000005</v>
      </c>
      <c r="C246">
        <v>2370.4580000000001</v>
      </c>
      <c r="H246" s="390">
        <v>42989</v>
      </c>
      <c r="I246">
        <v>3273.9009999999998</v>
      </c>
      <c r="J246">
        <v>10018.634</v>
      </c>
    </row>
    <row r="247" spans="1:10">
      <c r="A247" s="390">
        <v>42990</v>
      </c>
      <c r="B247">
        <v>757.70600000000002</v>
      </c>
      <c r="C247">
        <v>2378.7449999999999</v>
      </c>
      <c r="H247" s="390">
        <v>42990</v>
      </c>
      <c r="I247">
        <v>3287.4859999999999</v>
      </c>
      <c r="J247">
        <v>10054.204</v>
      </c>
    </row>
    <row r="248" spans="1:10">
      <c r="A248" s="390">
        <v>42991</v>
      </c>
      <c r="B248">
        <v>757.08600000000001</v>
      </c>
      <c r="C248">
        <v>2380.2330000000002</v>
      </c>
      <c r="H248" s="390">
        <v>42991</v>
      </c>
      <c r="I248">
        <v>3284.7959999999998</v>
      </c>
      <c r="J248">
        <v>10060.647999999999</v>
      </c>
    </row>
    <row r="249" spans="1:10">
      <c r="A249" s="390">
        <v>42992</v>
      </c>
      <c r="B249">
        <v>758.43200000000002</v>
      </c>
      <c r="C249">
        <v>2377.7339999999999</v>
      </c>
      <c r="H249" s="390">
        <v>42992</v>
      </c>
      <c r="I249">
        <v>3290.636</v>
      </c>
      <c r="J249">
        <v>10053.365</v>
      </c>
    </row>
    <row r="250" spans="1:10">
      <c r="A250" s="390">
        <v>42993</v>
      </c>
      <c r="B250">
        <v>757.16499999999996</v>
      </c>
      <c r="C250">
        <v>2382.1370000000002</v>
      </c>
      <c r="H250" s="390">
        <v>42993</v>
      </c>
      <c r="I250">
        <v>3285.1390000000001</v>
      </c>
      <c r="J250">
        <v>10073.233</v>
      </c>
    </row>
    <row r="251" spans="1:10">
      <c r="A251" s="390">
        <v>42996</v>
      </c>
      <c r="B251">
        <v>761.89700000000005</v>
      </c>
      <c r="C251">
        <v>2386.0349999999999</v>
      </c>
      <c r="H251" s="390">
        <v>42996</v>
      </c>
      <c r="I251">
        <v>3316.9740000000002</v>
      </c>
      <c r="J251">
        <v>10090.065000000001</v>
      </c>
    </row>
    <row r="252" spans="1:10">
      <c r="A252" s="390">
        <v>42997</v>
      </c>
      <c r="B252">
        <v>763.58299999999997</v>
      </c>
      <c r="C252">
        <v>2388.462</v>
      </c>
      <c r="H252" s="390">
        <v>42997</v>
      </c>
      <c r="I252">
        <v>3324.317</v>
      </c>
      <c r="J252">
        <v>10100.444</v>
      </c>
    </row>
    <row r="253" spans="1:10">
      <c r="A253" s="390">
        <v>42998</v>
      </c>
      <c r="B253">
        <v>761.62400000000002</v>
      </c>
      <c r="C253">
        <v>2389.8510000000001</v>
      </c>
      <c r="H253" s="390">
        <v>42998</v>
      </c>
      <c r="I253">
        <v>3315.7869999999998</v>
      </c>
      <c r="J253">
        <v>10106.469999999999</v>
      </c>
    </row>
    <row r="254" spans="1:10">
      <c r="A254" s="390">
        <v>42999</v>
      </c>
      <c r="B254">
        <v>765.74099999999999</v>
      </c>
      <c r="C254">
        <v>2382.634</v>
      </c>
      <c r="H254" s="390">
        <v>42999</v>
      </c>
      <c r="I254">
        <v>3333.7109999999998</v>
      </c>
      <c r="J254">
        <v>10076.246999999999</v>
      </c>
    </row>
    <row r="255" spans="1:10">
      <c r="A255" s="390">
        <v>43000</v>
      </c>
      <c r="B255">
        <v>767.149</v>
      </c>
      <c r="C255">
        <v>2384.4180000000001</v>
      </c>
      <c r="H255" s="390">
        <v>43000</v>
      </c>
      <c r="I255">
        <v>3339.8389999999999</v>
      </c>
      <c r="J255">
        <v>10084.004000000001</v>
      </c>
    </row>
    <row r="256" spans="1:10">
      <c r="A256" s="390">
        <v>43003</v>
      </c>
      <c r="B256">
        <v>763.61099999999999</v>
      </c>
      <c r="C256">
        <v>2378.797</v>
      </c>
      <c r="H256" s="390">
        <v>43003</v>
      </c>
      <c r="I256">
        <v>3324.4349999999999</v>
      </c>
      <c r="J256">
        <v>10060.231</v>
      </c>
    </row>
    <row r="257" spans="1:10">
      <c r="A257" s="390">
        <v>43004</v>
      </c>
      <c r="B257">
        <v>764.18499999999995</v>
      </c>
      <c r="C257">
        <v>2378.8960000000002</v>
      </c>
      <c r="H257" s="390">
        <v>43004</v>
      </c>
      <c r="I257">
        <v>3326.9349999999999</v>
      </c>
      <c r="J257">
        <v>10061.396000000001</v>
      </c>
    </row>
    <row r="258" spans="1:10">
      <c r="A258" s="390">
        <v>43005</v>
      </c>
      <c r="B258">
        <v>769.53099999999995</v>
      </c>
      <c r="C258">
        <v>2388.7130000000002</v>
      </c>
      <c r="H258" s="390">
        <v>43005</v>
      </c>
      <c r="I258">
        <v>3350.2109999999998</v>
      </c>
      <c r="J258">
        <v>10102.918</v>
      </c>
    </row>
    <row r="259" spans="1:10">
      <c r="A259" s="390">
        <v>43006</v>
      </c>
      <c r="B259">
        <v>767.59299999999996</v>
      </c>
      <c r="C259">
        <v>2391.078</v>
      </c>
      <c r="H259" s="390">
        <v>43006</v>
      </c>
      <c r="I259">
        <v>3341.7739999999999</v>
      </c>
      <c r="J259">
        <v>10115.316999999999</v>
      </c>
    </row>
    <row r="260" spans="1:10">
      <c r="A260" s="390">
        <v>43007</v>
      </c>
      <c r="B260">
        <v>771.24</v>
      </c>
      <c r="C260">
        <v>2399.9279999999999</v>
      </c>
      <c r="H260" s="390">
        <v>43007</v>
      </c>
      <c r="I260">
        <v>3357.65</v>
      </c>
      <c r="J260">
        <v>10153.049999999999</v>
      </c>
    </row>
    <row r="261" spans="1:10">
      <c r="A261" s="390">
        <v>43010</v>
      </c>
      <c r="B261">
        <v>774.02599999999995</v>
      </c>
      <c r="C261">
        <v>2409.4810000000002</v>
      </c>
      <c r="H261" s="390">
        <v>43010</v>
      </c>
      <c r="I261">
        <v>3369.7809999999999</v>
      </c>
      <c r="J261">
        <v>10193.508</v>
      </c>
    </row>
    <row r="262" spans="1:10">
      <c r="A262" s="390">
        <v>43011</v>
      </c>
      <c r="B262">
        <v>772.82899999999995</v>
      </c>
      <c r="C262">
        <v>2414.4059999999999</v>
      </c>
      <c r="H262" s="390">
        <v>43011</v>
      </c>
      <c r="I262">
        <v>3364.57</v>
      </c>
      <c r="J262">
        <v>10214.755999999999</v>
      </c>
    </row>
    <row r="263" spans="1:10">
      <c r="A263" s="390">
        <v>43012</v>
      </c>
      <c r="B263">
        <v>762.548</v>
      </c>
      <c r="C263">
        <v>2417.3049999999998</v>
      </c>
      <c r="H263" s="390">
        <v>43012</v>
      </c>
      <c r="I263">
        <v>3319.8090000000002</v>
      </c>
      <c r="J263">
        <v>10227.710999999999</v>
      </c>
    </row>
    <row r="264" spans="1:10">
      <c r="A264" s="390">
        <v>43013</v>
      </c>
      <c r="B264">
        <v>767.40599999999995</v>
      </c>
      <c r="C264">
        <v>2430.8040000000001</v>
      </c>
      <c r="H264" s="390">
        <v>43013</v>
      </c>
      <c r="I264">
        <v>3340.9580000000001</v>
      </c>
      <c r="J264">
        <v>10286.562</v>
      </c>
    </row>
    <row r="265" spans="1:10">
      <c r="A265" s="390">
        <v>43014</v>
      </c>
      <c r="B265">
        <v>761.85799999999995</v>
      </c>
      <c r="C265">
        <v>2428.1640000000002</v>
      </c>
      <c r="H265" s="390">
        <v>43014</v>
      </c>
      <c r="I265">
        <v>3316.8049999999998</v>
      </c>
      <c r="J265">
        <v>10278.538</v>
      </c>
    </row>
    <row r="266" spans="1:10">
      <c r="A266" s="390">
        <v>43017</v>
      </c>
      <c r="B266">
        <v>765.23400000000004</v>
      </c>
      <c r="C266">
        <v>2423.4119999999998</v>
      </c>
      <c r="H266" s="390">
        <v>43017</v>
      </c>
      <c r="I266">
        <v>3331.502</v>
      </c>
      <c r="J266">
        <v>10258.422</v>
      </c>
    </row>
    <row r="267" spans="1:10">
      <c r="A267" s="390">
        <v>43018</v>
      </c>
      <c r="B267">
        <v>760.245</v>
      </c>
      <c r="C267">
        <v>2428.7280000000001</v>
      </c>
      <c r="H267" s="390">
        <v>43018</v>
      </c>
      <c r="I267">
        <v>3309.7829999999999</v>
      </c>
      <c r="J267">
        <v>10281.188</v>
      </c>
    </row>
    <row r="268" spans="1:10">
      <c r="A268" s="390">
        <v>43019</v>
      </c>
      <c r="B268">
        <v>766.60599999999999</v>
      </c>
      <c r="C268">
        <v>2433.0920000000001</v>
      </c>
      <c r="H268" s="390">
        <v>43019</v>
      </c>
      <c r="I268">
        <v>3337.4769999999999</v>
      </c>
      <c r="J268">
        <v>10299.841</v>
      </c>
    </row>
    <row r="269" spans="1:10">
      <c r="A269" s="390">
        <v>43020</v>
      </c>
      <c r="B269">
        <v>761.50400000000002</v>
      </c>
      <c r="C269">
        <v>2428.89</v>
      </c>
      <c r="H269" s="390">
        <v>43020</v>
      </c>
      <c r="I269">
        <v>3315.2640000000001</v>
      </c>
      <c r="J269">
        <v>10282.923000000001</v>
      </c>
    </row>
    <row r="270" spans="1:10">
      <c r="A270" s="390">
        <v>43021</v>
      </c>
      <c r="B270">
        <v>762.35299999999995</v>
      </c>
      <c r="C270">
        <v>2430.6309999999999</v>
      </c>
      <c r="H270" s="390">
        <v>43021</v>
      </c>
      <c r="I270">
        <v>3318.9589999999998</v>
      </c>
      <c r="J270">
        <v>10290.454</v>
      </c>
    </row>
    <row r="271" spans="1:10">
      <c r="A271" s="390">
        <v>43024</v>
      </c>
      <c r="B271">
        <v>761.75199999999995</v>
      </c>
      <c r="C271">
        <v>2434.6590000000001</v>
      </c>
      <c r="H271" s="390">
        <v>43024</v>
      </c>
      <c r="I271">
        <v>3316.3440000000001</v>
      </c>
      <c r="J271">
        <v>10307.713</v>
      </c>
    </row>
    <row r="272" spans="1:10">
      <c r="A272" s="390">
        <v>43025</v>
      </c>
      <c r="B272">
        <v>759.06600000000003</v>
      </c>
      <c r="C272">
        <v>2436.3519999999999</v>
      </c>
      <c r="H272" s="390">
        <v>43025</v>
      </c>
      <c r="I272">
        <v>3304.6489999999999</v>
      </c>
      <c r="J272">
        <v>10314.882</v>
      </c>
    </row>
    <row r="273" spans="1:10">
      <c r="A273" s="390">
        <v>43026</v>
      </c>
      <c r="B273">
        <v>760.47199999999998</v>
      </c>
      <c r="C273">
        <v>2438.0819999999999</v>
      </c>
      <c r="H273" s="390">
        <v>43026</v>
      </c>
      <c r="I273">
        <v>3310.77</v>
      </c>
      <c r="J273">
        <v>10322.581</v>
      </c>
    </row>
    <row r="274" spans="1:10">
      <c r="A274" s="390">
        <v>43027</v>
      </c>
      <c r="B274">
        <v>753.25</v>
      </c>
      <c r="C274">
        <v>2439.306</v>
      </c>
      <c r="H274" s="390">
        <v>43027</v>
      </c>
      <c r="I274">
        <v>3279.3290000000002</v>
      </c>
      <c r="J274">
        <v>10328.597</v>
      </c>
    </row>
    <row r="275" spans="1:10">
      <c r="A275" s="390">
        <v>43028</v>
      </c>
      <c r="B275">
        <v>759.97799999999995</v>
      </c>
      <c r="C275">
        <v>2451.7040000000002</v>
      </c>
      <c r="H275" s="390">
        <v>43028</v>
      </c>
      <c r="I275">
        <v>3308.6210000000001</v>
      </c>
      <c r="J275">
        <v>10381.763999999999</v>
      </c>
    </row>
    <row r="276" spans="1:10">
      <c r="A276" s="390">
        <v>43031</v>
      </c>
      <c r="B276">
        <v>760.19100000000003</v>
      </c>
      <c r="C276">
        <v>2441.7109999999998</v>
      </c>
      <c r="H276" s="390">
        <v>43031</v>
      </c>
      <c r="I276">
        <v>3309.549</v>
      </c>
      <c r="J276">
        <v>10339.68</v>
      </c>
    </row>
    <row r="277" spans="1:10">
      <c r="A277" s="390">
        <v>43032</v>
      </c>
      <c r="B277">
        <v>768.34</v>
      </c>
      <c r="C277">
        <v>2445.6080000000002</v>
      </c>
      <c r="H277" s="390">
        <v>43032</v>
      </c>
      <c r="I277">
        <v>3345.0259999999998</v>
      </c>
      <c r="J277">
        <v>10356.431</v>
      </c>
    </row>
    <row r="278" spans="1:10">
      <c r="A278" s="390">
        <v>43033</v>
      </c>
      <c r="B278">
        <v>761.92499999999995</v>
      </c>
      <c r="C278">
        <v>2434.134</v>
      </c>
      <c r="H278" s="390">
        <v>43033</v>
      </c>
      <c r="I278">
        <v>3317.0990000000002</v>
      </c>
      <c r="J278">
        <v>10307.852999999999</v>
      </c>
    </row>
    <row r="279" spans="1:10">
      <c r="A279" s="390">
        <v>43034</v>
      </c>
      <c r="B279">
        <v>771.87599999999998</v>
      </c>
      <c r="C279">
        <v>2438.0700000000002</v>
      </c>
      <c r="H279" s="390">
        <v>43034</v>
      </c>
      <c r="I279">
        <v>3360.4189999999999</v>
      </c>
      <c r="J279">
        <v>10324.529</v>
      </c>
    </row>
    <row r="280" spans="1:10">
      <c r="A280" s="390">
        <v>43035</v>
      </c>
      <c r="B280">
        <v>767.18499999999995</v>
      </c>
      <c r="C280">
        <v>2457.451</v>
      </c>
      <c r="H280" s="390">
        <v>43035</v>
      </c>
      <c r="I280">
        <v>3339.9949999999999</v>
      </c>
      <c r="J280">
        <v>10406.652</v>
      </c>
    </row>
    <row r="281" spans="1:10">
      <c r="A281" s="390">
        <v>43038</v>
      </c>
      <c r="B281">
        <v>770.15</v>
      </c>
      <c r="C281">
        <v>2449.1970000000001</v>
      </c>
      <c r="H281" s="390">
        <v>43038</v>
      </c>
      <c r="I281">
        <v>3352.904</v>
      </c>
      <c r="J281">
        <v>10372.567999999999</v>
      </c>
    </row>
    <row r="282" spans="1:10">
      <c r="A282" s="390">
        <v>43039</v>
      </c>
      <c r="B282">
        <v>771.72199999999998</v>
      </c>
      <c r="C282">
        <v>2452.1550000000002</v>
      </c>
      <c r="H282" s="390">
        <v>43039</v>
      </c>
      <c r="I282">
        <v>3359.748</v>
      </c>
      <c r="J282">
        <v>10385.544</v>
      </c>
    </row>
    <row r="283" spans="1:10">
      <c r="A283" s="390">
        <v>43040</v>
      </c>
      <c r="B283">
        <v>778.65899999999999</v>
      </c>
      <c r="C283">
        <v>2455.6999999999998</v>
      </c>
      <c r="H283" s="390">
        <v>43040</v>
      </c>
      <c r="I283">
        <v>3389.95</v>
      </c>
      <c r="J283">
        <v>10400.575000000001</v>
      </c>
    </row>
    <row r="284" spans="1:10">
      <c r="A284" s="390">
        <v>43041</v>
      </c>
      <c r="B284">
        <v>781.04600000000005</v>
      </c>
      <c r="C284">
        <v>2455.7159999999999</v>
      </c>
      <c r="H284" s="390">
        <v>43041</v>
      </c>
      <c r="I284">
        <v>3400.3420000000001</v>
      </c>
      <c r="J284">
        <v>10401.737999999999</v>
      </c>
    </row>
    <row r="285" spans="1:10">
      <c r="A285" s="390">
        <v>43042</v>
      </c>
      <c r="B285">
        <v>779.495</v>
      </c>
      <c r="C285">
        <v>2463.8270000000002</v>
      </c>
      <c r="H285" s="390">
        <v>43042</v>
      </c>
      <c r="I285">
        <v>3393.5880000000002</v>
      </c>
      <c r="J285">
        <v>10437.071</v>
      </c>
    </row>
    <row r="286" spans="1:10">
      <c r="A286" s="390">
        <v>43045</v>
      </c>
      <c r="B286">
        <v>778.98199999999997</v>
      </c>
      <c r="C286">
        <v>2467.1030000000001</v>
      </c>
      <c r="H286" s="390">
        <v>43045</v>
      </c>
      <c r="I286">
        <v>3391.3560000000002</v>
      </c>
      <c r="J286">
        <v>10451.859</v>
      </c>
    </row>
    <row r="287" spans="1:10">
      <c r="A287" s="390">
        <v>43046</v>
      </c>
      <c r="B287">
        <v>778.34299999999996</v>
      </c>
      <c r="C287">
        <v>2466.2959999999998</v>
      </c>
      <c r="H287" s="390">
        <v>43046</v>
      </c>
      <c r="I287">
        <v>3388.576</v>
      </c>
      <c r="J287">
        <v>10448.504999999999</v>
      </c>
    </row>
    <row r="288" spans="1:10">
      <c r="A288" s="390">
        <v>43047</v>
      </c>
      <c r="B288">
        <v>774.66099999999994</v>
      </c>
      <c r="C288">
        <v>2469.9189999999999</v>
      </c>
      <c r="H288" s="390">
        <v>43047</v>
      </c>
      <c r="I288">
        <v>3372.5459999999998</v>
      </c>
      <c r="J288">
        <v>10464.074000000001</v>
      </c>
    </row>
    <row r="289" spans="1:10">
      <c r="A289" s="390">
        <v>43048</v>
      </c>
      <c r="B289">
        <v>769.31799999999998</v>
      </c>
      <c r="C289">
        <v>2460.627</v>
      </c>
      <c r="H289" s="390">
        <v>43048</v>
      </c>
      <c r="I289">
        <v>3349.2849999999999</v>
      </c>
      <c r="J289">
        <v>10427.182000000001</v>
      </c>
    </row>
    <row r="290" spans="1:10">
      <c r="A290" s="390">
        <v>43049</v>
      </c>
      <c r="B290">
        <v>765.41899999999998</v>
      </c>
      <c r="C290">
        <v>2458.7429999999999</v>
      </c>
      <c r="H290" s="390">
        <v>43049</v>
      </c>
      <c r="I290">
        <v>3332.308</v>
      </c>
      <c r="J290">
        <v>10422.876</v>
      </c>
    </row>
    <row r="291" spans="1:10">
      <c r="A291" s="390">
        <v>43052</v>
      </c>
      <c r="B291">
        <v>760.923</v>
      </c>
      <c r="C291">
        <v>2461.16</v>
      </c>
      <c r="H291" s="390">
        <v>43052</v>
      </c>
      <c r="I291">
        <v>3312.7370000000001</v>
      </c>
      <c r="J291">
        <v>10433.324000000001</v>
      </c>
    </row>
    <row r="292" spans="1:10">
      <c r="A292" s="390">
        <v>43053</v>
      </c>
      <c r="B292">
        <v>755.48</v>
      </c>
      <c r="C292">
        <v>2455.4740000000002</v>
      </c>
      <c r="H292" s="390">
        <v>43053</v>
      </c>
      <c r="I292">
        <v>3289.038</v>
      </c>
      <c r="J292">
        <v>10410.788</v>
      </c>
    </row>
    <row r="293" spans="1:10">
      <c r="A293" s="390">
        <v>43054</v>
      </c>
      <c r="B293">
        <v>750.80700000000002</v>
      </c>
      <c r="C293">
        <v>2442.1379999999999</v>
      </c>
      <c r="H293" s="390">
        <v>43054</v>
      </c>
      <c r="I293">
        <v>3268.694</v>
      </c>
      <c r="J293">
        <v>10356.450999999999</v>
      </c>
    </row>
    <row r="294" spans="1:10">
      <c r="A294" s="390">
        <v>43055</v>
      </c>
      <c r="B294">
        <v>751.96799999999996</v>
      </c>
      <c r="C294">
        <v>2462.21</v>
      </c>
      <c r="H294" s="390">
        <v>43055</v>
      </c>
      <c r="I294">
        <v>3273.7469999999998</v>
      </c>
      <c r="J294">
        <v>10444.805</v>
      </c>
    </row>
    <row r="295" spans="1:10">
      <c r="A295" s="390">
        <v>43056</v>
      </c>
      <c r="B295">
        <v>747.39400000000001</v>
      </c>
      <c r="C295">
        <v>2456.7779999999998</v>
      </c>
      <c r="H295" s="390">
        <v>43056</v>
      </c>
      <c r="I295">
        <v>3253.837</v>
      </c>
      <c r="J295">
        <v>10422.157999999999</v>
      </c>
    </row>
    <row r="296" spans="1:10">
      <c r="A296" s="390">
        <v>43059</v>
      </c>
      <c r="B296">
        <v>749.52800000000002</v>
      </c>
      <c r="C296">
        <v>2460.174</v>
      </c>
      <c r="H296" s="390">
        <v>43059</v>
      </c>
      <c r="I296">
        <v>3270.5439999999999</v>
      </c>
      <c r="J296">
        <v>10436.902</v>
      </c>
    </row>
    <row r="297" spans="1:10">
      <c r="A297" s="390">
        <v>43060</v>
      </c>
      <c r="B297">
        <v>754.70299999999997</v>
      </c>
      <c r="C297">
        <v>2476.1509999999998</v>
      </c>
      <c r="H297" s="390">
        <v>43060</v>
      </c>
      <c r="I297">
        <v>3293.1239999999998</v>
      </c>
      <c r="J297">
        <v>10504.873</v>
      </c>
    </row>
    <row r="298" spans="1:10">
      <c r="A298" s="390">
        <v>43061</v>
      </c>
      <c r="B298">
        <v>755.928</v>
      </c>
      <c r="C298">
        <v>2474.3649999999998</v>
      </c>
      <c r="H298" s="390">
        <v>43061</v>
      </c>
      <c r="I298">
        <v>3298.47</v>
      </c>
      <c r="J298">
        <v>10498.204</v>
      </c>
    </row>
    <row r="299" spans="1:10">
      <c r="A299" s="390">
        <v>43062</v>
      </c>
      <c r="B299">
        <v>759.21</v>
      </c>
      <c r="C299">
        <v>2474.3649999999998</v>
      </c>
      <c r="H299" s="390">
        <v>43062</v>
      </c>
      <c r="I299">
        <v>3312.7890000000002</v>
      </c>
      <c r="J299">
        <v>10498.204</v>
      </c>
    </row>
    <row r="300" spans="1:10">
      <c r="A300" s="390">
        <v>43063</v>
      </c>
      <c r="B300">
        <v>758.51300000000003</v>
      </c>
      <c r="C300">
        <v>2479.64</v>
      </c>
      <c r="H300" s="390">
        <v>43063</v>
      </c>
      <c r="I300">
        <v>3309.75</v>
      </c>
      <c r="J300">
        <v>10521.063</v>
      </c>
    </row>
    <row r="301" spans="1:10">
      <c r="A301" s="390">
        <v>43066</v>
      </c>
      <c r="B301">
        <v>750.48</v>
      </c>
      <c r="C301">
        <v>2478.3609999999999</v>
      </c>
      <c r="H301" s="390">
        <v>43066</v>
      </c>
      <c r="I301">
        <v>3274.6970000000001</v>
      </c>
      <c r="J301">
        <v>10516.762000000001</v>
      </c>
    </row>
    <row r="302" spans="1:10">
      <c r="A302" s="390">
        <v>43067</v>
      </c>
      <c r="B302">
        <v>753.923</v>
      </c>
      <c r="C302">
        <v>2502.3220000000001</v>
      </c>
      <c r="H302" s="390">
        <v>43067</v>
      </c>
      <c r="I302">
        <v>3289.7190000000001</v>
      </c>
      <c r="J302">
        <v>10618.85</v>
      </c>
    </row>
    <row r="303" spans="1:10">
      <c r="A303" s="390">
        <v>43068</v>
      </c>
      <c r="B303">
        <v>756.98699999999997</v>
      </c>
      <c r="C303">
        <v>2500.9</v>
      </c>
      <c r="H303" s="390">
        <v>43068</v>
      </c>
      <c r="I303">
        <v>3303.0909999999999</v>
      </c>
      <c r="J303">
        <v>10614.277</v>
      </c>
    </row>
    <row r="304" spans="1:10">
      <c r="A304" s="390">
        <v>43069</v>
      </c>
      <c r="B304">
        <v>757.24800000000005</v>
      </c>
      <c r="C304">
        <v>2520.547</v>
      </c>
      <c r="H304" s="390">
        <v>43069</v>
      </c>
      <c r="I304">
        <v>3304.2280000000001</v>
      </c>
      <c r="J304">
        <v>10701.684999999999</v>
      </c>
    </row>
    <row r="305" spans="1:10">
      <c r="A305" s="390">
        <v>43070</v>
      </c>
      <c r="B305">
        <v>749.28099999999995</v>
      </c>
      <c r="C305">
        <v>2515.4479999999999</v>
      </c>
      <c r="H305" s="390">
        <v>43070</v>
      </c>
      <c r="I305">
        <v>3269.4670000000001</v>
      </c>
      <c r="J305">
        <v>10680.454</v>
      </c>
    </row>
    <row r="306" spans="1:10">
      <c r="A306" s="390">
        <v>43073</v>
      </c>
      <c r="B306">
        <v>758.40499999999997</v>
      </c>
      <c r="C306">
        <v>2511.627</v>
      </c>
      <c r="H306" s="390">
        <v>43073</v>
      </c>
      <c r="I306">
        <v>3309.2759999999998</v>
      </c>
      <c r="J306">
        <v>10664.460999999999</v>
      </c>
    </row>
    <row r="307" spans="1:10">
      <c r="A307" s="390">
        <v>43074</v>
      </c>
      <c r="B307">
        <v>760.09799999999996</v>
      </c>
      <c r="C307">
        <v>2502.2559999999999</v>
      </c>
      <c r="H307" s="390">
        <v>43074</v>
      </c>
      <c r="I307">
        <v>3316.6640000000002</v>
      </c>
      <c r="J307">
        <v>10625.126</v>
      </c>
    </row>
    <row r="308" spans="1:10">
      <c r="A308" s="390">
        <v>43075</v>
      </c>
      <c r="B308">
        <v>757.84699999999998</v>
      </c>
      <c r="C308">
        <v>2501.625</v>
      </c>
      <c r="H308" s="390">
        <v>43075</v>
      </c>
      <c r="I308">
        <v>3306.8429999999998</v>
      </c>
      <c r="J308">
        <v>10622.695</v>
      </c>
    </row>
    <row r="309" spans="1:10">
      <c r="A309" s="390">
        <v>43076</v>
      </c>
      <c r="B309">
        <v>763.02</v>
      </c>
      <c r="C309">
        <v>2509.44</v>
      </c>
      <c r="H309" s="390">
        <v>43076</v>
      </c>
      <c r="I309">
        <v>3329.4160000000002</v>
      </c>
      <c r="J309">
        <v>10657.7</v>
      </c>
    </row>
    <row r="310" spans="1:10">
      <c r="A310" s="390">
        <v>43077</v>
      </c>
      <c r="B310">
        <v>773.53599999999994</v>
      </c>
      <c r="C310">
        <v>2523.3359999999998</v>
      </c>
      <c r="H310" s="390">
        <v>43077</v>
      </c>
      <c r="I310">
        <v>3375.3</v>
      </c>
      <c r="J310">
        <v>10717.768</v>
      </c>
    </row>
    <row r="311" spans="1:10">
      <c r="A311" s="390">
        <v>43080</v>
      </c>
      <c r="B311">
        <v>770.779</v>
      </c>
      <c r="C311">
        <v>2531.5520000000001</v>
      </c>
      <c r="H311" s="390">
        <v>43080</v>
      </c>
      <c r="I311">
        <v>3363.27</v>
      </c>
      <c r="J311">
        <v>10752.713</v>
      </c>
    </row>
    <row r="312" spans="1:10">
      <c r="A312" s="390">
        <v>43081</v>
      </c>
      <c r="B312">
        <v>772.20799999999997</v>
      </c>
      <c r="C312">
        <v>2535.2260000000001</v>
      </c>
      <c r="H312" s="390">
        <v>43081</v>
      </c>
      <c r="I312">
        <v>3369.5050000000001</v>
      </c>
      <c r="J312">
        <v>10768.697</v>
      </c>
    </row>
    <row r="313" spans="1:10">
      <c r="A313" s="390">
        <v>43082</v>
      </c>
      <c r="B313">
        <v>761.38099999999997</v>
      </c>
      <c r="C313">
        <v>2534.0050000000001</v>
      </c>
      <c r="H313" s="390">
        <v>43082</v>
      </c>
      <c r="I313">
        <v>3322.2640000000001</v>
      </c>
      <c r="J313">
        <v>10763.866</v>
      </c>
    </row>
    <row r="314" spans="1:10">
      <c r="A314" s="390">
        <v>43083</v>
      </c>
      <c r="B314">
        <v>753.875</v>
      </c>
      <c r="C314">
        <v>2523.672</v>
      </c>
      <c r="H314" s="390">
        <v>43083</v>
      </c>
      <c r="I314">
        <v>3289.5120000000002</v>
      </c>
      <c r="J314">
        <v>10721.814</v>
      </c>
    </row>
    <row r="315" spans="1:10">
      <c r="A315" s="390">
        <v>43084</v>
      </c>
      <c r="B315">
        <v>751.09400000000005</v>
      </c>
      <c r="C315">
        <v>2546.1669999999999</v>
      </c>
      <c r="H315" s="390">
        <v>43084</v>
      </c>
      <c r="I315">
        <v>3277.3739999999998</v>
      </c>
      <c r="J315">
        <v>10817.985000000001</v>
      </c>
    </row>
    <row r="316" spans="1:10">
      <c r="A316" s="390">
        <v>43087</v>
      </c>
      <c r="B316">
        <v>761.31100000000004</v>
      </c>
      <c r="C316">
        <v>2560.134</v>
      </c>
      <c r="H316" s="390">
        <v>43087</v>
      </c>
      <c r="I316">
        <v>3321.9580000000001</v>
      </c>
      <c r="J316">
        <v>10877.76</v>
      </c>
    </row>
    <row r="317" spans="1:10">
      <c r="A317" s="390">
        <v>43088</v>
      </c>
      <c r="B317">
        <v>756.40599999999995</v>
      </c>
      <c r="C317">
        <v>2551.8180000000002</v>
      </c>
      <c r="H317" s="390">
        <v>43088</v>
      </c>
      <c r="I317">
        <v>3300.5549999999998</v>
      </c>
      <c r="J317">
        <v>10842.572</v>
      </c>
    </row>
    <row r="318" spans="1:10">
      <c r="A318" s="390">
        <v>43089</v>
      </c>
      <c r="B318">
        <v>750.54399999999998</v>
      </c>
      <c r="C318">
        <v>2549.6109999999999</v>
      </c>
      <c r="H318" s="390">
        <v>43089</v>
      </c>
      <c r="I318">
        <v>3274.9769999999999</v>
      </c>
      <c r="J318">
        <v>10834.718000000001</v>
      </c>
    </row>
    <row r="319" spans="1:10">
      <c r="A319" s="390">
        <v>43090</v>
      </c>
      <c r="B319">
        <v>755.06700000000001</v>
      </c>
      <c r="C319">
        <v>2554.8820000000001</v>
      </c>
      <c r="H319" s="390">
        <v>43090</v>
      </c>
      <c r="I319">
        <v>3294.712</v>
      </c>
      <c r="J319">
        <v>10857.116</v>
      </c>
    </row>
    <row r="320" spans="1:10">
      <c r="A320" s="390">
        <v>43091</v>
      </c>
      <c r="B320">
        <v>754.22799999999995</v>
      </c>
      <c r="C320">
        <v>2553.8040000000001</v>
      </c>
      <c r="H320" s="390">
        <v>43091</v>
      </c>
      <c r="I320">
        <v>3291.0509999999999</v>
      </c>
      <c r="J320">
        <v>10852.597</v>
      </c>
    </row>
    <row r="321" spans="1:10">
      <c r="A321" s="390">
        <v>43094</v>
      </c>
      <c r="B321">
        <v>754.22799999999995</v>
      </c>
      <c r="C321">
        <v>2553.8040000000001</v>
      </c>
      <c r="H321" s="390">
        <v>43094</v>
      </c>
      <c r="I321">
        <v>3291.0509999999999</v>
      </c>
      <c r="J321">
        <v>10852.597</v>
      </c>
    </row>
    <row r="322" spans="1:10">
      <c r="A322" s="390">
        <v>43095</v>
      </c>
      <c r="B322">
        <v>754.22799999999995</v>
      </c>
      <c r="C322">
        <v>2551.1219999999998</v>
      </c>
      <c r="H322" s="390">
        <v>43095</v>
      </c>
      <c r="I322">
        <v>3291.0509999999999</v>
      </c>
      <c r="J322">
        <v>10841.716</v>
      </c>
    </row>
    <row r="323" spans="1:10">
      <c r="A323" s="390">
        <v>43096</v>
      </c>
      <c r="B323">
        <v>753.06299999999999</v>
      </c>
      <c r="C323">
        <v>2553.0810000000001</v>
      </c>
      <c r="H323" s="390">
        <v>43096</v>
      </c>
      <c r="I323">
        <v>3285.9690000000001</v>
      </c>
      <c r="J323">
        <v>10850.800999999999</v>
      </c>
    </row>
    <row r="324" spans="1:10">
      <c r="A324" s="390">
        <v>43097</v>
      </c>
      <c r="B324">
        <v>749.27800000000002</v>
      </c>
      <c r="C324">
        <v>2558.0189999999998</v>
      </c>
      <c r="H324" s="390">
        <v>43097</v>
      </c>
      <c r="I324">
        <v>3269.4540000000002</v>
      </c>
      <c r="J324">
        <v>10874.119000000001</v>
      </c>
    </row>
    <row r="325" spans="1:10">
      <c r="A325" s="390">
        <v>43098</v>
      </c>
      <c r="B325">
        <v>740.39700000000005</v>
      </c>
      <c r="C325">
        <v>2544.58</v>
      </c>
      <c r="H325" s="390">
        <v>43098</v>
      </c>
      <c r="I325">
        <v>3230.6979999999999</v>
      </c>
      <c r="J325">
        <v>10817.692999999999</v>
      </c>
    </row>
    <row r="326" spans="1:10">
      <c r="A326" s="390">
        <v>43101</v>
      </c>
      <c r="B326">
        <v>740.39700000000005</v>
      </c>
      <c r="C326">
        <v>2544.58</v>
      </c>
      <c r="H326" s="390">
        <v>43101</v>
      </c>
      <c r="I326">
        <v>3230.6979999999999</v>
      </c>
      <c r="J326">
        <v>10817.692999999999</v>
      </c>
    </row>
    <row r="327" spans="1:10">
      <c r="A327" s="390">
        <v>43102</v>
      </c>
      <c r="B327">
        <v>739.90800000000002</v>
      </c>
      <c r="C327">
        <v>2565.6080000000002</v>
      </c>
      <c r="H327" s="390">
        <v>43102</v>
      </c>
      <c r="I327">
        <v>3228.5639999999999</v>
      </c>
      <c r="J327">
        <v>10907.567999999999</v>
      </c>
    </row>
    <row r="328" spans="1:10">
      <c r="A328" s="390">
        <v>43103</v>
      </c>
      <c r="B328">
        <v>741.58299999999997</v>
      </c>
      <c r="C328">
        <v>2582.16</v>
      </c>
      <c r="H328" s="390">
        <v>43103</v>
      </c>
      <c r="I328">
        <v>3235.875</v>
      </c>
      <c r="J328">
        <v>10977.977000000001</v>
      </c>
    </row>
    <row r="329" spans="1:10">
      <c r="A329" s="390">
        <v>43104</v>
      </c>
      <c r="B329">
        <v>762.48199999999997</v>
      </c>
      <c r="C329">
        <v>2592.489</v>
      </c>
      <c r="H329" s="390">
        <v>43104</v>
      </c>
      <c r="I329">
        <v>3327.0650000000001</v>
      </c>
      <c r="J329">
        <v>11024.083000000001</v>
      </c>
    </row>
    <row r="330" spans="1:10">
      <c r="A330" s="390">
        <v>43105</v>
      </c>
      <c r="B330">
        <v>771.59400000000005</v>
      </c>
      <c r="C330">
        <v>2610.5239999999999</v>
      </c>
      <c r="H330" s="390">
        <v>43105</v>
      </c>
      <c r="I330">
        <v>3366.826</v>
      </c>
      <c r="J330">
        <v>11100.772000000001</v>
      </c>
    </row>
    <row r="331" spans="1:10">
      <c r="A331" s="390">
        <v>43108</v>
      </c>
      <c r="B331">
        <v>774.93600000000004</v>
      </c>
      <c r="C331">
        <v>2615.462</v>
      </c>
      <c r="H331" s="390">
        <v>43108</v>
      </c>
      <c r="I331">
        <v>3381.4079999999999</v>
      </c>
      <c r="J331">
        <v>11121.955</v>
      </c>
    </row>
    <row r="332" spans="1:10">
      <c r="A332" s="390">
        <v>43109</v>
      </c>
      <c r="B332">
        <v>779.40700000000004</v>
      </c>
      <c r="C332">
        <v>2618.9290000000001</v>
      </c>
      <c r="H332" s="390">
        <v>43109</v>
      </c>
      <c r="I332">
        <v>3400.9209999999998</v>
      </c>
      <c r="J332">
        <v>11139.92</v>
      </c>
    </row>
    <row r="333" spans="1:10">
      <c r="A333" s="390">
        <v>43110</v>
      </c>
      <c r="B333">
        <v>785.178</v>
      </c>
      <c r="C333">
        <v>2615.527</v>
      </c>
      <c r="H333" s="390">
        <v>43110</v>
      </c>
      <c r="I333">
        <v>3426.0990000000002</v>
      </c>
      <c r="J333">
        <v>11125.523999999999</v>
      </c>
    </row>
    <row r="334" spans="1:10">
      <c r="A334" s="390">
        <v>43111</v>
      </c>
      <c r="B334">
        <v>789.82</v>
      </c>
      <c r="C334">
        <v>2634.2869999999998</v>
      </c>
      <c r="H334" s="390">
        <v>43111</v>
      </c>
      <c r="I334">
        <v>3446.3539999999998</v>
      </c>
      <c r="J334">
        <v>11206.173000000001</v>
      </c>
    </row>
    <row r="335" spans="1:10">
      <c r="A335" s="390">
        <v>43112</v>
      </c>
      <c r="B335">
        <v>794.47500000000002</v>
      </c>
      <c r="C335">
        <v>2651.3139999999999</v>
      </c>
      <c r="H335" s="390">
        <v>43112</v>
      </c>
      <c r="I335">
        <v>3466.6689999999999</v>
      </c>
      <c r="J335">
        <v>11278.602999999999</v>
      </c>
    </row>
    <row r="336" spans="1:10">
      <c r="A336" s="390">
        <v>43115</v>
      </c>
      <c r="B336">
        <v>798.24199999999996</v>
      </c>
      <c r="C336">
        <v>2651.3139999999999</v>
      </c>
      <c r="H336" s="390">
        <v>43115</v>
      </c>
      <c r="I336">
        <v>3483.1039999999998</v>
      </c>
      <c r="J336">
        <v>11278.602999999999</v>
      </c>
    </row>
    <row r="337" spans="1:10">
      <c r="A337" s="390">
        <v>43116</v>
      </c>
      <c r="B337">
        <v>796.87099999999998</v>
      </c>
      <c r="C337">
        <v>2641.5540000000001</v>
      </c>
      <c r="H337" s="390">
        <v>43116</v>
      </c>
      <c r="I337">
        <v>3477.1239999999998</v>
      </c>
      <c r="J337">
        <v>11237.29</v>
      </c>
    </row>
    <row r="338" spans="1:10">
      <c r="A338" s="390">
        <v>43117</v>
      </c>
      <c r="B338">
        <v>797.65899999999999</v>
      </c>
      <c r="C338">
        <v>2666.37</v>
      </c>
      <c r="H338" s="390">
        <v>43117</v>
      </c>
      <c r="I338">
        <v>3480.56</v>
      </c>
      <c r="J338">
        <v>11342.858</v>
      </c>
    </row>
    <row r="339" spans="1:10">
      <c r="A339" s="390">
        <v>43118</v>
      </c>
      <c r="B339">
        <v>800.58699999999999</v>
      </c>
      <c r="C339">
        <v>2662.24</v>
      </c>
      <c r="H339" s="390">
        <v>43118</v>
      </c>
      <c r="I339">
        <v>3493.337</v>
      </c>
      <c r="J339">
        <v>11326.209000000001</v>
      </c>
    </row>
    <row r="340" spans="1:10">
      <c r="A340" s="390">
        <v>43119</v>
      </c>
      <c r="B340">
        <v>804.65800000000002</v>
      </c>
      <c r="C340">
        <v>2674.922</v>
      </c>
      <c r="H340" s="390">
        <v>43119</v>
      </c>
      <c r="I340">
        <v>3511.1010000000001</v>
      </c>
      <c r="J340">
        <v>11380.416999999999</v>
      </c>
    </row>
    <row r="341" spans="1:10">
      <c r="A341" s="390">
        <v>43122</v>
      </c>
      <c r="B341">
        <v>807.88300000000004</v>
      </c>
      <c r="C341">
        <v>2696.4589999999998</v>
      </c>
      <c r="H341" s="390">
        <v>43122</v>
      </c>
      <c r="I341">
        <v>3536.7420000000002</v>
      </c>
      <c r="J341">
        <v>11472.2</v>
      </c>
    </row>
    <row r="342" spans="1:10">
      <c r="A342" s="390">
        <v>43123</v>
      </c>
      <c r="B342">
        <v>805.71600000000001</v>
      </c>
      <c r="C342">
        <v>2702.538</v>
      </c>
      <c r="H342" s="390">
        <v>43123</v>
      </c>
      <c r="I342">
        <v>3527.2570000000001</v>
      </c>
      <c r="J342">
        <v>11498.51</v>
      </c>
    </row>
    <row r="343" spans="1:10">
      <c r="A343" s="390">
        <v>43124</v>
      </c>
      <c r="B343">
        <v>799.16099999999994</v>
      </c>
      <c r="C343">
        <v>2701.1590000000001</v>
      </c>
      <c r="H343" s="390">
        <v>43124</v>
      </c>
      <c r="I343">
        <v>3498.5590000000002</v>
      </c>
      <c r="J343">
        <v>11492.653</v>
      </c>
    </row>
    <row r="344" spans="1:10">
      <c r="A344" s="390">
        <v>43125</v>
      </c>
      <c r="B344">
        <v>802.11199999999997</v>
      </c>
      <c r="C344">
        <v>2702.8879999999999</v>
      </c>
      <c r="H344" s="390">
        <v>43125</v>
      </c>
      <c r="I344">
        <v>3511.4789999999998</v>
      </c>
      <c r="J344">
        <v>11500.040999999999</v>
      </c>
    </row>
    <row r="345" spans="1:10">
      <c r="A345" s="390">
        <v>43126</v>
      </c>
      <c r="B345">
        <v>806.76499999999999</v>
      </c>
      <c r="C345">
        <v>2734.5120000000002</v>
      </c>
      <c r="H345" s="390">
        <v>43126</v>
      </c>
      <c r="I345">
        <v>3531.8510000000001</v>
      </c>
      <c r="J345">
        <v>11634.798000000001</v>
      </c>
    </row>
    <row r="346" spans="1:10">
      <c r="A346" s="390">
        <v>43129</v>
      </c>
      <c r="B346">
        <v>803.99900000000002</v>
      </c>
      <c r="C346">
        <v>2716.1129999999998</v>
      </c>
      <c r="H346" s="390">
        <v>43129</v>
      </c>
      <c r="I346">
        <v>3519.74</v>
      </c>
      <c r="J346">
        <v>11557.135</v>
      </c>
    </row>
    <row r="347" spans="1:10">
      <c r="A347" s="390">
        <v>43130</v>
      </c>
      <c r="B347">
        <v>793.22900000000004</v>
      </c>
      <c r="C347">
        <v>2686.6709999999998</v>
      </c>
      <c r="H347" s="390">
        <v>43130</v>
      </c>
      <c r="I347">
        <v>3472.59</v>
      </c>
      <c r="J347">
        <v>11432.687</v>
      </c>
    </row>
    <row r="348" spans="1:10">
      <c r="A348" s="390">
        <v>43131</v>
      </c>
      <c r="B348">
        <v>794.85500000000002</v>
      </c>
      <c r="C348">
        <v>2687.942</v>
      </c>
      <c r="H348" s="390">
        <v>43131</v>
      </c>
      <c r="I348">
        <v>3479.7109999999998</v>
      </c>
      <c r="J348">
        <v>11438.549000000001</v>
      </c>
    </row>
    <row r="349" spans="1:10">
      <c r="A349" s="390">
        <v>43132</v>
      </c>
      <c r="B349">
        <v>796.74300000000005</v>
      </c>
      <c r="C349">
        <v>2686.4850000000001</v>
      </c>
      <c r="H349" s="390">
        <v>43132</v>
      </c>
      <c r="I349">
        <v>3487.9740000000002</v>
      </c>
      <c r="J349">
        <v>11434.495000000001</v>
      </c>
    </row>
    <row r="350" spans="1:10">
      <c r="A350" s="390">
        <v>43133</v>
      </c>
      <c r="B350">
        <v>785.71199999999999</v>
      </c>
      <c r="C350">
        <v>2630.2370000000001</v>
      </c>
      <c r="H350" s="390">
        <v>43133</v>
      </c>
      <c r="I350">
        <v>3439.6840000000002</v>
      </c>
      <c r="J350">
        <v>11195.771000000001</v>
      </c>
    </row>
    <row r="351" spans="1:10">
      <c r="A351" s="390">
        <v>43136</v>
      </c>
      <c r="B351">
        <v>771.827</v>
      </c>
      <c r="C351">
        <v>2523.6550000000002</v>
      </c>
      <c r="H351" s="390">
        <v>43136</v>
      </c>
      <c r="I351">
        <v>3378.8989999999999</v>
      </c>
      <c r="J351">
        <v>10742.13</v>
      </c>
    </row>
    <row r="352" spans="1:10">
      <c r="A352" s="390">
        <v>43137</v>
      </c>
      <c r="B352">
        <v>756.42700000000002</v>
      </c>
      <c r="C352">
        <v>2566.326</v>
      </c>
      <c r="H352" s="390">
        <v>43137</v>
      </c>
      <c r="I352">
        <v>3311.4780000000001</v>
      </c>
      <c r="J352">
        <v>10924.866</v>
      </c>
    </row>
    <row r="353" spans="1:10">
      <c r="A353" s="390">
        <v>43138</v>
      </c>
      <c r="B353">
        <v>778.55200000000002</v>
      </c>
      <c r="C353">
        <v>2554.442</v>
      </c>
      <c r="H353" s="390">
        <v>43138</v>
      </c>
      <c r="I353">
        <v>3408.337</v>
      </c>
      <c r="J353">
        <v>10874.588</v>
      </c>
    </row>
    <row r="354" spans="1:10">
      <c r="A354" s="390">
        <v>43139</v>
      </c>
      <c r="B354">
        <v>761.32100000000003</v>
      </c>
      <c r="C354">
        <v>2458.8000000000002</v>
      </c>
      <c r="H354" s="390">
        <v>43139</v>
      </c>
      <c r="I354">
        <v>3332.9029999999998</v>
      </c>
      <c r="J354">
        <v>10468.956</v>
      </c>
    </row>
    <row r="355" spans="1:10">
      <c r="A355" s="390">
        <v>43140</v>
      </c>
      <c r="B355">
        <v>750.78</v>
      </c>
      <c r="C355">
        <v>2494.8359999999998</v>
      </c>
      <c r="H355" s="390">
        <v>43140</v>
      </c>
      <c r="I355">
        <v>3286.759</v>
      </c>
      <c r="J355">
        <v>10625.692999999999</v>
      </c>
    </row>
    <row r="356" spans="1:10">
      <c r="A356" s="390">
        <v>43143</v>
      </c>
      <c r="B356">
        <v>756.67899999999997</v>
      </c>
      <c r="C356">
        <v>2529.2510000000002</v>
      </c>
      <c r="H356" s="390">
        <v>43143</v>
      </c>
      <c r="I356">
        <v>3312.5839999999998</v>
      </c>
      <c r="J356">
        <v>10772.665000000001</v>
      </c>
    </row>
    <row r="357" spans="1:10">
      <c r="A357" s="390">
        <v>43144</v>
      </c>
      <c r="B357">
        <v>746.58900000000006</v>
      </c>
      <c r="C357">
        <v>2536.5129999999999</v>
      </c>
      <c r="H357" s="390">
        <v>43144</v>
      </c>
      <c r="I357">
        <v>3268.4119999999998</v>
      </c>
      <c r="J357">
        <v>10804.162</v>
      </c>
    </row>
    <row r="358" spans="1:10">
      <c r="A358" s="390">
        <v>43145</v>
      </c>
      <c r="B358">
        <v>759.59400000000005</v>
      </c>
      <c r="C358">
        <v>2571.3159999999998</v>
      </c>
      <c r="H358" s="390">
        <v>43145</v>
      </c>
      <c r="I358">
        <v>3325.3449999999998</v>
      </c>
      <c r="J358">
        <v>10955.293</v>
      </c>
    </row>
    <row r="359" spans="1:10">
      <c r="A359" s="390">
        <v>43146</v>
      </c>
      <c r="B359">
        <v>761.01099999999997</v>
      </c>
      <c r="C359">
        <v>2602.125</v>
      </c>
      <c r="H359" s="390">
        <v>43146</v>
      </c>
      <c r="I359">
        <v>3331.547</v>
      </c>
      <c r="J359">
        <v>11089.11</v>
      </c>
    </row>
    <row r="360" spans="1:10">
      <c r="A360" s="390">
        <v>43147</v>
      </c>
      <c r="B360">
        <v>771.93700000000001</v>
      </c>
      <c r="C360">
        <v>2602.8649999999998</v>
      </c>
      <c r="H360" s="390">
        <v>43147</v>
      </c>
      <c r="I360">
        <v>3379.3789999999999</v>
      </c>
      <c r="J360">
        <v>11093.243</v>
      </c>
    </row>
    <row r="361" spans="1:10">
      <c r="A361" s="390">
        <v>43150</v>
      </c>
      <c r="B361">
        <v>763.69100000000003</v>
      </c>
      <c r="C361">
        <v>2602.8649999999998</v>
      </c>
      <c r="H361" s="390">
        <v>43150</v>
      </c>
      <c r="I361">
        <v>3343.2820000000002</v>
      </c>
      <c r="J361">
        <v>11093.243</v>
      </c>
    </row>
    <row r="362" spans="1:10">
      <c r="A362" s="390">
        <v>43151</v>
      </c>
      <c r="B362">
        <v>766.94100000000003</v>
      </c>
      <c r="C362">
        <v>2587.846</v>
      </c>
      <c r="H362" s="390">
        <v>43151</v>
      </c>
      <c r="I362">
        <v>3357.5079999999998</v>
      </c>
      <c r="J362">
        <v>11029.978999999999</v>
      </c>
    </row>
    <row r="363" spans="1:10">
      <c r="A363" s="390">
        <v>43152</v>
      </c>
      <c r="B363">
        <v>765.51199999999994</v>
      </c>
      <c r="C363">
        <v>2573.9699999999998</v>
      </c>
      <c r="H363" s="390">
        <v>43152</v>
      </c>
      <c r="I363">
        <v>3351.252</v>
      </c>
      <c r="J363">
        <v>10971.058999999999</v>
      </c>
    </row>
    <row r="364" spans="1:10">
      <c r="A364" s="390">
        <v>43153</v>
      </c>
      <c r="B364">
        <v>759.19299999999998</v>
      </c>
      <c r="C364">
        <v>2575.5970000000002</v>
      </c>
      <c r="H364" s="390">
        <v>43153</v>
      </c>
      <c r="I364">
        <v>3323.587</v>
      </c>
      <c r="J364">
        <v>10978.775</v>
      </c>
    </row>
    <row r="365" spans="1:10">
      <c r="A365" s="390">
        <v>43154</v>
      </c>
      <c r="B365">
        <v>766.178</v>
      </c>
      <c r="C365">
        <v>2616.6</v>
      </c>
      <c r="H365" s="390">
        <v>43154</v>
      </c>
      <c r="I365">
        <v>3354.1680000000001</v>
      </c>
      <c r="J365">
        <v>11154.263000000001</v>
      </c>
    </row>
    <row r="366" spans="1:10">
      <c r="A366" s="390">
        <v>43157</v>
      </c>
      <c r="B366">
        <v>767.52700000000004</v>
      </c>
      <c r="C366">
        <v>2645.9929999999999</v>
      </c>
      <c r="H366" s="390">
        <v>43157</v>
      </c>
      <c r="I366">
        <v>3360.0749999999998</v>
      </c>
      <c r="J366">
        <v>11280.87</v>
      </c>
    </row>
    <row r="367" spans="1:10">
      <c r="A367" s="390">
        <v>43158</v>
      </c>
      <c r="B367">
        <v>767.64099999999996</v>
      </c>
      <c r="C367">
        <v>2612.4589999999998</v>
      </c>
      <c r="H367" s="390">
        <v>43158</v>
      </c>
      <c r="I367">
        <v>3360.5740000000001</v>
      </c>
      <c r="J367">
        <v>11139.505999999999</v>
      </c>
    </row>
    <row r="368" spans="1:10">
      <c r="A368" s="390">
        <v>43159</v>
      </c>
      <c r="B368">
        <v>763.875</v>
      </c>
      <c r="C368">
        <v>2583.866</v>
      </c>
      <c r="H368" s="390">
        <v>43159</v>
      </c>
      <c r="I368">
        <v>3344.085</v>
      </c>
      <c r="J368">
        <v>11018.81</v>
      </c>
    </row>
    <row r="369" spans="1:10">
      <c r="A369" s="390">
        <v>43160</v>
      </c>
      <c r="B369">
        <v>759.59500000000003</v>
      </c>
      <c r="C369">
        <v>2550.4</v>
      </c>
      <c r="H369" s="390">
        <v>43160</v>
      </c>
      <c r="I369">
        <v>3325.3510000000001</v>
      </c>
      <c r="J369">
        <v>10877.725</v>
      </c>
    </row>
    <row r="370" spans="1:10">
      <c r="A370" s="390">
        <v>43161</v>
      </c>
      <c r="B370">
        <v>740.97199999999998</v>
      </c>
      <c r="C370">
        <v>2564.3560000000002</v>
      </c>
      <c r="H370" s="390">
        <v>43161</v>
      </c>
      <c r="I370">
        <v>3243.8220000000001</v>
      </c>
      <c r="J370">
        <v>10938.341</v>
      </c>
    </row>
    <row r="371" spans="1:10">
      <c r="A371" s="390">
        <v>43164</v>
      </c>
      <c r="B371">
        <v>738.40800000000002</v>
      </c>
      <c r="C371">
        <v>2592.846</v>
      </c>
      <c r="H371" s="390">
        <v>43164</v>
      </c>
      <c r="I371">
        <v>3232.5970000000002</v>
      </c>
      <c r="J371">
        <v>11059.96</v>
      </c>
    </row>
    <row r="372" spans="1:10">
      <c r="A372" s="390">
        <v>43165</v>
      </c>
      <c r="B372">
        <v>751.28700000000003</v>
      </c>
      <c r="C372">
        <v>2600.4949999999999</v>
      </c>
      <c r="H372" s="390">
        <v>43165</v>
      </c>
      <c r="I372">
        <v>3288.9769999999999</v>
      </c>
      <c r="J372">
        <v>11093.130999999999</v>
      </c>
    </row>
    <row r="373" spans="1:10">
      <c r="A373" s="390">
        <v>43166</v>
      </c>
      <c r="B373">
        <v>760.16899999999998</v>
      </c>
      <c r="C373">
        <v>2599.9780000000001</v>
      </c>
      <c r="H373" s="390">
        <v>43166</v>
      </c>
      <c r="I373">
        <v>3327.86</v>
      </c>
      <c r="J373">
        <v>11091.659</v>
      </c>
    </row>
    <row r="374" spans="1:10">
      <c r="A374" s="390">
        <v>43167</v>
      </c>
      <c r="B374">
        <v>767.67399999999998</v>
      </c>
      <c r="C374">
        <v>2611.127</v>
      </c>
      <c r="H374" s="390">
        <v>43167</v>
      </c>
      <c r="I374">
        <v>3360.7170000000001</v>
      </c>
      <c r="J374">
        <v>11142.156999999999</v>
      </c>
    </row>
    <row r="375" spans="1:10">
      <c r="A375" s="390">
        <v>43168</v>
      </c>
      <c r="B375">
        <v>769.02200000000005</v>
      </c>
      <c r="C375">
        <v>2655.5540000000001</v>
      </c>
      <c r="H375" s="390">
        <v>43168</v>
      </c>
      <c r="I375">
        <v>3366.616</v>
      </c>
      <c r="J375">
        <v>11332.008</v>
      </c>
    </row>
    <row r="376" spans="1:10">
      <c r="A376" s="390">
        <v>43171</v>
      </c>
      <c r="B376">
        <v>769.23800000000006</v>
      </c>
      <c r="C376">
        <v>2652.866</v>
      </c>
      <c r="H376" s="390">
        <v>43171</v>
      </c>
      <c r="I376">
        <v>3367.5659999999998</v>
      </c>
      <c r="J376">
        <v>11320.57</v>
      </c>
    </row>
    <row r="377" spans="1:10">
      <c r="A377" s="390">
        <v>43172</v>
      </c>
      <c r="B377">
        <v>766.84400000000005</v>
      </c>
      <c r="C377">
        <v>2636</v>
      </c>
      <c r="H377" s="390">
        <v>43172</v>
      </c>
      <c r="I377">
        <v>3357.0830000000001</v>
      </c>
      <c r="J377">
        <v>11249.239</v>
      </c>
    </row>
    <row r="378" spans="1:10">
      <c r="A378" s="390">
        <v>43173</v>
      </c>
      <c r="B378">
        <v>758.88400000000001</v>
      </c>
      <c r="C378">
        <v>2621.433</v>
      </c>
      <c r="H378" s="390">
        <v>43173</v>
      </c>
      <c r="I378">
        <v>3322.2359999999999</v>
      </c>
      <c r="J378">
        <v>11190.148999999999</v>
      </c>
    </row>
    <row r="379" spans="1:10">
      <c r="A379" s="390">
        <v>43174</v>
      </c>
      <c r="B379">
        <v>767.70500000000004</v>
      </c>
      <c r="C379">
        <v>2618.8040000000001</v>
      </c>
      <c r="H379" s="390">
        <v>43174</v>
      </c>
      <c r="I379">
        <v>3360.8530000000001</v>
      </c>
      <c r="J379">
        <v>11179.641</v>
      </c>
    </row>
    <row r="380" spans="1:10">
      <c r="A380" s="390">
        <v>43175</v>
      </c>
      <c r="B380">
        <v>772.83900000000006</v>
      </c>
      <c r="C380">
        <v>2623.5569999999998</v>
      </c>
      <c r="H380" s="390">
        <v>43175</v>
      </c>
      <c r="I380">
        <v>3383.3290000000002</v>
      </c>
      <c r="J380">
        <v>11200.282999999999</v>
      </c>
    </row>
    <row r="381" spans="1:10">
      <c r="A381" s="390">
        <v>43178</v>
      </c>
      <c r="B381">
        <v>764.88599999999997</v>
      </c>
      <c r="C381">
        <v>2586.6480000000001</v>
      </c>
      <c r="H381" s="390">
        <v>43178</v>
      </c>
      <c r="I381">
        <v>3348.51</v>
      </c>
      <c r="J381">
        <v>11042.817999999999</v>
      </c>
    </row>
    <row r="382" spans="1:10">
      <c r="A382" s="390">
        <v>43179</v>
      </c>
      <c r="B382">
        <v>769.76099999999997</v>
      </c>
      <c r="C382">
        <v>2590.5210000000002</v>
      </c>
      <c r="H382" s="390">
        <v>43179</v>
      </c>
      <c r="I382">
        <v>3369.8539999999998</v>
      </c>
      <c r="J382">
        <v>11059.535</v>
      </c>
    </row>
    <row r="383" spans="1:10">
      <c r="A383" s="390">
        <v>43180</v>
      </c>
      <c r="B383">
        <v>770.25</v>
      </c>
      <c r="C383">
        <v>2586.4160000000002</v>
      </c>
      <c r="H383" s="390">
        <v>43180</v>
      </c>
      <c r="I383">
        <v>3371.9929999999999</v>
      </c>
      <c r="J383">
        <v>11043.290999999999</v>
      </c>
    </row>
    <row r="384" spans="1:10">
      <c r="A384" s="390">
        <v>43181</v>
      </c>
      <c r="B384">
        <v>756.75800000000004</v>
      </c>
      <c r="C384">
        <v>2521.5749999999998</v>
      </c>
      <c r="H384" s="390">
        <v>43181</v>
      </c>
      <c r="I384">
        <v>3312.9270000000001</v>
      </c>
      <c r="J384">
        <v>10766.82</v>
      </c>
    </row>
    <row r="385" spans="1:10">
      <c r="A385" s="390">
        <v>43182</v>
      </c>
      <c r="B385">
        <v>753.24400000000003</v>
      </c>
      <c r="C385">
        <v>2468.893</v>
      </c>
      <c r="H385" s="390">
        <v>43182</v>
      </c>
      <c r="I385">
        <v>3297.5450000000001</v>
      </c>
      <c r="J385">
        <v>10541.992</v>
      </c>
    </row>
    <row r="386" spans="1:10">
      <c r="A386" s="390">
        <v>43185</v>
      </c>
      <c r="B386">
        <v>743.92899999999997</v>
      </c>
      <c r="C386">
        <v>2535.2020000000002</v>
      </c>
      <c r="H386" s="390">
        <v>43185</v>
      </c>
      <c r="I386">
        <v>3256.7669999999998</v>
      </c>
      <c r="J386">
        <v>10825.152</v>
      </c>
    </row>
    <row r="387" spans="1:10">
      <c r="A387" s="390">
        <v>43186</v>
      </c>
      <c r="B387">
        <v>749.98400000000004</v>
      </c>
      <c r="C387">
        <v>2490.8240000000001</v>
      </c>
      <c r="H387" s="390">
        <v>43186</v>
      </c>
      <c r="I387">
        <v>3283.2739999999999</v>
      </c>
      <c r="J387">
        <v>10635.683000000001</v>
      </c>
    </row>
    <row r="388" spans="1:10">
      <c r="A388" s="390">
        <v>43187</v>
      </c>
      <c r="B388">
        <v>756.62599999999998</v>
      </c>
      <c r="C388">
        <v>2482.7910000000002</v>
      </c>
      <c r="H388" s="390">
        <v>43187</v>
      </c>
      <c r="I388">
        <v>3312.3530000000001</v>
      </c>
      <c r="J388">
        <v>10603.457</v>
      </c>
    </row>
    <row r="389" spans="1:10">
      <c r="A389" s="390">
        <v>43188</v>
      </c>
      <c r="B389">
        <v>759.76800000000003</v>
      </c>
      <c r="C389">
        <v>2516.933</v>
      </c>
      <c r="H389" s="390">
        <v>43188</v>
      </c>
      <c r="I389">
        <v>3326.107</v>
      </c>
      <c r="J389">
        <v>10749.934999999999</v>
      </c>
    </row>
    <row r="390" spans="1:10">
      <c r="A390" s="390">
        <v>43189</v>
      </c>
      <c r="B390">
        <v>759.76800000000003</v>
      </c>
      <c r="C390">
        <v>2516.933</v>
      </c>
      <c r="H390" s="390">
        <v>43189</v>
      </c>
      <c r="I390">
        <v>3326.107</v>
      </c>
      <c r="J390">
        <v>10749.934999999999</v>
      </c>
    </row>
    <row r="391" spans="1:10">
      <c r="A391" s="390">
        <v>43192</v>
      </c>
      <c r="B391">
        <v>759.76800000000003</v>
      </c>
      <c r="C391">
        <v>2460.8670000000002</v>
      </c>
      <c r="H391" s="390">
        <v>43192</v>
      </c>
      <c r="I391">
        <v>3326.107</v>
      </c>
      <c r="J391">
        <v>10510.557000000001</v>
      </c>
    </row>
    <row r="392" spans="1:10">
      <c r="A392" s="390">
        <v>43193</v>
      </c>
      <c r="B392">
        <v>763.34299999999996</v>
      </c>
      <c r="C392">
        <v>2491.2629999999999</v>
      </c>
      <c r="H392" s="390">
        <v>43193</v>
      </c>
      <c r="I392">
        <v>3341.7570000000001</v>
      </c>
      <c r="J392">
        <v>10640.816000000001</v>
      </c>
    </row>
    <row r="393" spans="1:10">
      <c r="A393" s="390">
        <v>43194</v>
      </c>
      <c r="B393">
        <v>761.81299999999999</v>
      </c>
      <c r="C393">
        <v>2519.9650000000001</v>
      </c>
      <c r="H393" s="390">
        <v>43194</v>
      </c>
      <c r="I393">
        <v>3335.058</v>
      </c>
      <c r="J393">
        <v>10764.19</v>
      </c>
    </row>
    <row r="394" spans="1:10">
      <c r="A394" s="390">
        <v>43195</v>
      </c>
      <c r="B394">
        <v>780.08900000000006</v>
      </c>
      <c r="C394">
        <v>2537.509</v>
      </c>
      <c r="H394" s="390">
        <v>43195</v>
      </c>
      <c r="I394">
        <v>3415.0650000000001</v>
      </c>
      <c r="J394">
        <v>10840.645</v>
      </c>
    </row>
    <row r="395" spans="1:10">
      <c r="A395" s="390">
        <v>43196</v>
      </c>
      <c r="B395">
        <v>779.70299999999997</v>
      </c>
      <c r="C395">
        <v>2482.4009999999998</v>
      </c>
      <c r="H395" s="390">
        <v>43196</v>
      </c>
      <c r="I395">
        <v>3413.3780000000002</v>
      </c>
      <c r="J395">
        <v>10605.407999999999</v>
      </c>
    </row>
    <row r="396" spans="1:10">
      <c r="A396" s="390">
        <v>43199</v>
      </c>
      <c r="B396">
        <v>784.07600000000002</v>
      </c>
      <c r="C396">
        <v>2490.1619999999998</v>
      </c>
      <c r="H396" s="390">
        <v>43199</v>
      </c>
      <c r="I396">
        <v>3432.52</v>
      </c>
      <c r="J396">
        <v>10641.609</v>
      </c>
    </row>
    <row r="397" spans="1:10">
      <c r="A397" s="390">
        <v>43200</v>
      </c>
      <c r="B397">
        <v>788.47299999999996</v>
      </c>
      <c r="C397">
        <v>2532.4380000000001</v>
      </c>
      <c r="H397" s="390">
        <v>43200</v>
      </c>
      <c r="I397">
        <v>3451.768</v>
      </c>
      <c r="J397">
        <v>10822.588</v>
      </c>
    </row>
    <row r="398" spans="1:10">
      <c r="A398" s="390">
        <v>43201</v>
      </c>
      <c r="B398">
        <v>782.71500000000003</v>
      </c>
      <c r="C398">
        <v>2518.8809999999999</v>
      </c>
      <c r="H398" s="390">
        <v>43201</v>
      </c>
      <c r="I398">
        <v>3426.5630000000001</v>
      </c>
      <c r="J398">
        <v>10765.098</v>
      </c>
    </row>
    <row r="399" spans="1:10">
      <c r="A399" s="390">
        <v>43202</v>
      </c>
      <c r="B399">
        <v>792.03200000000004</v>
      </c>
      <c r="C399">
        <v>2539.1080000000002</v>
      </c>
      <c r="H399" s="390">
        <v>43202</v>
      </c>
      <c r="I399">
        <v>3467.35</v>
      </c>
      <c r="J399">
        <v>10852.767</v>
      </c>
    </row>
    <row r="400" spans="1:10">
      <c r="A400" s="390">
        <v>43203</v>
      </c>
      <c r="B400">
        <v>793.32899999999995</v>
      </c>
      <c r="C400">
        <v>2531.337</v>
      </c>
      <c r="H400" s="390">
        <v>43203</v>
      </c>
      <c r="I400">
        <v>3473.029</v>
      </c>
      <c r="J400">
        <v>10819.790999999999</v>
      </c>
    </row>
    <row r="401" spans="1:10">
      <c r="A401" s="390">
        <v>43206</v>
      </c>
      <c r="B401">
        <v>792.68200000000002</v>
      </c>
      <c r="C401">
        <v>2552.0050000000001</v>
      </c>
      <c r="H401" s="390">
        <v>43206</v>
      </c>
      <c r="I401">
        <v>3470.1950000000002</v>
      </c>
      <c r="J401">
        <v>10908.406000000001</v>
      </c>
    </row>
    <row r="402" spans="1:10">
      <c r="A402" s="390">
        <v>43207</v>
      </c>
      <c r="B402">
        <v>803.27200000000005</v>
      </c>
      <c r="C402">
        <v>2579.9119999999998</v>
      </c>
      <c r="H402" s="390">
        <v>43207</v>
      </c>
      <c r="I402">
        <v>3516.556</v>
      </c>
      <c r="J402">
        <v>11027.694</v>
      </c>
    </row>
    <row r="403" spans="1:10">
      <c r="A403" s="390">
        <v>43208</v>
      </c>
      <c r="B403">
        <v>807.52300000000002</v>
      </c>
      <c r="C403">
        <v>2582.2080000000001</v>
      </c>
      <c r="H403" s="390">
        <v>43208</v>
      </c>
      <c r="I403">
        <v>3535.1669999999999</v>
      </c>
      <c r="J403">
        <v>11037.505999999999</v>
      </c>
    </row>
    <row r="404" spans="1:10">
      <c r="A404" s="390">
        <v>43209</v>
      </c>
      <c r="B404">
        <v>810.024</v>
      </c>
      <c r="C404">
        <v>2567.7040000000002</v>
      </c>
      <c r="H404" s="390">
        <v>43209</v>
      </c>
      <c r="I404">
        <v>3546.1179999999999</v>
      </c>
      <c r="J404">
        <v>10976.779</v>
      </c>
    </row>
    <row r="405" spans="1:10">
      <c r="A405" s="390">
        <v>43210</v>
      </c>
      <c r="B405">
        <v>811.37099999999998</v>
      </c>
      <c r="C405">
        <v>2546.145</v>
      </c>
      <c r="H405" s="390">
        <v>43210</v>
      </c>
      <c r="I405">
        <v>3552.0129999999999</v>
      </c>
      <c r="J405">
        <v>10885.103999999999</v>
      </c>
    </row>
    <row r="406" spans="1:10">
      <c r="A406" s="390">
        <v>43213</v>
      </c>
      <c r="B406">
        <v>816.51499999999999</v>
      </c>
      <c r="C406">
        <v>2546.1120000000001</v>
      </c>
      <c r="H406" s="390">
        <v>43213</v>
      </c>
      <c r="I406">
        <v>3587.5149999999999</v>
      </c>
      <c r="J406">
        <v>10884.960999999999</v>
      </c>
    </row>
    <row r="407" spans="1:10">
      <c r="A407" s="390">
        <v>43214</v>
      </c>
      <c r="B407">
        <v>817.84500000000003</v>
      </c>
      <c r="C407">
        <v>2512.3629999999998</v>
      </c>
      <c r="H407" s="390">
        <v>43214</v>
      </c>
      <c r="I407">
        <v>3593.3580000000002</v>
      </c>
      <c r="J407">
        <v>10740.944</v>
      </c>
    </row>
    <row r="408" spans="1:10">
      <c r="A408" s="390">
        <v>43215</v>
      </c>
      <c r="B408">
        <v>808.41399999999999</v>
      </c>
      <c r="C408">
        <v>2516.1239999999998</v>
      </c>
      <c r="H408" s="390">
        <v>43215</v>
      </c>
      <c r="I408">
        <v>3551.924</v>
      </c>
      <c r="J408">
        <v>10757.038</v>
      </c>
    </row>
    <row r="409" spans="1:10">
      <c r="A409" s="390">
        <v>43216</v>
      </c>
      <c r="B409">
        <v>816.58299999999997</v>
      </c>
      <c r="C409">
        <v>2542.4929999999999</v>
      </c>
      <c r="H409" s="390">
        <v>43216</v>
      </c>
      <c r="I409">
        <v>3587.8139999999999</v>
      </c>
      <c r="J409">
        <v>10869.772000000001</v>
      </c>
    </row>
    <row r="410" spans="1:10">
      <c r="A410" s="390">
        <v>43217</v>
      </c>
      <c r="B410">
        <v>812.49599999999998</v>
      </c>
      <c r="C410">
        <v>2544.337</v>
      </c>
      <c r="H410" s="390">
        <v>43217</v>
      </c>
      <c r="I410">
        <v>3569.8589999999999</v>
      </c>
      <c r="J410">
        <v>10878.385</v>
      </c>
    </row>
    <row r="411" spans="1:10">
      <c r="A411" s="390">
        <v>43220</v>
      </c>
      <c r="B411">
        <v>814.08399999999995</v>
      </c>
      <c r="C411">
        <v>2524.279</v>
      </c>
      <c r="H411" s="390">
        <v>43220</v>
      </c>
      <c r="I411">
        <v>3576.8339999999998</v>
      </c>
      <c r="J411">
        <v>10793.111999999999</v>
      </c>
    </row>
    <row r="412" spans="1:10">
      <c r="A412" s="390">
        <v>43221</v>
      </c>
      <c r="B412">
        <v>814.08399999999995</v>
      </c>
      <c r="C412">
        <v>2530.4639999999999</v>
      </c>
      <c r="H412" s="390">
        <v>43221</v>
      </c>
      <c r="I412">
        <v>3576.8339999999998</v>
      </c>
      <c r="J412">
        <v>10819.606</v>
      </c>
    </row>
    <row r="413" spans="1:10">
      <c r="A413" s="390">
        <v>43222</v>
      </c>
      <c r="B413">
        <v>823.22199999999998</v>
      </c>
      <c r="C413">
        <v>2512.9340000000002</v>
      </c>
      <c r="H413" s="390">
        <v>43222</v>
      </c>
      <c r="I413">
        <v>3616.9839999999999</v>
      </c>
      <c r="J413">
        <v>10744.653</v>
      </c>
    </row>
    <row r="414" spans="1:10">
      <c r="A414" s="390">
        <v>43223</v>
      </c>
      <c r="B414">
        <v>816.74099999999999</v>
      </c>
      <c r="C414">
        <v>2507.3330000000001</v>
      </c>
      <c r="H414" s="390">
        <v>43223</v>
      </c>
      <c r="I414">
        <v>3588.5070000000001</v>
      </c>
      <c r="J414">
        <v>10721.879000000001</v>
      </c>
    </row>
    <row r="415" spans="1:10">
      <c r="A415" s="390">
        <v>43224</v>
      </c>
      <c r="B415">
        <v>826.86699999999996</v>
      </c>
      <c r="C415">
        <v>2539.395</v>
      </c>
      <c r="H415" s="390">
        <v>43224</v>
      </c>
      <c r="I415">
        <v>3633.002</v>
      </c>
      <c r="J415">
        <v>10860.8</v>
      </c>
    </row>
    <row r="416" spans="1:10">
      <c r="A416" s="390">
        <v>43227</v>
      </c>
      <c r="B416">
        <v>833.61300000000006</v>
      </c>
      <c r="C416">
        <v>2548.953</v>
      </c>
      <c r="H416" s="390">
        <v>43227</v>
      </c>
      <c r="I416">
        <v>3662.64</v>
      </c>
      <c r="J416">
        <v>10901.950999999999</v>
      </c>
    </row>
    <row r="417" spans="1:10">
      <c r="A417" s="390">
        <v>43228</v>
      </c>
      <c r="B417">
        <v>819.952</v>
      </c>
      <c r="C417">
        <v>2548.7080000000001</v>
      </c>
      <c r="H417" s="390">
        <v>43228</v>
      </c>
      <c r="I417">
        <v>3602.6170000000002</v>
      </c>
      <c r="J417">
        <v>10901.01</v>
      </c>
    </row>
    <row r="418" spans="1:10">
      <c r="A418" s="390">
        <v>43229</v>
      </c>
      <c r="B418">
        <v>822.80399999999997</v>
      </c>
      <c r="C418">
        <v>2572.951</v>
      </c>
      <c r="H418" s="390">
        <v>43229</v>
      </c>
      <c r="I418">
        <v>3615.15</v>
      </c>
      <c r="J418">
        <v>11005.936</v>
      </c>
    </row>
    <row r="419" spans="1:10">
      <c r="A419" s="390">
        <v>43230</v>
      </c>
      <c r="B419">
        <v>814.41099999999994</v>
      </c>
      <c r="C419">
        <v>2596.33</v>
      </c>
      <c r="H419" s="390">
        <v>43230</v>
      </c>
      <c r="I419">
        <v>3578.2710000000002</v>
      </c>
      <c r="J419">
        <v>11108.321</v>
      </c>
    </row>
    <row r="420" spans="1:10">
      <c r="A420" s="390">
        <v>43231</v>
      </c>
      <c r="B420">
        <v>818.47</v>
      </c>
      <c r="C420">
        <v>2600.2849999999999</v>
      </c>
      <c r="H420" s="390">
        <v>43231</v>
      </c>
      <c r="I420">
        <v>3596.1039999999998</v>
      </c>
      <c r="J420">
        <v>11128.998</v>
      </c>
    </row>
    <row r="421" spans="1:10">
      <c r="A421" s="390">
        <v>43234</v>
      </c>
      <c r="B421">
        <v>820.06799999999998</v>
      </c>
      <c r="C421">
        <v>2602.069</v>
      </c>
      <c r="H421" s="390">
        <v>43234</v>
      </c>
      <c r="I421">
        <v>3603.1289999999999</v>
      </c>
      <c r="J421">
        <v>11137.184999999999</v>
      </c>
    </row>
    <row r="422" spans="1:10">
      <c r="A422" s="390">
        <v>43235</v>
      </c>
      <c r="B422">
        <v>822.22</v>
      </c>
      <c r="C422">
        <v>2584.4679999999998</v>
      </c>
      <c r="H422" s="390">
        <v>43235</v>
      </c>
      <c r="I422">
        <v>3612.5830000000001</v>
      </c>
      <c r="J422">
        <v>11062.383</v>
      </c>
    </row>
    <row r="423" spans="1:10">
      <c r="A423" s="390">
        <v>43236</v>
      </c>
      <c r="B423">
        <v>802.40800000000002</v>
      </c>
      <c r="C423">
        <v>2594.9079999999999</v>
      </c>
      <c r="H423" s="390">
        <v>43236</v>
      </c>
      <c r="I423">
        <v>3525.5360000000001</v>
      </c>
      <c r="J423">
        <v>11109.938</v>
      </c>
    </row>
    <row r="424" spans="1:10">
      <c r="A424" s="390">
        <v>43237</v>
      </c>
      <c r="B424">
        <v>804.45100000000002</v>
      </c>
      <c r="C424">
        <v>2593.0210000000002</v>
      </c>
      <c r="H424" s="390">
        <v>43237</v>
      </c>
      <c r="I424">
        <v>3534.509</v>
      </c>
      <c r="J424">
        <v>11104.909</v>
      </c>
    </row>
    <row r="425" spans="1:10">
      <c r="A425" s="390">
        <v>43238</v>
      </c>
      <c r="B425">
        <v>793.553</v>
      </c>
      <c r="C425">
        <v>2586.5859999999998</v>
      </c>
      <c r="H425" s="390">
        <v>43238</v>
      </c>
      <c r="I425">
        <v>3486.6289999999999</v>
      </c>
      <c r="J425">
        <v>11078.253000000001</v>
      </c>
    </row>
    <row r="426" spans="1:10">
      <c r="A426" s="390">
        <v>43241</v>
      </c>
      <c r="B426">
        <v>780.33900000000006</v>
      </c>
      <c r="C426">
        <v>2605.6179999999999</v>
      </c>
      <c r="H426" s="390">
        <v>43241</v>
      </c>
      <c r="I426">
        <v>3491.19</v>
      </c>
      <c r="J426">
        <v>11160.08</v>
      </c>
    </row>
    <row r="427" spans="1:10">
      <c r="A427" s="390">
        <v>43242</v>
      </c>
      <c r="B427">
        <v>784.423</v>
      </c>
      <c r="C427">
        <v>2596.86</v>
      </c>
      <c r="H427" s="390">
        <v>43242</v>
      </c>
      <c r="I427">
        <v>3509.4580000000001</v>
      </c>
      <c r="J427">
        <v>11122.814</v>
      </c>
    </row>
    <row r="428" spans="1:10">
      <c r="A428" s="390">
        <v>43243</v>
      </c>
      <c r="B428">
        <v>774.49800000000005</v>
      </c>
      <c r="C428">
        <v>2605.6080000000002</v>
      </c>
      <c r="H428" s="390">
        <v>43243</v>
      </c>
      <c r="I428">
        <v>3465.0540000000001</v>
      </c>
      <c r="J428">
        <v>11160.605</v>
      </c>
    </row>
    <row r="429" spans="1:10">
      <c r="A429" s="390">
        <v>43244</v>
      </c>
      <c r="B429">
        <v>767.82500000000005</v>
      </c>
      <c r="C429">
        <v>2600.3850000000002</v>
      </c>
      <c r="H429" s="390">
        <v>43244</v>
      </c>
      <c r="I429">
        <v>3435.203</v>
      </c>
      <c r="J429">
        <v>11138.609</v>
      </c>
    </row>
    <row r="430" spans="1:10">
      <c r="A430" s="390">
        <v>43245</v>
      </c>
      <c r="B430">
        <v>754.85699999999997</v>
      </c>
      <c r="C430">
        <v>2594.1959999999999</v>
      </c>
      <c r="H430" s="390">
        <v>43245</v>
      </c>
      <c r="I430">
        <v>3377.1840000000002</v>
      </c>
      <c r="J430">
        <v>11113.353999999999</v>
      </c>
    </row>
    <row r="431" spans="1:10">
      <c r="A431" s="390">
        <v>43248</v>
      </c>
      <c r="B431">
        <v>739.62099999999998</v>
      </c>
      <c r="C431">
        <v>2594.1959999999999</v>
      </c>
      <c r="H431" s="390">
        <v>43248</v>
      </c>
      <c r="I431">
        <v>3309.0189999999998</v>
      </c>
      <c r="J431">
        <v>11113.353999999999</v>
      </c>
    </row>
    <row r="432" spans="1:10">
      <c r="A432" s="390">
        <v>43249</v>
      </c>
      <c r="B432">
        <v>720.69799999999998</v>
      </c>
      <c r="C432">
        <v>2565.1880000000001</v>
      </c>
      <c r="H432" s="390">
        <v>43249</v>
      </c>
      <c r="I432">
        <v>3224.357</v>
      </c>
      <c r="J432">
        <v>10989.562</v>
      </c>
    </row>
    <row r="433" spans="1:10">
      <c r="A433" s="390">
        <v>43250</v>
      </c>
      <c r="B433">
        <v>736.351</v>
      </c>
      <c r="C433">
        <v>2597.5749999999998</v>
      </c>
      <c r="H433" s="390">
        <v>43250</v>
      </c>
      <c r="I433">
        <v>3294.3910000000001</v>
      </c>
      <c r="J433">
        <v>11130.286</v>
      </c>
    </row>
    <row r="434" spans="1:10">
      <c r="A434" s="390">
        <v>43251</v>
      </c>
      <c r="B434">
        <v>734.91600000000005</v>
      </c>
      <c r="C434">
        <v>2579.7579999999998</v>
      </c>
      <c r="H434" s="390">
        <v>43251</v>
      </c>
      <c r="I434">
        <v>3287.9670000000001</v>
      </c>
      <c r="J434">
        <v>11056.293</v>
      </c>
    </row>
    <row r="435" spans="1:10">
      <c r="A435" s="390">
        <v>43252</v>
      </c>
      <c r="B435">
        <v>744.72</v>
      </c>
      <c r="C435">
        <v>2608.2190000000001</v>
      </c>
      <c r="H435" s="390">
        <v>43252</v>
      </c>
      <c r="I435">
        <v>3331.83</v>
      </c>
      <c r="J435">
        <v>11179.272000000001</v>
      </c>
    </row>
    <row r="436" spans="1:10">
      <c r="A436" s="390">
        <v>43255</v>
      </c>
      <c r="B436">
        <v>742.12</v>
      </c>
      <c r="C436">
        <v>2620.0700000000002</v>
      </c>
      <c r="H436" s="390">
        <v>43255</v>
      </c>
      <c r="I436">
        <v>3320.1979999999999</v>
      </c>
      <c r="J436">
        <v>11230.304</v>
      </c>
    </row>
    <row r="437" spans="1:10">
      <c r="A437" s="390">
        <v>43256</v>
      </c>
      <c r="B437">
        <v>732.36699999999996</v>
      </c>
      <c r="C437">
        <v>2622.35</v>
      </c>
      <c r="H437" s="390">
        <v>43256</v>
      </c>
      <c r="I437">
        <v>3276.567</v>
      </c>
      <c r="J437">
        <v>11240.739</v>
      </c>
    </row>
    <row r="438" spans="1:10">
      <c r="A438" s="390">
        <v>43257</v>
      </c>
      <c r="B438">
        <v>732.95600000000002</v>
      </c>
      <c r="C438">
        <v>2645.268</v>
      </c>
      <c r="H438" s="390">
        <v>43257</v>
      </c>
      <c r="I438">
        <v>3279.1990000000001</v>
      </c>
      <c r="J438">
        <v>11339.291999999999</v>
      </c>
    </row>
    <row r="439" spans="1:10">
      <c r="A439" s="390">
        <v>43258</v>
      </c>
      <c r="B439">
        <v>731.32100000000003</v>
      </c>
      <c r="C439">
        <v>2642.6709999999998</v>
      </c>
      <c r="H439" s="390">
        <v>43258</v>
      </c>
      <c r="I439">
        <v>3271.8870000000002</v>
      </c>
      <c r="J439">
        <v>11330.118</v>
      </c>
    </row>
    <row r="440" spans="1:10">
      <c r="A440" s="390">
        <v>43259</v>
      </c>
      <c r="B440">
        <v>717.65</v>
      </c>
      <c r="C440">
        <v>2651.1039999999998</v>
      </c>
      <c r="H440" s="390">
        <v>43259</v>
      </c>
      <c r="I440">
        <v>3210.721</v>
      </c>
      <c r="J440">
        <v>11366.736000000001</v>
      </c>
    </row>
    <row r="441" spans="1:10">
      <c r="A441" s="390">
        <v>43262</v>
      </c>
      <c r="B441">
        <v>742.66899999999998</v>
      </c>
      <c r="C441">
        <v>2653.9430000000002</v>
      </c>
      <c r="H441" s="390">
        <v>43262</v>
      </c>
      <c r="I441">
        <v>3322.6559999999999</v>
      </c>
      <c r="J441">
        <v>11378.948</v>
      </c>
    </row>
    <row r="442" spans="1:10">
      <c r="A442" s="390">
        <v>43263</v>
      </c>
      <c r="B442">
        <v>743.80799999999999</v>
      </c>
      <c r="C442">
        <v>2659.25</v>
      </c>
      <c r="H442" s="390">
        <v>43263</v>
      </c>
      <c r="I442">
        <v>3327.752</v>
      </c>
      <c r="J442">
        <v>11402.187</v>
      </c>
    </row>
    <row r="443" spans="1:10">
      <c r="A443" s="390">
        <v>43264</v>
      </c>
      <c r="B443">
        <v>745.71600000000001</v>
      </c>
      <c r="C443">
        <v>2648.6039999999998</v>
      </c>
      <c r="H443" s="390">
        <v>43264</v>
      </c>
      <c r="I443">
        <v>3336.288</v>
      </c>
      <c r="J443">
        <v>11356.991</v>
      </c>
    </row>
    <row r="444" spans="1:10">
      <c r="A444" s="390">
        <v>43265</v>
      </c>
      <c r="B444">
        <v>754.91</v>
      </c>
      <c r="C444">
        <v>2655.7629999999999</v>
      </c>
      <c r="H444" s="390">
        <v>43265</v>
      </c>
      <c r="I444">
        <v>3377.4189999999999</v>
      </c>
      <c r="J444">
        <v>11391.141</v>
      </c>
    </row>
    <row r="445" spans="1:10">
      <c r="A445" s="390">
        <v>43266</v>
      </c>
      <c r="B445">
        <v>744.83399999999995</v>
      </c>
      <c r="C445">
        <v>2653.4560000000001</v>
      </c>
      <c r="H445" s="390">
        <v>43266</v>
      </c>
      <c r="I445">
        <v>3332.3420000000001</v>
      </c>
      <c r="J445">
        <v>11382.362999999999</v>
      </c>
    </row>
    <row r="446" spans="1:10">
      <c r="A446" s="390">
        <v>43269</v>
      </c>
      <c r="B446">
        <v>741.62599999999998</v>
      </c>
      <c r="C446">
        <v>2648.585</v>
      </c>
      <c r="H446" s="390">
        <v>43269</v>
      </c>
      <c r="I446">
        <v>3328.1089999999999</v>
      </c>
      <c r="J446">
        <v>11361.683000000001</v>
      </c>
    </row>
    <row r="447" spans="1:10">
      <c r="A447" s="390">
        <v>43270</v>
      </c>
      <c r="B447">
        <v>741.476</v>
      </c>
      <c r="C447">
        <v>2637.68</v>
      </c>
      <c r="H447" s="390">
        <v>43270</v>
      </c>
      <c r="I447">
        <v>3327.4360000000001</v>
      </c>
      <c r="J447">
        <v>11315.511</v>
      </c>
    </row>
    <row r="448" spans="1:10">
      <c r="A448" s="390">
        <v>43271</v>
      </c>
      <c r="B448">
        <v>742.47799999999995</v>
      </c>
      <c r="C448">
        <v>2642.6849999999999</v>
      </c>
      <c r="H448" s="390">
        <v>43271</v>
      </c>
      <c r="I448">
        <v>3331.9360000000001</v>
      </c>
      <c r="J448">
        <v>11337.012000000001</v>
      </c>
    </row>
    <row r="449" spans="1:10">
      <c r="A449" s="390">
        <v>43272</v>
      </c>
      <c r="B449">
        <v>728.14300000000003</v>
      </c>
      <c r="C449">
        <v>2625.1680000000001</v>
      </c>
      <c r="H449" s="390">
        <v>43272</v>
      </c>
      <c r="I449">
        <v>3267.6030000000001</v>
      </c>
      <c r="J449">
        <v>11262.901</v>
      </c>
    </row>
    <row r="450" spans="1:10">
      <c r="A450" s="390">
        <v>43273</v>
      </c>
      <c r="B450">
        <v>735.524</v>
      </c>
      <c r="C450">
        <v>2629.8519999999999</v>
      </c>
      <c r="H450" s="390">
        <v>43273</v>
      </c>
      <c r="I450">
        <v>3300.7280000000001</v>
      </c>
      <c r="J450">
        <v>11283.300999999999</v>
      </c>
    </row>
    <row r="451" spans="1:10">
      <c r="A451" s="390">
        <v>43276</v>
      </c>
      <c r="B451">
        <v>718.55899999999997</v>
      </c>
      <c r="C451">
        <v>2593.0369999999998</v>
      </c>
      <c r="H451" s="390">
        <v>43276</v>
      </c>
      <c r="I451">
        <v>3224.5949999999998</v>
      </c>
      <c r="J451">
        <v>11125.346</v>
      </c>
    </row>
    <row r="452" spans="1:10">
      <c r="A452" s="390">
        <v>43277</v>
      </c>
      <c r="B452">
        <v>719.95799999999997</v>
      </c>
      <c r="C452">
        <v>2598.8710000000001</v>
      </c>
      <c r="H452" s="390">
        <v>43277</v>
      </c>
      <c r="I452">
        <v>3230.875</v>
      </c>
      <c r="J452">
        <v>11150.402</v>
      </c>
    </row>
    <row r="453" spans="1:10">
      <c r="A453" s="390">
        <v>43278</v>
      </c>
      <c r="B453">
        <v>725.35900000000004</v>
      </c>
      <c r="C453">
        <v>2575.8939999999998</v>
      </c>
      <c r="H453" s="390">
        <v>43278</v>
      </c>
      <c r="I453">
        <v>3255.1129999999998</v>
      </c>
      <c r="J453">
        <v>11051.821</v>
      </c>
    </row>
    <row r="454" spans="1:10">
      <c r="A454" s="390">
        <v>43279</v>
      </c>
      <c r="B454">
        <v>722.07</v>
      </c>
      <c r="C454">
        <v>2591.6849999999999</v>
      </c>
      <c r="H454" s="390">
        <v>43279</v>
      </c>
      <c r="I454">
        <v>3240.3510000000001</v>
      </c>
      <c r="J454">
        <v>11121.319</v>
      </c>
    </row>
    <row r="455" spans="1:10">
      <c r="A455" s="390">
        <v>43280</v>
      </c>
      <c r="B455">
        <v>727.95399999999995</v>
      </c>
      <c r="C455">
        <v>2593.8649999999998</v>
      </c>
      <c r="H455" s="390">
        <v>43280</v>
      </c>
      <c r="I455">
        <v>3266.7579999999998</v>
      </c>
      <c r="J455">
        <v>11131.375</v>
      </c>
    </row>
    <row r="456" spans="1:10">
      <c r="A456" s="390">
        <v>43283</v>
      </c>
      <c r="B456">
        <v>721.27599999999995</v>
      </c>
      <c r="C456">
        <v>2601.8690000000001</v>
      </c>
      <c r="H456" s="390">
        <v>43283</v>
      </c>
      <c r="I456">
        <v>3236.79</v>
      </c>
      <c r="J456">
        <v>11166.201999999999</v>
      </c>
    </row>
    <row r="457" spans="1:10">
      <c r="A457" s="390">
        <v>43284</v>
      </c>
      <c r="B457">
        <v>732.96299999999997</v>
      </c>
      <c r="C457">
        <v>2589.1840000000002</v>
      </c>
      <c r="H457" s="390">
        <v>43284</v>
      </c>
      <c r="I457">
        <v>3289.2370000000001</v>
      </c>
      <c r="J457">
        <v>11111.772000000001</v>
      </c>
    </row>
    <row r="458" spans="1:10">
      <c r="A458" s="390">
        <v>43285</v>
      </c>
      <c r="B458">
        <v>730.52499999999998</v>
      </c>
      <c r="C458">
        <v>2589.1840000000002</v>
      </c>
      <c r="H458" s="390">
        <v>43285</v>
      </c>
      <c r="I458">
        <v>3278.2950000000001</v>
      </c>
      <c r="J458">
        <v>11111.772000000001</v>
      </c>
    </row>
    <row r="459" spans="1:10">
      <c r="A459" s="390">
        <v>43286</v>
      </c>
      <c r="B459">
        <v>738.01700000000005</v>
      </c>
      <c r="C459">
        <v>2611.4989999999998</v>
      </c>
      <c r="H459" s="390">
        <v>43286</v>
      </c>
      <c r="I459">
        <v>3311.913</v>
      </c>
      <c r="J459">
        <v>11210.118</v>
      </c>
    </row>
    <row r="460" spans="1:10">
      <c r="A460" s="390">
        <v>43287</v>
      </c>
      <c r="B460">
        <v>738.029</v>
      </c>
      <c r="C460">
        <v>2634.0039999999999</v>
      </c>
      <c r="H460" s="390">
        <v>43287</v>
      </c>
      <c r="I460">
        <v>3311.97</v>
      </c>
      <c r="J460">
        <v>11307.502</v>
      </c>
    </row>
    <row r="461" spans="1:10">
      <c r="A461" s="390">
        <v>43290</v>
      </c>
      <c r="B461">
        <v>741.23</v>
      </c>
      <c r="C461">
        <v>2657.3809999999999</v>
      </c>
      <c r="H461" s="390">
        <v>43290</v>
      </c>
      <c r="I461">
        <v>3326.335</v>
      </c>
      <c r="J461">
        <v>11411.005999999999</v>
      </c>
    </row>
    <row r="462" spans="1:10">
      <c r="A462" s="390">
        <v>43291</v>
      </c>
      <c r="B462">
        <v>741.49099999999999</v>
      </c>
      <c r="C462">
        <v>2666.24</v>
      </c>
      <c r="H462" s="390">
        <v>43291</v>
      </c>
      <c r="I462">
        <v>3327.5059999999999</v>
      </c>
      <c r="J462">
        <v>11449.289000000001</v>
      </c>
    </row>
    <row r="463" spans="1:10">
      <c r="A463" s="390">
        <v>43292</v>
      </c>
      <c r="B463">
        <v>729.74599999999998</v>
      </c>
      <c r="C463">
        <v>2647.4720000000002</v>
      </c>
      <c r="H463" s="390">
        <v>43292</v>
      </c>
      <c r="I463">
        <v>3274.7979999999998</v>
      </c>
      <c r="J463">
        <v>11368.698</v>
      </c>
    </row>
    <row r="464" spans="1:10">
      <c r="A464" s="390">
        <v>43293</v>
      </c>
      <c r="B464">
        <v>731.37300000000005</v>
      </c>
      <c r="C464">
        <v>2670.683</v>
      </c>
      <c r="H464" s="390">
        <v>43293</v>
      </c>
      <c r="I464">
        <v>3282.1010000000001</v>
      </c>
      <c r="J464">
        <v>11469.475</v>
      </c>
    </row>
    <row r="465" spans="1:10">
      <c r="A465" s="390">
        <v>43294</v>
      </c>
      <c r="B465">
        <v>735.14800000000002</v>
      </c>
      <c r="C465">
        <v>2673.1</v>
      </c>
      <c r="H465" s="390">
        <v>43294</v>
      </c>
      <c r="I465">
        <v>3299.0390000000002</v>
      </c>
      <c r="J465">
        <v>11479.897999999999</v>
      </c>
    </row>
    <row r="466" spans="1:10">
      <c r="A466" s="390">
        <v>43297</v>
      </c>
      <c r="B466">
        <v>732.39200000000005</v>
      </c>
      <c r="C466">
        <v>2669.7930000000001</v>
      </c>
      <c r="H466" s="390">
        <v>43297</v>
      </c>
      <c r="I466">
        <v>3286.6729999999998</v>
      </c>
      <c r="J466">
        <v>11466.231</v>
      </c>
    </row>
    <row r="467" spans="1:10">
      <c r="A467" s="390">
        <v>43298</v>
      </c>
      <c r="B467">
        <v>737.27700000000004</v>
      </c>
      <c r="C467">
        <v>2681.069</v>
      </c>
      <c r="H467" s="390">
        <v>43298</v>
      </c>
      <c r="I467">
        <v>3308.5949999999998</v>
      </c>
      <c r="J467">
        <v>11514.825000000001</v>
      </c>
    </row>
    <row r="468" spans="1:10">
      <c r="A468" s="390">
        <v>43299</v>
      </c>
      <c r="B468">
        <v>736.15899999999999</v>
      </c>
      <c r="C468">
        <v>2686.22</v>
      </c>
      <c r="H468" s="390">
        <v>43299</v>
      </c>
      <c r="I468">
        <v>3303.5790000000002</v>
      </c>
      <c r="J468">
        <v>11536.945</v>
      </c>
    </row>
    <row r="469" spans="1:10">
      <c r="A469" s="390">
        <v>43300</v>
      </c>
      <c r="B469">
        <v>733.37199999999996</v>
      </c>
      <c r="C469">
        <v>2676.0929999999998</v>
      </c>
      <c r="H469" s="390">
        <v>43300</v>
      </c>
      <c r="I469">
        <v>3291.0680000000002</v>
      </c>
      <c r="J469">
        <v>11494.561</v>
      </c>
    </row>
    <row r="470" spans="1:10">
      <c r="A470" s="390">
        <v>43301</v>
      </c>
      <c r="B470">
        <v>730.55799999999999</v>
      </c>
      <c r="C470">
        <v>2673.32</v>
      </c>
      <c r="H470" s="390">
        <v>43301</v>
      </c>
      <c r="I470">
        <v>3278.442</v>
      </c>
      <c r="J470">
        <v>11483.103999999999</v>
      </c>
    </row>
    <row r="471" spans="1:10">
      <c r="A471" s="390">
        <v>43304</v>
      </c>
      <c r="B471">
        <v>724.04</v>
      </c>
      <c r="C471">
        <v>2677.6849999999999</v>
      </c>
      <c r="H471" s="390">
        <v>43304</v>
      </c>
      <c r="I471">
        <v>3260.9929999999999</v>
      </c>
      <c r="J471">
        <v>11501.852999999999</v>
      </c>
    </row>
    <row r="472" spans="1:10">
      <c r="A472" s="390">
        <v>43305</v>
      </c>
      <c r="B472">
        <v>732.42499999999995</v>
      </c>
      <c r="C472">
        <v>2688.8739999999998</v>
      </c>
      <c r="H472" s="390">
        <v>43305</v>
      </c>
      <c r="I472">
        <v>3298.7550000000001</v>
      </c>
      <c r="J472">
        <v>11550.459000000001</v>
      </c>
    </row>
    <row r="473" spans="1:10">
      <c r="A473" s="390">
        <v>43306</v>
      </c>
      <c r="B473">
        <v>723.75300000000004</v>
      </c>
      <c r="C473">
        <v>2713.5479999999998</v>
      </c>
      <c r="H473" s="390">
        <v>43306</v>
      </c>
      <c r="I473">
        <v>3259.6990000000001</v>
      </c>
      <c r="J473">
        <v>11656.492</v>
      </c>
    </row>
    <row r="474" spans="1:10">
      <c r="A474" s="390">
        <v>43307</v>
      </c>
      <c r="B474">
        <v>733.47</v>
      </c>
      <c r="C474">
        <v>2705.681</v>
      </c>
      <c r="H474" s="390">
        <v>43307</v>
      </c>
      <c r="I474">
        <v>3303.462</v>
      </c>
      <c r="J474">
        <v>11622.735000000001</v>
      </c>
    </row>
    <row r="475" spans="1:10">
      <c r="A475" s="390">
        <v>43308</v>
      </c>
      <c r="B475">
        <v>736.79100000000005</v>
      </c>
      <c r="C475">
        <v>2686.924</v>
      </c>
      <c r="H475" s="390">
        <v>43308</v>
      </c>
      <c r="I475">
        <v>3318.42</v>
      </c>
      <c r="J475">
        <v>11542.187</v>
      </c>
    </row>
    <row r="476" spans="1:10">
      <c r="A476" s="390">
        <v>43311</v>
      </c>
      <c r="B476">
        <v>737.28899999999999</v>
      </c>
      <c r="C476">
        <v>2670.527</v>
      </c>
      <c r="H476" s="390">
        <v>43311</v>
      </c>
      <c r="I476">
        <v>3320.6660000000002</v>
      </c>
      <c r="J476">
        <v>11472.751</v>
      </c>
    </row>
    <row r="477" spans="1:10">
      <c r="A477" s="390">
        <v>43312</v>
      </c>
      <c r="B477">
        <v>747.41</v>
      </c>
      <c r="C477">
        <v>2683.9549999999999</v>
      </c>
      <c r="H477" s="390">
        <v>43312</v>
      </c>
      <c r="I477">
        <v>3366.248</v>
      </c>
      <c r="J477">
        <v>11530.98</v>
      </c>
    </row>
    <row r="478" spans="1:10">
      <c r="A478" s="390">
        <v>43313</v>
      </c>
      <c r="B478">
        <v>731.52800000000002</v>
      </c>
      <c r="C478">
        <v>2681.402</v>
      </c>
      <c r="H478" s="390">
        <v>43313</v>
      </c>
      <c r="I478">
        <v>3294.7150000000001</v>
      </c>
      <c r="J478">
        <v>11519.964</v>
      </c>
    </row>
    <row r="479" spans="1:10">
      <c r="A479" s="390">
        <v>43314</v>
      </c>
      <c r="B479">
        <v>718.923</v>
      </c>
      <c r="C479">
        <v>2696.0459999999998</v>
      </c>
      <c r="H479" s="390">
        <v>43314</v>
      </c>
      <c r="I479">
        <v>3237.9470000000001</v>
      </c>
      <c r="J479">
        <v>11584.061</v>
      </c>
    </row>
    <row r="480" spans="1:10">
      <c r="A480" s="390">
        <v>43315</v>
      </c>
      <c r="B480">
        <v>724.83</v>
      </c>
      <c r="C480">
        <v>2707.51</v>
      </c>
      <c r="H480" s="390">
        <v>43315</v>
      </c>
      <c r="I480">
        <v>3264.5509999999999</v>
      </c>
      <c r="J480">
        <v>11634.781999999999</v>
      </c>
    </row>
    <row r="481" spans="1:10">
      <c r="A481" s="390">
        <v>43318</v>
      </c>
      <c r="B481">
        <v>724.77099999999996</v>
      </c>
      <c r="C481">
        <v>2717.172</v>
      </c>
      <c r="H481" s="390">
        <v>43318</v>
      </c>
      <c r="I481">
        <v>3264.2840000000001</v>
      </c>
      <c r="J481">
        <v>11677.454</v>
      </c>
    </row>
    <row r="482" spans="1:10">
      <c r="A482" s="390">
        <v>43319</v>
      </c>
      <c r="B482">
        <v>734</v>
      </c>
      <c r="C482">
        <v>2725.23</v>
      </c>
      <c r="H482" s="390">
        <v>43319</v>
      </c>
      <c r="I482">
        <v>3305.8490000000002</v>
      </c>
      <c r="J482">
        <v>11712.172</v>
      </c>
    </row>
    <row r="483" spans="1:10">
      <c r="A483" s="390">
        <v>43320</v>
      </c>
      <c r="B483">
        <v>731.58500000000004</v>
      </c>
      <c r="C483">
        <v>2724.2570000000001</v>
      </c>
      <c r="H483" s="390">
        <v>43320</v>
      </c>
      <c r="I483">
        <v>3294.973</v>
      </c>
      <c r="J483">
        <v>11708.319</v>
      </c>
    </row>
    <row r="484" spans="1:10">
      <c r="A484" s="390">
        <v>43321</v>
      </c>
      <c r="B484">
        <v>726.29600000000005</v>
      </c>
      <c r="C484">
        <v>2720.8719999999998</v>
      </c>
      <c r="H484" s="390">
        <v>43321</v>
      </c>
      <c r="I484">
        <v>3271.1550000000002</v>
      </c>
      <c r="J484">
        <v>11696.816000000001</v>
      </c>
    </row>
    <row r="485" spans="1:10">
      <c r="A485" s="390">
        <v>43322</v>
      </c>
      <c r="B485">
        <v>708.351</v>
      </c>
      <c r="C485">
        <v>2702.1179999999999</v>
      </c>
      <c r="H485" s="390">
        <v>43322</v>
      </c>
      <c r="I485">
        <v>3190.3290000000002</v>
      </c>
      <c r="J485">
        <v>11619.58</v>
      </c>
    </row>
    <row r="486" spans="1:10">
      <c r="A486" s="390">
        <v>43325</v>
      </c>
      <c r="B486">
        <v>704.05700000000002</v>
      </c>
      <c r="C486">
        <v>2691.1309999999999</v>
      </c>
      <c r="H486" s="390">
        <v>43325</v>
      </c>
      <c r="I486">
        <v>3170.991</v>
      </c>
      <c r="J486">
        <v>11572.53</v>
      </c>
    </row>
    <row r="487" spans="1:10">
      <c r="A487" s="390">
        <v>43326</v>
      </c>
      <c r="B487">
        <v>702.07899999999995</v>
      </c>
      <c r="C487">
        <v>2708.0390000000002</v>
      </c>
      <c r="H487" s="390">
        <v>43326</v>
      </c>
      <c r="I487">
        <v>3162.0819999999999</v>
      </c>
      <c r="J487">
        <v>11646.236000000001</v>
      </c>
    </row>
    <row r="488" spans="1:10">
      <c r="A488" s="390">
        <v>43327</v>
      </c>
      <c r="B488">
        <v>702.07899999999995</v>
      </c>
      <c r="C488">
        <v>2686.5659999999998</v>
      </c>
      <c r="H488" s="390">
        <v>43327</v>
      </c>
      <c r="I488">
        <v>3162.0819999999999</v>
      </c>
      <c r="J488">
        <v>11555.853999999999</v>
      </c>
    </row>
    <row r="489" spans="1:10">
      <c r="A489" s="390">
        <v>43328</v>
      </c>
      <c r="B489">
        <v>689.23099999999999</v>
      </c>
      <c r="C489">
        <v>2707.7539999999999</v>
      </c>
      <c r="H489" s="390">
        <v>43328</v>
      </c>
      <c r="I489">
        <v>3104.2150000000001</v>
      </c>
      <c r="J489">
        <v>11650.328</v>
      </c>
    </row>
    <row r="490" spans="1:10">
      <c r="A490" s="390">
        <v>43329</v>
      </c>
      <c r="B490">
        <v>686.66300000000001</v>
      </c>
      <c r="C490">
        <v>2716.491</v>
      </c>
      <c r="H490" s="390">
        <v>43329</v>
      </c>
      <c r="I490">
        <v>3092.6509999999998</v>
      </c>
      <c r="J490">
        <v>11688.829</v>
      </c>
    </row>
    <row r="491" spans="1:10">
      <c r="A491" s="390">
        <v>43332</v>
      </c>
      <c r="B491">
        <v>689.1</v>
      </c>
      <c r="C491">
        <v>2722.9850000000001</v>
      </c>
      <c r="H491" s="390">
        <v>43332</v>
      </c>
      <c r="I491">
        <v>3103.6260000000002</v>
      </c>
      <c r="J491">
        <v>11717.174999999999</v>
      </c>
    </row>
    <row r="492" spans="1:10">
      <c r="A492" s="390">
        <v>43333</v>
      </c>
      <c r="B492">
        <v>699.12199999999996</v>
      </c>
      <c r="C492">
        <v>2729.3330000000001</v>
      </c>
      <c r="H492" s="390">
        <v>43333</v>
      </c>
      <c r="I492">
        <v>3148.7640000000001</v>
      </c>
      <c r="J492">
        <v>11744.954</v>
      </c>
    </row>
    <row r="493" spans="1:10">
      <c r="A493" s="390">
        <v>43334</v>
      </c>
      <c r="B493">
        <v>696.19200000000001</v>
      </c>
      <c r="C493">
        <v>2728.712</v>
      </c>
      <c r="H493" s="390">
        <v>43334</v>
      </c>
      <c r="I493">
        <v>3135.57</v>
      </c>
      <c r="J493">
        <v>11742.584000000001</v>
      </c>
    </row>
    <row r="494" spans="1:10">
      <c r="A494" s="390">
        <v>43335</v>
      </c>
      <c r="B494">
        <v>692.94399999999996</v>
      </c>
      <c r="C494">
        <v>2723.6689999999999</v>
      </c>
      <c r="H494" s="390">
        <v>43335</v>
      </c>
      <c r="I494">
        <v>3120.942</v>
      </c>
      <c r="J494">
        <v>11721.598</v>
      </c>
    </row>
    <row r="495" spans="1:10">
      <c r="A495" s="390">
        <v>43336</v>
      </c>
      <c r="B495">
        <v>697.01900000000001</v>
      </c>
      <c r="C495">
        <v>2741.3130000000001</v>
      </c>
      <c r="H495" s="390">
        <v>43336</v>
      </c>
      <c r="I495">
        <v>3139.2930000000001</v>
      </c>
      <c r="J495">
        <v>11797.677</v>
      </c>
    </row>
    <row r="496" spans="1:10">
      <c r="A496" s="390">
        <v>43339</v>
      </c>
      <c r="B496">
        <v>698.81600000000003</v>
      </c>
      <c r="C496">
        <v>2762.19</v>
      </c>
      <c r="H496" s="390">
        <v>43339</v>
      </c>
      <c r="I496">
        <v>3147.3879999999999</v>
      </c>
      <c r="J496">
        <v>11888.831</v>
      </c>
    </row>
    <row r="497" spans="1:10">
      <c r="A497" s="390">
        <v>43340</v>
      </c>
      <c r="B497">
        <v>693.51</v>
      </c>
      <c r="C497">
        <v>2762.8470000000002</v>
      </c>
      <c r="H497" s="390">
        <v>43340</v>
      </c>
      <c r="I497">
        <v>3123.489</v>
      </c>
      <c r="J497">
        <v>11891.723</v>
      </c>
    </row>
    <row r="498" spans="1:10">
      <c r="A498" s="390">
        <v>43341</v>
      </c>
      <c r="B498">
        <v>697.80100000000004</v>
      </c>
      <c r="C498">
        <v>2778.4270000000001</v>
      </c>
      <c r="H498" s="390">
        <v>43341</v>
      </c>
      <c r="I498">
        <v>3142.8130000000001</v>
      </c>
      <c r="J498">
        <v>11959.85</v>
      </c>
    </row>
    <row r="499" spans="1:10">
      <c r="A499" s="390">
        <v>43342</v>
      </c>
      <c r="B499">
        <v>688.64400000000001</v>
      </c>
      <c r="C499">
        <v>2766.0529999999999</v>
      </c>
      <c r="H499" s="390">
        <v>43342</v>
      </c>
      <c r="I499">
        <v>3101.5720000000001</v>
      </c>
      <c r="J499">
        <v>11908.566000000001</v>
      </c>
    </row>
    <row r="500" spans="1:10">
      <c r="A500" s="390">
        <v>43343</v>
      </c>
      <c r="B500">
        <v>680.30499999999995</v>
      </c>
      <c r="C500">
        <v>2766.7660000000001</v>
      </c>
      <c r="H500" s="390">
        <v>43343</v>
      </c>
      <c r="I500">
        <v>3064.0140000000001</v>
      </c>
      <c r="J500">
        <v>11912.821</v>
      </c>
    </row>
    <row r="501" spans="1:10">
      <c r="A501" s="390">
        <v>43346</v>
      </c>
      <c r="B501">
        <v>684.60699999999997</v>
      </c>
      <c r="C501">
        <v>2766.7660000000001</v>
      </c>
      <c r="H501" s="390">
        <v>43346</v>
      </c>
      <c r="I501">
        <v>3083.39</v>
      </c>
      <c r="J501">
        <v>11912.821</v>
      </c>
    </row>
    <row r="502" spans="1:10">
      <c r="A502" s="390">
        <v>43347</v>
      </c>
      <c r="B502">
        <v>691.30700000000002</v>
      </c>
      <c r="C502">
        <v>2762.1210000000001</v>
      </c>
      <c r="H502" s="390">
        <v>43347</v>
      </c>
      <c r="I502">
        <v>3113.5680000000002</v>
      </c>
      <c r="J502">
        <v>11893.842000000001</v>
      </c>
    </row>
    <row r="503" spans="1:10">
      <c r="A503" s="390">
        <v>43348</v>
      </c>
      <c r="B503">
        <v>689.83500000000004</v>
      </c>
      <c r="C503">
        <v>2753.1660000000002</v>
      </c>
      <c r="H503" s="390">
        <v>43348</v>
      </c>
      <c r="I503">
        <v>3106.9380000000001</v>
      </c>
      <c r="J503">
        <v>11855.5</v>
      </c>
    </row>
    <row r="504" spans="1:10">
      <c r="A504" s="390">
        <v>43349</v>
      </c>
      <c r="B504">
        <v>688.63800000000003</v>
      </c>
      <c r="C504">
        <v>2743.027</v>
      </c>
      <c r="H504" s="390">
        <v>43349</v>
      </c>
      <c r="I504">
        <v>3101.5479999999998</v>
      </c>
      <c r="J504">
        <v>11815.196</v>
      </c>
    </row>
    <row r="505" spans="1:10">
      <c r="A505" s="390">
        <v>43350</v>
      </c>
      <c r="B505">
        <v>686.11099999999999</v>
      </c>
      <c r="C505">
        <v>2736.607</v>
      </c>
      <c r="H505" s="390">
        <v>43350</v>
      </c>
      <c r="I505">
        <v>3090.163</v>
      </c>
      <c r="J505">
        <v>11788.491</v>
      </c>
    </row>
    <row r="506" spans="1:10">
      <c r="A506" s="390">
        <v>43353</v>
      </c>
      <c r="B506">
        <v>702.26</v>
      </c>
      <c r="C506">
        <v>2742.2280000000001</v>
      </c>
      <c r="H506" s="390">
        <v>43353</v>
      </c>
      <c r="I506">
        <v>3162.8980000000001</v>
      </c>
      <c r="J506">
        <v>11812.718999999999</v>
      </c>
    </row>
    <row r="507" spans="1:10">
      <c r="A507" s="390">
        <v>43354</v>
      </c>
      <c r="B507">
        <v>700.45</v>
      </c>
      <c r="C507">
        <v>2752.2669999999998</v>
      </c>
      <c r="H507" s="390">
        <v>43354</v>
      </c>
      <c r="I507">
        <v>3154.7440000000001</v>
      </c>
      <c r="J507">
        <v>11856.703</v>
      </c>
    </row>
    <row r="508" spans="1:10">
      <c r="A508" s="390">
        <v>43355</v>
      </c>
      <c r="B508">
        <v>705.04499999999996</v>
      </c>
      <c r="C508">
        <v>2753.625</v>
      </c>
      <c r="H508" s="390">
        <v>43355</v>
      </c>
      <c r="I508">
        <v>3175.4430000000002</v>
      </c>
      <c r="J508">
        <v>11862.688</v>
      </c>
    </row>
    <row r="509" spans="1:10">
      <c r="A509" s="390">
        <v>43356</v>
      </c>
      <c r="B509">
        <v>700.40700000000004</v>
      </c>
      <c r="C509">
        <v>2768.0070000000001</v>
      </c>
      <c r="H509" s="390">
        <v>43356</v>
      </c>
      <c r="I509">
        <v>3154.5520000000001</v>
      </c>
      <c r="J509">
        <v>11927.743</v>
      </c>
    </row>
    <row r="510" spans="1:10">
      <c r="A510" s="390">
        <v>43357</v>
      </c>
      <c r="B510">
        <v>700.86199999999997</v>
      </c>
      <c r="C510">
        <v>2769.0949999999998</v>
      </c>
      <c r="H510" s="390">
        <v>43357</v>
      </c>
      <c r="I510">
        <v>3156.5990000000002</v>
      </c>
      <c r="J510">
        <v>11934.191000000001</v>
      </c>
    </row>
    <row r="511" spans="1:10">
      <c r="A511" s="390">
        <v>43360</v>
      </c>
      <c r="B511">
        <v>708.947</v>
      </c>
      <c r="C511">
        <v>2752.4369999999999</v>
      </c>
      <c r="H511" s="390">
        <v>43360</v>
      </c>
      <c r="I511">
        <v>3193.0149999999999</v>
      </c>
      <c r="J511">
        <v>11862.564</v>
      </c>
    </row>
    <row r="512" spans="1:10">
      <c r="A512" s="390">
        <v>43361</v>
      </c>
      <c r="B512">
        <v>712.88400000000001</v>
      </c>
      <c r="C512">
        <v>2767.0430000000001</v>
      </c>
      <c r="H512" s="390">
        <v>43361</v>
      </c>
      <c r="I512">
        <v>3210.7469999999998</v>
      </c>
      <c r="J512">
        <v>11926.134</v>
      </c>
    </row>
    <row r="513" spans="1:10">
      <c r="A513" s="390">
        <v>43362</v>
      </c>
      <c r="B513">
        <v>714.40300000000002</v>
      </c>
      <c r="C513">
        <v>2769.6959999999999</v>
      </c>
      <c r="H513" s="390">
        <v>43362</v>
      </c>
      <c r="I513">
        <v>3217.587</v>
      </c>
      <c r="J513">
        <v>11937.602999999999</v>
      </c>
    </row>
    <row r="514" spans="1:10">
      <c r="A514" s="390">
        <v>43363</v>
      </c>
      <c r="B514">
        <v>717.875</v>
      </c>
      <c r="C514">
        <v>2791.4380000000001</v>
      </c>
      <c r="H514" s="390">
        <v>43363</v>
      </c>
      <c r="I514">
        <v>3233.2249999999999</v>
      </c>
      <c r="J514">
        <v>12031.833000000001</v>
      </c>
    </row>
    <row r="515" spans="1:10">
      <c r="A515" s="390">
        <v>43364</v>
      </c>
      <c r="B515">
        <v>723.10500000000002</v>
      </c>
      <c r="C515">
        <v>2789.9319999999998</v>
      </c>
      <c r="H515" s="390">
        <v>43364</v>
      </c>
      <c r="I515">
        <v>3256.779</v>
      </c>
      <c r="J515">
        <v>12025.598</v>
      </c>
    </row>
    <row r="516" spans="1:10">
      <c r="A516" s="390">
        <v>43367</v>
      </c>
      <c r="B516">
        <v>715.80399999999997</v>
      </c>
      <c r="C516">
        <v>2780.45</v>
      </c>
      <c r="H516" s="390">
        <v>43367</v>
      </c>
      <c r="I516">
        <v>3235.6439999999998</v>
      </c>
      <c r="J516">
        <v>11984.727999999999</v>
      </c>
    </row>
    <row r="517" spans="1:10">
      <c r="A517" s="390">
        <v>43368</v>
      </c>
      <c r="B517">
        <v>726.41099999999994</v>
      </c>
      <c r="C517">
        <v>2777.5970000000002</v>
      </c>
      <c r="H517" s="390">
        <v>43368</v>
      </c>
      <c r="I517">
        <v>3283.59</v>
      </c>
      <c r="J517">
        <v>11973.251</v>
      </c>
    </row>
    <row r="518" spans="1:10">
      <c r="A518" s="390">
        <v>43369</v>
      </c>
      <c r="B518">
        <v>725.74900000000002</v>
      </c>
      <c r="C518">
        <v>2768.1210000000001</v>
      </c>
      <c r="H518" s="390">
        <v>43369</v>
      </c>
      <c r="I518">
        <v>3280.598</v>
      </c>
      <c r="J518">
        <v>11932.404</v>
      </c>
    </row>
    <row r="519" spans="1:10">
      <c r="A519" s="390">
        <v>43370</v>
      </c>
      <c r="B519">
        <v>721.89</v>
      </c>
      <c r="C519">
        <v>2775.6979999999999</v>
      </c>
      <c r="H519" s="390">
        <v>43370</v>
      </c>
      <c r="I519">
        <v>3263.1509999999998</v>
      </c>
      <c r="J519">
        <v>11967.406000000001</v>
      </c>
    </row>
    <row r="520" spans="1:10">
      <c r="A520" s="390">
        <v>43371</v>
      </c>
      <c r="B520">
        <v>695.43299999999999</v>
      </c>
      <c r="C520">
        <v>2775.55</v>
      </c>
      <c r="H520" s="390">
        <v>43371</v>
      </c>
      <c r="I520">
        <v>3143.56</v>
      </c>
      <c r="J520">
        <v>11967.295</v>
      </c>
    </row>
    <row r="521" spans="1:10">
      <c r="A521" s="390">
        <v>43374</v>
      </c>
      <c r="B521">
        <v>691.36900000000003</v>
      </c>
      <c r="C521">
        <v>2785.1309999999999</v>
      </c>
      <c r="H521" s="390">
        <v>43374</v>
      </c>
      <c r="I521">
        <v>3125.1909999999998</v>
      </c>
      <c r="J521">
        <v>12008.699000000001</v>
      </c>
    </row>
    <row r="522" spans="1:10">
      <c r="A522" s="390">
        <v>43375</v>
      </c>
      <c r="B522">
        <v>689.81700000000001</v>
      </c>
      <c r="C522">
        <v>2783.8789999999999</v>
      </c>
      <c r="H522" s="390">
        <v>43375</v>
      </c>
      <c r="I522">
        <v>3118.172</v>
      </c>
      <c r="J522">
        <v>12003.706</v>
      </c>
    </row>
    <row r="523" spans="1:10">
      <c r="A523" s="390">
        <v>43376</v>
      </c>
      <c r="B523">
        <v>695.60299999999995</v>
      </c>
      <c r="C523">
        <v>2786.2570000000001</v>
      </c>
      <c r="H523" s="390">
        <v>43376</v>
      </c>
      <c r="I523">
        <v>3144.328</v>
      </c>
      <c r="J523">
        <v>12013.962</v>
      </c>
    </row>
    <row r="524" spans="1:10">
      <c r="A524" s="390">
        <v>43377</v>
      </c>
      <c r="B524">
        <v>691.90599999999995</v>
      </c>
      <c r="C524">
        <v>2762.36</v>
      </c>
      <c r="H524" s="390">
        <v>43377</v>
      </c>
      <c r="I524">
        <v>3127.6170000000002</v>
      </c>
      <c r="J524">
        <v>11913.636</v>
      </c>
    </row>
    <row r="525" spans="1:10">
      <c r="A525" s="390">
        <v>43378</v>
      </c>
      <c r="B525">
        <v>683.92200000000003</v>
      </c>
      <c r="C525">
        <v>2746.26</v>
      </c>
      <c r="H525" s="390">
        <v>43378</v>
      </c>
      <c r="I525">
        <v>3091.5259999999998</v>
      </c>
      <c r="J525">
        <v>11844.415999999999</v>
      </c>
    </row>
    <row r="526" spans="1:10">
      <c r="A526" s="390">
        <v>43381</v>
      </c>
      <c r="B526">
        <v>668.202</v>
      </c>
      <c r="C526">
        <v>2744.0050000000001</v>
      </c>
      <c r="H526" s="390">
        <v>43381</v>
      </c>
      <c r="I526">
        <v>3020.4670000000001</v>
      </c>
      <c r="J526">
        <v>11834.691999999999</v>
      </c>
    </row>
    <row r="527" spans="1:10">
      <c r="A527" s="390">
        <v>43382</v>
      </c>
      <c r="B527">
        <v>675.90599999999995</v>
      </c>
      <c r="C527">
        <v>2739.7779999999998</v>
      </c>
      <c r="H527" s="390">
        <v>43382</v>
      </c>
      <c r="I527">
        <v>3055.2919999999999</v>
      </c>
      <c r="J527">
        <v>11819.775</v>
      </c>
    </row>
    <row r="528" spans="1:10">
      <c r="A528" s="390">
        <v>43383</v>
      </c>
      <c r="B528">
        <v>665.08</v>
      </c>
      <c r="C528">
        <v>2649.7860000000001</v>
      </c>
      <c r="H528" s="390">
        <v>43383</v>
      </c>
      <c r="I528">
        <v>3006.3580000000002</v>
      </c>
      <c r="J528">
        <v>11431.638000000001</v>
      </c>
    </row>
    <row r="529" spans="1:10">
      <c r="A529" s="390">
        <v>43384</v>
      </c>
      <c r="B529">
        <v>652.63699999999994</v>
      </c>
      <c r="C529">
        <v>2595.5920000000001</v>
      </c>
      <c r="H529" s="390">
        <v>43384</v>
      </c>
      <c r="I529">
        <v>2950.1089999999999</v>
      </c>
      <c r="J529">
        <v>11197.891</v>
      </c>
    </row>
    <row r="530" spans="1:10">
      <c r="A530" s="390">
        <v>43385</v>
      </c>
      <c r="B530">
        <v>648.79200000000003</v>
      </c>
      <c r="C530">
        <v>2632.7170000000001</v>
      </c>
      <c r="H530" s="390">
        <v>43385</v>
      </c>
      <c r="I530">
        <v>2932.7289999999998</v>
      </c>
      <c r="J530">
        <v>11359.218000000001</v>
      </c>
    </row>
    <row r="531" spans="1:10">
      <c r="A531" s="390">
        <v>43388</v>
      </c>
      <c r="B531">
        <v>650.03499999999997</v>
      </c>
      <c r="C531">
        <v>2617.5909999999999</v>
      </c>
      <c r="H531" s="390">
        <v>43388</v>
      </c>
      <c r="I531">
        <v>2938.348</v>
      </c>
      <c r="J531">
        <v>11294.249</v>
      </c>
    </row>
    <row r="532" spans="1:10">
      <c r="A532" s="390">
        <v>43389</v>
      </c>
      <c r="B532">
        <v>665.01700000000005</v>
      </c>
      <c r="C532">
        <v>2674.0360000000001</v>
      </c>
      <c r="H532" s="390">
        <v>43389</v>
      </c>
      <c r="I532">
        <v>3006.07</v>
      </c>
      <c r="J532">
        <v>11538.101000000001</v>
      </c>
    </row>
    <row r="533" spans="1:10">
      <c r="A533" s="390">
        <v>43390</v>
      </c>
      <c r="B533">
        <v>655.81</v>
      </c>
      <c r="C533">
        <v>2672.7510000000002</v>
      </c>
      <c r="H533" s="390">
        <v>43390</v>
      </c>
      <c r="I533">
        <v>2964.4520000000002</v>
      </c>
      <c r="J533">
        <v>11532.992</v>
      </c>
    </row>
    <row r="534" spans="1:10">
      <c r="A534" s="390">
        <v>43391</v>
      </c>
      <c r="B534">
        <v>645.05700000000002</v>
      </c>
      <c r="C534">
        <v>2633.8890000000001</v>
      </c>
      <c r="H534" s="390">
        <v>43391</v>
      </c>
      <c r="I534">
        <v>2915.8440000000001</v>
      </c>
      <c r="J534">
        <v>11366.32</v>
      </c>
    </row>
    <row r="535" spans="1:10">
      <c r="A535" s="390">
        <v>43392</v>
      </c>
      <c r="B535">
        <v>645.65800000000002</v>
      </c>
      <c r="C535">
        <v>2632.0070000000001</v>
      </c>
      <c r="H535" s="390">
        <v>43392</v>
      </c>
      <c r="I535">
        <v>2918.5639999999999</v>
      </c>
      <c r="J535">
        <v>11358.505999999999</v>
      </c>
    </row>
    <row r="536" spans="1:10">
      <c r="A536" s="390">
        <v>43395</v>
      </c>
      <c r="B536">
        <v>642.04499999999996</v>
      </c>
      <c r="C536">
        <v>2620.92</v>
      </c>
      <c r="H536" s="390">
        <v>43395</v>
      </c>
      <c r="I536">
        <v>2902.2310000000002</v>
      </c>
      <c r="J536">
        <v>11310.916999999999</v>
      </c>
    </row>
    <row r="537" spans="1:10">
      <c r="A537" s="390">
        <v>43396</v>
      </c>
      <c r="B537">
        <v>637.26900000000001</v>
      </c>
      <c r="C537">
        <v>2606.84</v>
      </c>
      <c r="H537" s="390">
        <v>43396</v>
      </c>
      <c r="I537">
        <v>2880.64</v>
      </c>
      <c r="J537">
        <v>11250.700999999999</v>
      </c>
    </row>
    <row r="538" spans="1:10">
      <c r="A538" s="390">
        <v>43397</v>
      </c>
      <c r="B538">
        <v>628.30999999999995</v>
      </c>
      <c r="C538">
        <v>2525.6640000000002</v>
      </c>
      <c r="H538" s="390">
        <v>43397</v>
      </c>
      <c r="I538">
        <v>2840.145</v>
      </c>
      <c r="J538">
        <v>10900.373</v>
      </c>
    </row>
    <row r="539" spans="1:10">
      <c r="A539" s="390">
        <v>43398</v>
      </c>
      <c r="B539">
        <v>639.86300000000006</v>
      </c>
      <c r="C539">
        <v>2572.9969999999998</v>
      </c>
      <c r="H539" s="390">
        <v>43398</v>
      </c>
      <c r="I539">
        <v>2892.3690000000001</v>
      </c>
      <c r="J539">
        <v>11104.654</v>
      </c>
    </row>
    <row r="540" spans="1:10">
      <c r="A540" s="390">
        <v>43399</v>
      </c>
      <c r="B540">
        <v>635.78499999999997</v>
      </c>
      <c r="C540">
        <v>2528.58</v>
      </c>
      <c r="H540" s="390">
        <v>43399</v>
      </c>
      <c r="I540">
        <v>2873.9319999999998</v>
      </c>
      <c r="J540">
        <v>10913.021000000001</v>
      </c>
    </row>
    <row r="541" spans="1:10">
      <c r="A541" s="390">
        <v>43402</v>
      </c>
      <c r="B541">
        <v>646.52200000000005</v>
      </c>
      <c r="C541">
        <v>2511.5189999999998</v>
      </c>
      <c r="H541" s="390">
        <v>43402</v>
      </c>
      <c r="I541">
        <v>2922.4659999999999</v>
      </c>
      <c r="J541">
        <v>10839.537</v>
      </c>
    </row>
    <row r="542" spans="1:10">
      <c r="A542" s="390">
        <v>43403</v>
      </c>
      <c r="B542">
        <v>645.08500000000004</v>
      </c>
      <c r="C542">
        <v>2551.09</v>
      </c>
      <c r="H542" s="390">
        <v>43403</v>
      </c>
      <c r="I542">
        <v>2915.9720000000002</v>
      </c>
      <c r="J542">
        <v>11011.447</v>
      </c>
    </row>
    <row r="543" spans="1:10">
      <c r="A543" s="390">
        <v>43404</v>
      </c>
      <c r="B543">
        <v>646.06500000000005</v>
      </c>
      <c r="C543">
        <v>2579.96</v>
      </c>
      <c r="H543" s="390">
        <v>43404</v>
      </c>
      <c r="I543">
        <v>2920.404</v>
      </c>
      <c r="J543">
        <v>11136.457</v>
      </c>
    </row>
    <row r="544" spans="1:10">
      <c r="A544" s="390">
        <v>43405</v>
      </c>
      <c r="B544">
        <v>650.09</v>
      </c>
      <c r="C544">
        <v>2608.87</v>
      </c>
      <c r="H544" s="390">
        <v>43405</v>
      </c>
      <c r="I544">
        <v>2938.598</v>
      </c>
      <c r="J544">
        <v>11261.544</v>
      </c>
    </row>
    <row r="545" spans="1:10">
      <c r="A545" s="390">
        <v>43406</v>
      </c>
      <c r="B545">
        <v>656.59799999999996</v>
      </c>
      <c r="C545">
        <v>2591.8449999999998</v>
      </c>
      <c r="H545" s="390">
        <v>43406</v>
      </c>
      <c r="I545">
        <v>2968.0140000000001</v>
      </c>
      <c r="J545">
        <v>11189.034</v>
      </c>
    </row>
    <row r="546" spans="1:10">
      <c r="A546" s="390">
        <v>43409</v>
      </c>
      <c r="B546">
        <v>653.96299999999997</v>
      </c>
      <c r="C546">
        <v>2604.598</v>
      </c>
      <c r="H546" s="390">
        <v>43409</v>
      </c>
      <c r="I546">
        <v>2956.105</v>
      </c>
      <c r="J546">
        <v>11244.416999999999</v>
      </c>
    </row>
    <row r="547" spans="1:10">
      <c r="A547" s="390">
        <v>43410</v>
      </c>
      <c r="B547">
        <v>653.17499999999995</v>
      </c>
      <c r="C547">
        <v>2620.683</v>
      </c>
      <c r="H547" s="390">
        <v>43410</v>
      </c>
      <c r="I547">
        <v>2952.5430000000001</v>
      </c>
      <c r="J547">
        <v>11314.653</v>
      </c>
    </row>
    <row r="548" spans="1:10">
      <c r="A548" s="390">
        <v>43411</v>
      </c>
      <c r="B548">
        <v>663.29399999999998</v>
      </c>
      <c r="C548">
        <v>2675.5140000000001</v>
      </c>
      <c r="H548" s="390">
        <v>43411</v>
      </c>
      <c r="I548">
        <v>2998.2820000000002</v>
      </c>
      <c r="J548">
        <v>11551.493</v>
      </c>
    </row>
    <row r="549" spans="1:10">
      <c r="A549" s="390">
        <v>43412</v>
      </c>
      <c r="B549">
        <v>659.29399999999998</v>
      </c>
      <c r="C549">
        <v>2667.7269999999999</v>
      </c>
      <c r="H549" s="390">
        <v>43412</v>
      </c>
      <c r="I549">
        <v>2980.201</v>
      </c>
      <c r="J549">
        <v>11523.875</v>
      </c>
    </row>
    <row r="550" spans="1:10">
      <c r="A550" s="390">
        <v>43413</v>
      </c>
      <c r="B550">
        <v>652.82500000000005</v>
      </c>
      <c r="C550">
        <v>2642.6889999999999</v>
      </c>
      <c r="H550" s="390">
        <v>43413</v>
      </c>
      <c r="I550">
        <v>2950.96</v>
      </c>
      <c r="J550">
        <v>11417.643</v>
      </c>
    </row>
    <row r="551" spans="1:10">
      <c r="A551" s="390">
        <v>43416</v>
      </c>
      <c r="B551">
        <v>647.34299999999996</v>
      </c>
      <c r="C551">
        <v>2590.2280000000001</v>
      </c>
      <c r="H551" s="390">
        <v>43416</v>
      </c>
      <c r="I551">
        <v>2926.1790000000001</v>
      </c>
      <c r="J551">
        <v>11190.985000000001</v>
      </c>
    </row>
    <row r="552" spans="1:10">
      <c r="A552" s="390">
        <v>43417</v>
      </c>
      <c r="B552">
        <v>652.75400000000002</v>
      </c>
      <c r="C552">
        <v>2586.654</v>
      </c>
      <c r="H552" s="390">
        <v>43417</v>
      </c>
      <c r="I552">
        <v>2950.64</v>
      </c>
      <c r="J552">
        <v>11175.91</v>
      </c>
    </row>
    <row r="553" spans="1:10">
      <c r="A553" s="390">
        <v>43418</v>
      </c>
      <c r="B553">
        <v>647.851</v>
      </c>
      <c r="C553">
        <v>2567.0569999999998</v>
      </c>
      <c r="H553" s="390">
        <v>43418</v>
      </c>
      <c r="I553">
        <v>2928.4749999999999</v>
      </c>
      <c r="J553">
        <v>11093.967000000001</v>
      </c>
    </row>
    <row r="554" spans="1:10">
      <c r="A554" s="390">
        <v>43419</v>
      </c>
      <c r="B554">
        <v>642.15899999999999</v>
      </c>
      <c r="C554">
        <v>2594.7979999999998</v>
      </c>
      <c r="H554" s="390">
        <v>43419</v>
      </c>
      <c r="I554">
        <v>2902.7469999999998</v>
      </c>
      <c r="J554">
        <v>11217.353999999999</v>
      </c>
    </row>
    <row r="555" spans="1:10">
      <c r="A555" s="390">
        <v>43420</v>
      </c>
      <c r="B555">
        <v>641.78899999999999</v>
      </c>
      <c r="C555">
        <v>2600.5740000000001</v>
      </c>
      <c r="H555" s="390">
        <v>43420</v>
      </c>
      <c r="I555">
        <v>2901.0720000000001</v>
      </c>
      <c r="J555">
        <v>11243.172</v>
      </c>
    </row>
    <row r="556" spans="1:10">
      <c r="A556" s="390">
        <v>43423</v>
      </c>
      <c r="B556">
        <v>639.78099999999995</v>
      </c>
      <c r="C556">
        <v>2556.3020000000001</v>
      </c>
      <c r="H556" s="390">
        <v>43423</v>
      </c>
      <c r="I556">
        <v>2897.547</v>
      </c>
      <c r="J556">
        <v>11052.063</v>
      </c>
    </row>
    <row r="557" spans="1:10">
      <c r="A557" s="390">
        <v>43424</v>
      </c>
      <c r="B557">
        <v>628.16099999999994</v>
      </c>
      <c r="C557">
        <v>2510.5</v>
      </c>
      <c r="H557" s="390">
        <v>43424</v>
      </c>
      <c r="I557">
        <v>2844.9209999999998</v>
      </c>
      <c r="J557">
        <v>10854.86</v>
      </c>
    </row>
    <row r="558" spans="1:10">
      <c r="A558" s="390">
        <v>43425</v>
      </c>
      <c r="B558">
        <v>636.12099999999998</v>
      </c>
      <c r="C558">
        <v>2519.2460000000001</v>
      </c>
      <c r="H558" s="390">
        <v>43425</v>
      </c>
      <c r="I558">
        <v>2880.9740000000002</v>
      </c>
      <c r="J558">
        <v>10893.554</v>
      </c>
    </row>
    <row r="559" spans="1:10">
      <c r="A559" s="390">
        <v>43426</v>
      </c>
      <c r="B559">
        <v>631.58600000000001</v>
      </c>
      <c r="C559">
        <v>2519.2460000000001</v>
      </c>
      <c r="H559" s="390">
        <v>43426</v>
      </c>
      <c r="I559">
        <v>2860.4340000000002</v>
      </c>
      <c r="J559">
        <v>10893.554</v>
      </c>
    </row>
    <row r="560" spans="1:10">
      <c r="A560" s="390">
        <v>43427</v>
      </c>
      <c r="B560">
        <v>635.41999999999996</v>
      </c>
      <c r="C560">
        <v>2502.9540000000002</v>
      </c>
      <c r="H560" s="390">
        <v>43427</v>
      </c>
      <c r="I560">
        <v>2877.799</v>
      </c>
      <c r="J560">
        <v>10823.714</v>
      </c>
    </row>
    <row r="561" spans="1:10">
      <c r="A561" s="390">
        <v>43430</v>
      </c>
      <c r="B561">
        <v>652.04600000000005</v>
      </c>
      <c r="C561">
        <v>2542.6619999999998</v>
      </c>
      <c r="H561" s="390">
        <v>43430</v>
      </c>
      <c r="I561">
        <v>2953.0949999999998</v>
      </c>
      <c r="J561">
        <v>10996.67</v>
      </c>
    </row>
    <row r="562" spans="1:10">
      <c r="A562" s="390">
        <v>43431</v>
      </c>
      <c r="B562">
        <v>649.02099999999996</v>
      </c>
      <c r="C562">
        <v>2549.364</v>
      </c>
      <c r="H562" s="390">
        <v>43431</v>
      </c>
      <c r="I562">
        <v>2939.3969999999999</v>
      </c>
      <c r="J562">
        <v>11025.776</v>
      </c>
    </row>
    <row r="563" spans="1:10">
      <c r="A563" s="390">
        <v>43432</v>
      </c>
      <c r="B563">
        <v>647.35</v>
      </c>
      <c r="C563">
        <v>2608.1370000000002</v>
      </c>
      <c r="H563" s="390">
        <v>43432</v>
      </c>
      <c r="I563">
        <v>2931.83</v>
      </c>
      <c r="J563">
        <v>11280.718999999999</v>
      </c>
    </row>
    <row r="564" spans="1:10">
      <c r="A564" s="390">
        <v>43433</v>
      </c>
      <c r="B564">
        <v>649.02</v>
      </c>
      <c r="C564">
        <v>2602.491</v>
      </c>
      <c r="H564" s="390">
        <v>43433</v>
      </c>
      <c r="I564">
        <v>2939.3910000000001</v>
      </c>
      <c r="J564">
        <v>11259.084999999999</v>
      </c>
    </row>
    <row r="565" spans="1:10">
      <c r="A565" s="390">
        <v>43434</v>
      </c>
      <c r="B565">
        <v>650.49800000000005</v>
      </c>
      <c r="C565">
        <v>2623.848</v>
      </c>
      <c r="H565" s="390">
        <v>43434</v>
      </c>
      <c r="I565">
        <v>2946.0880000000002</v>
      </c>
      <c r="J565">
        <v>11353.427</v>
      </c>
    </row>
    <row r="566" spans="1:10">
      <c r="A566" s="390">
        <v>43437</v>
      </c>
      <c r="B566">
        <v>663.697</v>
      </c>
      <c r="C566">
        <v>2653.3270000000002</v>
      </c>
      <c r="H566" s="390">
        <v>43437</v>
      </c>
      <c r="I566">
        <v>3005.8629999999998</v>
      </c>
      <c r="J566">
        <v>11480.995999999999</v>
      </c>
    </row>
    <row r="567" spans="1:10">
      <c r="A567" s="390">
        <v>43438</v>
      </c>
      <c r="B567">
        <v>655.14099999999996</v>
      </c>
      <c r="C567">
        <v>2567.5189999999998</v>
      </c>
      <c r="H567" s="390">
        <v>43438</v>
      </c>
      <c r="I567">
        <v>2967.1149999999998</v>
      </c>
      <c r="J567">
        <v>11110.286</v>
      </c>
    </row>
    <row r="568" spans="1:10">
      <c r="A568" s="390">
        <v>43439</v>
      </c>
      <c r="B568">
        <v>654.58299999999997</v>
      </c>
      <c r="C568">
        <v>2567.5189999999998</v>
      </c>
      <c r="H568" s="390">
        <v>43439</v>
      </c>
      <c r="I568">
        <v>2964.587</v>
      </c>
      <c r="J568">
        <v>11110.286</v>
      </c>
    </row>
    <row r="569" spans="1:10">
      <c r="A569" s="390">
        <v>43440</v>
      </c>
      <c r="B569">
        <v>632.62099999999998</v>
      </c>
      <c r="C569">
        <v>2564.5329999999999</v>
      </c>
      <c r="H569" s="390">
        <v>43440</v>
      </c>
      <c r="I569">
        <v>2865.1210000000001</v>
      </c>
      <c r="J569">
        <v>11100.843000000001</v>
      </c>
    </row>
    <row r="570" spans="1:10">
      <c r="A570" s="390">
        <v>43441</v>
      </c>
      <c r="B570">
        <v>636.17999999999995</v>
      </c>
      <c r="C570">
        <v>2504.2399999999998</v>
      </c>
      <c r="H570" s="390">
        <v>43441</v>
      </c>
      <c r="I570">
        <v>2881.2420000000002</v>
      </c>
      <c r="J570">
        <v>10841.54</v>
      </c>
    </row>
    <row r="571" spans="1:10">
      <c r="A571" s="390">
        <v>43444</v>
      </c>
      <c r="B571">
        <v>625.41099999999994</v>
      </c>
      <c r="C571">
        <v>2508.547</v>
      </c>
      <c r="H571" s="390">
        <v>43444</v>
      </c>
      <c r="I571">
        <v>2832.4670000000001</v>
      </c>
      <c r="J571">
        <v>10860.264999999999</v>
      </c>
    </row>
    <row r="572" spans="1:10">
      <c r="A572" s="390">
        <v>43445</v>
      </c>
      <c r="B572">
        <v>631.69500000000005</v>
      </c>
      <c r="C572">
        <v>2507.2379999999998</v>
      </c>
      <c r="H572" s="390">
        <v>43445</v>
      </c>
      <c r="I572">
        <v>2860.9279999999999</v>
      </c>
      <c r="J572">
        <v>10855.127</v>
      </c>
    </row>
    <row r="573" spans="1:10">
      <c r="A573" s="390">
        <v>43446</v>
      </c>
      <c r="B573">
        <v>643.99900000000002</v>
      </c>
      <c r="C573">
        <v>2521.2170000000001</v>
      </c>
      <c r="H573" s="390">
        <v>43446</v>
      </c>
      <c r="I573">
        <v>2916.6529999999998</v>
      </c>
      <c r="J573">
        <v>10915.767</v>
      </c>
    </row>
    <row r="574" spans="1:10">
      <c r="A574" s="390">
        <v>43447</v>
      </c>
      <c r="B574">
        <v>647.96199999999999</v>
      </c>
      <c r="C574">
        <v>2519.9349999999999</v>
      </c>
      <c r="H574" s="390">
        <v>43447</v>
      </c>
      <c r="I574">
        <v>2934.5990000000002</v>
      </c>
      <c r="J574">
        <v>10912.245999999999</v>
      </c>
    </row>
    <row r="575" spans="1:10">
      <c r="A575" s="390">
        <v>43448</v>
      </c>
      <c r="B575">
        <v>643.27</v>
      </c>
      <c r="C575">
        <v>2472.4290000000001</v>
      </c>
      <c r="H575" s="390">
        <v>43448</v>
      </c>
      <c r="I575">
        <v>2913.3510000000001</v>
      </c>
      <c r="J575">
        <v>10707.825000000001</v>
      </c>
    </row>
    <row r="576" spans="1:10">
      <c r="A576" s="390">
        <v>43451</v>
      </c>
      <c r="B576">
        <v>636.654</v>
      </c>
      <c r="C576">
        <v>2420.3739999999998</v>
      </c>
      <c r="H576" s="390">
        <v>43451</v>
      </c>
      <c r="I576">
        <v>2883.3870000000002</v>
      </c>
      <c r="J576">
        <v>10483.1</v>
      </c>
    </row>
    <row r="577" spans="1:10">
      <c r="A577" s="390">
        <v>43452</v>
      </c>
      <c r="B577">
        <v>635.09</v>
      </c>
      <c r="C577">
        <v>2420.6030000000001</v>
      </c>
      <c r="H577" s="390">
        <v>43452</v>
      </c>
      <c r="I577">
        <v>2876.3029999999999</v>
      </c>
      <c r="J577">
        <v>10484.742</v>
      </c>
    </row>
    <row r="578" spans="1:10">
      <c r="A578" s="390">
        <v>43453</v>
      </c>
      <c r="B578">
        <v>645.38599999999997</v>
      </c>
      <c r="C578">
        <v>2383.4520000000002</v>
      </c>
      <c r="H578" s="390">
        <v>43453</v>
      </c>
      <c r="I578">
        <v>2922.931</v>
      </c>
      <c r="J578">
        <v>10324.777</v>
      </c>
    </row>
    <row r="579" spans="1:10">
      <c r="A579" s="390">
        <v>43454</v>
      </c>
      <c r="B579">
        <v>633.43499999999995</v>
      </c>
      <c r="C579">
        <v>2345.5160000000001</v>
      </c>
      <c r="H579" s="390">
        <v>43454</v>
      </c>
      <c r="I579">
        <v>2868.8069999999998</v>
      </c>
      <c r="J579">
        <v>10160.684999999999</v>
      </c>
    </row>
    <row r="580" spans="1:10">
      <c r="A580" s="390">
        <v>43455</v>
      </c>
      <c r="B580">
        <v>626.31899999999996</v>
      </c>
      <c r="C580">
        <v>2296.6419999999998</v>
      </c>
      <c r="H580" s="390">
        <v>43455</v>
      </c>
      <c r="I580">
        <v>2836.5810000000001</v>
      </c>
      <c r="J580">
        <v>9948.9670000000006</v>
      </c>
    </row>
    <row r="581" spans="1:10">
      <c r="A581" s="390">
        <v>43458</v>
      </c>
      <c r="B581">
        <v>626.31899999999996</v>
      </c>
      <c r="C581">
        <v>2234.85</v>
      </c>
      <c r="H581" s="390">
        <v>43458</v>
      </c>
      <c r="I581">
        <v>2836.5810000000001</v>
      </c>
      <c r="J581">
        <v>9682.0069999999996</v>
      </c>
    </row>
    <row r="582" spans="1:10">
      <c r="A582" s="390">
        <v>43459</v>
      </c>
      <c r="B582">
        <v>626.31899999999996</v>
      </c>
      <c r="C582">
        <v>2234.85</v>
      </c>
      <c r="H582" s="390">
        <v>43459</v>
      </c>
      <c r="I582">
        <v>2836.5810000000001</v>
      </c>
      <c r="J582">
        <v>9682.0069999999996</v>
      </c>
    </row>
    <row r="583" spans="1:10">
      <c r="A583" s="390">
        <v>43460</v>
      </c>
      <c r="B583">
        <v>626.31899999999996</v>
      </c>
      <c r="C583">
        <v>2345.962</v>
      </c>
      <c r="H583" s="390">
        <v>43460</v>
      </c>
      <c r="I583">
        <v>2836.5810000000001</v>
      </c>
      <c r="J583">
        <v>10163.599</v>
      </c>
    </row>
    <row r="584" spans="1:10">
      <c r="A584" s="390">
        <v>43461</v>
      </c>
      <c r="B584">
        <v>614.38099999999997</v>
      </c>
      <c r="C584">
        <v>2365.8530000000001</v>
      </c>
      <c r="H584" s="390">
        <v>43461</v>
      </c>
      <c r="I584">
        <v>2782.5140000000001</v>
      </c>
      <c r="J584">
        <v>10250.689</v>
      </c>
    </row>
    <row r="585" spans="1:10">
      <c r="A585" s="390">
        <v>43462</v>
      </c>
      <c r="B585">
        <v>622.13800000000003</v>
      </c>
      <c r="C585">
        <v>2363.2550000000001</v>
      </c>
      <c r="H585" s="390">
        <v>43462</v>
      </c>
      <c r="I585">
        <v>2817.645</v>
      </c>
      <c r="J585">
        <v>10241.447</v>
      </c>
    </row>
    <row r="586" spans="1:10">
      <c r="A586" s="390">
        <v>43465</v>
      </c>
      <c r="B586">
        <v>622.13800000000003</v>
      </c>
      <c r="C586">
        <v>2383.5520000000001</v>
      </c>
      <c r="H586" s="390">
        <v>43465</v>
      </c>
      <c r="I586">
        <v>2817.645</v>
      </c>
      <c r="J586">
        <v>10330.721</v>
      </c>
    </row>
    <row r="587" spans="1:10">
      <c r="A587" s="390">
        <v>43466</v>
      </c>
      <c r="B587">
        <v>622.13800000000003</v>
      </c>
      <c r="C587">
        <v>2383.5520000000001</v>
      </c>
      <c r="H587" s="390">
        <v>43466</v>
      </c>
      <c r="I587">
        <v>2817.645</v>
      </c>
      <c r="J587">
        <v>10330.721</v>
      </c>
    </row>
    <row r="588" spans="1:10">
      <c r="A588" s="390">
        <v>43467</v>
      </c>
      <c r="B588">
        <v>622.6</v>
      </c>
      <c r="C588">
        <v>2386.116</v>
      </c>
      <c r="H588" s="390">
        <v>43467</v>
      </c>
      <c r="I588">
        <v>2819.7370000000001</v>
      </c>
      <c r="J588">
        <v>10341.866</v>
      </c>
    </row>
    <row r="589" spans="1:10">
      <c r="A589" s="390">
        <v>43468</v>
      </c>
      <c r="B589">
        <v>620.68200000000002</v>
      </c>
      <c r="C589">
        <v>2328.0540000000001</v>
      </c>
      <c r="H589" s="390">
        <v>43468</v>
      </c>
      <c r="I589">
        <v>2811.0509999999999</v>
      </c>
      <c r="J589">
        <v>10092.805</v>
      </c>
    </row>
    <row r="590" spans="1:10">
      <c r="A590" s="390">
        <v>43469</v>
      </c>
      <c r="B590">
        <v>641.68299999999999</v>
      </c>
      <c r="C590">
        <v>2408.4699999999998</v>
      </c>
      <c r="H590" s="390">
        <v>43469</v>
      </c>
      <c r="I590">
        <v>2906.1610000000001</v>
      </c>
      <c r="J590">
        <v>10441.432000000001</v>
      </c>
    </row>
    <row r="591" spans="1:10">
      <c r="A591" s="390">
        <v>43472</v>
      </c>
      <c r="B591">
        <v>644.66800000000001</v>
      </c>
      <c r="C591">
        <v>2426.375</v>
      </c>
      <c r="H591" s="390">
        <v>43472</v>
      </c>
      <c r="I591">
        <v>2919.68</v>
      </c>
      <c r="J591">
        <v>10519.093999999999</v>
      </c>
    </row>
    <row r="592" spans="1:10">
      <c r="A592" s="390">
        <v>43473</v>
      </c>
      <c r="B592">
        <v>646.08100000000002</v>
      </c>
      <c r="C592">
        <v>2450.482</v>
      </c>
      <c r="H592" s="390">
        <v>43473</v>
      </c>
      <c r="I592">
        <v>2926.08</v>
      </c>
      <c r="J592">
        <v>10623.825999999999</v>
      </c>
    </row>
    <row r="593" spans="1:10">
      <c r="A593" s="390">
        <v>43474</v>
      </c>
      <c r="B593">
        <v>650.77200000000005</v>
      </c>
      <c r="C593">
        <v>2461.116</v>
      </c>
      <c r="H593" s="390">
        <v>43474</v>
      </c>
      <c r="I593">
        <v>2947.3270000000002</v>
      </c>
      <c r="J593">
        <v>10673.172</v>
      </c>
    </row>
    <row r="594" spans="1:10">
      <c r="A594" s="390">
        <v>43475</v>
      </c>
      <c r="B594">
        <v>655.37800000000004</v>
      </c>
      <c r="C594">
        <v>2472.5300000000002</v>
      </c>
      <c r="H594" s="390">
        <v>43475</v>
      </c>
      <c r="I594">
        <v>2968.1880000000001</v>
      </c>
      <c r="J594">
        <v>10722.688</v>
      </c>
    </row>
    <row r="595" spans="1:10">
      <c r="A595" s="390">
        <v>43476</v>
      </c>
      <c r="B595">
        <v>655.16800000000001</v>
      </c>
      <c r="C595">
        <v>2472.1840000000002</v>
      </c>
      <c r="H595" s="390">
        <v>43476</v>
      </c>
      <c r="I595">
        <v>2967.2339999999999</v>
      </c>
      <c r="J595">
        <v>10721.217000000001</v>
      </c>
    </row>
    <row r="596" spans="1:10">
      <c r="A596" s="390">
        <v>43479</v>
      </c>
      <c r="B596">
        <v>651.53099999999995</v>
      </c>
      <c r="C596">
        <v>2458.7489999999998</v>
      </c>
      <c r="H596" s="390">
        <v>43479</v>
      </c>
      <c r="I596">
        <v>2950.7640000000001</v>
      </c>
      <c r="J596">
        <v>10664.12</v>
      </c>
    </row>
    <row r="597" spans="1:10">
      <c r="A597" s="390">
        <v>43480</v>
      </c>
      <c r="B597">
        <v>651.87599999999998</v>
      </c>
      <c r="C597">
        <v>2484.9560000000001</v>
      </c>
      <c r="H597" s="390">
        <v>43480</v>
      </c>
      <c r="I597">
        <v>2952.3249999999998</v>
      </c>
      <c r="J597">
        <v>10778.054</v>
      </c>
    </row>
    <row r="598" spans="1:10">
      <c r="A598" s="390">
        <v>43481</v>
      </c>
      <c r="B598">
        <v>661.81100000000004</v>
      </c>
      <c r="C598">
        <v>2490.998</v>
      </c>
      <c r="H598" s="390">
        <v>43481</v>
      </c>
      <c r="I598">
        <v>2997.3220000000001</v>
      </c>
      <c r="J598">
        <v>10804.526</v>
      </c>
    </row>
    <row r="599" spans="1:10">
      <c r="A599" s="390">
        <v>43482</v>
      </c>
      <c r="B599">
        <v>662.346</v>
      </c>
      <c r="C599">
        <v>2510.125</v>
      </c>
      <c r="H599" s="390">
        <v>43482</v>
      </c>
      <c r="I599">
        <v>2999.7440000000001</v>
      </c>
      <c r="J599">
        <v>10888.47</v>
      </c>
    </row>
    <row r="600" spans="1:10">
      <c r="A600" s="390">
        <v>43483</v>
      </c>
      <c r="B600">
        <v>669.54600000000005</v>
      </c>
      <c r="C600">
        <v>2542.67</v>
      </c>
      <c r="H600" s="390">
        <v>43483</v>
      </c>
      <c r="I600">
        <v>3032.3539999999998</v>
      </c>
      <c r="J600">
        <v>11029.931</v>
      </c>
    </row>
    <row r="601" spans="1:10">
      <c r="A601" s="390">
        <v>43486</v>
      </c>
      <c r="B601">
        <v>666.69</v>
      </c>
      <c r="C601">
        <v>2542.67</v>
      </c>
      <c r="H601" s="390">
        <v>43486</v>
      </c>
      <c r="I601">
        <v>3034.759</v>
      </c>
      <c r="J601">
        <v>11029.931</v>
      </c>
    </row>
    <row r="602" spans="1:10">
      <c r="A602" s="390">
        <v>43487</v>
      </c>
      <c r="B602">
        <v>660.06200000000001</v>
      </c>
      <c r="C602">
        <v>2506.7379999999998</v>
      </c>
      <c r="H602" s="390">
        <v>43487</v>
      </c>
      <c r="I602">
        <v>3004.5880000000002</v>
      </c>
      <c r="J602">
        <v>10874.463</v>
      </c>
    </row>
    <row r="603" spans="1:10">
      <c r="A603" s="390">
        <v>43488</v>
      </c>
      <c r="B603">
        <v>658.47900000000004</v>
      </c>
      <c r="C603">
        <v>2511.7840000000001</v>
      </c>
      <c r="H603" s="390">
        <v>43488</v>
      </c>
      <c r="I603">
        <v>2997.3780000000002</v>
      </c>
      <c r="J603">
        <v>10896.367</v>
      </c>
    </row>
    <row r="604" spans="1:10">
      <c r="A604" s="390">
        <v>43489</v>
      </c>
      <c r="B604">
        <v>662.61099999999999</v>
      </c>
      <c r="C604">
        <v>2515.6480000000001</v>
      </c>
      <c r="H604" s="390">
        <v>43489</v>
      </c>
      <c r="I604">
        <v>3016.19</v>
      </c>
      <c r="J604">
        <v>10913.451999999999</v>
      </c>
    </row>
    <row r="605" spans="1:10">
      <c r="A605" s="390">
        <v>43490</v>
      </c>
      <c r="B605">
        <v>669.84400000000005</v>
      </c>
      <c r="C605">
        <v>2538.0210000000002</v>
      </c>
      <c r="H605" s="390">
        <v>43490</v>
      </c>
      <c r="I605">
        <v>3049.1149999999998</v>
      </c>
      <c r="J605">
        <v>11010.887000000001</v>
      </c>
    </row>
    <row r="606" spans="1:10">
      <c r="A606" s="390">
        <v>43493</v>
      </c>
      <c r="B606">
        <v>663.279</v>
      </c>
      <c r="C606">
        <v>2518.5039999999999</v>
      </c>
      <c r="H606" s="390">
        <v>43493</v>
      </c>
      <c r="I606">
        <v>3019.2310000000002</v>
      </c>
      <c r="J606">
        <v>10926.214</v>
      </c>
    </row>
    <row r="607" spans="1:10">
      <c r="A607" s="390">
        <v>43494</v>
      </c>
      <c r="B607">
        <v>667.096</v>
      </c>
      <c r="C607">
        <v>2514.364</v>
      </c>
      <c r="H607" s="390">
        <v>43494</v>
      </c>
      <c r="I607">
        <v>3036.6019999999999</v>
      </c>
      <c r="J607">
        <v>10908.403</v>
      </c>
    </row>
    <row r="608" spans="1:10">
      <c r="A608" s="390">
        <v>43495</v>
      </c>
      <c r="B608">
        <v>669.92499999999995</v>
      </c>
      <c r="C608">
        <v>2553.77</v>
      </c>
      <c r="H608" s="390">
        <v>43495</v>
      </c>
      <c r="I608">
        <v>3049.4830000000002</v>
      </c>
      <c r="J608">
        <v>11080.757</v>
      </c>
    </row>
    <row r="609" spans="1:10">
      <c r="A609" s="390">
        <v>43496</v>
      </c>
      <c r="B609">
        <v>670.255</v>
      </c>
      <c r="C609">
        <v>2576.1550000000002</v>
      </c>
      <c r="H609" s="390">
        <v>43496</v>
      </c>
      <c r="I609">
        <v>3050.9850000000001</v>
      </c>
      <c r="J609">
        <v>11180.300999999999</v>
      </c>
    </row>
    <row r="610" spans="1:10">
      <c r="A610" s="390">
        <v>43497</v>
      </c>
      <c r="B610">
        <v>665.21699999999998</v>
      </c>
      <c r="C610">
        <v>2579.2139999999999</v>
      </c>
      <c r="H610" s="390">
        <v>43497</v>
      </c>
      <c r="I610">
        <v>3028.0509999999999</v>
      </c>
      <c r="J610">
        <v>11195.031999999999</v>
      </c>
    </row>
    <row r="611" spans="1:10">
      <c r="A611" s="390">
        <v>43500</v>
      </c>
      <c r="B611">
        <v>665.89800000000002</v>
      </c>
      <c r="C611">
        <v>2596.6410000000001</v>
      </c>
      <c r="H611" s="390">
        <v>43500</v>
      </c>
      <c r="I611">
        <v>3031.15</v>
      </c>
      <c r="J611">
        <v>11270.880999999999</v>
      </c>
    </row>
    <row r="612" spans="1:10">
      <c r="A612" s="390">
        <v>43501</v>
      </c>
      <c r="B612">
        <v>674.04700000000003</v>
      </c>
      <c r="C612">
        <v>2609.029</v>
      </c>
      <c r="H612" s="390">
        <v>43501</v>
      </c>
      <c r="I612">
        <v>3068.2469999999998</v>
      </c>
      <c r="J612">
        <v>11324.726000000001</v>
      </c>
    </row>
    <row r="613" spans="1:10">
      <c r="A613" s="390">
        <v>43502</v>
      </c>
      <c r="B613">
        <v>678.471</v>
      </c>
      <c r="C613">
        <v>2603.1379999999999</v>
      </c>
      <c r="H613" s="390">
        <v>43502</v>
      </c>
      <c r="I613">
        <v>3088.3809999999999</v>
      </c>
      <c r="J613">
        <v>11300.235000000001</v>
      </c>
    </row>
    <row r="614" spans="1:10">
      <c r="A614" s="390">
        <v>43503</v>
      </c>
      <c r="B614">
        <v>660.93</v>
      </c>
      <c r="C614">
        <v>2579.5920000000001</v>
      </c>
      <c r="H614" s="390">
        <v>43503</v>
      </c>
      <c r="I614">
        <v>3008.5360000000001</v>
      </c>
      <c r="J614">
        <v>11199.615</v>
      </c>
    </row>
    <row r="615" spans="1:10">
      <c r="A615" s="390">
        <v>43504</v>
      </c>
      <c r="B615">
        <v>656.99699999999996</v>
      </c>
      <c r="C615">
        <v>2581.3609999999999</v>
      </c>
      <c r="H615" s="390">
        <v>43504</v>
      </c>
      <c r="I615">
        <v>2990.634</v>
      </c>
      <c r="J615">
        <v>11210.963</v>
      </c>
    </row>
    <row r="616" spans="1:10">
      <c r="A616" s="390">
        <v>43507</v>
      </c>
      <c r="B616">
        <v>663.77</v>
      </c>
      <c r="C616">
        <v>2583.3629999999998</v>
      </c>
      <c r="H616" s="390">
        <v>43507</v>
      </c>
      <c r="I616">
        <v>3021.4670000000001</v>
      </c>
      <c r="J616">
        <v>11219.767</v>
      </c>
    </row>
    <row r="617" spans="1:10">
      <c r="A617" s="390">
        <v>43508</v>
      </c>
      <c r="B617">
        <v>670.03</v>
      </c>
      <c r="C617">
        <v>2616.9580000000001</v>
      </c>
      <c r="H617" s="390">
        <v>43508</v>
      </c>
      <c r="I617">
        <v>3049.962</v>
      </c>
      <c r="J617">
        <v>11366.456</v>
      </c>
    </row>
    <row r="618" spans="1:10">
      <c r="A618" s="390">
        <v>43509</v>
      </c>
      <c r="B618">
        <v>676.19</v>
      </c>
      <c r="C618">
        <v>2624.5079999999998</v>
      </c>
      <c r="H618" s="390">
        <v>43509</v>
      </c>
      <c r="I618">
        <v>3078.0010000000002</v>
      </c>
      <c r="J618">
        <v>11400.145</v>
      </c>
    </row>
    <row r="619" spans="1:10">
      <c r="A619" s="390">
        <v>43510</v>
      </c>
      <c r="B619">
        <v>671.16200000000003</v>
      </c>
      <c r="C619">
        <v>2617.77</v>
      </c>
      <c r="H619" s="390">
        <v>43510</v>
      </c>
      <c r="I619">
        <v>3055.1109999999999</v>
      </c>
      <c r="J619">
        <v>11374.709000000001</v>
      </c>
    </row>
    <row r="620" spans="1:10">
      <c r="A620" s="390">
        <v>43511</v>
      </c>
      <c r="B620">
        <v>683.68299999999999</v>
      </c>
      <c r="C620">
        <v>2646.0590000000002</v>
      </c>
      <c r="H620" s="390">
        <v>43511</v>
      </c>
      <c r="I620">
        <v>3112.107</v>
      </c>
      <c r="J620">
        <v>11498.455</v>
      </c>
    </row>
    <row r="621" spans="1:10">
      <c r="A621" s="390">
        <v>43514</v>
      </c>
      <c r="B621">
        <v>687.79200000000003</v>
      </c>
      <c r="C621">
        <v>2646.0590000000002</v>
      </c>
      <c r="H621" s="390">
        <v>43514</v>
      </c>
      <c r="I621">
        <v>3130.8139999999999</v>
      </c>
      <c r="J621">
        <v>11498.455</v>
      </c>
    </row>
    <row r="622" spans="1:10">
      <c r="A622" s="390">
        <v>43515</v>
      </c>
      <c r="B622">
        <v>685.18700000000001</v>
      </c>
      <c r="C622">
        <v>2649.94</v>
      </c>
      <c r="H622" s="390">
        <v>43515</v>
      </c>
      <c r="I622">
        <v>3118.9540000000002</v>
      </c>
      <c r="J622">
        <v>11516.118</v>
      </c>
    </row>
    <row r="623" spans="1:10">
      <c r="A623" s="390">
        <v>43516</v>
      </c>
      <c r="B623">
        <v>687.72500000000002</v>
      </c>
      <c r="C623">
        <v>2654.39</v>
      </c>
      <c r="H623" s="390">
        <v>43516</v>
      </c>
      <c r="I623">
        <v>3130.5059999999999</v>
      </c>
      <c r="J623">
        <v>11537.499</v>
      </c>
    </row>
    <row r="624" spans="1:10">
      <c r="A624" s="390">
        <v>43517</v>
      </c>
      <c r="B624">
        <v>684.71199999999999</v>
      </c>
      <c r="C624">
        <v>2644.6039999999998</v>
      </c>
      <c r="H624" s="390">
        <v>43517</v>
      </c>
      <c r="I624">
        <v>3116.7919999999999</v>
      </c>
      <c r="J624">
        <v>11495.914000000001</v>
      </c>
    </row>
    <row r="625" spans="1:10">
      <c r="A625" s="390">
        <v>43518</v>
      </c>
      <c r="B625">
        <v>686.63099999999997</v>
      </c>
      <c r="C625">
        <v>2662.4</v>
      </c>
      <c r="H625" s="390">
        <v>43518</v>
      </c>
      <c r="I625">
        <v>3125.527</v>
      </c>
      <c r="J625">
        <v>11573.619000000001</v>
      </c>
    </row>
    <row r="626" spans="1:10">
      <c r="A626" s="390">
        <v>43521</v>
      </c>
      <c r="B626">
        <v>691.428</v>
      </c>
      <c r="C626">
        <v>2665.78</v>
      </c>
      <c r="H626" s="390">
        <v>43521</v>
      </c>
      <c r="I626">
        <v>3147.364</v>
      </c>
      <c r="J626">
        <v>11589.856</v>
      </c>
    </row>
    <row r="627" spans="1:10">
      <c r="A627" s="390">
        <v>43522</v>
      </c>
      <c r="B627">
        <v>692.16099999999994</v>
      </c>
      <c r="C627">
        <v>2663.7350000000001</v>
      </c>
      <c r="H627" s="390">
        <v>43522</v>
      </c>
      <c r="I627">
        <v>3150.6990000000001</v>
      </c>
      <c r="J627">
        <v>11581.117</v>
      </c>
    </row>
    <row r="628" spans="1:10">
      <c r="A628" s="390">
        <v>43523</v>
      </c>
      <c r="B628">
        <v>693.47900000000004</v>
      </c>
      <c r="C628">
        <v>2663.9639999999999</v>
      </c>
      <c r="H628" s="390">
        <v>43523</v>
      </c>
      <c r="I628">
        <v>3156.6990000000001</v>
      </c>
      <c r="J628">
        <v>11583.885</v>
      </c>
    </row>
    <row r="629" spans="1:10">
      <c r="A629" s="390">
        <v>43524</v>
      </c>
      <c r="B629">
        <v>698.54600000000005</v>
      </c>
      <c r="C629">
        <v>2656.4609999999998</v>
      </c>
      <c r="H629" s="390">
        <v>43524</v>
      </c>
      <c r="I629">
        <v>3179.7629999999999</v>
      </c>
      <c r="J629">
        <v>11554.585999999999</v>
      </c>
    </row>
    <row r="630" spans="1:10">
      <c r="A630" s="390">
        <v>43525</v>
      </c>
      <c r="B630">
        <v>699.36900000000003</v>
      </c>
      <c r="C630">
        <v>2674.3139999999999</v>
      </c>
      <c r="H630" s="390">
        <v>43525</v>
      </c>
      <c r="I630">
        <v>3183.509</v>
      </c>
      <c r="J630">
        <v>11632.861000000001</v>
      </c>
    </row>
    <row r="631" spans="1:10">
      <c r="A631" s="390">
        <v>43528</v>
      </c>
      <c r="B631">
        <v>699.63499999999999</v>
      </c>
      <c r="C631">
        <v>2663.192</v>
      </c>
      <c r="H631" s="390">
        <v>43528</v>
      </c>
      <c r="I631">
        <v>3184.7190000000001</v>
      </c>
      <c r="J631">
        <v>11584.777</v>
      </c>
    </row>
    <row r="632" spans="1:10">
      <c r="A632" s="390">
        <v>43529</v>
      </c>
      <c r="B632">
        <v>700.12</v>
      </c>
      <c r="C632">
        <v>2659.9609999999998</v>
      </c>
      <c r="H632" s="390">
        <v>43529</v>
      </c>
      <c r="I632">
        <v>3186.931</v>
      </c>
      <c r="J632">
        <v>11571.041999999999</v>
      </c>
    </row>
    <row r="633" spans="1:10">
      <c r="A633" s="390">
        <v>43530</v>
      </c>
      <c r="B633">
        <v>705.822</v>
      </c>
      <c r="C633">
        <v>2642.252</v>
      </c>
      <c r="H633" s="390">
        <v>43530</v>
      </c>
      <c r="I633">
        <v>3212.8829999999998</v>
      </c>
      <c r="J633">
        <v>11494.54</v>
      </c>
    </row>
    <row r="634" spans="1:10">
      <c r="A634" s="390">
        <v>43531</v>
      </c>
      <c r="B634">
        <v>701.66700000000003</v>
      </c>
      <c r="C634">
        <v>2620.9479999999999</v>
      </c>
      <c r="H634" s="390">
        <v>43531</v>
      </c>
      <c r="I634">
        <v>3193.9690000000001</v>
      </c>
      <c r="J634">
        <v>11404.192999999999</v>
      </c>
    </row>
    <row r="635" spans="1:10">
      <c r="A635" s="390">
        <v>43532</v>
      </c>
      <c r="B635">
        <v>693.88800000000003</v>
      </c>
      <c r="C635">
        <v>2615.4490000000001</v>
      </c>
      <c r="H635" s="390">
        <v>43532</v>
      </c>
      <c r="I635">
        <v>3158.56</v>
      </c>
      <c r="J635">
        <v>11381.31</v>
      </c>
    </row>
    <row r="636" spans="1:10">
      <c r="A636" s="390">
        <v>43535</v>
      </c>
      <c r="B636">
        <v>698.44899999999996</v>
      </c>
      <c r="C636">
        <v>2654.11</v>
      </c>
      <c r="H636" s="390">
        <v>43535</v>
      </c>
      <c r="I636">
        <v>3179.3249999999998</v>
      </c>
      <c r="J636">
        <v>11549.682000000001</v>
      </c>
    </row>
    <row r="637" spans="1:10">
      <c r="A637" s="390">
        <v>43536</v>
      </c>
      <c r="B637">
        <v>698.226</v>
      </c>
      <c r="C637">
        <v>2661.9929999999999</v>
      </c>
      <c r="H637" s="390">
        <v>43536</v>
      </c>
      <c r="I637">
        <v>3178.306</v>
      </c>
      <c r="J637">
        <v>11584.48</v>
      </c>
    </row>
    <row r="638" spans="1:10">
      <c r="A638" s="390">
        <v>43537</v>
      </c>
      <c r="B638">
        <v>702.303</v>
      </c>
      <c r="C638">
        <v>2680.33</v>
      </c>
      <c r="H638" s="390">
        <v>43537</v>
      </c>
      <c r="I638">
        <v>3196.866</v>
      </c>
      <c r="J638">
        <v>11665.074000000001</v>
      </c>
    </row>
    <row r="639" spans="1:10">
      <c r="A639" s="390">
        <v>43538</v>
      </c>
      <c r="B639">
        <v>706.39499999999998</v>
      </c>
      <c r="C639">
        <v>2677.893</v>
      </c>
      <c r="H639" s="390">
        <v>43538</v>
      </c>
      <c r="I639">
        <v>3215.491</v>
      </c>
      <c r="J639">
        <v>11658.387000000001</v>
      </c>
    </row>
    <row r="640" spans="1:10">
      <c r="A640" s="390">
        <v>43539</v>
      </c>
      <c r="B640">
        <v>711.49</v>
      </c>
      <c r="C640">
        <v>2690.8829999999998</v>
      </c>
      <c r="H640" s="390">
        <v>43539</v>
      </c>
      <c r="I640">
        <v>3238.6849999999999</v>
      </c>
      <c r="J640">
        <v>11715.407999999999</v>
      </c>
    </row>
    <row r="641" spans="1:10">
      <c r="A641" s="390">
        <v>43542</v>
      </c>
      <c r="B641">
        <v>718.16499999999996</v>
      </c>
      <c r="C641">
        <v>2701.0219999999999</v>
      </c>
      <c r="H641" s="390">
        <v>43542</v>
      </c>
      <c r="I641">
        <v>3269.0709999999999</v>
      </c>
      <c r="J641">
        <v>11759.665999999999</v>
      </c>
    </row>
    <row r="642" spans="1:10">
      <c r="A642" s="390">
        <v>43543</v>
      </c>
      <c r="B642">
        <v>725.08799999999997</v>
      </c>
      <c r="C642">
        <v>2700.2860000000001</v>
      </c>
      <c r="H642" s="390">
        <v>43543</v>
      </c>
      <c r="I642">
        <v>3300.5839999999998</v>
      </c>
      <c r="J642">
        <v>11756.947</v>
      </c>
    </row>
    <row r="643" spans="1:10">
      <c r="A643" s="390">
        <v>43544</v>
      </c>
      <c r="B643">
        <v>721.62099999999998</v>
      </c>
      <c r="C643">
        <v>2692.3690000000001</v>
      </c>
      <c r="H643" s="390">
        <v>43544</v>
      </c>
      <c r="I643">
        <v>3284.799</v>
      </c>
      <c r="J643">
        <v>11723.028</v>
      </c>
    </row>
    <row r="644" spans="1:10">
      <c r="A644" s="390">
        <v>43545</v>
      </c>
      <c r="B644">
        <v>722.71900000000005</v>
      </c>
      <c r="C644">
        <v>2722.1219999999998</v>
      </c>
      <c r="H644" s="390">
        <v>43545</v>
      </c>
      <c r="I644">
        <v>3289.797</v>
      </c>
      <c r="J644">
        <v>11853.179</v>
      </c>
    </row>
    <row r="645" spans="1:10">
      <c r="A645" s="390">
        <v>43546</v>
      </c>
      <c r="B645">
        <v>713.43899999999996</v>
      </c>
      <c r="C645">
        <v>2669.587</v>
      </c>
      <c r="H645" s="390">
        <v>43546</v>
      </c>
      <c r="I645">
        <v>3247.558</v>
      </c>
      <c r="J645">
        <v>11625.263999999999</v>
      </c>
    </row>
    <row r="646" spans="1:10">
      <c r="A646" s="390">
        <v>43549</v>
      </c>
      <c r="B646">
        <v>713.84500000000003</v>
      </c>
      <c r="C646">
        <v>2666.96</v>
      </c>
      <c r="H646" s="390">
        <v>43549</v>
      </c>
      <c r="I646">
        <v>3249.404</v>
      </c>
      <c r="J646">
        <v>11614.66</v>
      </c>
    </row>
    <row r="647" spans="1:10">
      <c r="A647" s="390">
        <v>43550</v>
      </c>
      <c r="B647">
        <v>716.43700000000001</v>
      </c>
      <c r="C647">
        <v>2686.232</v>
      </c>
      <c r="H647" s="390">
        <v>43550</v>
      </c>
      <c r="I647">
        <v>3261.203</v>
      </c>
      <c r="J647">
        <v>11698.652</v>
      </c>
    </row>
    <row r="648" spans="1:10">
      <c r="A648" s="390">
        <v>43551</v>
      </c>
      <c r="B648">
        <v>719.54200000000003</v>
      </c>
      <c r="C648">
        <v>2673.5909999999999</v>
      </c>
      <c r="H648" s="390">
        <v>43551</v>
      </c>
      <c r="I648">
        <v>3275.3380000000002</v>
      </c>
      <c r="J648">
        <v>11643.727000000001</v>
      </c>
    </row>
    <row r="649" spans="1:10">
      <c r="A649" s="390">
        <v>43552</v>
      </c>
      <c r="B649">
        <v>716.13599999999997</v>
      </c>
      <c r="C649">
        <v>2683.4479999999999</v>
      </c>
      <c r="H649" s="390">
        <v>43552</v>
      </c>
      <c r="I649">
        <v>3259.8319999999999</v>
      </c>
      <c r="J649">
        <v>11688.868</v>
      </c>
    </row>
    <row r="650" spans="1:10">
      <c r="A650" s="390">
        <v>43553</v>
      </c>
      <c r="B650">
        <v>722.86900000000003</v>
      </c>
      <c r="C650">
        <v>2701.5360000000001</v>
      </c>
      <c r="H650" s="390">
        <v>43553</v>
      </c>
      <c r="I650">
        <v>3290.4839999999999</v>
      </c>
      <c r="J650">
        <v>11768.215</v>
      </c>
    </row>
    <row r="651" spans="1:10">
      <c r="A651" s="390">
        <v>43556</v>
      </c>
      <c r="B651">
        <v>729.48900000000003</v>
      </c>
      <c r="C651">
        <v>2732.8510000000001</v>
      </c>
      <c r="H651" s="390">
        <v>43556</v>
      </c>
      <c r="I651">
        <v>3320.614</v>
      </c>
      <c r="J651">
        <v>11904.708000000001</v>
      </c>
    </row>
    <row r="652" spans="1:10">
      <c r="A652" s="390">
        <v>43557</v>
      </c>
      <c r="B652">
        <v>728.88099999999997</v>
      </c>
      <c r="C652">
        <v>2732.654</v>
      </c>
      <c r="H652" s="390">
        <v>43557</v>
      </c>
      <c r="I652">
        <v>3317.8470000000002</v>
      </c>
      <c r="J652">
        <v>11904.322</v>
      </c>
    </row>
    <row r="653" spans="1:10">
      <c r="A653" s="390">
        <v>43558</v>
      </c>
      <c r="B653">
        <v>735.72299999999996</v>
      </c>
      <c r="C653">
        <v>2739.0590000000002</v>
      </c>
      <c r="H653" s="390">
        <v>43558</v>
      </c>
      <c r="I653">
        <v>3348.991</v>
      </c>
      <c r="J653">
        <v>11932.224</v>
      </c>
    </row>
    <row r="654" spans="1:10">
      <c r="A654" s="390">
        <v>43559</v>
      </c>
      <c r="B654">
        <v>733.58199999999999</v>
      </c>
      <c r="C654">
        <v>2743.8980000000001</v>
      </c>
      <c r="H654" s="390">
        <v>43559</v>
      </c>
      <c r="I654">
        <v>3339.248</v>
      </c>
      <c r="J654">
        <v>11955.933000000001</v>
      </c>
    </row>
    <row r="655" spans="1:10">
      <c r="A655" s="390">
        <v>43560</v>
      </c>
      <c r="B655">
        <v>734.73299999999995</v>
      </c>
      <c r="C655">
        <v>2756.7710000000002</v>
      </c>
      <c r="H655" s="390">
        <v>43560</v>
      </c>
      <c r="I655">
        <v>3344.4850000000001</v>
      </c>
      <c r="J655">
        <v>12012.115</v>
      </c>
    </row>
    <row r="656" spans="1:10">
      <c r="A656" s="390">
        <v>43563</v>
      </c>
      <c r="B656">
        <v>735.178</v>
      </c>
      <c r="C656">
        <v>2759.7689999999998</v>
      </c>
      <c r="H656" s="390">
        <v>43563</v>
      </c>
      <c r="I656">
        <v>3346.5140000000001</v>
      </c>
      <c r="J656">
        <v>12025.403</v>
      </c>
    </row>
    <row r="657" spans="1:10">
      <c r="A657" s="390">
        <v>43564</v>
      </c>
      <c r="B657">
        <v>731.971</v>
      </c>
      <c r="C657">
        <v>2742.8690000000001</v>
      </c>
      <c r="H657" s="390">
        <v>43564</v>
      </c>
      <c r="I657">
        <v>3331.9119999999998</v>
      </c>
      <c r="J657">
        <v>11955.26</v>
      </c>
    </row>
    <row r="658" spans="1:10">
      <c r="A658" s="390">
        <v>43565</v>
      </c>
      <c r="B658">
        <v>731.82100000000003</v>
      </c>
      <c r="C658">
        <v>2753.279</v>
      </c>
      <c r="H658" s="390">
        <v>43565</v>
      </c>
      <c r="I658">
        <v>3331.2310000000002</v>
      </c>
      <c r="J658">
        <v>12001.593999999999</v>
      </c>
    </row>
    <row r="659" spans="1:10">
      <c r="A659" s="390">
        <v>43566</v>
      </c>
      <c r="B659">
        <v>731.86199999999997</v>
      </c>
      <c r="C659">
        <v>2753.5239999999999</v>
      </c>
      <c r="H659" s="390">
        <v>43566</v>
      </c>
      <c r="I659">
        <v>3331.4169999999999</v>
      </c>
      <c r="J659">
        <v>12002.804</v>
      </c>
    </row>
    <row r="660" spans="1:10">
      <c r="A660" s="390">
        <v>43567</v>
      </c>
      <c r="B660">
        <v>736.73400000000004</v>
      </c>
      <c r="C660">
        <v>2771.6089999999999</v>
      </c>
      <c r="H660" s="390">
        <v>43567</v>
      </c>
      <c r="I660">
        <v>3353.5940000000001</v>
      </c>
      <c r="J660">
        <v>12082.793</v>
      </c>
    </row>
    <row r="661" spans="1:10">
      <c r="A661" s="390">
        <v>43570</v>
      </c>
      <c r="B661">
        <v>737.42600000000004</v>
      </c>
      <c r="C661">
        <v>2770.1060000000002</v>
      </c>
      <c r="H661" s="390">
        <v>43570</v>
      </c>
      <c r="I661">
        <v>3356.7469999999998</v>
      </c>
      <c r="J661">
        <v>12076.507</v>
      </c>
    </row>
    <row r="662" spans="1:10">
      <c r="A662" s="390">
        <v>43571</v>
      </c>
      <c r="B662">
        <v>737.33399999999995</v>
      </c>
      <c r="C662">
        <v>2771.098</v>
      </c>
      <c r="H662" s="390">
        <v>43571</v>
      </c>
      <c r="I662">
        <v>3356.328</v>
      </c>
      <c r="J662">
        <v>12081.058000000001</v>
      </c>
    </row>
    <row r="663" spans="1:10">
      <c r="A663" s="390">
        <v>43572</v>
      </c>
      <c r="B663">
        <v>740.12199999999996</v>
      </c>
      <c r="C663">
        <v>2763.9270000000001</v>
      </c>
      <c r="H663" s="390">
        <v>43572</v>
      </c>
      <c r="I663">
        <v>3369.0189999999998</v>
      </c>
      <c r="J663">
        <v>12050.895</v>
      </c>
    </row>
    <row r="664" spans="1:10">
      <c r="A664" s="390">
        <v>43573</v>
      </c>
      <c r="B664">
        <v>738.46199999999999</v>
      </c>
      <c r="C664">
        <v>2768.3560000000002</v>
      </c>
      <c r="H664" s="390">
        <v>43573</v>
      </c>
      <c r="I664">
        <v>3361.46</v>
      </c>
      <c r="J664">
        <v>12070.487999999999</v>
      </c>
    </row>
    <row r="665" spans="1:10">
      <c r="A665" s="390">
        <v>43574</v>
      </c>
      <c r="B665">
        <v>738.46199999999999</v>
      </c>
      <c r="C665">
        <v>2768.3560000000002</v>
      </c>
      <c r="H665" s="390">
        <v>43574</v>
      </c>
      <c r="I665">
        <v>3361.46</v>
      </c>
      <c r="J665">
        <v>12070.487999999999</v>
      </c>
    </row>
    <row r="666" spans="1:10">
      <c r="A666" s="390">
        <v>43577</v>
      </c>
      <c r="B666">
        <v>738.46199999999999</v>
      </c>
      <c r="C666">
        <v>2771.393</v>
      </c>
      <c r="H666" s="390">
        <v>43577</v>
      </c>
      <c r="I666">
        <v>3361.46</v>
      </c>
      <c r="J666">
        <v>12084.04</v>
      </c>
    </row>
    <row r="667" spans="1:10">
      <c r="A667" s="390">
        <v>43578</v>
      </c>
      <c r="B667">
        <v>737.20100000000002</v>
      </c>
      <c r="C667">
        <v>2796.0819999999999</v>
      </c>
      <c r="H667" s="390">
        <v>43578</v>
      </c>
      <c r="I667">
        <v>3374.49</v>
      </c>
      <c r="J667">
        <v>12192.259</v>
      </c>
    </row>
    <row r="668" spans="1:10">
      <c r="A668" s="390">
        <v>43579</v>
      </c>
      <c r="B668">
        <v>730.14700000000005</v>
      </c>
      <c r="C668">
        <v>2790.0549999999998</v>
      </c>
      <c r="H668" s="390">
        <v>43579</v>
      </c>
      <c r="I668">
        <v>3342.201</v>
      </c>
      <c r="J668">
        <v>12165.99</v>
      </c>
    </row>
    <row r="669" spans="1:10">
      <c r="A669" s="390">
        <v>43580</v>
      </c>
      <c r="B669">
        <v>730.13300000000004</v>
      </c>
      <c r="C669">
        <v>2788.2579999999998</v>
      </c>
      <c r="H669" s="390">
        <v>43580</v>
      </c>
      <c r="I669">
        <v>3342.1379999999999</v>
      </c>
      <c r="J669">
        <v>12158.155000000001</v>
      </c>
    </row>
    <row r="670" spans="1:10">
      <c r="A670" s="390">
        <v>43581</v>
      </c>
      <c r="B670">
        <v>731.36500000000001</v>
      </c>
      <c r="C670">
        <v>2801.2959999999998</v>
      </c>
      <c r="H670" s="390">
        <v>43581</v>
      </c>
      <c r="I670">
        <v>3347.7759999999998</v>
      </c>
      <c r="J670">
        <v>12215.374</v>
      </c>
    </row>
    <row r="671" spans="1:10">
      <c r="A671" s="390">
        <v>43584</v>
      </c>
      <c r="B671">
        <v>732.66099999999994</v>
      </c>
      <c r="C671">
        <v>2804.299</v>
      </c>
      <c r="H671" s="390">
        <v>43584</v>
      </c>
      <c r="I671">
        <v>3353.7089999999998</v>
      </c>
      <c r="J671">
        <v>12229.126</v>
      </c>
    </row>
    <row r="672" spans="1:10">
      <c r="A672" s="390">
        <v>43585</v>
      </c>
      <c r="B672">
        <v>735.94399999999996</v>
      </c>
      <c r="C672">
        <v>2806.6990000000001</v>
      </c>
      <c r="H672" s="390">
        <v>43585</v>
      </c>
      <c r="I672">
        <v>3368.7370000000001</v>
      </c>
      <c r="J672">
        <v>12240.111999999999</v>
      </c>
    </row>
    <row r="673" spans="1:10">
      <c r="A673" s="390">
        <v>43586</v>
      </c>
      <c r="B673">
        <v>735.94399999999996</v>
      </c>
      <c r="C673">
        <v>2785.8180000000002</v>
      </c>
      <c r="H673" s="390">
        <v>43586</v>
      </c>
      <c r="I673">
        <v>3368.7370000000001</v>
      </c>
      <c r="J673">
        <v>12149.078</v>
      </c>
    </row>
    <row r="674" spans="1:10">
      <c r="A674" s="390">
        <v>43587</v>
      </c>
      <c r="B674">
        <v>730.14499999999998</v>
      </c>
      <c r="C674">
        <v>2779.8679999999999</v>
      </c>
      <c r="H674" s="390">
        <v>43587</v>
      </c>
      <c r="I674">
        <v>3342.19</v>
      </c>
      <c r="J674">
        <v>12123.62</v>
      </c>
    </row>
    <row r="675" spans="1:10">
      <c r="A675" s="390">
        <v>43588</v>
      </c>
      <c r="B675">
        <v>732.37599999999998</v>
      </c>
      <c r="C675">
        <v>2807.3040000000001</v>
      </c>
      <c r="H675" s="390">
        <v>43588</v>
      </c>
      <c r="I675">
        <v>3352.402</v>
      </c>
      <c r="J675">
        <v>12244.437</v>
      </c>
    </row>
    <row r="676" spans="1:10">
      <c r="A676" s="390">
        <v>43591</v>
      </c>
      <c r="B676">
        <v>721.45399999999995</v>
      </c>
      <c r="C676">
        <v>2795.1239999999998</v>
      </c>
      <c r="H676" s="390">
        <v>43591</v>
      </c>
      <c r="I676">
        <v>3302.4059999999999</v>
      </c>
      <c r="J676">
        <v>12192.299000000001</v>
      </c>
    </row>
    <row r="677" spans="1:10">
      <c r="A677" s="390">
        <v>43592</v>
      </c>
      <c r="B677">
        <v>715.83199999999999</v>
      </c>
      <c r="C677">
        <v>2748.46</v>
      </c>
      <c r="H677" s="390">
        <v>43592</v>
      </c>
      <c r="I677">
        <v>3276.674</v>
      </c>
      <c r="J677">
        <v>11988.843000000001</v>
      </c>
    </row>
    <row r="678" spans="1:10">
      <c r="A678" s="390">
        <v>43593</v>
      </c>
      <c r="B678">
        <v>714.327</v>
      </c>
      <c r="C678">
        <v>2744.3150000000001</v>
      </c>
      <c r="H678" s="390">
        <v>43593</v>
      </c>
      <c r="I678">
        <v>3269.7840000000001</v>
      </c>
      <c r="J678">
        <v>11971.093999999999</v>
      </c>
    </row>
    <row r="679" spans="1:10">
      <c r="A679" s="390">
        <v>43594</v>
      </c>
      <c r="B679">
        <v>702.50699999999995</v>
      </c>
      <c r="C679">
        <v>2736.1239999999998</v>
      </c>
      <c r="H679" s="390">
        <v>43594</v>
      </c>
      <c r="I679">
        <v>3215.6770000000001</v>
      </c>
      <c r="J679">
        <v>11939.523999999999</v>
      </c>
    </row>
    <row r="680" spans="1:10">
      <c r="A680" s="390">
        <v>43595</v>
      </c>
      <c r="B680">
        <v>704.09699999999998</v>
      </c>
      <c r="C680">
        <v>2746.2370000000001</v>
      </c>
      <c r="H680" s="390">
        <v>43595</v>
      </c>
      <c r="I680">
        <v>3222.96</v>
      </c>
      <c r="J680">
        <v>11987.668</v>
      </c>
    </row>
    <row r="681" spans="1:10">
      <c r="A681" s="390">
        <v>43598</v>
      </c>
      <c r="B681">
        <v>695.45600000000002</v>
      </c>
      <c r="C681">
        <v>2678.634</v>
      </c>
      <c r="H681" s="390">
        <v>43598</v>
      </c>
      <c r="I681">
        <v>3183.4029999999998</v>
      </c>
      <c r="J681">
        <v>11693.025</v>
      </c>
    </row>
    <row r="682" spans="1:10">
      <c r="A682" s="390">
        <v>43599</v>
      </c>
      <c r="B682">
        <v>703.90599999999995</v>
      </c>
      <c r="C682">
        <v>2701.319</v>
      </c>
      <c r="H682" s="390">
        <v>43599</v>
      </c>
      <c r="I682">
        <v>3222.085</v>
      </c>
      <c r="J682">
        <v>11793.396000000001</v>
      </c>
    </row>
    <row r="683" spans="1:10">
      <c r="A683" s="390">
        <v>43600</v>
      </c>
      <c r="B683">
        <v>702.03899999999999</v>
      </c>
      <c r="C683">
        <v>2717.4639999999999</v>
      </c>
      <c r="H683" s="390">
        <v>43600</v>
      </c>
      <c r="I683">
        <v>3213.538</v>
      </c>
      <c r="J683">
        <v>11866.061</v>
      </c>
    </row>
    <row r="684" spans="1:10">
      <c r="A684" s="390">
        <v>43601</v>
      </c>
      <c r="B684">
        <v>711.08</v>
      </c>
      <c r="C684">
        <v>2741.8449999999998</v>
      </c>
      <c r="H684" s="390">
        <v>43601</v>
      </c>
      <c r="I684">
        <v>3254.9209999999998</v>
      </c>
      <c r="J684">
        <v>11975.85</v>
      </c>
    </row>
    <row r="685" spans="1:10">
      <c r="A685" s="390">
        <v>43602</v>
      </c>
      <c r="B685">
        <v>710.4</v>
      </c>
      <c r="C685">
        <v>2725.1489999999999</v>
      </c>
      <c r="H685" s="390">
        <v>43602</v>
      </c>
      <c r="I685">
        <v>3243.6619999999998</v>
      </c>
      <c r="J685">
        <v>11904.099</v>
      </c>
    </row>
    <row r="686" spans="1:10">
      <c r="A686" s="390">
        <v>43605</v>
      </c>
      <c r="B686">
        <v>693.53099999999995</v>
      </c>
      <c r="C686">
        <v>2706.4059999999999</v>
      </c>
      <c r="H686" s="390">
        <v>43605</v>
      </c>
      <c r="I686">
        <v>3241.5030000000002</v>
      </c>
      <c r="J686">
        <v>11822.393</v>
      </c>
    </row>
    <row r="687" spans="1:10">
      <c r="A687" s="390">
        <v>43606</v>
      </c>
      <c r="B687">
        <v>698.88599999999997</v>
      </c>
      <c r="C687">
        <v>2730.08</v>
      </c>
      <c r="H687" s="390">
        <v>43606</v>
      </c>
      <c r="I687">
        <v>3266.529</v>
      </c>
      <c r="J687">
        <v>11926.129000000001</v>
      </c>
    </row>
    <row r="688" spans="1:10">
      <c r="A688" s="390">
        <v>43607</v>
      </c>
      <c r="B688">
        <v>694.34799999999996</v>
      </c>
      <c r="C688">
        <v>2722.0430000000001</v>
      </c>
      <c r="H688" s="390">
        <v>43607</v>
      </c>
      <c r="I688">
        <v>3245.319</v>
      </c>
      <c r="J688">
        <v>11891.237999999999</v>
      </c>
    </row>
    <row r="689" spans="1:10">
      <c r="A689" s="390">
        <v>43608</v>
      </c>
      <c r="B689">
        <v>680.11</v>
      </c>
      <c r="C689">
        <v>2688.6370000000002</v>
      </c>
      <c r="H689" s="390">
        <v>43608</v>
      </c>
      <c r="I689">
        <v>3178.7730000000001</v>
      </c>
      <c r="J689">
        <v>11746.535</v>
      </c>
    </row>
    <row r="690" spans="1:10">
      <c r="A690" s="390">
        <v>43609</v>
      </c>
      <c r="B690">
        <v>688.58199999999999</v>
      </c>
      <c r="C690">
        <v>2692.598</v>
      </c>
      <c r="H690" s="390">
        <v>43609</v>
      </c>
      <c r="I690">
        <v>3218.3690000000001</v>
      </c>
      <c r="J690">
        <v>11765.501</v>
      </c>
    </row>
    <row r="691" spans="1:10">
      <c r="A691" s="390">
        <v>43612</v>
      </c>
      <c r="B691">
        <v>688.89599999999996</v>
      </c>
      <c r="C691">
        <v>2692.598</v>
      </c>
      <c r="H691" s="390">
        <v>43612</v>
      </c>
      <c r="I691">
        <v>3219.8389999999999</v>
      </c>
      <c r="J691">
        <v>11765.501</v>
      </c>
    </row>
    <row r="692" spans="1:10">
      <c r="A692" s="390">
        <v>43613</v>
      </c>
      <c r="B692">
        <v>685.95899999999995</v>
      </c>
      <c r="C692">
        <v>2670.3980000000001</v>
      </c>
      <c r="H692" s="390">
        <v>43613</v>
      </c>
      <c r="I692">
        <v>3206.1109999999999</v>
      </c>
      <c r="J692">
        <v>11668.605</v>
      </c>
    </row>
    <row r="693" spans="1:10">
      <c r="A693" s="390">
        <v>43614</v>
      </c>
      <c r="B693">
        <v>676.572</v>
      </c>
      <c r="C693">
        <v>2651.7730000000001</v>
      </c>
      <c r="H693" s="390">
        <v>43614</v>
      </c>
      <c r="I693">
        <v>3162.2359999999999</v>
      </c>
      <c r="J693">
        <v>11587.522000000001</v>
      </c>
    </row>
    <row r="694" spans="1:10">
      <c r="A694" s="390">
        <v>43615</v>
      </c>
      <c r="B694">
        <v>674.18499999999995</v>
      </c>
      <c r="C694">
        <v>2657.2489999999998</v>
      </c>
      <c r="H694" s="390">
        <v>43615</v>
      </c>
      <c r="I694">
        <v>3151.0790000000002</v>
      </c>
      <c r="J694">
        <v>11612.992</v>
      </c>
    </row>
    <row r="695" spans="1:10">
      <c r="A695" s="390">
        <v>43616</v>
      </c>
      <c r="B695">
        <v>668.77200000000005</v>
      </c>
      <c r="C695">
        <v>2623.152</v>
      </c>
      <c r="H695" s="390">
        <v>43616</v>
      </c>
      <c r="I695">
        <v>3125.78</v>
      </c>
      <c r="J695">
        <v>11466.227999999999</v>
      </c>
    </row>
    <row r="696" spans="1:10">
      <c r="A696" s="390">
        <v>43619</v>
      </c>
      <c r="B696">
        <v>671.43600000000004</v>
      </c>
      <c r="C696">
        <v>2615.0160000000001</v>
      </c>
      <c r="H696" s="390">
        <v>43619</v>
      </c>
      <c r="I696">
        <v>3138.2289999999998</v>
      </c>
      <c r="J696">
        <v>11430.772000000001</v>
      </c>
    </row>
    <row r="697" spans="1:10">
      <c r="A697" s="390">
        <v>43620</v>
      </c>
      <c r="B697">
        <v>683.15</v>
      </c>
      <c r="C697">
        <v>2671.6129999999998</v>
      </c>
      <c r="H697" s="390">
        <v>43620</v>
      </c>
      <c r="I697">
        <v>3192.9830000000002</v>
      </c>
      <c r="J697">
        <v>11678.697</v>
      </c>
    </row>
    <row r="698" spans="1:10">
      <c r="A698" s="390">
        <v>43621</v>
      </c>
      <c r="B698">
        <v>680.53300000000002</v>
      </c>
      <c r="C698">
        <v>2693.596</v>
      </c>
      <c r="H698" s="390">
        <v>43621</v>
      </c>
      <c r="I698">
        <v>3180.7510000000002</v>
      </c>
      <c r="J698">
        <v>11776.171</v>
      </c>
    </row>
    <row r="699" spans="1:10">
      <c r="A699" s="390">
        <v>43622</v>
      </c>
      <c r="B699">
        <v>681.98299999999995</v>
      </c>
      <c r="C699">
        <v>2709.8829999999998</v>
      </c>
      <c r="H699" s="390">
        <v>43622</v>
      </c>
      <c r="I699">
        <v>3187.5279999999998</v>
      </c>
      <c r="J699">
        <v>11850.46</v>
      </c>
    </row>
    <row r="700" spans="1:10">
      <c r="A700" s="390">
        <v>43623</v>
      </c>
      <c r="B700">
        <v>688.00199999999995</v>
      </c>
      <c r="C700">
        <v>2738.404</v>
      </c>
      <c r="H700" s="390">
        <v>43623</v>
      </c>
      <c r="I700">
        <v>3215.6590000000001</v>
      </c>
      <c r="J700">
        <v>11976.261</v>
      </c>
    </row>
    <row r="701" spans="1:10">
      <c r="A701" s="390">
        <v>43626</v>
      </c>
      <c r="B701">
        <v>691.29700000000003</v>
      </c>
      <c r="C701">
        <v>2752.107</v>
      </c>
      <c r="H701" s="390">
        <v>43626</v>
      </c>
      <c r="I701">
        <v>3231.0590000000002</v>
      </c>
      <c r="J701">
        <v>12036.234</v>
      </c>
    </row>
    <row r="702" spans="1:10">
      <c r="A702" s="390">
        <v>43627</v>
      </c>
      <c r="B702">
        <v>695.52300000000002</v>
      </c>
      <c r="C702">
        <v>2750.5720000000001</v>
      </c>
      <c r="H702" s="390">
        <v>43627</v>
      </c>
      <c r="I702">
        <v>3250.8119999999999</v>
      </c>
      <c r="J702">
        <v>12030.153</v>
      </c>
    </row>
    <row r="703" spans="1:10">
      <c r="A703" s="390">
        <v>43628</v>
      </c>
      <c r="B703">
        <v>691.00800000000004</v>
      </c>
      <c r="C703">
        <v>2745.2260000000001</v>
      </c>
      <c r="H703" s="390">
        <v>43628</v>
      </c>
      <c r="I703">
        <v>3229.7080000000001</v>
      </c>
      <c r="J703">
        <v>12006.983</v>
      </c>
    </row>
    <row r="704" spans="1:10">
      <c r="A704" s="390">
        <v>43629</v>
      </c>
      <c r="B704">
        <v>696.58600000000001</v>
      </c>
      <c r="C704">
        <v>2756.5340000000001</v>
      </c>
      <c r="H704" s="390">
        <v>43629</v>
      </c>
      <c r="I704">
        <v>3255.78</v>
      </c>
      <c r="J704">
        <v>12059.993</v>
      </c>
    </row>
    <row r="705" spans="1:10">
      <c r="A705" s="390">
        <v>43630</v>
      </c>
      <c r="B705">
        <v>696.98599999999999</v>
      </c>
      <c r="C705">
        <v>2751.3440000000001</v>
      </c>
      <c r="H705" s="390">
        <v>43630</v>
      </c>
      <c r="I705">
        <v>3257.65</v>
      </c>
      <c r="J705">
        <v>12038.834999999999</v>
      </c>
    </row>
    <row r="706" spans="1:10">
      <c r="A706" s="390">
        <v>43633</v>
      </c>
      <c r="B706">
        <v>697.52</v>
      </c>
      <c r="C706">
        <v>2754.4079999999999</v>
      </c>
      <c r="H706" s="390">
        <v>43633</v>
      </c>
      <c r="I706">
        <v>3260.145</v>
      </c>
      <c r="J706">
        <v>12052.369000000001</v>
      </c>
    </row>
    <row r="707" spans="1:10">
      <c r="A707" s="390">
        <v>43634</v>
      </c>
      <c r="B707">
        <v>714.47500000000002</v>
      </c>
      <c r="C707">
        <v>2781.4940000000001</v>
      </c>
      <c r="H707" s="390">
        <v>43634</v>
      </c>
      <c r="I707">
        <v>3339.3890000000001</v>
      </c>
      <c r="J707">
        <v>12171.356</v>
      </c>
    </row>
    <row r="708" spans="1:10">
      <c r="A708" s="390">
        <v>43635</v>
      </c>
      <c r="B708">
        <v>716.822</v>
      </c>
      <c r="C708">
        <v>2790.4810000000002</v>
      </c>
      <c r="H708" s="390">
        <v>43635</v>
      </c>
      <c r="I708">
        <v>3350.3609999999999</v>
      </c>
      <c r="J708">
        <v>12210.723</v>
      </c>
    </row>
    <row r="709" spans="1:10">
      <c r="A709" s="390">
        <v>43636</v>
      </c>
      <c r="B709">
        <v>721.43600000000004</v>
      </c>
      <c r="C709">
        <v>2816.5529999999999</v>
      </c>
      <c r="H709" s="390">
        <v>43636</v>
      </c>
      <c r="I709">
        <v>3371.9279999999999</v>
      </c>
      <c r="J709">
        <v>12325.906000000001</v>
      </c>
    </row>
    <row r="710" spans="1:10">
      <c r="A710" s="390">
        <v>43637</v>
      </c>
      <c r="B710">
        <v>723.202</v>
      </c>
      <c r="C710">
        <v>2812.114</v>
      </c>
      <c r="H710" s="390">
        <v>43637</v>
      </c>
      <c r="I710">
        <v>3380.1819999999998</v>
      </c>
      <c r="J710">
        <v>12307.188</v>
      </c>
    </row>
    <row r="711" spans="1:10">
      <c r="A711" s="390">
        <v>43640</v>
      </c>
      <c r="B711">
        <v>719.59699999999998</v>
      </c>
      <c r="C711">
        <v>2806.0479999999998</v>
      </c>
      <c r="H711" s="390">
        <v>43640</v>
      </c>
      <c r="I711">
        <v>3375.6489999999999</v>
      </c>
      <c r="J711">
        <v>12280.638000000001</v>
      </c>
    </row>
    <row r="712" spans="1:10">
      <c r="A712" s="390">
        <v>43641</v>
      </c>
      <c r="B712">
        <v>714.63199999999995</v>
      </c>
      <c r="C712">
        <v>2778.96</v>
      </c>
      <c r="H712" s="390">
        <v>43641</v>
      </c>
      <c r="I712">
        <v>3352.3589999999999</v>
      </c>
      <c r="J712">
        <v>12162.125</v>
      </c>
    </row>
    <row r="713" spans="1:10">
      <c r="A713" s="390">
        <v>43642</v>
      </c>
      <c r="B713">
        <v>710.58500000000004</v>
      </c>
      <c r="C713">
        <v>2775.5569999999998</v>
      </c>
      <c r="H713" s="390">
        <v>43642</v>
      </c>
      <c r="I713">
        <v>3333.3760000000002</v>
      </c>
      <c r="J713">
        <v>12147.232</v>
      </c>
    </row>
    <row r="714" spans="1:10">
      <c r="A714" s="390">
        <v>43643</v>
      </c>
      <c r="B714">
        <v>712.25900000000001</v>
      </c>
      <c r="C714">
        <v>2786.982</v>
      </c>
      <c r="H714" s="390">
        <v>43643</v>
      </c>
      <c r="I714">
        <v>3341.2280000000001</v>
      </c>
      <c r="J714">
        <v>12199.476000000001</v>
      </c>
    </row>
    <row r="715" spans="1:10">
      <c r="A715" s="390">
        <v>43644</v>
      </c>
      <c r="B715">
        <v>716.63900000000001</v>
      </c>
      <c r="C715">
        <v>2803.317</v>
      </c>
      <c r="H715" s="390">
        <v>43644</v>
      </c>
      <c r="I715">
        <v>3361.7730000000001</v>
      </c>
      <c r="J715">
        <v>12271.574000000001</v>
      </c>
    </row>
    <row r="716" spans="1:10">
      <c r="A716" s="390">
        <v>43647</v>
      </c>
      <c r="B716">
        <v>716.30799999999999</v>
      </c>
      <c r="C716">
        <v>2824.9859999999999</v>
      </c>
      <c r="H716" s="390">
        <v>43647</v>
      </c>
      <c r="I716">
        <v>3360.223</v>
      </c>
      <c r="J716">
        <v>12366.508</v>
      </c>
    </row>
    <row r="717" spans="1:10">
      <c r="A717" s="390">
        <v>43648</v>
      </c>
      <c r="B717">
        <v>721.64</v>
      </c>
      <c r="C717">
        <v>2833.0459999999998</v>
      </c>
      <c r="H717" s="390">
        <v>43648</v>
      </c>
      <c r="I717">
        <v>3385.2370000000001</v>
      </c>
      <c r="J717">
        <v>12402.243</v>
      </c>
    </row>
    <row r="718" spans="1:10">
      <c r="A718" s="390">
        <v>43649</v>
      </c>
      <c r="B718">
        <v>739.59699999999998</v>
      </c>
      <c r="C718">
        <v>2855.2310000000002</v>
      </c>
      <c r="H718" s="390">
        <v>43649</v>
      </c>
      <c r="I718">
        <v>3469.471</v>
      </c>
      <c r="J718">
        <v>12502.213</v>
      </c>
    </row>
    <row r="719" spans="1:10">
      <c r="A719" s="390">
        <v>43650</v>
      </c>
      <c r="B719">
        <v>746.79600000000005</v>
      </c>
      <c r="C719">
        <v>2855.2310000000002</v>
      </c>
      <c r="H719" s="390">
        <v>43650</v>
      </c>
      <c r="I719">
        <v>3503.2429999999999</v>
      </c>
      <c r="J719">
        <v>12502.213</v>
      </c>
    </row>
    <row r="720" spans="1:10">
      <c r="A720" s="390">
        <v>43651</v>
      </c>
      <c r="B720">
        <v>742.36500000000001</v>
      </c>
      <c r="C720">
        <v>2850.4830000000002</v>
      </c>
      <c r="H720" s="390">
        <v>43651</v>
      </c>
      <c r="I720">
        <v>3482.4549999999999</v>
      </c>
      <c r="J720">
        <v>12482.700999999999</v>
      </c>
    </row>
    <row r="721" spans="1:10">
      <c r="A721" s="390">
        <v>43654</v>
      </c>
      <c r="B721">
        <v>742.34900000000005</v>
      </c>
      <c r="C721">
        <v>2835.9389999999999</v>
      </c>
      <c r="H721" s="390">
        <v>43654</v>
      </c>
      <c r="I721">
        <v>3482.3809999999999</v>
      </c>
      <c r="J721">
        <v>12419.203</v>
      </c>
    </row>
    <row r="722" spans="1:10">
      <c r="A722" s="390">
        <v>43655</v>
      </c>
      <c r="B722">
        <v>739.26300000000003</v>
      </c>
      <c r="C722">
        <v>2840.8449999999998</v>
      </c>
      <c r="H722" s="390">
        <v>43655</v>
      </c>
      <c r="I722">
        <v>3467.9059999999999</v>
      </c>
      <c r="J722">
        <v>12444.147000000001</v>
      </c>
    </row>
    <row r="723" spans="1:10">
      <c r="A723" s="390">
        <v>43656</v>
      </c>
      <c r="B723">
        <v>744.37900000000002</v>
      </c>
      <c r="C723">
        <v>2853.4290000000001</v>
      </c>
      <c r="H723" s="390">
        <v>43656</v>
      </c>
      <c r="I723">
        <v>3491.9029999999998</v>
      </c>
      <c r="J723">
        <v>12499.386</v>
      </c>
    </row>
    <row r="724" spans="1:10">
      <c r="A724" s="390">
        <v>43657</v>
      </c>
      <c r="B724">
        <v>748.76300000000003</v>
      </c>
      <c r="C724">
        <v>2859.7840000000001</v>
      </c>
      <c r="H724" s="390">
        <v>43657</v>
      </c>
      <c r="I724">
        <v>3512.4690000000001</v>
      </c>
      <c r="J724">
        <v>12527.287</v>
      </c>
    </row>
    <row r="725" spans="1:10">
      <c r="A725" s="390">
        <v>43658</v>
      </c>
      <c r="B725">
        <v>748.73</v>
      </c>
      <c r="C725">
        <v>2873.35</v>
      </c>
      <c r="H725" s="390">
        <v>43658</v>
      </c>
      <c r="I725">
        <v>3512.3139999999999</v>
      </c>
      <c r="J725">
        <v>12587.856</v>
      </c>
    </row>
    <row r="726" spans="1:10">
      <c r="A726" s="390">
        <v>43661</v>
      </c>
      <c r="B726">
        <v>748.71400000000006</v>
      </c>
      <c r="C726">
        <v>2874.1480000000001</v>
      </c>
      <c r="H726" s="390">
        <v>43661</v>
      </c>
      <c r="I726">
        <v>3512.2379999999998</v>
      </c>
      <c r="J726">
        <v>12591.384</v>
      </c>
    </row>
    <row r="727" spans="1:10">
      <c r="A727" s="390">
        <v>43662</v>
      </c>
      <c r="B727">
        <v>749.07100000000003</v>
      </c>
      <c r="C727">
        <v>2863.9050000000002</v>
      </c>
      <c r="H727" s="390">
        <v>43662</v>
      </c>
      <c r="I727">
        <v>3513.9119999999998</v>
      </c>
      <c r="J727">
        <v>12546.878000000001</v>
      </c>
    </row>
    <row r="728" spans="1:10">
      <c r="A728" s="390">
        <v>43663</v>
      </c>
      <c r="B728">
        <v>745.005</v>
      </c>
      <c r="C728">
        <v>2846.4290000000001</v>
      </c>
      <c r="H728" s="390">
        <v>43663</v>
      </c>
      <c r="I728">
        <v>3494.8420000000001</v>
      </c>
      <c r="J728">
        <v>12470.484</v>
      </c>
    </row>
    <row r="729" spans="1:10">
      <c r="A729" s="390">
        <v>43664</v>
      </c>
      <c r="B729">
        <v>745.23199999999997</v>
      </c>
      <c r="C729">
        <v>2856.7280000000001</v>
      </c>
      <c r="H729" s="390">
        <v>43664</v>
      </c>
      <c r="I729">
        <v>3495.9029999999998</v>
      </c>
      <c r="J729">
        <v>12516.797</v>
      </c>
    </row>
    <row r="730" spans="1:10">
      <c r="A730" s="390">
        <v>43665</v>
      </c>
      <c r="B730">
        <v>729.38400000000001</v>
      </c>
      <c r="C730">
        <v>2838.9450000000002</v>
      </c>
      <c r="H730" s="390">
        <v>43665</v>
      </c>
      <c r="I730">
        <v>3421.56</v>
      </c>
      <c r="J730">
        <v>12439.369000000001</v>
      </c>
    </row>
    <row r="731" spans="1:10">
      <c r="A731" s="390">
        <v>43668</v>
      </c>
      <c r="B731">
        <v>731.54899999999998</v>
      </c>
      <c r="C731">
        <v>2847.1039999999998</v>
      </c>
      <c r="H731" s="390">
        <v>43668</v>
      </c>
      <c r="I731">
        <v>3445.1280000000002</v>
      </c>
      <c r="J731">
        <v>12475.397999999999</v>
      </c>
    </row>
    <row r="732" spans="1:10">
      <c r="A732" s="390">
        <v>43669</v>
      </c>
      <c r="B732">
        <v>739.17399999999998</v>
      </c>
      <c r="C732">
        <v>2866.4029999999998</v>
      </c>
      <c r="H732" s="390">
        <v>43669</v>
      </c>
      <c r="I732">
        <v>3481.0390000000002</v>
      </c>
      <c r="J732">
        <v>12560.172</v>
      </c>
    </row>
    <row r="733" spans="1:10">
      <c r="A733" s="390">
        <v>43670</v>
      </c>
      <c r="B733">
        <v>743.26</v>
      </c>
      <c r="C733">
        <v>2880.71</v>
      </c>
      <c r="H733" s="390">
        <v>43670</v>
      </c>
      <c r="I733">
        <v>3500.279</v>
      </c>
      <c r="J733">
        <v>12623.28</v>
      </c>
    </row>
    <row r="734" spans="1:10">
      <c r="A734" s="390">
        <v>43671</v>
      </c>
      <c r="B734">
        <v>737.22699999999998</v>
      </c>
      <c r="C734">
        <v>2864.87</v>
      </c>
      <c r="H734" s="390">
        <v>43671</v>
      </c>
      <c r="I734">
        <v>3471.8679999999999</v>
      </c>
      <c r="J734">
        <v>12553.915999999999</v>
      </c>
    </row>
    <row r="735" spans="1:10">
      <c r="A735" s="390">
        <v>43672</v>
      </c>
      <c r="B735">
        <v>734.59799999999996</v>
      </c>
      <c r="C735">
        <v>2886.5349999999999</v>
      </c>
      <c r="H735" s="390">
        <v>43672</v>
      </c>
      <c r="I735">
        <v>3459.4850000000001</v>
      </c>
      <c r="J735">
        <v>12649.011</v>
      </c>
    </row>
    <row r="736" spans="1:10">
      <c r="A736" s="390">
        <v>43675</v>
      </c>
      <c r="B736">
        <v>730.99199999999996</v>
      </c>
      <c r="C736">
        <v>2881.0740000000001</v>
      </c>
      <c r="H736" s="390">
        <v>43675</v>
      </c>
      <c r="I736">
        <v>3442.5039999999999</v>
      </c>
      <c r="J736">
        <v>12625.126</v>
      </c>
    </row>
    <row r="737" spans="1:10">
      <c r="A737" s="390">
        <v>43676</v>
      </c>
      <c r="B737">
        <v>716.53599999999994</v>
      </c>
      <c r="C737">
        <v>2873.5650000000001</v>
      </c>
      <c r="H737" s="390">
        <v>43676</v>
      </c>
      <c r="I737">
        <v>3374.4279999999999</v>
      </c>
      <c r="J737">
        <v>12593.635</v>
      </c>
    </row>
    <row r="738" spans="1:10">
      <c r="A738" s="390">
        <v>43677</v>
      </c>
      <c r="B738">
        <v>720.64099999999996</v>
      </c>
      <c r="C738">
        <v>2843.2440000000001</v>
      </c>
      <c r="H738" s="390">
        <v>43677</v>
      </c>
      <c r="I738">
        <v>3393.7570000000001</v>
      </c>
      <c r="J738">
        <v>12461.153</v>
      </c>
    </row>
    <row r="739" spans="1:10">
      <c r="A739" s="390">
        <v>43678</v>
      </c>
      <c r="B739">
        <v>726.024</v>
      </c>
      <c r="C739">
        <v>2817.3580000000002</v>
      </c>
      <c r="H739" s="390">
        <v>43678</v>
      </c>
      <c r="I739">
        <v>3419.107</v>
      </c>
      <c r="J739">
        <v>12348.873</v>
      </c>
    </row>
    <row r="740" spans="1:10">
      <c r="A740" s="390">
        <v>43679</v>
      </c>
      <c r="B740">
        <v>708.83500000000004</v>
      </c>
      <c r="C740">
        <v>2795.2539999999999</v>
      </c>
      <c r="H740" s="390">
        <v>43679</v>
      </c>
      <c r="I740">
        <v>3338.1590000000001</v>
      </c>
      <c r="J740">
        <v>12253.09</v>
      </c>
    </row>
    <row r="741" spans="1:10">
      <c r="A741" s="390">
        <v>43682</v>
      </c>
      <c r="B741">
        <v>700.06500000000005</v>
      </c>
      <c r="C741">
        <v>2711.3180000000002</v>
      </c>
      <c r="H741" s="390">
        <v>43682</v>
      </c>
      <c r="I741">
        <v>3296.857</v>
      </c>
      <c r="J741">
        <v>11885.72</v>
      </c>
    </row>
    <row r="742" spans="1:10">
      <c r="A742" s="390">
        <v>43683</v>
      </c>
      <c r="B742">
        <v>695.00099999999998</v>
      </c>
      <c r="C742">
        <v>2746.94</v>
      </c>
      <c r="H742" s="390">
        <v>43683</v>
      </c>
      <c r="I742">
        <v>3273.0129999999999</v>
      </c>
      <c r="J742">
        <v>12042.733</v>
      </c>
    </row>
    <row r="743" spans="1:10">
      <c r="A743" s="390">
        <v>43684</v>
      </c>
      <c r="B743">
        <v>690.98099999999999</v>
      </c>
      <c r="C743">
        <v>2749.6320000000001</v>
      </c>
      <c r="H743" s="390">
        <v>43684</v>
      </c>
      <c r="I743">
        <v>3254.0770000000002</v>
      </c>
      <c r="J743">
        <v>12054.875</v>
      </c>
    </row>
    <row r="744" spans="1:10">
      <c r="A744" s="390">
        <v>43685</v>
      </c>
      <c r="B744">
        <v>700.55100000000004</v>
      </c>
      <c r="C744">
        <v>2802.0419999999999</v>
      </c>
      <c r="H744" s="390">
        <v>43685</v>
      </c>
      <c r="I744">
        <v>3299.1469999999999</v>
      </c>
      <c r="J744">
        <v>12287.726000000001</v>
      </c>
    </row>
    <row r="745" spans="1:10">
      <c r="A745" s="390">
        <v>43686</v>
      </c>
      <c r="B745">
        <v>683.10900000000004</v>
      </c>
      <c r="C745">
        <v>2783.0459999999998</v>
      </c>
      <c r="H745" s="390">
        <v>43686</v>
      </c>
      <c r="I745">
        <v>3217.0070000000001</v>
      </c>
      <c r="J745">
        <v>12206.429</v>
      </c>
    </row>
    <row r="746" spans="1:10">
      <c r="A746" s="390">
        <v>43689</v>
      </c>
      <c r="B746">
        <v>681.16099999999994</v>
      </c>
      <c r="C746">
        <v>2748.9940000000001</v>
      </c>
      <c r="H746" s="390">
        <v>43689</v>
      </c>
      <c r="I746">
        <v>3207.835</v>
      </c>
      <c r="J746">
        <v>12059.078</v>
      </c>
    </row>
    <row r="747" spans="1:10">
      <c r="A747" s="390">
        <v>43690</v>
      </c>
      <c r="B747">
        <v>689.56500000000005</v>
      </c>
      <c r="C747">
        <v>2789.5479999999998</v>
      </c>
      <c r="H747" s="390">
        <v>43690</v>
      </c>
      <c r="I747">
        <v>3247.4090000000001</v>
      </c>
      <c r="J747">
        <v>12237.396000000001</v>
      </c>
    </row>
    <row r="748" spans="1:10">
      <c r="A748" s="390">
        <v>43691</v>
      </c>
      <c r="B748">
        <v>672.76800000000003</v>
      </c>
      <c r="C748">
        <v>2707.4989999999998</v>
      </c>
      <c r="H748" s="390">
        <v>43691</v>
      </c>
      <c r="I748">
        <v>3168.308</v>
      </c>
      <c r="J748">
        <v>11880.766</v>
      </c>
    </row>
    <row r="749" spans="1:10">
      <c r="A749" s="390">
        <v>43692</v>
      </c>
      <c r="B749">
        <v>672.76800000000003</v>
      </c>
      <c r="C749">
        <v>2713.5320000000002</v>
      </c>
      <c r="H749" s="390">
        <v>43692</v>
      </c>
      <c r="I749">
        <v>3168.308</v>
      </c>
      <c r="J749">
        <v>11909.401</v>
      </c>
    </row>
    <row r="750" spans="1:10">
      <c r="A750" s="390">
        <v>43693</v>
      </c>
      <c r="B750">
        <v>682.66300000000001</v>
      </c>
      <c r="C750">
        <v>2753.1010000000001</v>
      </c>
      <c r="H750" s="390">
        <v>43693</v>
      </c>
      <c r="I750">
        <v>3214.9079999999999</v>
      </c>
      <c r="J750">
        <v>12084.929</v>
      </c>
    </row>
    <row r="751" spans="1:10">
      <c r="A751" s="390">
        <v>43696</v>
      </c>
      <c r="B751">
        <v>695.53499999999997</v>
      </c>
      <c r="C751">
        <v>2785.7930000000001</v>
      </c>
      <c r="H751" s="390">
        <v>43696</v>
      </c>
      <c r="I751">
        <v>3275.5250000000001</v>
      </c>
      <c r="J751">
        <v>12229.127</v>
      </c>
    </row>
    <row r="752" spans="1:10">
      <c r="A752" s="390">
        <v>43697</v>
      </c>
      <c r="B752">
        <v>687.07799999999997</v>
      </c>
      <c r="C752">
        <v>2764.5160000000001</v>
      </c>
      <c r="H752" s="390">
        <v>43697</v>
      </c>
      <c r="I752">
        <v>3235.6990000000001</v>
      </c>
      <c r="J752">
        <v>12136.585999999999</v>
      </c>
    </row>
    <row r="753" spans="1:10">
      <c r="A753" s="390">
        <v>43698</v>
      </c>
      <c r="B753">
        <v>699.69</v>
      </c>
      <c r="C753">
        <v>2787.8180000000002</v>
      </c>
      <c r="H753" s="390">
        <v>43698</v>
      </c>
      <c r="I753">
        <v>3295.0949999999998</v>
      </c>
      <c r="J753">
        <v>12239.4</v>
      </c>
    </row>
    <row r="754" spans="1:10">
      <c r="A754" s="390">
        <v>43699</v>
      </c>
      <c r="B754">
        <v>698.80499999999995</v>
      </c>
      <c r="C754">
        <v>2785.9</v>
      </c>
      <c r="H754" s="390">
        <v>43699</v>
      </c>
      <c r="I754">
        <v>3290.9229999999998</v>
      </c>
      <c r="J754">
        <v>12231.293</v>
      </c>
    </row>
    <row r="755" spans="1:10">
      <c r="A755" s="390">
        <v>43700</v>
      </c>
      <c r="B755">
        <v>687.721</v>
      </c>
      <c r="C755">
        <v>2713.78</v>
      </c>
      <c r="H755" s="390">
        <v>43700</v>
      </c>
      <c r="I755">
        <v>3238.7269999999999</v>
      </c>
      <c r="J755">
        <v>11914.768</v>
      </c>
    </row>
    <row r="756" spans="1:10">
      <c r="A756" s="390">
        <v>43703</v>
      </c>
      <c r="B756">
        <v>695.01599999999996</v>
      </c>
      <c r="C756">
        <v>2743.0740000000001</v>
      </c>
      <c r="H756" s="390">
        <v>43703</v>
      </c>
      <c r="I756">
        <v>3273.08</v>
      </c>
      <c r="J756">
        <v>12044.785</v>
      </c>
    </row>
    <row r="757" spans="1:10">
      <c r="A757" s="390">
        <v>43704</v>
      </c>
      <c r="B757">
        <v>705.80499999999995</v>
      </c>
      <c r="C757">
        <v>2733.8919999999998</v>
      </c>
      <c r="H757" s="390">
        <v>43704</v>
      </c>
      <c r="I757">
        <v>3323.8890000000001</v>
      </c>
      <c r="J757">
        <v>12004.549000000001</v>
      </c>
    </row>
    <row r="758" spans="1:10">
      <c r="A758" s="390">
        <v>43705</v>
      </c>
      <c r="B758">
        <v>706.83600000000001</v>
      </c>
      <c r="C758">
        <v>2751.1019999999999</v>
      </c>
      <c r="H758" s="390">
        <v>43705</v>
      </c>
      <c r="I758">
        <v>3328.7469999999998</v>
      </c>
      <c r="J758">
        <v>12080.565000000001</v>
      </c>
    </row>
    <row r="759" spans="1:10">
      <c r="A759" s="390">
        <v>43706</v>
      </c>
      <c r="B759">
        <v>720.59799999999996</v>
      </c>
      <c r="C759">
        <v>2785.9430000000002</v>
      </c>
      <c r="H759" s="390">
        <v>43706</v>
      </c>
      <c r="I759">
        <v>3393.5549999999998</v>
      </c>
      <c r="J759">
        <v>12235.562</v>
      </c>
    </row>
    <row r="760" spans="1:10">
      <c r="A760" s="390">
        <v>43707</v>
      </c>
      <c r="B760">
        <v>718.41700000000003</v>
      </c>
      <c r="C760">
        <v>2787.5990000000002</v>
      </c>
      <c r="H760" s="390">
        <v>43707</v>
      </c>
      <c r="I760">
        <v>3383.2849999999999</v>
      </c>
      <c r="J760">
        <v>12244.446</v>
      </c>
    </row>
    <row r="761" spans="1:10">
      <c r="A761" s="390">
        <v>43710</v>
      </c>
      <c r="B761">
        <v>723.36800000000005</v>
      </c>
      <c r="C761">
        <v>2787.5990000000002</v>
      </c>
      <c r="H761" s="390">
        <v>43710</v>
      </c>
      <c r="I761">
        <v>3406.6010000000001</v>
      </c>
      <c r="J761">
        <v>12244.446</v>
      </c>
    </row>
    <row r="762" spans="1:10">
      <c r="A762" s="390">
        <v>43711</v>
      </c>
      <c r="B762">
        <v>721.74400000000003</v>
      </c>
      <c r="C762">
        <v>2768.248</v>
      </c>
      <c r="H762" s="390">
        <v>43711</v>
      </c>
      <c r="I762">
        <v>3398.9520000000002</v>
      </c>
      <c r="J762">
        <v>12160.268</v>
      </c>
    </row>
    <row r="763" spans="1:10">
      <c r="A763" s="390">
        <v>43712</v>
      </c>
      <c r="B763">
        <v>732.88199999999995</v>
      </c>
      <c r="C763">
        <v>2798.4589999999998</v>
      </c>
      <c r="H763" s="390">
        <v>43712</v>
      </c>
      <c r="I763">
        <v>3451.4070000000002</v>
      </c>
      <c r="J763">
        <v>12293.959000000001</v>
      </c>
    </row>
    <row r="764" spans="1:10">
      <c r="A764" s="390">
        <v>43713</v>
      </c>
      <c r="B764">
        <v>739.30799999999999</v>
      </c>
      <c r="C764">
        <v>2834.5540000000001</v>
      </c>
      <c r="H764" s="390">
        <v>43713</v>
      </c>
      <c r="I764">
        <v>3481.6660000000002</v>
      </c>
      <c r="J764">
        <v>12455.289000000001</v>
      </c>
    </row>
    <row r="765" spans="1:10">
      <c r="A765" s="390">
        <v>43714</v>
      </c>
      <c r="B765">
        <v>739.04499999999996</v>
      </c>
      <c r="C765">
        <v>2836.8850000000002</v>
      </c>
      <c r="H765" s="390">
        <v>43714</v>
      </c>
      <c r="I765">
        <v>3480.4290000000001</v>
      </c>
      <c r="J765">
        <v>12465.977000000001</v>
      </c>
    </row>
    <row r="766" spans="1:10">
      <c r="A766" s="390">
        <v>43717</v>
      </c>
      <c r="B766">
        <v>740.09</v>
      </c>
      <c r="C766">
        <v>2835.393</v>
      </c>
      <c r="H766" s="390">
        <v>43717</v>
      </c>
      <c r="I766">
        <v>3485.3490000000002</v>
      </c>
      <c r="J766">
        <v>12460.375</v>
      </c>
    </row>
    <row r="767" spans="1:10">
      <c r="A767" s="390">
        <v>43718</v>
      </c>
      <c r="B767">
        <v>736.55600000000004</v>
      </c>
      <c r="C767">
        <v>2835.962</v>
      </c>
      <c r="H767" s="390">
        <v>43718</v>
      </c>
      <c r="I767">
        <v>3468.7080000000001</v>
      </c>
      <c r="J767">
        <v>12463.287</v>
      </c>
    </row>
    <row r="768" spans="1:10">
      <c r="A768" s="390">
        <v>43719</v>
      </c>
      <c r="B768">
        <v>736.30499999999995</v>
      </c>
      <c r="C768">
        <v>2856.7190000000001</v>
      </c>
      <c r="H768" s="390">
        <v>43719</v>
      </c>
      <c r="I768">
        <v>3467.5279999999998</v>
      </c>
      <c r="J768">
        <v>12555.115</v>
      </c>
    </row>
    <row r="769" spans="1:10">
      <c r="A769" s="390">
        <v>43720</v>
      </c>
      <c r="B769">
        <v>742.87400000000002</v>
      </c>
      <c r="C769">
        <v>2864.7979999999998</v>
      </c>
      <c r="H769" s="390">
        <v>43720</v>
      </c>
      <c r="I769">
        <v>3498.4630000000002</v>
      </c>
      <c r="J769">
        <v>12592.471</v>
      </c>
    </row>
    <row r="770" spans="1:10">
      <c r="A770" s="390">
        <v>43721</v>
      </c>
      <c r="B770">
        <v>746.22900000000004</v>
      </c>
      <c r="C770">
        <v>2861.7759999999998</v>
      </c>
      <c r="H770" s="390">
        <v>43721</v>
      </c>
      <c r="I770">
        <v>3514.26</v>
      </c>
      <c r="J770">
        <v>12582.623</v>
      </c>
    </row>
    <row r="771" spans="1:10">
      <c r="A771" s="390">
        <v>43724</v>
      </c>
      <c r="B771">
        <v>738.80799999999999</v>
      </c>
      <c r="C771">
        <v>2854.5880000000002</v>
      </c>
      <c r="H771" s="390">
        <v>43724</v>
      </c>
      <c r="I771">
        <v>3479.3119999999999</v>
      </c>
      <c r="J771">
        <v>12551.388000000001</v>
      </c>
    </row>
    <row r="772" spans="1:10">
      <c r="A772" s="390">
        <v>43725</v>
      </c>
      <c r="B772">
        <v>733.649</v>
      </c>
      <c r="C772">
        <v>2862.3310000000001</v>
      </c>
      <c r="H772" s="390">
        <v>43725</v>
      </c>
      <c r="I772">
        <v>3455.02</v>
      </c>
      <c r="J772">
        <v>12585.617</v>
      </c>
    </row>
    <row r="773" spans="1:10">
      <c r="A773" s="390">
        <v>43726</v>
      </c>
      <c r="B773">
        <v>738.07799999999997</v>
      </c>
      <c r="C773">
        <v>2862.627</v>
      </c>
      <c r="H773" s="390">
        <v>43726</v>
      </c>
      <c r="I773">
        <v>3475.877</v>
      </c>
      <c r="J773">
        <v>12586.981</v>
      </c>
    </row>
    <row r="774" spans="1:10">
      <c r="A774" s="390">
        <v>43727</v>
      </c>
      <c r="B774">
        <v>743.90200000000004</v>
      </c>
      <c r="C774">
        <v>2862.7429999999999</v>
      </c>
      <c r="H774" s="390">
        <v>43727</v>
      </c>
      <c r="I774">
        <v>3503.3020000000001</v>
      </c>
      <c r="J774">
        <v>12588.227000000001</v>
      </c>
    </row>
    <row r="775" spans="1:10">
      <c r="A775" s="390">
        <v>43728</v>
      </c>
      <c r="B775">
        <v>744.45699999999999</v>
      </c>
      <c r="C775">
        <v>2848.6010000000001</v>
      </c>
      <c r="H775" s="390">
        <v>43728</v>
      </c>
      <c r="I775">
        <v>3505.9180000000001</v>
      </c>
      <c r="J775">
        <v>12526.616</v>
      </c>
    </row>
    <row r="776" spans="1:10">
      <c r="A776" s="390">
        <v>43731</v>
      </c>
      <c r="B776">
        <v>737.00599999999997</v>
      </c>
      <c r="C776">
        <v>2848.2820000000002</v>
      </c>
      <c r="H776" s="390">
        <v>43731</v>
      </c>
      <c r="I776">
        <v>3483.7640000000001</v>
      </c>
      <c r="J776">
        <v>12525.216</v>
      </c>
    </row>
    <row r="777" spans="1:10">
      <c r="A777" s="390">
        <v>43732</v>
      </c>
      <c r="B777">
        <v>736.88300000000004</v>
      </c>
      <c r="C777">
        <v>2823.395</v>
      </c>
      <c r="H777" s="390">
        <v>43732</v>
      </c>
      <c r="I777">
        <v>3483.1819999999998</v>
      </c>
      <c r="J777">
        <v>12416.751</v>
      </c>
    </row>
    <row r="778" spans="1:10">
      <c r="A778" s="390">
        <v>43733</v>
      </c>
      <c r="B778">
        <v>733.05899999999997</v>
      </c>
      <c r="C778">
        <v>2841.232</v>
      </c>
      <c r="H778" s="390">
        <v>43733</v>
      </c>
      <c r="I778">
        <v>3465.1060000000002</v>
      </c>
      <c r="J778">
        <v>12495.192999999999</v>
      </c>
    </row>
    <row r="779" spans="1:10">
      <c r="A779" s="390">
        <v>43734</v>
      </c>
      <c r="B779">
        <v>738.47900000000004</v>
      </c>
      <c r="C779">
        <v>2834.2280000000001</v>
      </c>
      <c r="H779" s="390">
        <v>43734</v>
      </c>
      <c r="I779">
        <v>3490.7269999999999</v>
      </c>
      <c r="J779">
        <v>12465.14</v>
      </c>
    </row>
    <row r="780" spans="1:10">
      <c r="A780" s="390">
        <v>43735</v>
      </c>
      <c r="B780">
        <v>740.78399999999999</v>
      </c>
      <c r="C780">
        <v>2818.2539999999999</v>
      </c>
      <c r="H780" s="390">
        <v>43735</v>
      </c>
      <c r="I780">
        <v>3501.6210000000001</v>
      </c>
      <c r="J780">
        <v>12397.079</v>
      </c>
    </row>
    <row r="781" spans="1:10">
      <c r="A781" s="390">
        <v>43738</v>
      </c>
      <c r="B781">
        <v>743.94399999999996</v>
      </c>
      <c r="C781">
        <v>2832.913</v>
      </c>
      <c r="H781" s="390">
        <v>43738</v>
      </c>
      <c r="I781">
        <v>3516.5610000000001</v>
      </c>
      <c r="J781">
        <v>12462.251</v>
      </c>
    </row>
    <row r="782" spans="1:10">
      <c r="A782" s="390">
        <v>43739</v>
      </c>
      <c r="B782">
        <v>737.39</v>
      </c>
      <c r="C782">
        <v>2797.8449999999998</v>
      </c>
      <c r="H782" s="390">
        <v>43739</v>
      </c>
      <c r="I782">
        <v>3485.5810000000001</v>
      </c>
      <c r="J782">
        <v>12308.494000000001</v>
      </c>
    </row>
    <row r="783" spans="1:10">
      <c r="A783" s="390">
        <v>43740</v>
      </c>
      <c r="B783">
        <v>715.54600000000005</v>
      </c>
      <c r="C783">
        <v>2748.402</v>
      </c>
      <c r="H783" s="390">
        <v>43740</v>
      </c>
      <c r="I783">
        <v>3382.3220000000001</v>
      </c>
      <c r="J783">
        <v>12090.98</v>
      </c>
    </row>
    <row r="784" spans="1:10">
      <c r="A784" s="390">
        <v>43741</v>
      </c>
      <c r="B784">
        <v>715.27499999999998</v>
      </c>
      <c r="C784">
        <v>2770.864</v>
      </c>
      <c r="H784" s="390">
        <v>43741</v>
      </c>
      <c r="I784">
        <v>3381.0450000000001</v>
      </c>
      <c r="J784">
        <v>12192.678</v>
      </c>
    </row>
    <row r="785" spans="1:10">
      <c r="A785" s="390">
        <v>43742</v>
      </c>
      <c r="B785">
        <v>720.88499999999999</v>
      </c>
      <c r="C785">
        <v>2810.0160000000001</v>
      </c>
      <c r="H785" s="390">
        <v>43742</v>
      </c>
      <c r="I785">
        <v>3407.5630000000001</v>
      </c>
      <c r="J785">
        <v>12365.028</v>
      </c>
    </row>
    <row r="786" spans="1:10">
      <c r="A786" s="390">
        <v>43745</v>
      </c>
      <c r="B786">
        <v>727.14599999999996</v>
      </c>
      <c r="C786">
        <v>2797.7919999999999</v>
      </c>
      <c r="H786" s="390">
        <v>43745</v>
      </c>
      <c r="I786">
        <v>3437.1559999999999</v>
      </c>
      <c r="J786">
        <v>12311.312</v>
      </c>
    </row>
    <row r="787" spans="1:10">
      <c r="A787" s="390">
        <v>43746</v>
      </c>
      <c r="B787">
        <v>719.36300000000006</v>
      </c>
      <c r="C787">
        <v>2753.1770000000001</v>
      </c>
      <c r="H787" s="390">
        <v>43746</v>
      </c>
      <c r="I787">
        <v>3400.3670000000002</v>
      </c>
      <c r="J787">
        <v>12115.288</v>
      </c>
    </row>
    <row r="788" spans="1:10">
      <c r="A788" s="390">
        <v>43747</v>
      </c>
      <c r="B788">
        <v>723.85799999999995</v>
      </c>
      <c r="C788">
        <v>2778.4389999999999</v>
      </c>
      <c r="H788" s="390">
        <v>43747</v>
      </c>
      <c r="I788">
        <v>3421.616</v>
      </c>
      <c r="J788">
        <v>12230.152</v>
      </c>
    </row>
    <row r="789" spans="1:10">
      <c r="A789" s="390">
        <v>43748</v>
      </c>
      <c r="B789">
        <v>731.28</v>
      </c>
      <c r="C789">
        <v>2796.0540000000001</v>
      </c>
      <c r="H789" s="390">
        <v>43748</v>
      </c>
      <c r="I789">
        <v>3456.6950000000002</v>
      </c>
      <c r="J789">
        <v>12307.939</v>
      </c>
    </row>
    <row r="790" spans="1:10">
      <c r="A790" s="390">
        <v>43749</v>
      </c>
      <c r="B790">
        <v>743.68200000000002</v>
      </c>
      <c r="C790">
        <v>2827.6590000000001</v>
      </c>
      <c r="H790" s="390">
        <v>43749</v>
      </c>
      <c r="I790">
        <v>3515.3209999999999</v>
      </c>
      <c r="J790">
        <v>12448.208000000001</v>
      </c>
    </row>
    <row r="791" spans="1:10">
      <c r="A791" s="390">
        <v>43752</v>
      </c>
      <c r="B791">
        <v>741.22299999999996</v>
      </c>
      <c r="C791">
        <v>2823.8649999999998</v>
      </c>
      <c r="H791" s="390">
        <v>43752</v>
      </c>
      <c r="I791">
        <v>3503.6959999999999</v>
      </c>
      <c r="J791">
        <v>12431.503000000001</v>
      </c>
    </row>
    <row r="792" spans="1:10">
      <c r="A792" s="390">
        <v>43753</v>
      </c>
      <c r="B792">
        <v>750.03499999999997</v>
      </c>
      <c r="C792">
        <v>2851.9110000000001</v>
      </c>
      <c r="H792" s="390">
        <v>43753</v>
      </c>
      <c r="I792">
        <v>3545.3490000000002</v>
      </c>
      <c r="J792">
        <v>12554.986999999999</v>
      </c>
    </row>
    <row r="793" spans="1:10">
      <c r="A793" s="390">
        <v>43754</v>
      </c>
      <c r="B793">
        <v>752.03800000000001</v>
      </c>
      <c r="C793">
        <v>2844.8760000000002</v>
      </c>
      <c r="H793" s="390">
        <v>43754</v>
      </c>
      <c r="I793">
        <v>3554.8180000000002</v>
      </c>
      <c r="J793">
        <v>12524.82</v>
      </c>
    </row>
    <row r="794" spans="1:10">
      <c r="A794" s="390">
        <v>43755</v>
      </c>
      <c r="B794">
        <v>750.45500000000004</v>
      </c>
      <c r="C794">
        <v>2853.049</v>
      </c>
      <c r="H794" s="390">
        <v>43755</v>
      </c>
      <c r="I794">
        <v>3547.3339999999998</v>
      </c>
      <c r="J794">
        <v>12561.725</v>
      </c>
    </row>
    <row r="795" spans="1:10">
      <c r="A795" s="390">
        <v>43756</v>
      </c>
      <c r="B795">
        <v>747.86500000000001</v>
      </c>
      <c r="C795">
        <v>2841.6080000000002</v>
      </c>
      <c r="H795" s="390">
        <v>43756</v>
      </c>
      <c r="I795">
        <v>3535.0929999999998</v>
      </c>
      <c r="J795">
        <v>12511.661</v>
      </c>
    </row>
    <row r="796" spans="1:10">
      <c r="A796" s="390">
        <v>43759</v>
      </c>
      <c r="B796">
        <v>753.63800000000003</v>
      </c>
      <c r="C796">
        <v>2861.0169999999998</v>
      </c>
      <c r="H796" s="390">
        <v>43759</v>
      </c>
      <c r="I796">
        <v>3562.384</v>
      </c>
      <c r="J796">
        <v>12597.483</v>
      </c>
    </row>
    <row r="797" spans="1:10">
      <c r="A797" s="390">
        <v>43760</v>
      </c>
      <c r="B797">
        <v>754.28700000000003</v>
      </c>
      <c r="C797">
        <v>2850.1889999999999</v>
      </c>
      <c r="H797" s="390">
        <v>43760</v>
      </c>
      <c r="I797">
        <v>3565.4490000000001</v>
      </c>
      <c r="J797">
        <v>12550.184999999999</v>
      </c>
    </row>
    <row r="798" spans="1:10">
      <c r="A798" s="390">
        <v>43761</v>
      </c>
      <c r="B798">
        <v>750.71299999999997</v>
      </c>
      <c r="C798">
        <v>2858.2069999999999</v>
      </c>
      <c r="H798" s="390">
        <v>43761</v>
      </c>
      <c r="I798">
        <v>3548.5549999999998</v>
      </c>
      <c r="J798">
        <v>12585.832</v>
      </c>
    </row>
    <row r="799" spans="1:10">
      <c r="A799" s="390">
        <v>43762</v>
      </c>
      <c r="B799">
        <v>754.66399999999999</v>
      </c>
      <c r="C799">
        <v>2865.41</v>
      </c>
      <c r="H799" s="390">
        <v>43762</v>
      </c>
      <c r="I799">
        <v>3567.23</v>
      </c>
      <c r="J799">
        <v>12617.612999999999</v>
      </c>
    </row>
    <row r="800" spans="1:10">
      <c r="A800" s="390">
        <v>43763</v>
      </c>
      <c r="B800">
        <v>757.61800000000005</v>
      </c>
      <c r="C800">
        <v>2877.614</v>
      </c>
      <c r="H800" s="390">
        <v>43763</v>
      </c>
      <c r="I800">
        <v>3581.1930000000002</v>
      </c>
      <c r="J800">
        <v>12671.546</v>
      </c>
    </row>
    <row r="801" spans="1:10">
      <c r="A801" s="390">
        <v>43766</v>
      </c>
      <c r="B801">
        <v>759.68100000000004</v>
      </c>
      <c r="C801">
        <v>2893.6880000000001</v>
      </c>
      <c r="H801" s="390">
        <v>43766</v>
      </c>
      <c r="I801">
        <v>3590.9450000000002</v>
      </c>
      <c r="J801">
        <v>12742.329</v>
      </c>
    </row>
    <row r="802" spans="1:10">
      <c r="A802" s="390">
        <v>43767</v>
      </c>
      <c r="B802">
        <v>758.22</v>
      </c>
      <c r="C802">
        <v>2890.8090000000002</v>
      </c>
      <c r="H802" s="390">
        <v>43767</v>
      </c>
      <c r="I802">
        <v>3584.0419999999999</v>
      </c>
      <c r="J802">
        <v>12729.791999999999</v>
      </c>
    </row>
    <row r="803" spans="1:10">
      <c r="A803" s="390">
        <v>43768</v>
      </c>
      <c r="B803">
        <v>757.45</v>
      </c>
      <c r="C803">
        <v>2900.1779999999999</v>
      </c>
      <c r="H803" s="390">
        <v>43768</v>
      </c>
      <c r="I803">
        <v>3580.4</v>
      </c>
      <c r="J803">
        <v>12772.204</v>
      </c>
    </row>
    <row r="804" spans="1:10">
      <c r="A804" s="390">
        <v>43769</v>
      </c>
      <c r="B804">
        <v>760.26599999999996</v>
      </c>
      <c r="C804">
        <v>2891.1860000000001</v>
      </c>
      <c r="H804" s="390">
        <v>43769</v>
      </c>
      <c r="I804">
        <v>3593.7109999999998</v>
      </c>
      <c r="J804">
        <v>12733.556</v>
      </c>
    </row>
    <row r="805" spans="1:10">
      <c r="A805" s="390">
        <v>43770</v>
      </c>
      <c r="B805">
        <v>768.07899999999995</v>
      </c>
      <c r="C805">
        <v>2919.3409999999999</v>
      </c>
      <c r="H805" s="390">
        <v>43770</v>
      </c>
      <c r="I805">
        <v>3630.6410000000001</v>
      </c>
      <c r="J805">
        <v>12858.64</v>
      </c>
    </row>
    <row r="806" spans="1:10">
      <c r="A806" s="390">
        <v>43773</v>
      </c>
      <c r="B806">
        <v>781.21299999999997</v>
      </c>
      <c r="C806">
        <v>2929.56</v>
      </c>
      <c r="H806" s="390">
        <v>43773</v>
      </c>
      <c r="I806">
        <v>3692.7280000000001</v>
      </c>
      <c r="J806">
        <v>12903.862999999999</v>
      </c>
    </row>
    <row r="807" spans="1:10">
      <c r="A807" s="390">
        <v>43774</v>
      </c>
      <c r="B807">
        <v>782.13800000000003</v>
      </c>
      <c r="C807">
        <v>2925.5309999999999</v>
      </c>
      <c r="H807" s="390">
        <v>43774</v>
      </c>
      <c r="I807">
        <v>3697.1010000000001</v>
      </c>
      <c r="J807">
        <v>12886.179</v>
      </c>
    </row>
    <row r="808" spans="1:10">
      <c r="A808" s="390">
        <v>43775</v>
      </c>
      <c r="B808">
        <v>781.98099999999999</v>
      </c>
      <c r="C808">
        <v>2927.2420000000002</v>
      </c>
      <c r="H808" s="390">
        <v>43775</v>
      </c>
      <c r="I808">
        <v>3696.357</v>
      </c>
      <c r="J808">
        <v>12894.611999999999</v>
      </c>
    </row>
    <row r="809" spans="1:10">
      <c r="A809" s="390">
        <v>43776</v>
      </c>
      <c r="B809">
        <v>785.00400000000002</v>
      </c>
      <c r="C809">
        <v>2935.7449999999999</v>
      </c>
      <c r="H809" s="390">
        <v>43776</v>
      </c>
      <c r="I809">
        <v>3710.645</v>
      </c>
      <c r="J809">
        <v>12938.05</v>
      </c>
    </row>
    <row r="810" spans="1:10">
      <c r="A810" s="390">
        <v>43777</v>
      </c>
      <c r="B810">
        <v>787.02700000000004</v>
      </c>
      <c r="C810">
        <v>2943.7339999999999</v>
      </c>
      <c r="H810" s="390">
        <v>43777</v>
      </c>
      <c r="I810">
        <v>3720.2089999999998</v>
      </c>
      <c r="J810">
        <v>12975.55</v>
      </c>
    </row>
    <row r="811" spans="1:10">
      <c r="A811" s="390">
        <v>43780</v>
      </c>
      <c r="B811">
        <v>785.47</v>
      </c>
      <c r="C811">
        <v>2938.8220000000001</v>
      </c>
      <c r="H811" s="390">
        <v>43780</v>
      </c>
      <c r="I811">
        <v>3712.848</v>
      </c>
      <c r="J811">
        <v>12953.898999999999</v>
      </c>
    </row>
    <row r="812" spans="1:10">
      <c r="A812" s="390">
        <v>43781</v>
      </c>
      <c r="B812">
        <v>794.95500000000004</v>
      </c>
      <c r="C812">
        <v>2943.3780000000002</v>
      </c>
      <c r="H812" s="390">
        <v>43781</v>
      </c>
      <c r="I812">
        <v>3757.6819999999998</v>
      </c>
      <c r="J812">
        <v>12974.647999999999</v>
      </c>
    </row>
    <row r="813" spans="1:10">
      <c r="A813" s="390">
        <v>43782</v>
      </c>
      <c r="B813">
        <v>787.56600000000003</v>
      </c>
      <c r="C813">
        <v>2945.7269999999999</v>
      </c>
      <c r="H813" s="390">
        <v>43782</v>
      </c>
      <c r="I813">
        <v>3722.7550000000001</v>
      </c>
      <c r="J813">
        <v>12985.450999999999</v>
      </c>
    </row>
    <row r="814" spans="1:10">
      <c r="A814" s="390">
        <v>43783</v>
      </c>
      <c r="B814">
        <v>783.96199999999999</v>
      </c>
      <c r="C814">
        <v>2948.2860000000001</v>
      </c>
      <c r="H814" s="390">
        <v>43783</v>
      </c>
      <c r="I814">
        <v>3705.72</v>
      </c>
      <c r="J814">
        <v>12999.937</v>
      </c>
    </row>
    <row r="815" spans="1:10">
      <c r="A815" s="390">
        <v>43784</v>
      </c>
      <c r="B815">
        <v>786.928</v>
      </c>
      <c r="C815">
        <v>2971.2379999999998</v>
      </c>
      <c r="H815" s="390">
        <v>43784</v>
      </c>
      <c r="I815">
        <v>3719.7420000000002</v>
      </c>
      <c r="J815">
        <v>13103.415999999999</v>
      </c>
    </row>
    <row r="816" spans="1:10">
      <c r="A816" s="390">
        <v>43787</v>
      </c>
      <c r="B816">
        <v>782.55200000000002</v>
      </c>
      <c r="C816">
        <v>2972.9839999999999</v>
      </c>
      <c r="H816" s="390">
        <v>43787</v>
      </c>
      <c r="I816">
        <v>3706.1370000000002</v>
      </c>
      <c r="J816">
        <v>13111.3</v>
      </c>
    </row>
    <row r="817" spans="1:10">
      <c r="A817" s="390">
        <v>43788</v>
      </c>
      <c r="B817">
        <v>777.71799999999996</v>
      </c>
      <c r="C817">
        <v>2972.2190000000001</v>
      </c>
      <c r="H817" s="390">
        <v>43788</v>
      </c>
      <c r="I817">
        <v>3683.2449999999999</v>
      </c>
      <c r="J817">
        <v>13108.706</v>
      </c>
    </row>
    <row r="818" spans="1:10">
      <c r="A818" s="390">
        <v>43789</v>
      </c>
      <c r="B818">
        <v>777.94899999999996</v>
      </c>
      <c r="C818">
        <v>2962.3980000000001</v>
      </c>
      <c r="H818" s="390">
        <v>43789</v>
      </c>
      <c r="I818">
        <v>3684.3359999999998</v>
      </c>
      <c r="J818">
        <v>13067.74</v>
      </c>
    </row>
    <row r="819" spans="1:10">
      <c r="A819" s="390">
        <v>43790</v>
      </c>
      <c r="B819">
        <v>775.577</v>
      </c>
      <c r="C819">
        <v>2957.5279999999998</v>
      </c>
      <c r="H819" s="390">
        <v>43790</v>
      </c>
      <c r="I819">
        <v>3673.1039999999998</v>
      </c>
      <c r="J819">
        <v>13047.081</v>
      </c>
    </row>
    <row r="820" spans="1:10">
      <c r="A820" s="390">
        <v>43791</v>
      </c>
      <c r="B820">
        <v>774.226</v>
      </c>
      <c r="C820">
        <v>2963.9839999999999</v>
      </c>
      <c r="H820" s="390">
        <v>43791</v>
      </c>
      <c r="I820">
        <v>3666.7060000000001</v>
      </c>
      <c r="J820">
        <v>13075.717000000001</v>
      </c>
    </row>
    <row r="821" spans="1:10">
      <c r="A821" s="390">
        <v>43794</v>
      </c>
      <c r="B821">
        <v>781.09299999999996</v>
      </c>
      <c r="C821">
        <v>2987.0630000000001</v>
      </c>
      <c r="H821" s="390">
        <v>43794</v>
      </c>
      <c r="I821">
        <v>3699.2289999999998</v>
      </c>
      <c r="J821">
        <v>13179.038</v>
      </c>
    </row>
    <row r="822" spans="1:10">
      <c r="A822" s="390">
        <v>43795</v>
      </c>
      <c r="B822">
        <v>783.25099999999998</v>
      </c>
      <c r="C822">
        <v>2993.607</v>
      </c>
      <c r="H822" s="390">
        <v>43795</v>
      </c>
      <c r="I822">
        <v>3709.4470000000001</v>
      </c>
      <c r="J822">
        <v>13208.258</v>
      </c>
    </row>
    <row r="823" spans="1:10">
      <c r="A823" s="390">
        <v>43796</v>
      </c>
      <c r="B823">
        <v>780.524</v>
      </c>
      <c r="C823">
        <v>3006.2139999999999</v>
      </c>
      <c r="H823" s="390">
        <v>43796</v>
      </c>
      <c r="I823">
        <v>3696.5340000000001</v>
      </c>
      <c r="J823">
        <v>13265.45</v>
      </c>
    </row>
    <row r="824" spans="1:10">
      <c r="A824" s="390">
        <v>43797</v>
      </c>
      <c r="B824">
        <v>775.39200000000005</v>
      </c>
      <c r="C824">
        <v>3006.2139999999999</v>
      </c>
      <c r="H824" s="390">
        <v>43797</v>
      </c>
      <c r="I824">
        <v>3672.2289999999998</v>
      </c>
      <c r="J824">
        <v>13265.45</v>
      </c>
    </row>
    <row r="825" spans="1:10">
      <c r="A825" s="390">
        <v>43798</v>
      </c>
      <c r="B825">
        <v>772.69600000000003</v>
      </c>
      <c r="C825">
        <v>2993.5</v>
      </c>
      <c r="H825" s="390">
        <v>43798</v>
      </c>
      <c r="I825">
        <v>3659.46</v>
      </c>
      <c r="J825">
        <v>13212.258</v>
      </c>
    </row>
    <row r="826" spans="1:10">
      <c r="A826" s="390">
        <v>43801</v>
      </c>
      <c r="B826">
        <v>755.18499999999995</v>
      </c>
      <c r="C826">
        <v>2966.9490000000001</v>
      </c>
      <c r="H826" s="390">
        <v>43801</v>
      </c>
      <c r="I826">
        <v>3576.5259999999998</v>
      </c>
      <c r="J826">
        <v>13095.501</v>
      </c>
    </row>
    <row r="827" spans="1:10">
      <c r="A827" s="390">
        <v>43802</v>
      </c>
      <c r="B827">
        <v>755.44100000000003</v>
      </c>
      <c r="C827">
        <v>2947.9949999999999</v>
      </c>
      <c r="H827" s="390">
        <v>43802</v>
      </c>
      <c r="I827">
        <v>3577.741</v>
      </c>
      <c r="J827">
        <v>13012.259</v>
      </c>
    </row>
    <row r="828" spans="1:10">
      <c r="A828" s="390">
        <v>43803</v>
      </c>
      <c r="B828">
        <v>764.86699999999996</v>
      </c>
      <c r="C828">
        <v>2965.8519999999999</v>
      </c>
      <c r="H828" s="390">
        <v>43803</v>
      </c>
      <c r="I828">
        <v>3622.38</v>
      </c>
      <c r="J828">
        <v>13092.427</v>
      </c>
    </row>
    <row r="829" spans="1:10">
      <c r="A829" s="390">
        <v>43804</v>
      </c>
      <c r="B829">
        <v>762.64099999999996</v>
      </c>
      <c r="C829">
        <v>2970.1350000000002</v>
      </c>
      <c r="H829" s="390">
        <v>43804</v>
      </c>
      <c r="I829">
        <v>3611.8409999999999</v>
      </c>
      <c r="J829">
        <v>13114.822</v>
      </c>
    </row>
    <row r="830" spans="1:10">
      <c r="A830" s="390">
        <v>43805</v>
      </c>
      <c r="B830">
        <v>769.15499999999997</v>
      </c>
      <c r="C830">
        <v>2996.7069999999999</v>
      </c>
      <c r="H830" s="390">
        <v>43805</v>
      </c>
      <c r="I830">
        <v>3642.6909999999998</v>
      </c>
      <c r="J830">
        <v>13232.722</v>
      </c>
    </row>
    <row r="831" spans="1:10">
      <c r="A831" s="390">
        <v>43808</v>
      </c>
      <c r="B831">
        <v>761.47299999999996</v>
      </c>
      <c r="C831">
        <v>2987.0509999999999</v>
      </c>
      <c r="H831" s="390">
        <v>43808</v>
      </c>
      <c r="I831">
        <v>3606.306</v>
      </c>
      <c r="J831">
        <v>13191.124</v>
      </c>
    </row>
    <row r="832" spans="1:10">
      <c r="A832" s="390">
        <v>43809</v>
      </c>
      <c r="B832">
        <v>766.81700000000001</v>
      </c>
      <c r="C832">
        <v>2983.7849999999999</v>
      </c>
      <c r="H832" s="390">
        <v>43809</v>
      </c>
      <c r="I832">
        <v>3631.6179999999999</v>
      </c>
      <c r="J832">
        <v>13177.102999999999</v>
      </c>
    </row>
    <row r="833" spans="1:10">
      <c r="A833" s="390">
        <v>43810</v>
      </c>
      <c r="B833">
        <v>767.55700000000002</v>
      </c>
      <c r="C833">
        <v>2992.0250000000001</v>
      </c>
      <c r="H833" s="390">
        <v>43810</v>
      </c>
      <c r="I833">
        <v>3635.123</v>
      </c>
      <c r="J833">
        <v>13213.69</v>
      </c>
    </row>
    <row r="834" spans="1:10">
      <c r="A834" s="390">
        <v>43811</v>
      </c>
      <c r="B834">
        <v>775.06899999999996</v>
      </c>
      <c r="C834">
        <v>3016.1619999999998</v>
      </c>
      <c r="H834" s="390">
        <v>43811</v>
      </c>
      <c r="I834">
        <v>3670.6959999999999</v>
      </c>
      <c r="J834">
        <v>13322.039000000001</v>
      </c>
    </row>
    <row r="835" spans="1:10">
      <c r="A835" s="390">
        <v>43812</v>
      </c>
      <c r="B835">
        <v>773.178</v>
      </c>
      <c r="C835">
        <v>3016.654</v>
      </c>
      <c r="H835" s="390">
        <v>43812</v>
      </c>
      <c r="I835">
        <v>3661.7420000000002</v>
      </c>
      <c r="J835">
        <v>13326.505999999999</v>
      </c>
    </row>
    <row r="836" spans="1:10">
      <c r="A836" s="390">
        <v>43815</v>
      </c>
      <c r="B836">
        <v>779.39200000000005</v>
      </c>
      <c r="C836">
        <v>3038.7370000000001</v>
      </c>
      <c r="H836" s="390">
        <v>43815</v>
      </c>
      <c r="I836">
        <v>3691.1729999999998</v>
      </c>
      <c r="J836">
        <v>13424.474</v>
      </c>
    </row>
    <row r="837" spans="1:10">
      <c r="A837" s="390">
        <v>43816</v>
      </c>
      <c r="B837">
        <v>783.63099999999997</v>
      </c>
      <c r="C837">
        <v>3039.346</v>
      </c>
      <c r="H837" s="390">
        <v>43816</v>
      </c>
      <c r="I837">
        <v>3711.2449999999999</v>
      </c>
      <c r="J837">
        <v>13427.254000000001</v>
      </c>
    </row>
    <row r="838" spans="1:10">
      <c r="A838" s="390">
        <v>43817</v>
      </c>
      <c r="B838">
        <v>784.58799999999997</v>
      </c>
      <c r="C838">
        <v>3038.248</v>
      </c>
      <c r="H838" s="390">
        <v>43817</v>
      </c>
      <c r="I838">
        <v>3715.7809999999999</v>
      </c>
      <c r="J838">
        <v>13423.481</v>
      </c>
    </row>
    <row r="839" spans="1:10">
      <c r="A839" s="390">
        <v>43818</v>
      </c>
      <c r="B839">
        <v>786.64700000000005</v>
      </c>
      <c r="C839">
        <v>3052.123</v>
      </c>
      <c r="H839" s="390">
        <v>43818</v>
      </c>
      <c r="I839">
        <v>3725.53</v>
      </c>
      <c r="J839">
        <v>13485.636</v>
      </c>
    </row>
    <row r="840" spans="1:10">
      <c r="A840" s="390">
        <v>43819</v>
      </c>
      <c r="B840">
        <v>797.31299999999999</v>
      </c>
      <c r="C840">
        <v>3067.2220000000002</v>
      </c>
      <c r="H840" s="390">
        <v>43819</v>
      </c>
      <c r="I840">
        <v>3776.0439999999999</v>
      </c>
      <c r="J840">
        <v>13553.013999999999</v>
      </c>
    </row>
    <row r="841" spans="1:10">
      <c r="A841" s="390">
        <v>43822</v>
      </c>
      <c r="B841">
        <v>793.71199999999999</v>
      </c>
      <c r="C841">
        <v>3069.924</v>
      </c>
      <c r="H841" s="390">
        <v>43822</v>
      </c>
      <c r="I841">
        <v>3758.99</v>
      </c>
      <c r="J841">
        <v>13564.951999999999</v>
      </c>
    </row>
    <row r="842" spans="1:10">
      <c r="A842" s="390">
        <v>43823</v>
      </c>
      <c r="B842">
        <v>793.71199999999999</v>
      </c>
      <c r="C842">
        <v>3069.66</v>
      </c>
      <c r="H842" s="390">
        <v>43823</v>
      </c>
      <c r="I842">
        <v>3758.99</v>
      </c>
      <c r="J842">
        <v>13564.771000000001</v>
      </c>
    </row>
    <row r="843" spans="1:10">
      <c r="A843" s="390">
        <v>43824</v>
      </c>
      <c r="B843">
        <v>793.71199999999999</v>
      </c>
      <c r="C843">
        <v>3069.66</v>
      </c>
      <c r="H843" s="390">
        <v>43824</v>
      </c>
      <c r="I843">
        <v>3758.99</v>
      </c>
      <c r="J843">
        <v>13564.771000000001</v>
      </c>
    </row>
    <row r="844" spans="1:10">
      <c r="A844" s="390">
        <v>43825</v>
      </c>
      <c r="B844">
        <v>793.71199999999999</v>
      </c>
      <c r="C844">
        <v>3085.4079999999999</v>
      </c>
      <c r="H844" s="390">
        <v>43825</v>
      </c>
      <c r="I844">
        <v>3758.99</v>
      </c>
      <c r="J844">
        <v>13635.643</v>
      </c>
    </row>
    <row r="845" spans="1:10">
      <c r="A845" s="390">
        <v>43826</v>
      </c>
      <c r="B845">
        <v>788.38900000000001</v>
      </c>
      <c r="C845">
        <v>3085.4070000000002</v>
      </c>
      <c r="H845" s="390">
        <v>43826</v>
      </c>
      <c r="I845">
        <v>3733.779</v>
      </c>
      <c r="J845">
        <v>13635.995000000001</v>
      </c>
    </row>
    <row r="846" spans="1:10">
      <c r="A846" s="390">
        <v>43829</v>
      </c>
      <c r="B846">
        <v>779.721</v>
      </c>
      <c r="C846">
        <v>3067.3049999999998</v>
      </c>
      <c r="H846" s="390">
        <v>43829</v>
      </c>
      <c r="I846">
        <v>3692.732</v>
      </c>
      <c r="J846">
        <v>13558.16</v>
      </c>
    </row>
    <row r="847" spans="1:10">
      <c r="A847" s="390">
        <v>43830</v>
      </c>
      <c r="B847">
        <v>779.721</v>
      </c>
      <c r="C847">
        <v>3076.489</v>
      </c>
      <c r="H847" s="390">
        <v>43830</v>
      </c>
      <c r="I847">
        <v>3692.732</v>
      </c>
      <c r="J847">
        <v>13599.625</v>
      </c>
    </row>
    <row r="848" spans="1:10">
      <c r="A848" s="390">
        <v>43831</v>
      </c>
      <c r="B848">
        <v>779.721</v>
      </c>
      <c r="C848">
        <v>3076.489</v>
      </c>
      <c r="H848" s="390">
        <v>43831</v>
      </c>
      <c r="I848">
        <v>3692.732</v>
      </c>
      <c r="J848">
        <v>13599.625</v>
      </c>
    </row>
    <row r="849" spans="1:10">
      <c r="A849" s="390">
        <v>43832</v>
      </c>
      <c r="B849">
        <v>790.03099999999995</v>
      </c>
      <c r="C849">
        <v>3102.576</v>
      </c>
      <c r="H849" s="390">
        <v>43832</v>
      </c>
      <c r="I849">
        <v>3741.556</v>
      </c>
      <c r="J849">
        <v>13716.57</v>
      </c>
    </row>
    <row r="850" spans="1:10">
      <c r="A850" s="390">
        <v>43833</v>
      </c>
      <c r="B850">
        <v>786.32899999999995</v>
      </c>
      <c r="C850">
        <v>3081.74</v>
      </c>
      <c r="H850" s="390">
        <v>43833</v>
      </c>
      <c r="I850">
        <v>3724.0259999999998</v>
      </c>
      <c r="J850">
        <v>13625.838</v>
      </c>
    </row>
    <row r="851" spans="1:10">
      <c r="A851" s="390">
        <v>43836</v>
      </c>
      <c r="B851">
        <v>783.74199999999996</v>
      </c>
      <c r="C851">
        <v>3092.7310000000002</v>
      </c>
      <c r="H851" s="390">
        <v>43836</v>
      </c>
      <c r="I851">
        <v>3711.7750000000001</v>
      </c>
      <c r="J851">
        <v>13674.486000000001</v>
      </c>
    </row>
    <row r="852" spans="1:10">
      <c r="A852" s="390">
        <v>43837</v>
      </c>
      <c r="B852">
        <v>787.28200000000004</v>
      </c>
      <c r="C852">
        <v>3084.788</v>
      </c>
      <c r="H852" s="390">
        <v>43837</v>
      </c>
      <c r="I852">
        <v>3728.54</v>
      </c>
      <c r="J852">
        <v>13640.664000000001</v>
      </c>
    </row>
    <row r="853" spans="1:10">
      <c r="A853" s="390">
        <v>43838</v>
      </c>
      <c r="B853">
        <v>790.37599999999998</v>
      </c>
      <c r="C853">
        <v>3100.21</v>
      </c>
      <c r="H853" s="390">
        <v>43838</v>
      </c>
      <c r="I853">
        <v>3743.19</v>
      </c>
      <c r="J853">
        <v>13709.332</v>
      </c>
    </row>
    <row r="854" spans="1:10">
      <c r="A854" s="390">
        <v>43839</v>
      </c>
      <c r="B854">
        <v>794.98400000000004</v>
      </c>
      <c r="C854">
        <v>3120.873</v>
      </c>
      <c r="H854" s="390">
        <v>43839</v>
      </c>
      <c r="I854">
        <v>3765.0149999999999</v>
      </c>
      <c r="J854">
        <v>13804.159</v>
      </c>
    </row>
    <row r="855" spans="1:10">
      <c r="A855" s="390">
        <v>43840</v>
      </c>
      <c r="B855">
        <v>796.41899999999998</v>
      </c>
      <c r="C855">
        <v>3112.3890000000001</v>
      </c>
      <c r="H855" s="390">
        <v>43840</v>
      </c>
      <c r="I855">
        <v>3771.8090000000002</v>
      </c>
      <c r="J855">
        <v>13766.665000000001</v>
      </c>
    </row>
    <row r="856" spans="1:10">
      <c r="A856" s="390">
        <v>43843</v>
      </c>
      <c r="B856">
        <v>791.84299999999996</v>
      </c>
      <c r="C856">
        <v>3134.933</v>
      </c>
      <c r="H856" s="390">
        <v>43843</v>
      </c>
      <c r="I856">
        <v>3750.1390000000001</v>
      </c>
      <c r="J856">
        <v>13866.415999999999</v>
      </c>
    </row>
    <row r="857" spans="1:10">
      <c r="A857" s="390">
        <v>43844</v>
      </c>
      <c r="B857">
        <v>792.58600000000001</v>
      </c>
      <c r="C857">
        <v>3130.4029999999998</v>
      </c>
      <c r="H857" s="390">
        <v>43844</v>
      </c>
      <c r="I857">
        <v>3753.6579999999999</v>
      </c>
      <c r="J857">
        <v>13847.65</v>
      </c>
    </row>
    <row r="858" spans="1:10">
      <c r="A858" s="390">
        <v>43845</v>
      </c>
      <c r="B858">
        <v>787.33500000000004</v>
      </c>
      <c r="C858">
        <v>3135.7710000000002</v>
      </c>
      <c r="H858" s="390">
        <v>43845</v>
      </c>
      <c r="I858">
        <v>3728.7890000000002</v>
      </c>
      <c r="J858">
        <v>13871.665000000001</v>
      </c>
    </row>
    <row r="859" spans="1:10">
      <c r="A859" s="390">
        <v>43846</v>
      </c>
      <c r="B859">
        <v>793.68799999999999</v>
      </c>
      <c r="C859">
        <v>3162.3119999999999</v>
      </c>
      <c r="H859" s="390">
        <v>43846</v>
      </c>
      <c r="I859">
        <v>3758.8760000000002</v>
      </c>
      <c r="J859">
        <v>13989.574000000001</v>
      </c>
    </row>
    <row r="860" spans="1:10">
      <c r="A860" s="390">
        <v>43847</v>
      </c>
      <c r="B860">
        <v>800.11599999999999</v>
      </c>
      <c r="C860">
        <v>3173.8380000000002</v>
      </c>
      <c r="H860" s="390">
        <v>43847</v>
      </c>
      <c r="I860">
        <v>3789.32</v>
      </c>
      <c r="J860">
        <v>14040.841</v>
      </c>
    </row>
    <row r="861" spans="1:10">
      <c r="A861" s="390">
        <v>43850</v>
      </c>
      <c r="B861">
        <v>794.99300000000005</v>
      </c>
      <c r="C861">
        <v>3173.8380000000002</v>
      </c>
      <c r="H861" s="390">
        <v>43850</v>
      </c>
      <c r="I861">
        <v>3782.8490000000002</v>
      </c>
      <c r="J861">
        <v>14040.841</v>
      </c>
    </row>
    <row r="862" spans="1:10">
      <c r="A862" s="390">
        <v>43851</v>
      </c>
      <c r="B862">
        <v>789.41200000000003</v>
      </c>
      <c r="C862">
        <v>3166.2959999999998</v>
      </c>
      <c r="H862" s="390">
        <v>43851</v>
      </c>
      <c r="I862">
        <v>3756.297</v>
      </c>
      <c r="J862">
        <v>14007.731</v>
      </c>
    </row>
    <row r="863" spans="1:10">
      <c r="A863" s="390">
        <v>43852</v>
      </c>
      <c r="B863">
        <v>784.02200000000005</v>
      </c>
      <c r="C863">
        <v>3168.2049999999999</v>
      </c>
      <c r="H863" s="390">
        <v>43852</v>
      </c>
      <c r="I863">
        <v>3730.6489999999999</v>
      </c>
      <c r="J863">
        <v>14016.661</v>
      </c>
    </row>
    <row r="864" spans="1:10">
      <c r="A864" s="390">
        <v>43853</v>
      </c>
      <c r="B864">
        <v>781.76900000000001</v>
      </c>
      <c r="C864">
        <v>3171.8380000000002</v>
      </c>
      <c r="H864" s="390">
        <v>43853</v>
      </c>
      <c r="I864">
        <v>3719.9259999999999</v>
      </c>
      <c r="J864">
        <v>14033.683999999999</v>
      </c>
    </row>
    <row r="865" spans="1:10">
      <c r="A865" s="390">
        <v>43854</v>
      </c>
      <c r="B865">
        <v>790.82600000000002</v>
      </c>
      <c r="C865">
        <v>3143.4609999999998</v>
      </c>
      <c r="H865" s="390">
        <v>43854</v>
      </c>
      <c r="I865">
        <v>3763.0230000000001</v>
      </c>
      <c r="J865">
        <v>13908.498</v>
      </c>
    </row>
    <row r="866" spans="1:10">
      <c r="A866" s="390">
        <v>43857</v>
      </c>
      <c r="B866">
        <v>773.45</v>
      </c>
      <c r="C866">
        <v>3094.4050000000002</v>
      </c>
      <c r="H866" s="390">
        <v>43857</v>
      </c>
      <c r="I866">
        <v>3680.3440000000001</v>
      </c>
      <c r="J866">
        <v>13691.442999999999</v>
      </c>
    </row>
    <row r="867" spans="1:10">
      <c r="A867" s="390">
        <v>43858</v>
      </c>
      <c r="B867">
        <v>793.20600000000002</v>
      </c>
      <c r="C867">
        <v>3125.8330000000001</v>
      </c>
      <c r="H867" s="390">
        <v>43858</v>
      </c>
      <c r="I867">
        <v>3774.348</v>
      </c>
      <c r="J867">
        <v>13830.761</v>
      </c>
    </row>
    <row r="868" spans="1:10">
      <c r="A868" s="390">
        <v>43859</v>
      </c>
      <c r="B868">
        <v>798.35599999999999</v>
      </c>
      <c r="C868">
        <v>3123.5590000000002</v>
      </c>
      <c r="H868" s="390">
        <v>43859</v>
      </c>
      <c r="I868">
        <v>3798.8539999999998</v>
      </c>
      <c r="J868">
        <v>13820.995000000001</v>
      </c>
    </row>
    <row r="869" spans="1:10">
      <c r="A869" s="390">
        <v>43860</v>
      </c>
      <c r="B869">
        <v>786.79200000000003</v>
      </c>
      <c r="C869">
        <v>3133.69</v>
      </c>
      <c r="H869" s="390">
        <v>43860</v>
      </c>
      <c r="I869">
        <v>3743.826</v>
      </c>
      <c r="J869">
        <v>13868.138000000001</v>
      </c>
    </row>
    <row r="870" spans="1:10">
      <c r="A870" s="390">
        <v>43861</v>
      </c>
      <c r="B870">
        <v>769.92</v>
      </c>
      <c r="C870">
        <v>3078.7759999999998</v>
      </c>
      <c r="H870" s="390">
        <v>43861</v>
      </c>
      <c r="I870">
        <v>3663.547</v>
      </c>
      <c r="J870">
        <v>13626.248</v>
      </c>
    </row>
    <row r="871" spans="1:10">
      <c r="A871" s="390">
        <v>43864</v>
      </c>
      <c r="B871">
        <v>777.1</v>
      </c>
      <c r="C871">
        <v>3103.2510000000002</v>
      </c>
      <c r="H871" s="390">
        <v>43864</v>
      </c>
      <c r="I871">
        <v>3697.7109999999998</v>
      </c>
      <c r="J871">
        <v>13734.743</v>
      </c>
    </row>
    <row r="872" spans="1:10">
      <c r="A872" s="390">
        <v>43865</v>
      </c>
      <c r="B872">
        <v>788.89</v>
      </c>
      <c r="C872">
        <v>3151.7080000000001</v>
      </c>
      <c r="H872" s="390">
        <v>43865</v>
      </c>
      <c r="I872">
        <v>3753.81</v>
      </c>
      <c r="J872">
        <v>13949.290999999999</v>
      </c>
    </row>
    <row r="873" spans="1:10">
      <c r="A873" s="390">
        <v>43866</v>
      </c>
      <c r="B873">
        <v>801.59500000000003</v>
      </c>
      <c r="C873">
        <v>3182.6559999999999</v>
      </c>
      <c r="H873" s="390">
        <v>43866</v>
      </c>
      <c r="I873">
        <v>3814.2660000000001</v>
      </c>
      <c r="J873">
        <v>14086.552</v>
      </c>
    </row>
    <row r="874" spans="1:10">
      <c r="A874" s="390">
        <v>43867</v>
      </c>
      <c r="B874">
        <v>810.48099999999999</v>
      </c>
      <c r="C874">
        <v>3193.0839999999998</v>
      </c>
      <c r="H874" s="390">
        <v>43867</v>
      </c>
      <c r="I874">
        <v>3856.5459999999998</v>
      </c>
      <c r="J874">
        <v>14135.045</v>
      </c>
    </row>
    <row r="875" spans="1:10">
      <c r="A875" s="390">
        <v>43868</v>
      </c>
      <c r="B875">
        <v>809.77</v>
      </c>
      <c r="C875">
        <v>3175.8560000000002</v>
      </c>
      <c r="H875" s="390">
        <v>43868</v>
      </c>
      <c r="I875">
        <v>3853.1640000000002</v>
      </c>
      <c r="J875">
        <v>14061.727000000001</v>
      </c>
    </row>
    <row r="876" spans="1:10">
      <c r="A876" s="390">
        <v>43871</v>
      </c>
      <c r="B876">
        <v>809.55399999999997</v>
      </c>
      <c r="C876">
        <v>3199.3049999999998</v>
      </c>
      <c r="H876" s="390">
        <v>43871</v>
      </c>
      <c r="I876">
        <v>3852.136</v>
      </c>
      <c r="J876">
        <v>14167.557000000001</v>
      </c>
    </row>
    <row r="877" spans="1:10">
      <c r="A877" s="390">
        <v>43872</v>
      </c>
      <c r="B877">
        <v>814.08299999999997</v>
      </c>
      <c r="C877">
        <v>3205.9749999999999</v>
      </c>
      <c r="H877" s="390">
        <v>43872</v>
      </c>
      <c r="I877">
        <v>3873.6869999999999</v>
      </c>
      <c r="J877">
        <v>14197.682000000001</v>
      </c>
    </row>
    <row r="878" spans="1:10">
      <c r="A878" s="390">
        <v>43873</v>
      </c>
      <c r="B878">
        <v>819.02200000000005</v>
      </c>
      <c r="C878">
        <v>3226.6909999999998</v>
      </c>
      <c r="H878" s="390">
        <v>43873</v>
      </c>
      <c r="I878">
        <v>3897.1909999999998</v>
      </c>
      <c r="J878">
        <v>14289.874</v>
      </c>
    </row>
    <row r="879" spans="1:10">
      <c r="A879" s="390">
        <v>43874</v>
      </c>
      <c r="B879">
        <v>818.56399999999996</v>
      </c>
      <c r="C879">
        <v>3222.8560000000002</v>
      </c>
      <c r="H879" s="390">
        <v>43874</v>
      </c>
      <c r="I879">
        <v>3895.01</v>
      </c>
      <c r="J879">
        <v>14277.304</v>
      </c>
    </row>
    <row r="880" spans="1:10">
      <c r="A880" s="390">
        <v>43875</v>
      </c>
      <c r="B880">
        <v>817.54399999999998</v>
      </c>
      <c r="C880">
        <v>3229.4830000000002</v>
      </c>
      <c r="H880" s="390">
        <v>43875</v>
      </c>
      <c r="I880">
        <v>3890.1550000000002</v>
      </c>
      <c r="J880">
        <v>14308.844999999999</v>
      </c>
    </row>
    <row r="881" spans="1:10">
      <c r="A881" s="390">
        <v>43878</v>
      </c>
      <c r="B881">
        <v>826.78700000000003</v>
      </c>
      <c r="C881">
        <v>3229.4830000000002</v>
      </c>
      <c r="H881" s="390">
        <v>43878</v>
      </c>
      <c r="I881">
        <v>3934.1350000000002</v>
      </c>
      <c r="J881">
        <v>14308.844999999999</v>
      </c>
    </row>
    <row r="882" spans="1:10">
      <c r="A882" s="390">
        <v>43879</v>
      </c>
      <c r="B882">
        <v>829.101</v>
      </c>
      <c r="C882">
        <v>3221.0129999999999</v>
      </c>
      <c r="H882" s="390">
        <v>43879</v>
      </c>
      <c r="I882">
        <v>3945.1480000000001</v>
      </c>
      <c r="J882">
        <v>14272.168</v>
      </c>
    </row>
    <row r="883" spans="1:10">
      <c r="A883" s="390">
        <v>43880</v>
      </c>
      <c r="B883">
        <v>835.43100000000004</v>
      </c>
      <c r="C883">
        <v>3236.7260000000001</v>
      </c>
      <c r="H883" s="390">
        <v>43880</v>
      </c>
      <c r="I883">
        <v>3975.2689999999998</v>
      </c>
      <c r="J883">
        <v>14343.95</v>
      </c>
    </row>
    <row r="884" spans="1:10">
      <c r="A884" s="390">
        <v>43881</v>
      </c>
      <c r="B884">
        <v>822.46600000000001</v>
      </c>
      <c r="C884">
        <v>3225.48</v>
      </c>
      <c r="H884" s="390">
        <v>43881</v>
      </c>
      <c r="I884">
        <v>3913.5770000000002</v>
      </c>
      <c r="J884">
        <v>14294.732</v>
      </c>
    </row>
    <row r="885" spans="1:10">
      <c r="A885" s="390">
        <v>43882</v>
      </c>
      <c r="B885">
        <v>813.38199999999995</v>
      </c>
      <c r="C885">
        <v>3191.163</v>
      </c>
      <c r="H885" s="390">
        <v>43882</v>
      </c>
      <c r="I885">
        <v>3870.3539999999998</v>
      </c>
      <c r="J885">
        <v>14143.130999999999</v>
      </c>
    </row>
    <row r="886" spans="1:10">
      <c r="A886" s="390">
        <v>43885</v>
      </c>
      <c r="B886">
        <v>771.15499999999997</v>
      </c>
      <c r="C886">
        <v>3084.3609999999999</v>
      </c>
      <c r="H886" s="390">
        <v>43885</v>
      </c>
      <c r="I886">
        <v>3669.424</v>
      </c>
      <c r="J886">
        <v>13671.467000000001</v>
      </c>
    </row>
    <row r="887" spans="1:10">
      <c r="A887" s="390">
        <v>43886</v>
      </c>
      <c r="B887">
        <v>759.803</v>
      </c>
      <c r="C887">
        <v>2990.3020000000001</v>
      </c>
      <c r="H887" s="390">
        <v>43886</v>
      </c>
      <c r="I887">
        <v>3615.4029999999998</v>
      </c>
      <c r="J887">
        <v>13254.813</v>
      </c>
    </row>
    <row r="888" spans="1:10">
      <c r="A888" s="390">
        <v>43887</v>
      </c>
      <c r="B888">
        <v>770.75</v>
      </c>
      <c r="C888">
        <v>2977.5740000000001</v>
      </c>
      <c r="H888" s="390">
        <v>43887</v>
      </c>
      <c r="I888">
        <v>3667.4940000000001</v>
      </c>
      <c r="J888">
        <v>13198.502</v>
      </c>
    </row>
    <row r="889" spans="1:10">
      <c r="A889" s="390">
        <v>43888</v>
      </c>
      <c r="B889">
        <v>753.03599999999994</v>
      </c>
      <c r="C889">
        <v>2846.067</v>
      </c>
      <c r="H889" s="390">
        <v>43888</v>
      </c>
      <c r="I889">
        <v>3583.2069999999999</v>
      </c>
      <c r="J889">
        <v>12618.144</v>
      </c>
    </row>
    <row r="890" spans="1:10">
      <c r="A890" s="390">
        <v>43889</v>
      </c>
      <c r="B890">
        <v>724.67399999999998</v>
      </c>
      <c r="C890">
        <v>2822.375</v>
      </c>
      <c r="H890" s="390">
        <v>43889</v>
      </c>
      <c r="I890">
        <v>3448.2469999999998</v>
      </c>
      <c r="J890">
        <v>12515.094999999999</v>
      </c>
    </row>
    <row r="891" spans="1:10">
      <c r="A891" s="390">
        <v>43892</v>
      </c>
      <c r="B891">
        <v>714.45600000000002</v>
      </c>
      <c r="C891">
        <v>2950.52</v>
      </c>
      <c r="H891" s="390">
        <v>43892</v>
      </c>
      <c r="I891">
        <v>3399.6260000000002</v>
      </c>
      <c r="J891">
        <v>13083.611000000001</v>
      </c>
    </row>
    <row r="892" spans="1:10">
      <c r="A892" s="390">
        <v>43893</v>
      </c>
      <c r="B892">
        <v>717.33299999999997</v>
      </c>
      <c r="C892">
        <v>2869.2860000000001</v>
      </c>
      <c r="H892" s="390">
        <v>43893</v>
      </c>
      <c r="I892">
        <v>3413.3159999999998</v>
      </c>
      <c r="J892">
        <v>12723.768</v>
      </c>
    </row>
    <row r="893" spans="1:10">
      <c r="A893" s="390">
        <v>43894</v>
      </c>
      <c r="B893">
        <v>726.67700000000002</v>
      </c>
      <c r="C893">
        <v>2988.62</v>
      </c>
      <c r="H893" s="390">
        <v>43894</v>
      </c>
      <c r="I893">
        <v>3457.78</v>
      </c>
      <c r="J893">
        <v>13253.705</v>
      </c>
    </row>
    <row r="894" spans="1:10">
      <c r="A894" s="390">
        <v>43895</v>
      </c>
      <c r="B894">
        <v>714.73599999999999</v>
      </c>
      <c r="C894">
        <v>2888.413</v>
      </c>
      <c r="H894" s="390">
        <v>43895</v>
      </c>
      <c r="I894">
        <v>3400.96</v>
      </c>
      <c r="J894">
        <v>12811.978999999999</v>
      </c>
    </row>
    <row r="895" spans="1:10">
      <c r="A895" s="390">
        <v>43896</v>
      </c>
      <c r="B895">
        <v>689.46</v>
      </c>
      <c r="C895">
        <v>2837.9160000000002</v>
      </c>
      <c r="H895" s="390">
        <v>43896</v>
      </c>
      <c r="I895">
        <v>3280.6889999999999</v>
      </c>
      <c r="J895">
        <v>12588.418</v>
      </c>
    </row>
    <row r="896" spans="1:10">
      <c r="A896" s="390">
        <v>43899</v>
      </c>
      <c r="B896">
        <v>611.73500000000001</v>
      </c>
      <c r="C896">
        <v>2619.8670000000002</v>
      </c>
      <c r="H896" s="390">
        <v>43899</v>
      </c>
      <c r="I896">
        <v>2910.8449999999998</v>
      </c>
      <c r="J896">
        <v>11622.415000000001</v>
      </c>
    </row>
    <row r="897" spans="1:10">
      <c r="A897" s="390">
        <v>43900</v>
      </c>
      <c r="B897">
        <v>590.89099999999996</v>
      </c>
      <c r="C897">
        <v>2747.8649999999998</v>
      </c>
      <c r="H897" s="390">
        <v>43900</v>
      </c>
      <c r="I897">
        <v>2811.665</v>
      </c>
      <c r="J897">
        <v>12190.565000000001</v>
      </c>
    </row>
    <row r="898" spans="1:10">
      <c r="A898" s="390">
        <v>43901</v>
      </c>
      <c r="B898">
        <v>592.24400000000003</v>
      </c>
      <c r="C898">
        <v>2612.2860000000001</v>
      </c>
      <c r="H898" s="390">
        <v>43901</v>
      </c>
      <c r="I898">
        <v>2818.1019999999999</v>
      </c>
      <c r="J898">
        <v>11589.949000000001</v>
      </c>
    </row>
    <row r="899" spans="1:10">
      <c r="A899" s="390">
        <v>43902</v>
      </c>
      <c r="B899">
        <v>490.78699999999998</v>
      </c>
      <c r="C899">
        <v>2363.6790000000001</v>
      </c>
      <c r="H899" s="390">
        <v>43902</v>
      </c>
      <c r="I899">
        <v>2335.3359999999998</v>
      </c>
      <c r="J899">
        <v>10489.127</v>
      </c>
    </row>
    <row r="900" spans="1:10">
      <c r="A900" s="390">
        <v>43903</v>
      </c>
      <c r="B900">
        <v>524.86199999999997</v>
      </c>
      <c r="C900">
        <v>2578.808</v>
      </c>
      <c r="H900" s="390">
        <v>43903</v>
      </c>
      <c r="I900">
        <v>2497.4749999999999</v>
      </c>
      <c r="J900">
        <v>11447.21</v>
      </c>
    </row>
    <row r="901" spans="1:10">
      <c r="A901" s="390">
        <v>43906</v>
      </c>
      <c r="B901">
        <v>493.92599999999999</v>
      </c>
      <c r="C901">
        <v>2266.2049999999999</v>
      </c>
      <c r="H901" s="390">
        <v>43906</v>
      </c>
      <c r="I901">
        <v>2350.268</v>
      </c>
      <c r="J901">
        <v>10060.079</v>
      </c>
    </row>
    <row r="902" spans="1:10">
      <c r="A902" s="390">
        <v>43907</v>
      </c>
      <c r="B902">
        <v>507.26100000000002</v>
      </c>
      <c r="C902">
        <v>2399.777</v>
      </c>
      <c r="H902" s="390">
        <v>43907</v>
      </c>
      <c r="I902">
        <v>2413.7240000000002</v>
      </c>
      <c r="J902">
        <v>10653.332</v>
      </c>
    </row>
    <row r="903" spans="1:10">
      <c r="A903" s="390">
        <v>43908</v>
      </c>
      <c r="B903">
        <v>504.34800000000001</v>
      </c>
      <c r="C903">
        <v>2272.4279999999999</v>
      </c>
      <c r="H903" s="390">
        <v>43908</v>
      </c>
      <c r="I903">
        <v>2399.8609999999999</v>
      </c>
      <c r="J903">
        <v>10088.058000000001</v>
      </c>
    </row>
    <row r="904" spans="1:10">
      <c r="A904" s="390">
        <v>43909</v>
      </c>
      <c r="B904">
        <v>514.29700000000003</v>
      </c>
      <c r="C904">
        <v>2288.5709999999999</v>
      </c>
      <c r="H904" s="390">
        <v>43909</v>
      </c>
      <c r="I904">
        <v>2447.2040000000002</v>
      </c>
      <c r="J904">
        <v>10160.459000000001</v>
      </c>
    </row>
    <row r="905" spans="1:10">
      <c r="A905" s="390">
        <v>43910</v>
      </c>
      <c r="B905">
        <v>523.13699999999994</v>
      </c>
      <c r="C905">
        <v>2190.9769999999999</v>
      </c>
      <c r="H905" s="390">
        <v>43910</v>
      </c>
      <c r="I905">
        <v>2489.2669999999998</v>
      </c>
      <c r="J905">
        <v>9728.7929999999997</v>
      </c>
    </row>
    <row r="906" spans="1:10">
      <c r="A906" s="390">
        <v>43913</v>
      </c>
      <c r="B906">
        <v>516.11400000000003</v>
      </c>
      <c r="C906">
        <v>2128.0659999999998</v>
      </c>
      <c r="H906" s="390">
        <v>43913</v>
      </c>
      <c r="I906">
        <v>2455.85</v>
      </c>
      <c r="J906">
        <v>9449.4689999999991</v>
      </c>
    </row>
    <row r="907" spans="1:10">
      <c r="A907" s="390">
        <v>43914</v>
      </c>
      <c r="B907">
        <v>560.66700000000003</v>
      </c>
      <c r="C907">
        <v>2328.0810000000001</v>
      </c>
      <c r="H907" s="390">
        <v>43914</v>
      </c>
      <c r="I907">
        <v>2667.846</v>
      </c>
      <c r="J907">
        <v>10338.56</v>
      </c>
    </row>
    <row r="908" spans="1:10">
      <c r="A908" s="390">
        <v>43915</v>
      </c>
      <c r="B908">
        <v>569.14300000000003</v>
      </c>
      <c r="C908">
        <v>2357.1819999999998</v>
      </c>
      <c r="H908" s="390">
        <v>43915</v>
      </c>
      <c r="I908">
        <v>2708.181</v>
      </c>
      <c r="J908">
        <v>10467.864</v>
      </c>
    </row>
    <row r="909" spans="1:10">
      <c r="A909" s="390">
        <v>43916</v>
      </c>
      <c r="B909">
        <v>573.649</v>
      </c>
      <c r="C909">
        <v>2504.2310000000002</v>
      </c>
      <c r="H909" s="390">
        <v>43916</v>
      </c>
      <c r="I909">
        <v>2729.6210000000001</v>
      </c>
      <c r="J909">
        <v>11121.383</v>
      </c>
    </row>
    <row r="910" spans="1:10">
      <c r="A910" s="390">
        <v>43917</v>
      </c>
      <c r="B910">
        <v>556.38300000000004</v>
      </c>
      <c r="C910">
        <v>2420.7020000000002</v>
      </c>
      <c r="H910" s="390">
        <v>43917</v>
      </c>
      <c r="I910">
        <v>2647.4639999999999</v>
      </c>
      <c r="J910">
        <v>10750.455</v>
      </c>
    </row>
    <row r="911" spans="1:10">
      <c r="A911" s="390">
        <v>43920</v>
      </c>
      <c r="B911">
        <v>556.83299999999997</v>
      </c>
      <c r="C911">
        <v>2500.0189999999998</v>
      </c>
      <c r="H911" s="390">
        <v>43920</v>
      </c>
      <c r="I911">
        <v>2649.6019999999999</v>
      </c>
      <c r="J911">
        <v>11104.986000000001</v>
      </c>
    </row>
    <row r="912" spans="1:10">
      <c r="A912" s="390">
        <v>43921</v>
      </c>
      <c r="B912">
        <v>562.00800000000004</v>
      </c>
      <c r="C912">
        <v>2459.87</v>
      </c>
      <c r="H912" s="390">
        <v>43921</v>
      </c>
      <c r="I912">
        <v>2674.2289999999998</v>
      </c>
      <c r="J912">
        <v>10927.735000000001</v>
      </c>
    </row>
    <row r="913" spans="1:10">
      <c r="A913" s="390">
        <v>43922</v>
      </c>
      <c r="B913">
        <v>545.41</v>
      </c>
      <c r="C913">
        <v>2350.002</v>
      </c>
      <c r="H913" s="390">
        <v>43922</v>
      </c>
      <c r="I913">
        <v>2595.2469999999998</v>
      </c>
      <c r="J913">
        <v>10439.717000000001</v>
      </c>
    </row>
    <row r="914" spans="1:10">
      <c r="A914" s="390">
        <v>43923</v>
      </c>
      <c r="B914">
        <v>555.90800000000002</v>
      </c>
      <c r="C914">
        <v>2401.6239999999998</v>
      </c>
      <c r="H914" s="390">
        <v>43923</v>
      </c>
      <c r="I914">
        <v>2645.2020000000002</v>
      </c>
      <c r="J914">
        <v>10670.728999999999</v>
      </c>
    </row>
    <row r="915" spans="1:10">
      <c r="A915" s="390">
        <v>43924</v>
      </c>
      <c r="B915">
        <v>540.774</v>
      </c>
      <c r="C915">
        <v>2364.3620000000001</v>
      </c>
      <c r="H915" s="390">
        <v>43924</v>
      </c>
      <c r="I915">
        <v>2573.1880000000001</v>
      </c>
      <c r="J915">
        <v>10506.553</v>
      </c>
    </row>
    <row r="916" spans="1:10">
      <c r="A916" s="390">
        <v>43927</v>
      </c>
      <c r="B916">
        <v>560.49400000000003</v>
      </c>
      <c r="C916">
        <v>2532.6729999999998</v>
      </c>
      <c r="H916" s="390">
        <v>43927</v>
      </c>
      <c r="I916">
        <v>2667.0230000000001</v>
      </c>
      <c r="J916">
        <v>11254.587</v>
      </c>
    </row>
    <row r="917" spans="1:10">
      <c r="A917" s="390">
        <v>43928</v>
      </c>
      <c r="B917">
        <v>572.08600000000001</v>
      </c>
      <c r="C917">
        <v>2529.8969999999999</v>
      </c>
      <c r="H917" s="390">
        <v>43928</v>
      </c>
      <c r="I917">
        <v>2722.183</v>
      </c>
      <c r="J917">
        <v>11242.387000000001</v>
      </c>
    </row>
    <row r="918" spans="1:10">
      <c r="A918" s="390">
        <v>43929</v>
      </c>
      <c r="B918">
        <v>569.89800000000002</v>
      </c>
      <c r="C918">
        <v>2617.3719999999998</v>
      </c>
      <c r="H918" s="390">
        <v>43929</v>
      </c>
      <c r="I918">
        <v>2711.7710000000002</v>
      </c>
      <c r="J918">
        <v>11633.790999999999</v>
      </c>
    </row>
    <row r="919" spans="1:10">
      <c r="A919" s="390">
        <v>43930</v>
      </c>
      <c r="B919">
        <v>576.50800000000004</v>
      </c>
      <c r="C919">
        <v>2657.0709999999999</v>
      </c>
      <c r="H919" s="390">
        <v>43930</v>
      </c>
      <c r="I919">
        <v>2743.2249999999999</v>
      </c>
      <c r="J919">
        <v>11811.675999999999</v>
      </c>
    </row>
    <row r="920" spans="1:10">
      <c r="A920" s="390">
        <v>43931</v>
      </c>
      <c r="B920">
        <v>576.50800000000004</v>
      </c>
      <c r="C920">
        <v>2657.0709999999999</v>
      </c>
      <c r="H920" s="390">
        <v>43931</v>
      </c>
      <c r="I920">
        <v>2743.2249999999999</v>
      </c>
      <c r="J920">
        <v>11811.675999999999</v>
      </c>
    </row>
    <row r="921" spans="1:10">
      <c r="A921" s="390">
        <v>43934</v>
      </c>
      <c r="B921">
        <v>576.50800000000004</v>
      </c>
      <c r="C921">
        <v>2630.8490000000002</v>
      </c>
      <c r="H921" s="390">
        <v>43934</v>
      </c>
      <c r="I921">
        <v>2743.2249999999999</v>
      </c>
      <c r="J921">
        <v>11695.339</v>
      </c>
    </row>
    <row r="922" spans="1:10">
      <c r="A922" s="390">
        <v>43935</v>
      </c>
      <c r="B922">
        <v>573.72400000000005</v>
      </c>
      <c r="C922">
        <v>2711.5</v>
      </c>
      <c r="H922" s="390">
        <v>43935</v>
      </c>
      <c r="I922">
        <v>2729.9769999999999</v>
      </c>
      <c r="J922">
        <v>12055.253000000001</v>
      </c>
    </row>
    <row r="923" spans="1:10">
      <c r="A923" s="390">
        <v>43936</v>
      </c>
      <c r="B923">
        <v>547.15599999999995</v>
      </c>
      <c r="C923">
        <v>2652.5549999999998</v>
      </c>
      <c r="H923" s="390">
        <v>43936</v>
      </c>
      <c r="I923">
        <v>2603.556</v>
      </c>
      <c r="J923">
        <v>11793.924000000001</v>
      </c>
    </row>
    <row r="924" spans="1:10">
      <c r="A924" s="390">
        <v>43937</v>
      </c>
      <c r="B924">
        <v>548.15499999999997</v>
      </c>
      <c r="C924">
        <v>2667.9749999999999</v>
      </c>
      <c r="H924" s="390">
        <v>43937</v>
      </c>
      <c r="I924">
        <v>2608.3119999999999</v>
      </c>
      <c r="J924">
        <v>11862.552</v>
      </c>
    </row>
    <row r="925" spans="1:10">
      <c r="A925" s="390">
        <v>43938</v>
      </c>
      <c r="B925">
        <v>556.56200000000001</v>
      </c>
      <c r="C925">
        <v>2740.3409999999999</v>
      </c>
      <c r="H925" s="390">
        <v>43938</v>
      </c>
      <c r="I925">
        <v>2648.3130000000001</v>
      </c>
      <c r="J925">
        <v>12184.763999999999</v>
      </c>
    </row>
    <row r="926" spans="1:10">
      <c r="A926" s="390">
        <v>43941</v>
      </c>
      <c r="B926">
        <v>556.29499999999996</v>
      </c>
      <c r="C926">
        <v>2692.433</v>
      </c>
      <c r="H926" s="390">
        <v>43941</v>
      </c>
      <c r="I926">
        <v>2649.056</v>
      </c>
      <c r="J926">
        <v>11971.761</v>
      </c>
    </row>
    <row r="927" spans="1:10">
      <c r="A927" s="390">
        <v>43942</v>
      </c>
      <c r="B927">
        <v>537.01099999999997</v>
      </c>
      <c r="C927">
        <v>2608.7159999999999</v>
      </c>
      <c r="H927" s="390">
        <v>43942</v>
      </c>
      <c r="I927">
        <v>2557.2269999999999</v>
      </c>
      <c r="J927">
        <v>11599.797</v>
      </c>
    </row>
    <row r="928" spans="1:10">
      <c r="A928" s="390">
        <v>43943</v>
      </c>
      <c r="B928">
        <v>544.45399999999995</v>
      </c>
      <c r="C928">
        <v>2669.373</v>
      </c>
      <c r="H928" s="390">
        <v>43943</v>
      </c>
      <c r="I928">
        <v>2592.6680000000001</v>
      </c>
      <c r="J928">
        <v>11869.825999999999</v>
      </c>
    </row>
    <row r="929" spans="1:10">
      <c r="A929" s="390">
        <v>43944</v>
      </c>
      <c r="B929">
        <v>551.61699999999996</v>
      </c>
      <c r="C929">
        <v>2668.2719999999999</v>
      </c>
      <c r="H929" s="390">
        <v>43944</v>
      </c>
      <c r="I929">
        <v>2626.779</v>
      </c>
      <c r="J929">
        <v>11865.89</v>
      </c>
    </row>
    <row r="930" spans="1:10">
      <c r="A930" s="390">
        <v>43945</v>
      </c>
      <c r="B930">
        <v>545.23900000000003</v>
      </c>
      <c r="C930">
        <v>2705.7</v>
      </c>
      <c r="H930" s="390">
        <v>43945</v>
      </c>
      <c r="I930">
        <v>2596.4059999999999</v>
      </c>
      <c r="J930">
        <v>12032.583000000001</v>
      </c>
    </row>
    <row r="931" spans="1:10">
      <c r="A931" s="390">
        <v>43948</v>
      </c>
      <c r="B931">
        <v>560.71100000000001</v>
      </c>
      <c r="C931">
        <v>2748.4369999999999</v>
      </c>
      <c r="H931" s="390">
        <v>43948</v>
      </c>
      <c r="I931">
        <v>2670.0810000000001</v>
      </c>
      <c r="J931">
        <v>12222.834999999999</v>
      </c>
    </row>
    <row r="932" spans="1:10">
      <c r="A932" s="390">
        <v>43949</v>
      </c>
      <c r="B932">
        <v>570.63</v>
      </c>
      <c r="C932">
        <v>2733.53</v>
      </c>
      <c r="H932" s="390">
        <v>43949</v>
      </c>
      <c r="I932">
        <v>2717.3150000000001</v>
      </c>
      <c r="J932">
        <v>12156.627</v>
      </c>
    </row>
    <row r="933" spans="1:10">
      <c r="A933" s="390">
        <v>43950</v>
      </c>
      <c r="B933">
        <v>584.23400000000004</v>
      </c>
      <c r="C933">
        <v>2807.5050000000001</v>
      </c>
      <c r="H933" s="390">
        <v>43950</v>
      </c>
      <c r="I933">
        <v>2782.0970000000002</v>
      </c>
      <c r="J933">
        <v>12486.189</v>
      </c>
    </row>
    <row r="934" spans="1:10">
      <c r="A934" s="390">
        <v>43951</v>
      </c>
      <c r="B934">
        <v>573.01</v>
      </c>
      <c r="C934">
        <v>2780.1909999999998</v>
      </c>
      <c r="H934" s="390">
        <v>43951</v>
      </c>
      <c r="I934">
        <v>2728.652</v>
      </c>
      <c r="J934">
        <v>12365.16</v>
      </c>
    </row>
    <row r="935" spans="1:10">
      <c r="A935" s="390">
        <v>43952</v>
      </c>
      <c r="B935">
        <v>573.01</v>
      </c>
      <c r="C935">
        <v>2701.6410000000001</v>
      </c>
      <c r="H935" s="390">
        <v>43952</v>
      </c>
      <c r="I935">
        <v>2728.652</v>
      </c>
      <c r="J935">
        <v>12017.276</v>
      </c>
    </row>
    <row r="936" spans="1:10">
      <c r="A936" s="390">
        <v>43955</v>
      </c>
      <c r="B936">
        <v>551.53099999999995</v>
      </c>
      <c r="C936">
        <v>2714.9520000000002</v>
      </c>
      <c r="H936" s="390">
        <v>43955</v>
      </c>
      <c r="I936">
        <v>2626.3690000000001</v>
      </c>
      <c r="J936">
        <v>12076.57</v>
      </c>
    </row>
    <row r="937" spans="1:10">
      <c r="A937" s="390">
        <v>43956</v>
      </c>
      <c r="B937">
        <v>563.91200000000003</v>
      </c>
      <c r="C937">
        <v>2741.0810000000001</v>
      </c>
      <c r="H937" s="390">
        <v>43956</v>
      </c>
      <c r="I937">
        <v>2685.328</v>
      </c>
      <c r="J937">
        <v>12192.838</v>
      </c>
    </row>
    <row r="938" spans="1:10">
      <c r="A938" s="390">
        <v>43957</v>
      </c>
      <c r="B938">
        <v>555.65300000000002</v>
      </c>
      <c r="C938">
        <v>2724.0050000000001</v>
      </c>
      <c r="H938" s="390">
        <v>43957</v>
      </c>
      <c r="I938">
        <v>2645.9949999999999</v>
      </c>
      <c r="J938">
        <v>12117.769</v>
      </c>
    </row>
    <row r="939" spans="1:10">
      <c r="A939" s="390">
        <v>43958</v>
      </c>
      <c r="B939">
        <v>558.37300000000005</v>
      </c>
      <c r="C939">
        <v>2757.77</v>
      </c>
      <c r="H939" s="390">
        <v>43958</v>
      </c>
      <c r="I939">
        <v>2658.95</v>
      </c>
      <c r="J939">
        <v>12272.105</v>
      </c>
    </row>
    <row r="940" spans="1:10">
      <c r="A940" s="390">
        <v>43959</v>
      </c>
      <c r="B940">
        <v>564.63699999999994</v>
      </c>
      <c r="C940">
        <v>2805.0529999999999</v>
      </c>
      <c r="H940" s="390">
        <v>43959</v>
      </c>
      <c r="I940">
        <v>2688.7809999999999</v>
      </c>
      <c r="J940">
        <v>12484.824000000001</v>
      </c>
    </row>
    <row r="941" spans="1:10">
      <c r="A941" s="390">
        <v>43962</v>
      </c>
      <c r="B941">
        <v>562.39099999999996</v>
      </c>
      <c r="C941">
        <v>2806.1689999999999</v>
      </c>
      <c r="H941" s="390">
        <v>43962</v>
      </c>
      <c r="I941">
        <v>2678.085</v>
      </c>
      <c r="J941">
        <v>12489.897000000001</v>
      </c>
    </row>
    <row r="942" spans="1:10">
      <c r="A942" s="390">
        <v>43963</v>
      </c>
      <c r="B942">
        <v>567.40599999999995</v>
      </c>
      <c r="C942">
        <v>2748.5720000000001</v>
      </c>
      <c r="H942" s="390">
        <v>43963</v>
      </c>
      <c r="I942">
        <v>2701.9630000000002</v>
      </c>
      <c r="J942">
        <v>12235.567999999999</v>
      </c>
    </row>
    <row r="943" spans="1:10">
      <c r="A943" s="390">
        <v>43964</v>
      </c>
      <c r="B943">
        <v>554.94600000000003</v>
      </c>
      <c r="C943">
        <v>2699.2049999999999</v>
      </c>
      <c r="H943" s="390">
        <v>43964</v>
      </c>
      <c r="I943">
        <v>2642.63</v>
      </c>
      <c r="J943">
        <v>12016.617</v>
      </c>
    </row>
    <row r="944" spans="1:10">
      <c r="A944" s="390">
        <v>43965</v>
      </c>
      <c r="B944">
        <v>544.04</v>
      </c>
      <c r="C944">
        <v>2730.6640000000002</v>
      </c>
      <c r="H944" s="390">
        <v>43965</v>
      </c>
      <c r="I944">
        <v>2590.6959999999999</v>
      </c>
      <c r="J944">
        <v>12159.097</v>
      </c>
    </row>
    <row r="945" spans="1:10">
      <c r="A945" s="390">
        <v>43966</v>
      </c>
      <c r="B945">
        <v>543.428</v>
      </c>
      <c r="C945">
        <v>2741.826</v>
      </c>
      <c r="H945" s="390">
        <v>43966</v>
      </c>
      <c r="I945">
        <v>2587.7840000000001</v>
      </c>
      <c r="J945">
        <v>12210.138000000001</v>
      </c>
    </row>
    <row r="946" spans="1:10">
      <c r="A946" s="390">
        <v>43969</v>
      </c>
      <c r="B946">
        <v>562.52099999999996</v>
      </c>
      <c r="C946">
        <v>2828.0279999999998</v>
      </c>
      <c r="H946" s="390">
        <v>43969</v>
      </c>
      <c r="I946">
        <v>2699.7330000000002</v>
      </c>
      <c r="J946">
        <v>12595.396000000001</v>
      </c>
    </row>
    <row r="947" spans="1:10">
      <c r="A947" s="390">
        <v>43970</v>
      </c>
      <c r="B947">
        <v>551.55999999999995</v>
      </c>
      <c r="C947">
        <v>2799.3719999999998</v>
      </c>
      <c r="H947" s="390">
        <v>43970</v>
      </c>
      <c r="I947">
        <v>2647.1280000000002</v>
      </c>
      <c r="J947">
        <v>12468.852000000001</v>
      </c>
    </row>
    <row r="948" spans="1:10">
      <c r="A948" s="390">
        <v>43971</v>
      </c>
      <c r="B948">
        <v>557.39800000000002</v>
      </c>
      <c r="C948">
        <v>2846.2359999999999</v>
      </c>
      <c r="H948" s="390">
        <v>43971</v>
      </c>
      <c r="I948">
        <v>2675.1439999999998</v>
      </c>
      <c r="J948">
        <v>12679.725</v>
      </c>
    </row>
    <row r="949" spans="1:10">
      <c r="A949" s="390">
        <v>43972</v>
      </c>
      <c r="B949">
        <v>553.95399999999995</v>
      </c>
      <c r="C949">
        <v>2824.864</v>
      </c>
      <c r="H949" s="390">
        <v>43972</v>
      </c>
      <c r="I949">
        <v>2658.614</v>
      </c>
      <c r="J949">
        <v>12585.332</v>
      </c>
    </row>
    <row r="950" spans="1:10">
      <c r="A950" s="390">
        <v>43973</v>
      </c>
      <c r="B950">
        <v>561.07100000000003</v>
      </c>
      <c r="C950">
        <v>2832.779</v>
      </c>
      <c r="H950" s="390">
        <v>43973</v>
      </c>
      <c r="I950">
        <v>2692.7719999999999</v>
      </c>
      <c r="J950">
        <v>12622.627</v>
      </c>
    </row>
    <row r="951" spans="1:10">
      <c r="A951" s="390">
        <v>43976</v>
      </c>
      <c r="B951">
        <v>569.72500000000002</v>
      </c>
      <c r="C951">
        <v>2832.779</v>
      </c>
      <c r="H951" s="390">
        <v>43976</v>
      </c>
      <c r="I951">
        <v>2734.306</v>
      </c>
      <c r="J951">
        <v>12622.627</v>
      </c>
    </row>
    <row r="952" spans="1:10">
      <c r="A952" s="390">
        <v>43977</v>
      </c>
      <c r="B952">
        <v>578.27499999999998</v>
      </c>
      <c r="C952">
        <v>2867.6060000000002</v>
      </c>
      <c r="H952" s="390">
        <v>43977</v>
      </c>
      <c r="I952">
        <v>2775.3409999999999</v>
      </c>
      <c r="J952">
        <v>12778.037</v>
      </c>
    </row>
    <row r="953" spans="1:10">
      <c r="A953" s="390">
        <v>43978</v>
      </c>
      <c r="B953">
        <v>584.56500000000005</v>
      </c>
      <c r="C953">
        <v>2909.4119999999998</v>
      </c>
      <c r="H953" s="390">
        <v>43978</v>
      </c>
      <c r="I953">
        <v>2805.529</v>
      </c>
      <c r="J953">
        <v>12964.549000000001</v>
      </c>
    </row>
    <row r="954" spans="1:10">
      <c r="A954" s="390">
        <v>43979</v>
      </c>
      <c r="B954">
        <v>598.25400000000002</v>
      </c>
      <c r="C954">
        <v>2903.384</v>
      </c>
      <c r="H954" s="390">
        <v>43979</v>
      </c>
      <c r="I954">
        <v>2871.2280000000001</v>
      </c>
      <c r="J954">
        <v>12939.179</v>
      </c>
    </row>
    <row r="955" spans="1:10">
      <c r="A955" s="390">
        <v>43980</v>
      </c>
      <c r="B955">
        <v>593.10400000000004</v>
      </c>
      <c r="C955">
        <v>2918.4470000000001</v>
      </c>
      <c r="H955" s="390">
        <v>43980</v>
      </c>
      <c r="I955">
        <v>2846.509</v>
      </c>
      <c r="J955">
        <v>13008.361000000001</v>
      </c>
    </row>
    <row r="956" spans="1:10">
      <c r="A956" s="390">
        <v>43983</v>
      </c>
      <c r="B956">
        <v>603.74099999999999</v>
      </c>
      <c r="C956">
        <v>2931.4319999999998</v>
      </c>
      <c r="H956" s="390">
        <v>43983</v>
      </c>
      <c r="I956">
        <v>2897.5639999999999</v>
      </c>
      <c r="J956">
        <v>13066.799000000001</v>
      </c>
    </row>
    <row r="957" spans="1:10">
      <c r="A957" s="390">
        <v>43984</v>
      </c>
      <c r="B957">
        <v>618.38900000000001</v>
      </c>
      <c r="C957">
        <v>2955.1469999999999</v>
      </c>
      <c r="H957" s="390">
        <v>43984</v>
      </c>
      <c r="I957">
        <v>2967.864</v>
      </c>
      <c r="J957">
        <v>13172.894</v>
      </c>
    </row>
    <row r="958" spans="1:10">
      <c r="A958" s="390">
        <v>43985</v>
      </c>
      <c r="B958">
        <v>638.85900000000004</v>
      </c>
      <c r="C958">
        <v>2995.0230000000001</v>
      </c>
      <c r="H958" s="390">
        <v>43985</v>
      </c>
      <c r="I958">
        <v>3066.1060000000002</v>
      </c>
      <c r="J958">
        <v>13351.914000000001</v>
      </c>
    </row>
    <row r="959" spans="1:10">
      <c r="A959" s="390">
        <v>43986</v>
      </c>
      <c r="B959">
        <v>638.375</v>
      </c>
      <c r="C959">
        <v>2981.7330000000002</v>
      </c>
      <c r="H959" s="390">
        <v>43986</v>
      </c>
      <c r="I959">
        <v>3063.7809999999999</v>
      </c>
      <c r="J959">
        <v>13295.429</v>
      </c>
    </row>
    <row r="960" spans="1:10">
      <c r="A960" s="390">
        <v>43987</v>
      </c>
      <c r="B960">
        <v>655.42200000000003</v>
      </c>
      <c r="C960">
        <v>3056.71</v>
      </c>
      <c r="H960" s="390">
        <v>43987</v>
      </c>
      <c r="I960">
        <v>3145.5990000000002</v>
      </c>
      <c r="J960">
        <v>13629.931</v>
      </c>
    </row>
    <row r="961" spans="1:10">
      <c r="A961" s="390">
        <v>43990</v>
      </c>
      <c r="B961">
        <v>658.03099999999995</v>
      </c>
      <c r="C961">
        <v>3093.6149999999998</v>
      </c>
      <c r="H961" s="390">
        <v>43990</v>
      </c>
      <c r="I961">
        <v>3158.1210000000001</v>
      </c>
      <c r="J961">
        <v>13794.713</v>
      </c>
    </row>
    <row r="962" spans="1:10">
      <c r="A962" s="390">
        <v>43991</v>
      </c>
      <c r="B962">
        <v>648.74099999999999</v>
      </c>
      <c r="C962">
        <v>3070.038</v>
      </c>
      <c r="H962" s="390">
        <v>43991</v>
      </c>
      <c r="I962">
        <v>3113.5340000000001</v>
      </c>
      <c r="J962">
        <v>13690.477000000001</v>
      </c>
    </row>
    <row r="963" spans="1:10">
      <c r="A963" s="390">
        <v>43992</v>
      </c>
      <c r="B963">
        <v>643.73599999999999</v>
      </c>
      <c r="C963">
        <v>3057.4389999999999</v>
      </c>
      <c r="H963" s="390">
        <v>43992</v>
      </c>
      <c r="I963">
        <v>3089.51</v>
      </c>
      <c r="J963">
        <v>13634.353999999999</v>
      </c>
    </row>
    <row r="964" spans="1:10">
      <c r="A964" s="390">
        <v>43993</v>
      </c>
      <c r="B964">
        <v>613.30899999999997</v>
      </c>
      <c r="C964">
        <v>2879.3760000000002</v>
      </c>
      <c r="H964" s="390">
        <v>43993</v>
      </c>
      <c r="I964">
        <v>2943.4839999999999</v>
      </c>
      <c r="J964">
        <v>12841.785</v>
      </c>
    </row>
    <row r="965" spans="1:10">
      <c r="A965" s="390">
        <v>43994</v>
      </c>
      <c r="B965">
        <v>616.16</v>
      </c>
      <c r="C965">
        <v>2915.7040000000002</v>
      </c>
      <c r="H965" s="390">
        <v>43994</v>
      </c>
      <c r="I965">
        <v>2957.1640000000002</v>
      </c>
      <c r="J965">
        <v>13007.564</v>
      </c>
    </row>
    <row r="966" spans="1:10">
      <c r="A966" s="390">
        <v>43997</v>
      </c>
      <c r="B966">
        <v>618.404</v>
      </c>
      <c r="C966">
        <v>2943.422</v>
      </c>
      <c r="H966" s="390">
        <v>43997</v>
      </c>
      <c r="I966">
        <v>2968.2069999999999</v>
      </c>
      <c r="J966">
        <v>13131.735000000001</v>
      </c>
    </row>
    <row r="967" spans="1:10">
      <c r="A967" s="390">
        <v>43998</v>
      </c>
      <c r="B967">
        <v>639.25400000000002</v>
      </c>
      <c r="C967">
        <v>2998.4940000000001</v>
      </c>
      <c r="H967" s="390">
        <v>43998</v>
      </c>
      <c r="I967">
        <v>3068.2820000000002</v>
      </c>
      <c r="J967">
        <v>13377.630999999999</v>
      </c>
    </row>
    <row r="968" spans="1:10">
      <c r="A968" s="390">
        <v>43999</v>
      </c>
      <c r="B968">
        <v>637.58199999999999</v>
      </c>
      <c r="C968">
        <v>2989.2049999999999</v>
      </c>
      <c r="H968" s="390">
        <v>43999</v>
      </c>
      <c r="I968">
        <v>3060.2559999999999</v>
      </c>
      <c r="J968">
        <v>13336.261</v>
      </c>
    </row>
    <row r="969" spans="1:10">
      <c r="A969" s="390">
        <v>44000</v>
      </c>
      <c r="B969">
        <v>633.87800000000004</v>
      </c>
      <c r="C969">
        <v>2992.2130000000002</v>
      </c>
      <c r="H969" s="390">
        <v>44000</v>
      </c>
      <c r="I969">
        <v>3042.48</v>
      </c>
      <c r="J969">
        <v>13350.094999999999</v>
      </c>
    </row>
    <row r="970" spans="1:10">
      <c r="A970" s="390">
        <v>44001</v>
      </c>
      <c r="B970">
        <v>638.9</v>
      </c>
      <c r="C970">
        <v>2976.7640000000001</v>
      </c>
      <c r="H970" s="390">
        <v>44001</v>
      </c>
      <c r="I970">
        <v>3066.58</v>
      </c>
      <c r="J970">
        <v>13283.531999999999</v>
      </c>
    </row>
    <row r="971" spans="1:10">
      <c r="A971" s="390">
        <v>44004</v>
      </c>
      <c r="B971">
        <v>634.69299999999998</v>
      </c>
      <c r="C971">
        <v>2996.395</v>
      </c>
      <c r="H971" s="390">
        <v>44004</v>
      </c>
      <c r="I971">
        <v>3058.1750000000002</v>
      </c>
      <c r="J971">
        <v>13371.142</v>
      </c>
    </row>
    <row r="972" spans="1:10">
      <c r="A972" s="390">
        <v>44005</v>
      </c>
      <c r="B972">
        <v>646.82500000000005</v>
      </c>
      <c r="C972">
        <v>3008.5509999999999</v>
      </c>
      <c r="H972" s="390">
        <v>44005</v>
      </c>
      <c r="I972">
        <v>3116.63</v>
      </c>
      <c r="J972">
        <v>13425.458000000001</v>
      </c>
    </row>
    <row r="973" spans="1:10">
      <c r="A973" s="390">
        <v>44006</v>
      </c>
      <c r="B973">
        <v>625.03399999999999</v>
      </c>
      <c r="C973">
        <v>2930.8159999999998</v>
      </c>
      <c r="H973" s="390">
        <v>44006</v>
      </c>
      <c r="I973">
        <v>3011.6350000000002</v>
      </c>
      <c r="J973">
        <v>13078.602000000001</v>
      </c>
    </row>
    <row r="974" spans="1:10">
      <c r="A974" s="390">
        <v>44007</v>
      </c>
      <c r="B974">
        <v>627.64099999999996</v>
      </c>
      <c r="C974">
        <v>2964.1390000000001</v>
      </c>
      <c r="H974" s="390">
        <v>44007</v>
      </c>
      <c r="I974">
        <v>3024.194</v>
      </c>
      <c r="J974">
        <v>13227.958000000001</v>
      </c>
    </row>
    <row r="975" spans="1:10">
      <c r="A975" s="390">
        <v>44008</v>
      </c>
      <c r="B975">
        <v>624.24900000000002</v>
      </c>
      <c r="C975">
        <v>2893.145</v>
      </c>
      <c r="H975" s="390">
        <v>44008</v>
      </c>
      <c r="I975">
        <v>3007.8519999999999</v>
      </c>
      <c r="J975">
        <v>12911.281000000001</v>
      </c>
    </row>
    <row r="976" spans="1:10">
      <c r="A976" s="390">
        <v>44011</v>
      </c>
      <c r="B976">
        <v>635.01199999999994</v>
      </c>
      <c r="C976">
        <v>2934.2240000000002</v>
      </c>
      <c r="H976" s="390">
        <v>44011</v>
      </c>
      <c r="I976">
        <v>3059.71</v>
      </c>
      <c r="J976">
        <v>13096.587</v>
      </c>
    </row>
    <row r="977" spans="1:10">
      <c r="A977" s="390">
        <v>44012</v>
      </c>
      <c r="B977">
        <v>631.35500000000002</v>
      </c>
      <c r="C977">
        <v>2980.7330000000002</v>
      </c>
      <c r="H977" s="390">
        <v>44012</v>
      </c>
      <c r="I977">
        <v>3042.0920000000001</v>
      </c>
      <c r="J977">
        <v>13305.192999999999</v>
      </c>
    </row>
    <row r="978" spans="1:10">
      <c r="A978" s="390">
        <v>44013</v>
      </c>
      <c r="B978">
        <v>630.84699999999998</v>
      </c>
      <c r="C978">
        <v>2997.328</v>
      </c>
      <c r="H978" s="390">
        <v>44013</v>
      </c>
      <c r="I978">
        <v>3039.645</v>
      </c>
      <c r="J978">
        <v>13379.674999999999</v>
      </c>
    </row>
    <row r="979" spans="1:10">
      <c r="A979" s="390">
        <v>44014</v>
      </c>
      <c r="B979">
        <v>649.80799999999999</v>
      </c>
      <c r="C979">
        <v>3011.4009999999998</v>
      </c>
      <c r="H979" s="390">
        <v>44014</v>
      </c>
      <c r="I979">
        <v>3131.0059999999999</v>
      </c>
      <c r="J979">
        <v>13445.232</v>
      </c>
    </row>
    <row r="980" spans="1:10">
      <c r="A980" s="390">
        <v>44015</v>
      </c>
      <c r="B980">
        <v>643.60400000000004</v>
      </c>
      <c r="C980">
        <v>3011.4009999999998</v>
      </c>
      <c r="H980" s="390">
        <v>44015</v>
      </c>
      <c r="I980">
        <v>3101.1109999999999</v>
      </c>
      <c r="J980">
        <v>13445.232</v>
      </c>
    </row>
    <row r="981" spans="1:10">
      <c r="A981" s="390">
        <v>44018</v>
      </c>
      <c r="B981">
        <v>653.19500000000005</v>
      </c>
      <c r="C981">
        <v>3060.93</v>
      </c>
      <c r="H981" s="390">
        <v>44018</v>
      </c>
      <c r="I981">
        <v>3147.3249999999998</v>
      </c>
      <c r="J981">
        <v>13666.450999999999</v>
      </c>
    </row>
    <row r="982" spans="1:10">
      <c r="A982" s="390">
        <v>44019</v>
      </c>
      <c r="B982">
        <v>653.22799999999995</v>
      </c>
      <c r="C982">
        <v>3029.846</v>
      </c>
      <c r="H982" s="390">
        <v>44019</v>
      </c>
      <c r="I982">
        <v>3147.482</v>
      </c>
      <c r="J982">
        <v>13527.731</v>
      </c>
    </row>
    <row r="983" spans="1:10">
      <c r="A983" s="390">
        <v>44020</v>
      </c>
      <c r="B983">
        <v>651.27599999999995</v>
      </c>
      <c r="C983">
        <v>3055.384</v>
      </c>
      <c r="H983" s="390">
        <v>44020</v>
      </c>
      <c r="I983">
        <v>3138.0770000000002</v>
      </c>
      <c r="J983">
        <v>13641.928</v>
      </c>
    </row>
    <row r="984" spans="1:10">
      <c r="A984" s="390">
        <v>44021</v>
      </c>
      <c r="B984">
        <v>637.60400000000004</v>
      </c>
      <c r="C984">
        <v>3040.3560000000002</v>
      </c>
      <c r="H984" s="390">
        <v>44021</v>
      </c>
      <c r="I984">
        <v>3072.203</v>
      </c>
      <c r="J984">
        <v>13578.495999999999</v>
      </c>
    </row>
    <row r="985" spans="1:10">
      <c r="A985" s="390">
        <v>44022</v>
      </c>
      <c r="B985">
        <v>644.86699999999996</v>
      </c>
      <c r="C985">
        <v>3072.3829999999998</v>
      </c>
      <c r="H985" s="390">
        <v>44022</v>
      </c>
      <c r="I985">
        <v>3107.1990000000001</v>
      </c>
      <c r="J985">
        <v>13721.583000000001</v>
      </c>
    </row>
    <row r="986" spans="1:10">
      <c r="A986" s="390">
        <v>44025</v>
      </c>
      <c r="B986">
        <v>652.42200000000003</v>
      </c>
      <c r="C986">
        <v>3039.2739999999999</v>
      </c>
      <c r="H986" s="390">
        <v>44025</v>
      </c>
      <c r="I986">
        <v>3143.6010000000001</v>
      </c>
      <c r="J986">
        <v>13573.713</v>
      </c>
    </row>
    <row r="987" spans="1:10">
      <c r="A987" s="390">
        <v>44026</v>
      </c>
      <c r="B987">
        <v>649.47500000000002</v>
      </c>
      <c r="C987">
        <v>3080.0030000000002</v>
      </c>
      <c r="H987" s="390">
        <v>44026</v>
      </c>
      <c r="I987">
        <v>3129.4009999999998</v>
      </c>
      <c r="J987">
        <v>13757.34</v>
      </c>
    </row>
    <row r="988" spans="1:10">
      <c r="A988" s="390">
        <v>44027</v>
      </c>
      <c r="B988">
        <v>662.16700000000003</v>
      </c>
      <c r="C988">
        <v>3108.5729999999999</v>
      </c>
      <c r="H988" s="390">
        <v>44027</v>
      </c>
      <c r="I988">
        <v>3190.5549999999998</v>
      </c>
      <c r="J988">
        <v>13885.252</v>
      </c>
    </row>
    <row r="989" spans="1:10">
      <c r="A989" s="390">
        <v>44028</v>
      </c>
      <c r="B989">
        <v>664.827</v>
      </c>
      <c r="C989">
        <v>3097.366</v>
      </c>
      <c r="H989" s="390">
        <v>44028</v>
      </c>
      <c r="I989">
        <v>3203.373</v>
      </c>
      <c r="J989">
        <v>13835.592000000001</v>
      </c>
    </row>
    <row r="990" spans="1:10">
      <c r="A990" s="390">
        <v>44029</v>
      </c>
      <c r="B990">
        <v>666.75699999999995</v>
      </c>
      <c r="C990">
        <v>3107.77</v>
      </c>
      <c r="H990" s="390">
        <v>44029</v>
      </c>
      <c r="I990">
        <v>3212.67</v>
      </c>
      <c r="J990">
        <v>13882.735000000001</v>
      </c>
    </row>
    <row r="991" spans="1:10">
      <c r="A991" s="390">
        <v>44032</v>
      </c>
      <c r="B991">
        <v>670.38599999999997</v>
      </c>
      <c r="C991">
        <v>3138.0390000000002</v>
      </c>
      <c r="H991" s="390">
        <v>44032</v>
      </c>
      <c r="I991">
        <v>3245.7449999999999</v>
      </c>
      <c r="J991">
        <v>14017.946</v>
      </c>
    </row>
    <row r="992" spans="1:10">
      <c r="A992" s="390">
        <v>44033</v>
      </c>
      <c r="B992">
        <v>674.33100000000002</v>
      </c>
      <c r="C992">
        <v>3140.634</v>
      </c>
      <c r="H992" s="390">
        <v>44033</v>
      </c>
      <c r="I992">
        <v>3264.8409999999999</v>
      </c>
      <c r="J992">
        <v>14029.745000000001</v>
      </c>
    </row>
    <row r="993" spans="1:10">
      <c r="A993" s="390">
        <v>44034</v>
      </c>
      <c r="B993">
        <v>668.64400000000001</v>
      </c>
      <c r="C993">
        <v>3158.66</v>
      </c>
      <c r="H993" s="390">
        <v>44034</v>
      </c>
      <c r="I993">
        <v>3237.308</v>
      </c>
      <c r="J993">
        <v>14110.587</v>
      </c>
    </row>
    <row r="994" spans="1:10">
      <c r="A994" s="390">
        <v>44035</v>
      </c>
      <c r="B994">
        <v>663.79</v>
      </c>
      <c r="C994">
        <v>3117.5610000000001</v>
      </c>
      <c r="H994" s="390">
        <v>44035</v>
      </c>
      <c r="I994">
        <v>3213.806</v>
      </c>
      <c r="J994">
        <v>13927.965</v>
      </c>
    </row>
    <row r="995" spans="1:10">
      <c r="A995" s="390">
        <v>44036</v>
      </c>
      <c r="B995">
        <v>651.43399999999997</v>
      </c>
      <c r="C995">
        <v>3096.1759999999999</v>
      </c>
      <c r="H995" s="390">
        <v>44036</v>
      </c>
      <c r="I995">
        <v>3153.9859999999999</v>
      </c>
      <c r="J995">
        <v>13832.697</v>
      </c>
    </row>
    <row r="996" spans="1:10">
      <c r="A996" s="390">
        <v>44039</v>
      </c>
      <c r="B996">
        <v>649.75699999999995</v>
      </c>
      <c r="C996">
        <v>3122.663</v>
      </c>
      <c r="H996" s="390">
        <v>44039</v>
      </c>
      <c r="I996">
        <v>3145.8670000000002</v>
      </c>
      <c r="J996">
        <v>13951.099</v>
      </c>
    </row>
    <row r="997" spans="1:10">
      <c r="A997" s="390">
        <v>44040</v>
      </c>
      <c r="B997">
        <v>646.90200000000004</v>
      </c>
      <c r="C997">
        <v>3100.54</v>
      </c>
      <c r="H997" s="390">
        <v>44040</v>
      </c>
      <c r="I997">
        <v>3132.0410000000002</v>
      </c>
      <c r="J997">
        <v>13852.418</v>
      </c>
    </row>
    <row r="998" spans="1:10">
      <c r="A998" s="390">
        <v>44041</v>
      </c>
      <c r="B998">
        <v>646.59299999999996</v>
      </c>
      <c r="C998">
        <v>3140.7570000000001</v>
      </c>
      <c r="H998" s="390">
        <v>44041</v>
      </c>
      <c r="I998">
        <v>3130.5479999999998</v>
      </c>
      <c r="J998">
        <v>14032.111000000001</v>
      </c>
    </row>
    <row r="999" spans="1:10">
      <c r="A999" s="390">
        <v>44042</v>
      </c>
      <c r="B999">
        <v>625.79300000000001</v>
      </c>
      <c r="C999">
        <v>3130.5120000000002</v>
      </c>
      <c r="H999" s="390">
        <v>44042</v>
      </c>
      <c r="I999">
        <v>3029.8420000000001</v>
      </c>
      <c r="J999">
        <v>13988.56</v>
      </c>
    </row>
    <row r="1000" spans="1:10">
      <c r="A1000" s="390">
        <v>44043</v>
      </c>
      <c r="B1000">
        <v>619.596</v>
      </c>
      <c r="C1000">
        <v>3153.9879999999998</v>
      </c>
      <c r="H1000" s="390">
        <v>44043</v>
      </c>
      <c r="I1000">
        <v>2999.8359999999998</v>
      </c>
      <c r="J1000">
        <v>14095.014999999999</v>
      </c>
    </row>
    <row r="1001" spans="1:10">
      <c r="A1001" s="390">
        <v>44046</v>
      </c>
      <c r="B1001">
        <v>629.15700000000004</v>
      </c>
      <c r="C1001">
        <v>3178.4110000000001</v>
      </c>
      <c r="H1001" s="390">
        <v>44046</v>
      </c>
      <c r="I1001">
        <v>3046.1280000000002</v>
      </c>
      <c r="J1001">
        <v>14204.624</v>
      </c>
    </row>
    <row r="1002" spans="1:10">
      <c r="A1002" s="390">
        <v>44047</v>
      </c>
      <c r="B1002">
        <v>637.04200000000003</v>
      </c>
      <c r="C1002">
        <v>3189.366</v>
      </c>
      <c r="H1002" s="390">
        <v>44047</v>
      </c>
      <c r="I1002">
        <v>3084.3040000000001</v>
      </c>
      <c r="J1002">
        <v>14253.603999999999</v>
      </c>
    </row>
    <row r="1003" spans="1:10">
      <c r="A1003" s="390">
        <v>44048</v>
      </c>
      <c r="B1003">
        <v>641.16300000000001</v>
      </c>
      <c r="C1003">
        <v>3210.027</v>
      </c>
      <c r="H1003" s="390">
        <v>44048</v>
      </c>
      <c r="I1003">
        <v>3104.2570000000001</v>
      </c>
      <c r="J1003">
        <v>14345.94</v>
      </c>
    </row>
    <row r="1004" spans="1:10">
      <c r="A1004" s="390">
        <v>44049</v>
      </c>
      <c r="B1004">
        <v>631.78599999999994</v>
      </c>
      <c r="C1004">
        <v>3228.8240000000001</v>
      </c>
      <c r="H1004" s="390">
        <v>44049</v>
      </c>
      <c r="I1004">
        <v>3058.8539999999998</v>
      </c>
      <c r="J1004">
        <v>14431.525</v>
      </c>
    </row>
    <row r="1005" spans="1:10">
      <c r="A1005" s="390">
        <v>44050</v>
      </c>
      <c r="B1005">
        <v>633.27200000000005</v>
      </c>
      <c r="C1005">
        <v>3227.6689999999999</v>
      </c>
      <c r="H1005" s="390">
        <v>44050</v>
      </c>
      <c r="I1005">
        <v>3066.0520000000001</v>
      </c>
      <c r="J1005">
        <v>14429.264999999999</v>
      </c>
    </row>
    <row r="1006" spans="1:10">
      <c r="A1006" s="390">
        <v>44053</v>
      </c>
      <c r="B1006">
        <v>637.86300000000006</v>
      </c>
      <c r="C1006">
        <v>3233.33</v>
      </c>
      <c r="H1006" s="390">
        <v>44053</v>
      </c>
      <c r="I1006">
        <v>3088.277</v>
      </c>
      <c r="J1006">
        <v>14454.781999999999</v>
      </c>
    </row>
    <row r="1007" spans="1:10">
      <c r="A1007" s="390">
        <v>44054</v>
      </c>
      <c r="B1007">
        <v>654.79200000000003</v>
      </c>
      <c r="C1007">
        <v>3206.4679999999998</v>
      </c>
      <c r="H1007" s="390">
        <v>44054</v>
      </c>
      <c r="I1007">
        <v>3170.2429999999999</v>
      </c>
      <c r="J1007">
        <v>14334.808000000001</v>
      </c>
    </row>
    <row r="1008" spans="1:10">
      <c r="A1008" s="390">
        <v>44055</v>
      </c>
      <c r="B1008">
        <v>662.61</v>
      </c>
      <c r="C1008">
        <v>3253.4949999999999</v>
      </c>
      <c r="H1008" s="390">
        <v>44055</v>
      </c>
      <c r="I1008">
        <v>3208.0949999999998</v>
      </c>
      <c r="J1008">
        <v>14547.05</v>
      </c>
    </row>
    <row r="1009" spans="1:10">
      <c r="A1009" s="390">
        <v>44056</v>
      </c>
      <c r="B1009">
        <v>656.12599999999998</v>
      </c>
      <c r="C1009">
        <v>3249.9459999999999</v>
      </c>
      <c r="H1009" s="390">
        <v>44056</v>
      </c>
      <c r="I1009">
        <v>3176.703</v>
      </c>
      <c r="J1009">
        <v>14534.637000000001</v>
      </c>
    </row>
    <row r="1010" spans="1:10">
      <c r="A1010" s="390">
        <v>44057</v>
      </c>
      <c r="B1010">
        <v>648.98800000000006</v>
      </c>
      <c r="C1010">
        <v>3248.9690000000001</v>
      </c>
      <c r="H1010" s="390">
        <v>44057</v>
      </c>
      <c r="I1010">
        <v>3142.1410000000001</v>
      </c>
      <c r="J1010">
        <v>14531.337</v>
      </c>
    </row>
    <row r="1011" spans="1:10">
      <c r="A1011" s="390">
        <v>44060</v>
      </c>
      <c r="B1011">
        <v>645.50900000000001</v>
      </c>
      <c r="C1011">
        <v>3262.8490000000002</v>
      </c>
      <c r="H1011" s="390">
        <v>44060</v>
      </c>
      <c r="I1011">
        <v>3125.297</v>
      </c>
      <c r="J1011">
        <v>14593.781000000001</v>
      </c>
    </row>
    <row r="1012" spans="1:10">
      <c r="A1012" s="390">
        <v>44061</v>
      </c>
      <c r="B1012">
        <v>642.80200000000002</v>
      </c>
      <c r="C1012">
        <v>3271.4470000000001</v>
      </c>
      <c r="H1012" s="390">
        <v>44061</v>
      </c>
      <c r="I1012">
        <v>3112.1909999999998</v>
      </c>
      <c r="J1012">
        <v>14634.418</v>
      </c>
    </row>
    <row r="1013" spans="1:10">
      <c r="A1013" s="390">
        <v>44062</v>
      </c>
      <c r="B1013">
        <v>649.82100000000003</v>
      </c>
      <c r="C1013">
        <v>3256.2240000000002</v>
      </c>
      <c r="H1013" s="390">
        <v>44062</v>
      </c>
      <c r="I1013">
        <v>3146.1770000000001</v>
      </c>
      <c r="J1013">
        <v>14568.486999999999</v>
      </c>
    </row>
    <row r="1014" spans="1:10">
      <c r="A1014" s="390">
        <v>44063</v>
      </c>
      <c r="B1014">
        <v>640.68399999999997</v>
      </c>
      <c r="C1014">
        <v>3268.8809999999999</v>
      </c>
      <c r="H1014" s="390">
        <v>44063</v>
      </c>
      <c r="I1014">
        <v>3101.9380000000001</v>
      </c>
      <c r="J1014">
        <v>14625.557000000001</v>
      </c>
    </row>
    <row r="1015" spans="1:10">
      <c r="A1015" s="390">
        <v>44064</v>
      </c>
      <c r="B1015">
        <v>638.35699999999997</v>
      </c>
      <c r="C1015">
        <v>3280.51</v>
      </c>
      <c r="H1015" s="390">
        <v>44064</v>
      </c>
      <c r="I1015">
        <v>3090.6689999999999</v>
      </c>
      <c r="J1015">
        <v>14678.433000000001</v>
      </c>
    </row>
    <row r="1016" spans="1:10">
      <c r="A1016" s="390">
        <v>44067</v>
      </c>
      <c r="B1016">
        <v>651.29399999999998</v>
      </c>
      <c r="C1016">
        <v>3310.556</v>
      </c>
      <c r="H1016" s="390">
        <v>44067</v>
      </c>
      <c r="I1016">
        <v>3153.306</v>
      </c>
      <c r="J1016">
        <v>14814.483</v>
      </c>
    </row>
    <row r="1017" spans="1:10">
      <c r="A1017" s="390">
        <v>44068</v>
      </c>
      <c r="B1017">
        <v>647.90599999999995</v>
      </c>
      <c r="C1017">
        <v>3322.61</v>
      </c>
      <c r="H1017" s="390">
        <v>44068</v>
      </c>
      <c r="I1017">
        <v>3136.9009999999998</v>
      </c>
      <c r="J1017">
        <v>14868.574000000001</v>
      </c>
    </row>
    <row r="1018" spans="1:10">
      <c r="A1018" s="390">
        <v>44069</v>
      </c>
      <c r="B1018">
        <v>650.89300000000003</v>
      </c>
      <c r="C1018">
        <v>3358.6480000000001</v>
      </c>
      <c r="H1018" s="390">
        <v>44069</v>
      </c>
      <c r="I1018">
        <v>3151.3670000000002</v>
      </c>
      <c r="J1018">
        <v>15029.945</v>
      </c>
    </row>
    <row r="1019" spans="1:10">
      <c r="A1019" s="390">
        <v>44070</v>
      </c>
      <c r="B1019">
        <v>640.66700000000003</v>
      </c>
      <c r="C1019">
        <v>3364.4029999999998</v>
      </c>
      <c r="H1019" s="390">
        <v>44070</v>
      </c>
      <c r="I1019">
        <v>3101.8560000000002</v>
      </c>
      <c r="J1019">
        <v>15056.616</v>
      </c>
    </row>
    <row r="1020" spans="1:10">
      <c r="A1020" s="390">
        <v>44071</v>
      </c>
      <c r="B1020">
        <v>641.48</v>
      </c>
      <c r="C1020">
        <v>3386.4369999999999</v>
      </c>
      <c r="H1020" s="390">
        <v>44071</v>
      </c>
      <c r="I1020">
        <v>3105.7910000000002</v>
      </c>
      <c r="J1020">
        <v>15156.677</v>
      </c>
    </row>
    <row r="1021" spans="1:10">
      <c r="A1021" s="390">
        <v>44074</v>
      </c>
      <c r="B1021">
        <v>634.63699999999994</v>
      </c>
      <c r="C1021">
        <v>3385.2930000000001</v>
      </c>
      <c r="H1021" s="390">
        <v>44074</v>
      </c>
      <c r="I1021">
        <v>3072.6590000000001</v>
      </c>
      <c r="J1021">
        <v>15153.279</v>
      </c>
    </row>
    <row r="1022" spans="1:10">
      <c r="A1022" s="390">
        <v>44075</v>
      </c>
      <c r="B1022">
        <v>632.17100000000005</v>
      </c>
      <c r="C1022">
        <v>3414.2069999999999</v>
      </c>
      <c r="H1022" s="390">
        <v>44075</v>
      </c>
      <c r="I1022">
        <v>3060.721</v>
      </c>
      <c r="J1022">
        <v>15282.971</v>
      </c>
    </row>
    <row r="1023" spans="1:10">
      <c r="A1023" s="390">
        <v>44076</v>
      </c>
      <c r="B1023">
        <v>640.41700000000003</v>
      </c>
      <c r="C1023">
        <v>3461.3229999999999</v>
      </c>
      <c r="H1023" s="390">
        <v>44076</v>
      </c>
      <c r="I1023">
        <v>3100.645</v>
      </c>
      <c r="J1023">
        <v>15495.369000000001</v>
      </c>
    </row>
    <row r="1024" spans="1:10">
      <c r="A1024" s="390">
        <v>44077</v>
      </c>
      <c r="B1024">
        <v>632.98299999999995</v>
      </c>
      <c r="C1024">
        <v>3334.5419999999999</v>
      </c>
      <c r="H1024" s="390">
        <v>44077</v>
      </c>
      <c r="I1024">
        <v>3064.652</v>
      </c>
      <c r="J1024">
        <v>14930.513999999999</v>
      </c>
    </row>
    <row r="1025" spans="1:10">
      <c r="A1025" s="390">
        <v>44078</v>
      </c>
      <c r="B1025">
        <v>627.50400000000002</v>
      </c>
      <c r="C1025">
        <v>3305.634</v>
      </c>
      <c r="H1025" s="390">
        <v>44078</v>
      </c>
      <c r="I1025">
        <v>3038.123</v>
      </c>
      <c r="J1025">
        <v>14801.078</v>
      </c>
    </row>
    <row r="1026" spans="1:10">
      <c r="A1026" s="390">
        <v>44081</v>
      </c>
      <c r="B1026">
        <v>639.00300000000004</v>
      </c>
      <c r="C1026">
        <v>3305.634</v>
      </c>
      <c r="H1026" s="390">
        <v>44081</v>
      </c>
      <c r="I1026">
        <v>3093.7979999999998</v>
      </c>
      <c r="J1026">
        <v>14801.078</v>
      </c>
    </row>
    <row r="1027" spans="1:10">
      <c r="A1027" s="390">
        <v>44082</v>
      </c>
      <c r="B1027">
        <v>627.94299999999998</v>
      </c>
      <c r="C1027">
        <v>3207.5349999999999</v>
      </c>
      <c r="H1027" s="390">
        <v>44082</v>
      </c>
      <c r="I1027">
        <v>3040.2530000000002</v>
      </c>
      <c r="J1027">
        <v>14362.433999999999</v>
      </c>
    </row>
    <row r="1028" spans="1:10">
      <c r="A1028" s="390">
        <v>44083</v>
      </c>
      <c r="B1028">
        <v>639.18499999999995</v>
      </c>
      <c r="C1028">
        <v>3275.2080000000001</v>
      </c>
      <c r="H1028" s="390">
        <v>44083</v>
      </c>
      <c r="I1028">
        <v>3094.6779999999999</v>
      </c>
      <c r="J1028">
        <v>14666.25</v>
      </c>
    </row>
    <row r="1029" spans="1:10">
      <c r="A1029" s="390">
        <v>44084</v>
      </c>
      <c r="B1029">
        <v>639.76700000000005</v>
      </c>
      <c r="C1029">
        <v>3219.2379999999998</v>
      </c>
      <c r="H1029" s="390">
        <v>44084</v>
      </c>
      <c r="I1029">
        <v>3097.4989999999998</v>
      </c>
      <c r="J1029">
        <v>14416.27</v>
      </c>
    </row>
    <row r="1030" spans="1:10">
      <c r="A1030" s="390">
        <v>44085</v>
      </c>
      <c r="B1030">
        <v>639.505</v>
      </c>
      <c r="C1030">
        <v>3219.9409999999998</v>
      </c>
      <c r="H1030" s="390">
        <v>44085</v>
      </c>
      <c r="I1030">
        <v>3096.2269999999999</v>
      </c>
      <c r="J1030">
        <v>14420.035</v>
      </c>
    </row>
    <row r="1031" spans="1:10">
      <c r="A1031" s="390">
        <v>44088</v>
      </c>
      <c r="B1031">
        <v>636.47699999999998</v>
      </c>
      <c r="C1031">
        <v>3266.049</v>
      </c>
      <c r="H1031" s="390">
        <v>44088</v>
      </c>
      <c r="I1031">
        <v>3081.567</v>
      </c>
      <c r="J1031">
        <v>14630.894</v>
      </c>
    </row>
    <row r="1032" spans="1:10">
      <c r="A1032" s="390">
        <v>44089</v>
      </c>
      <c r="B1032">
        <v>642.08399999999995</v>
      </c>
      <c r="C1032">
        <v>3286.163</v>
      </c>
      <c r="H1032" s="390">
        <v>44089</v>
      </c>
      <c r="I1032">
        <v>3108.7130000000002</v>
      </c>
      <c r="J1032">
        <v>14721.276</v>
      </c>
    </row>
    <row r="1033" spans="1:10">
      <c r="A1033" s="390">
        <v>44090</v>
      </c>
      <c r="B1033">
        <v>641.5</v>
      </c>
      <c r="C1033">
        <v>3270.1640000000002</v>
      </c>
      <c r="H1033" s="390">
        <v>44090</v>
      </c>
      <c r="I1033">
        <v>3105.89</v>
      </c>
      <c r="J1033">
        <v>14650.117</v>
      </c>
    </row>
    <row r="1034" spans="1:10">
      <c r="A1034" s="390">
        <v>44091</v>
      </c>
      <c r="B1034">
        <v>633.61199999999997</v>
      </c>
      <c r="C1034">
        <v>3241.1109999999999</v>
      </c>
      <c r="H1034" s="390">
        <v>44091</v>
      </c>
      <c r="I1034">
        <v>3067.6959999999999</v>
      </c>
      <c r="J1034">
        <v>14520.161</v>
      </c>
    </row>
    <row r="1035" spans="1:10">
      <c r="A1035" s="390">
        <v>44092</v>
      </c>
      <c r="B1035">
        <v>627.077</v>
      </c>
      <c r="C1035">
        <v>3208.569</v>
      </c>
      <c r="H1035" s="390">
        <v>44092</v>
      </c>
      <c r="I1035">
        <v>3036.0590000000002</v>
      </c>
      <c r="J1035">
        <v>14374.583000000001</v>
      </c>
    </row>
    <row r="1036" spans="1:10">
      <c r="A1036" s="390">
        <v>44095</v>
      </c>
      <c r="B1036">
        <v>604.16399999999999</v>
      </c>
      <c r="C1036">
        <v>3176.22</v>
      </c>
      <c r="H1036" s="390">
        <v>44095</v>
      </c>
      <c r="I1036">
        <v>2928.58</v>
      </c>
      <c r="J1036">
        <v>14230.326999999999</v>
      </c>
    </row>
    <row r="1037" spans="1:10">
      <c r="A1037" s="390">
        <v>44096</v>
      </c>
      <c r="B1037">
        <v>607.822</v>
      </c>
      <c r="C1037">
        <v>3208.1320000000001</v>
      </c>
      <c r="H1037" s="390">
        <v>44096</v>
      </c>
      <c r="I1037">
        <v>2946.3130000000001</v>
      </c>
      <c r="J1037">
        <v>14373.375</v>
      </c>
    </row>
    <row r="1038" spans="1:10">
      <c r="A1038" s="390">
        <v>44097</v>
      </c>
      <c r="B1038">
        <v>609.74699999999996</v>
      </c>
      <c r="C1038">
        <v>3129.9609999999998</v>
      </c>
      <c r="H1038" s="390">
        <v>44097</v>
      </c>
      <c r="I1038">
        <v>2955.645</v>
      </c>
      <c r="J1038">
        <v>14024.09</v>
      </c>
    </row>
    <row r="1039" spans="1:10">
      <c r="A1039" s="390">
        <v>44098</v>
      </c>
      <c r="B1039">
        <v>608.01</v>
      </c>
      <c r="C1039">
        <v>3138.2530000000002</v>
      </c>
      <c r="H1039" s="390">
        <v>44098</v>
      </c>
      <c r="I1039">
        <v>2947.223</v>
      </c>
      <c r="J1039">
        <v>14061.942999999999</v>
      </c>
    </row>
    <row r="1040" spans="1:10">
      <c r="A1040" s="390">
        <v>44099</v>
      </c>
      <c r="B1040">
        <v>601.87800000000004</v>
      </c>
      <c r="C1040">
        <v>3191.7170000000001</v>
      </c>
      <c r="H1040" s="390">
        <v>44099</v>
      </c>
      <c r="I1040">
        <v>2917.502</v>
      </c>
      <c r="J1040">
        <v>14301.949000000001</v>
      </c>
    </row>
    <row r="1041" spans="1:10">
      <c r="A1041" s="390">
        <v>44102</v>
      </c>
      <c r="B1041">
        <v>615.47299999999996</v>
      </c>
      <c r="C1041">
        <v>3243.5859999999998</v>
      </c>
      <c r="H1041" s="390">
        <v>44102</v>
      </c>
      <c r="I1041">
        <v>2983.3969999999999</v>
      </c>
      <c r="J1041">
        <v>14534.370999999999</v>
      </c>
    </row>
    <row r="1042" spans="1:10">
      <c r="A1042" s="390">
        <v>44103</v>
      </c>
      <c r="B1042">
        <v>611.84900000000005</v>
      </c>
      <c r="C1042">
        <v>3228.7139999999999</v>
      </c>
      <c r="H1042" s="390">
        <v>44103</v>
      </c>
      <c r="I1042">
        <v>2965.8319999999999</v>
      </c>
      <c r="J1042">
        <v>14469.895</v>
      </c>
    </row>
    <row r="1043" spans="1:10">
      <c r="A1043" s="390">
        <v>44104</v>
      </c>
      <c r="B1043">
        <v>610.07799999999997</v>
      </c>
      <c r="C1043">
        <v>3254.942</v>
      </c>
      <c r="H1043" s="390">
        <v>44104</v>
      </c>
      <c r="I1043">
        <v>2957.2489999999998</v>
      </c>
      <c r="J1043">
        <v>14587.965</v>
      </c>
    </row>
    <row r="1044" spans="1:10">
      <c r="A1044" s="390">
        <v>44105</v>
      </c>
      <c r="B1044">
        <v>609.36099999999999</v>
      </c>
      <c r="C1044">
        <v>3276.8009999999999</v>
      </c>
      <c r="H1044" s="390">
        <v>44105</v>
      </c>
      <c r="I1044">
        <v>2953.7710000000002</v>
      </c>
      <c r="J1044">
        <v>14687.406999999999</v>
      </c>
    </row>
    <row r="1045" spans="1:10">
      <c r="A1045" s="390">
        <v>44106</v>
      </c>
      <c r="B1045">
        <v>609.44600000000003</v>
      </c>
      <c r="C1045">
        <v>3243.913</v>
      </c>
      <c r="H1045" s="390">
        <v>44106</v>
      </c>
      <c r="I1045">
        <v>2954.1849999999999</v>
      </c>
      <c r="J1045">
        <v>14540.057000000001</v>
      </c>
    </row>
    <row r="1046" spans="1:10">
      <c r="A1046" s="390">
        <v>44109</v>
      </c>
      <c r="B1046">
        <v>615.52800000000002</v>
      </c>
      <c r="C1046">
        <v>3302.9549999999999</v>
      </c>
      <c r="H1046" s="390">
        <v>44109</v>
      </c>
      <c r="I1046">
        <v>2983.665</v>
      </c>
      <c r="J1046">
        <v>14806.166999999999</v>
      </c>
    </row>
    <row r="1047" spans="1:10">
      <c r="A1047" s="390">
        <v>44110</v>
      </c>
      <c r="B1047">
        <v>620.68799999999999</v>
      </c>
      <c r="C1047">
        <v>3258.029</v>
      </c>
      <c r="H1047" s="390">
        <v>44110</v>
      </c>
      <c r="I1047">
        <v>3008.6790000000001</v>
      </c>
      <c r="J1047">
        <v>14605.315000000001</v>
      </c>
    </row>
    <row r="1048" spans="1:10">
      <c r="A1048" s="390">
        <v>44111</v>
      </c>
      <c r="B1048">
        <v>622.11</v>
      </c>
      <c r="C1048">
        <v>3314.9079999999999</v>
      </c>
      <c r="H1048" s="390">
        <v>44111</v>
      </c>
      <c r="I1048">
        <v>3015.569</v>
      </c>
      <c r="J1048">
        <v>14860.571</v>
      </c>
    </row>
    <row r="1049" spans="1:10">
      <c r="A1049" s="390">
        <v>44112</v>
      </c>
      <c r="B1049">
        <v>625.75099999999998</v>
      </c>
      <c r="C1049">
        <v>3340.57</v>
      </c>
      <c r="H1049" s="390">
        <v>44112</v>
      </c>
      <c r="I1049">
        <v>3033.221</v>
      </c>
      <c r="J1049">
        <v>14979.864</v>
      </c>
    </row>
    <row r="1050" spans="1:10">
      <c r="A1050" s="390">
        <v>44113</v>
      </c>
      <c r="B1050">
        <v>624.68700000000001</v>
      </c>
      <c r="C1050">
        <v>3370.6190000000001</v>
      </c>
      <c r="H1050" s="390">
        <v>44113</v>
      </c>
      <c r="I1050">
        <v>3028.0650000000001</v>
      </c>
      <c r="J1050">
        <v>15114.923000000001</v>
      </c>
    </row>
    <row r="1051" spans="1:10">
      <c r="A1051" s="390">
        <v>44116</v>
      </c>
      <c r="B1051">
        <v>628.85799999999995</v>
      </c>
      <c r="C1051">
        <v>3425.1729999999998</v>
      </c>
      <c r="H1051" s="390">
        <v>44116</v>
      </c>
      <c r="I1051">
        <v>3048.2829999999999</v>
      </c>
      <c r="J1051">
        <v>15359.558999999999</v>
      </c>
    </row>
    <row r="1052" spans="1:10">
      <c r="A1052" s="390">
        <v>44117</v>
      </c>
      <c r="B1052">
        <v>623.97199999999998</v>
      </c>
      <c r="C1052">
        <v>3407.0970000000002</v>
      </c>
      <c r="H1052" s="390">
        <v>44117</v>
      </c>
      <c r="I1052">
        <v>3024.598</v>
      </c>
      <c r="J1052">
        <v>15278.499</v>
      </c>
    </row>
    <row r="1053" spans="1:10">
      <c r="A1053" s="390">
        <v>44118</v>
      </c>
      <c r="B1053">
        <v>626.00199999999995</v>
      </c>
      <c r="C1053">
        <v>3385.2719999999999</v>
      </c>
      <c r="H1053" s="390">
        <v>44118</v>
      </c>
      <c r="I1053">
        <v>3034.4380000000001</v>
      </c>
      <c r="J1053">
        <v>15182.050999999999</v>
      </c>
    </row>
    <row r="1054" spans="1:10">
      <c r="A1054" s="390">
        <v>44119</v>
      </c>
      <c r="B1054">
        <v>607.54999999999995</v>
      </c>
      <c r="C1054">
        <v>3380.1289999999999</v>
      </c>
      <c r="H1054" s="390">
        <v>44119</v>
      </c>
      <c r="I1054">
        <v>2944.9920000000002</v>
      </c>
      <c r="J1054">
        <v>15159.368</v>
      </c>
    </row>
    <row r="1055" spans="1:10">
      <c r="A1055" s="390">
        <v>44120</v>
      </c>
      <c r="B1055">
        <v>618.18299999999999</v>
      </c>
      <c r="C1055">
        <v>3379.31</v>
      </c>
      <c r="H1055" s="390">
        <v>44120</v>
      </c>
      <c r="I1055">
        <v>2996.5360000000001</v>
      </c>
      <c r="J1055">
        <v>15155.975</v>
      </c>
    </row>
    <row r="1056" spans="1:10">
      <c r="A1056" s="390">
        <v>44123</v>
      </c>
      <c r="B1056">
        <v>617.11199999999997</v>
      </c>
      <c r="C1056">
        <v>3325.5540000000001</v>
      </c>
      <c r="H1056" s="390">
        <v>44123</v>
      </c>
      <c r="I1056">
        <v>2991.3449999999998</v>
      </c>
      <c r="J1056">
        <v>14914.897999999999</v>
      </c>
    </row>
    <row r="1057" spans="1:10">
      <c r="A1057" s="390">
        <v>44124</v>
      </c>
      <c r="B1057">
        <v>621.43399999999997</v>
      </c>
      <c r="C1057">
        <v>3339.0430000000001</v>
      </c>
      <c r="H1057" s="390">
        <v>44124</v>
      </c>
      <c r="I1057">
        <v>3012.2939999999999</v>
      </c>
      <c r="J1057">
        <v>14975.662</v>
      </c>
    </row>
    <row r="1058" spans="1:10">
      <c r="A1058" s="390">
        <v>44125</v>
      </c>
      <c r="B1058">
        <v>608.58399999999995</v>
      </c>
      <c r="C1058">
        <v>3330.6039999999998</v>
      </c>
      <c r="H1058" s="390">
        <v>44125</v>
      </c>
      <c r="I1058">
        <v>2950.0039999999999</v>
      </c>
      <c r="J1058">
        <v>14938.132</v>
      </c>
    </row>
    <row r="1059" spans="1:10">
      <c r="A1059" s="390">
        <v>44126</v>
      </c>
      <c r="B1059">
        <v>608.62199999999996</v>
      </c>
      <c r="C1059">
        <v>3347.3519999999999</v>
      </c>
      <c r="H1059" s="390">
        <v>44126</v>
      </c>
      <c r="I1059">
        <v>2950.1889999999999</v>
      </c>
      <c r="J1059">
        <v>15014.392</v>
      </c>
    </row>
    <row r="1060" spans="1:10">
      <c r="A1060" s="390">
        <v>44127</v>
      </c>
      <c r="B1060">
        <v>616.10299999999995</v>
      </c>
      <c r="C1060">
        <v>3358.933</v>
      </c>
      <c r="H1060" s="390">
        <v>44127</v>
      </c>
      <c r="I1060">
        <v>2986.453</v>
      </c>
      <c r="J1060">
        <v>15066.611999999999</v>
      </c>
    </row>
    <row r="1061" spans="1:10">
      <c r="A1061" s="390">
        <v>44130</v>
      </c>
      <c r="B1061">
        <v>605.69000000000005</v>
      </c>
      <c r="C1061">
        <v>3297.4050000000002</v>
      </c>
      <c r="H1061" s="390">
        <v>44130</v>
      </c>
      <c r="I1061">
        <v>2935.9760000000001</v>
      </c>
      <c r="J1061">
        <v>14790.732</v>
      </c>
    </row>
    <row r="1062" spans="1:10">
      <c r="A1062" s="390">
        <v>44131</v>
      </c>
      <c r="B1062">
        <v>596.90200000000004</v>
      </c>
      <c r="C1062">
        <v>3288.8209999999999</v>
      </c>
      <c r="H1062" s="390">
        <v>44131</v>
      </c>
      <c r="I1062">
        <v>2893.38</v>
      </c>
      <c r="J1062">
        <v>14752.425999999999</v>
      </c>
    </row>
    <row r="1063" spans="1:10">
      <c r="A1063" s="390">
        <v>44132</v>
      </c>
      <c r="B1063">
        <v>572.096</v>
      </c>
      <c r="C1063">
        <v>3174.6759999999999</v>
      </c>
      <c r="H1063" s="390">
        <v>44132</v>
      </c>
      <c r="I1063">
        <v>2773.136</v>
      </c>
      <c r="J1063">
        <v>14240.432000000001</v>
      </c>
    </row>
    <row r="1064" spans="1:10">
      <c r="A1064" s="390">
        <v>44133</v>
      </c>
      <c r="B1064">
        <v>570.51700000000005</v>
      </c>
      <c r="C1064">
        <v>3211.529</v>
      </c>
      <c r="H1064" s="390">
        <v>44133</v>
      </c>
      <c r="I1064">
        <v>2765.482</v>
      </c>
      <c r="J1064">
        <v>14406.911</v>
      </c>
    </row>
    <row r="1065" spans="1:10">
      <c r="A1065" s="390">
        <v>44134</v>
      </c>
      <c r="B1065">
        <v>571.79899999999998</v>
      </c>
      <c r="C1065">
        <v>3166.9279999999999</v>
      </c>
      <c r="H1065" s="390">
        <v>44134</v>
      </c>
      <c r="I1065">
        <v>2771.6979999999999</v>
      </c>
      <c r="J1065">
        <v>14208.39</v>
      </c>
    </row>
    <row r="1066" spans="1:10">
      <c r="A1066" s="390">
        <v>44137</v>
      </c>
      <c r="B1066">
        <v>586.12900000000002</v>
      </c>
      <c r="C1066">
        <v>3205.0239999999999</v>
      </c>
      <c r="H1066" s="390">
        <v>44137</v>
      </c>
      <c r="I1066">
        <v>2841.16</v>
      </c>
      <c r="J1066">
        <v>14379.48</v>
      </c>
    </row>
    <row r="1067" spans="1:10">
      <c r="A1067" s="390">
        <v>44138</v>
      </c>
      <c r="B1067">
        <v>605.41999999999996</v>
      </c>
      <c r="C1067">
        <v>3263.7629999999999</v>
      </c>
      <c r="H1067" s="390">
        <v>44138</v>
      </c>
      <c r="I1067">
        <v>2934.6680000000001</v>
      </c>
      <c r="J1067">
        <v>14643.097</v>
      </c>
    </row>
    <row r="1068" spans="1:10">
      <c r="A1068" s="390">
        <v>44139</v>
      </c>
      <c r="B1068">
        <v>617.70899999999995</v>
      </c>
      <c r="C1068">
        <v>3339.3670000000002</v>
      </c>
      <c r="H1068" s="390">
        <v>44139</v>
      </c>
      <c r="I1068">
        <v>2994.239</v>
      </c>
      <c r="J1068">
        <v>14982.32</v>
      </c>
    </row>
    <row r="1069" spans="1:10">
      <c r="A1069" s="390">
        <v>44140</v>
      </c>
      <c r="B1069">
        <v>630.28499999999997</v>
      </c>
      <c r="C1069">
        <v>3406.6309999999999</v>
      </c>
      <c r="H1069" s="390">
        <v>44140</v>
      </c>
      <c r="I1069">
        <v>3055.1970000000001</v>
      </c>
      <c r="J1069">
        <v>15286.751</v>
      </c>
    </row>
    <row r="1070" spans="1:10">
      <c r="A1070" s="390">
        <v>44141</v>
      </c>
      <c r="B1070">
        <v>629.28200000000004</v>
      </c>
      <c r="C1070">
        <v>3407.5430000000001</v>
      </c>
      <c r="H1070" s="390">
        <v>44141</v>
      </c>
      <c r="I1070">
        <v>3050.337</v>
      </c>
      <c r="J1070">
        <v>15292.968000000001</v>
      </c>
    </row>
    <row r="1071" spans="1:10">
      <c r="A1071" s="390">
        <v>44144</v>
      </c>
      <c r="B1071">
        <v>663.41499999999996</v>
      </c>
      <c r="C1071">
        <v>3435.2930000000001</v>
      </c>
      <c r="H1071" s="390">
        <v>44144</v>
      </c>
      <c r="I1071">
        <v>3215.788</v>
      </c>
      <c r="J1071">
        <v>15418.846</v>
      </c>
    </row>
    <row r="1072" spans="1:10">
      <c r="A1072" s="390">
        <v>44145</v>
      </c>
      <c r="B1072">
        <v>669.42200000000003</v>
      </c>
      <c r="C1072">
        <v>3427.05</v>
      </c>
      <c r="H1072" s="390">
        <v>44145</v>
      </c>
      <c r="I1072">
        <v>3244.9079999999999</v>
      </c>
      <c r="J1072">
        <v>15384.223</v>
      </c>
    </row>
    <row r="1073" spans="1:10">
      <c r="A1073" s="390">
        <v>44146</v>
      </c>
      <c r="B1073">
        <v>674.58600000000001</v>
      </c>
      <c r="C1073">
        <v>3456.915</v>
      </c>
      <c r="H1073" s="390">
        <v>44146</v>
      </c>
      <c r="I1073">
        <v>3269.9380000000001</v>
      </c>
      <c r="J1073">
        <v>15518.285</v>
      </c>
    </row>
    <row r="1074" spans="1:10">
      <c r="A1074" s="390">
        <v>44147</v>
      </c>
      <c r="B1074">
        <v>668.31799999999998</v>
      </c>
      <c r="C1074">
        <v>3424.6970000000001</v>
      </c>
      <c r="H1074" s="390">
        <v>44147</v>
      </c>
      <c r="I1074">
        <v>3239.5549999999998</v>
      </c>
      <c r="J1074">
        <v>15376.683000000001</v>
      </c>
    </row>
    <row r="1075" spans="1:10">
      <c r="A1075" s="390">
        <v>44148</v>
      </c>
      <c r="B1075">
        <v>670.45699999999999</v>
      </c>
      <c r="C1075">
        <v>3468.5120000000002</v>
      </c>
      <c r="H1075" s="390">
        <v>44148</v>
      </c>
      <c r="I1075">
        <v>3249.9259999999999</v>
      </c>
      <c r="J1075">
        <v>15574.793</v>
      </c>
    </row>
    <row r="1076" spans="1:10">
      <c r="A1076" s="390">
        <v>44151</v>
      </c>
      <c r="B1076">
        <v>682.17499999999995</v>
      </c>
      <c r="C1076">
        <v>3507.6149999999998</v>
      </c>
      <c r="H1076" s="390">
        <v>44151</v>
      </c>
      <c r="I1076">
        <v>3306.7240000000002</v>
      </c>
      <c r="J1076">
        <v>15750.616</v>
      </c>
    </row>
    <row r="1077" spans="1:10">
      <c r="A1077" s="390">
        <v>44152</v>
      </c>
      <c r="B1077">
        <v>686.58900000000006</v>
      </c>
      <c r="C1077">
        <v>3495.8560000000002</v>
      </c>
      <c r="H1077" s="390">
        <v>44152</v>
      </c>
      <c r="I1077">
        <v>3328.1219999999998</v>
      </c>
      <c r="J1077">
        <v>15699.934999999999</v>
      </c>
    </row>
    <row r="1078" spans="1:10">
      <c r="A1078" s="390">
        <v>44153</v>
      </c>
      <c r="B1078">
        <v>692.12900000000002</v>
      </c>
      <c r="C1078">
        <v>3460.3960000000002</v>
      </c>
      <c r="H1078" s="390">
        <v>44153</v>
      </c>
      <c r="I1078">
        <v>3354.9760000000001</v>
      </c>
      <c r="J1078">
        <v>15543.259</v>
      </c>
    </row>
    <row r="1079" spans="1:10">
      <c r="A1079" s="390">
        <v>44154</v>
      </c>
      <c r="B1079">
        <v>689.71100000000001</v>
      </c>
      <c r="C1079">
        <v>3477.4969999999998</v>
      </c>
      <c r="H1079" s="390">
        <v>44154</v>
      </c>
      <c r="I1079">
        <v>3343.2570000000001</v>
      </c>
      <c r="J1079">
        <v>15621.074000000001</v>
      </c>
    </row>
    <row r="1080" spans="1:10">
      <c r="A1080" s="390">
        <v>44155</v>
      </c>
      <c r="B1080">
        <v>694.27</v>
      </c>
      <c r="C1080">
        <v>3456.0880000000002</v>
      </c>
      <c r="H1080" s="390">
        <v>44155</v>
      </c>
      <c r="I1080">
        <v>3365.3560000000002</v>
      </c>
      <c r="J1080">
        <v>15525.037</v>
      </c>
    </row>
    <row r="1081" spans="1:10">
      <c r="A1081" s="390">
        <v>44158</v>
      </c>
      <c r="B1081">
        <v>693.17700000000002</v>
      </c>
      <c r="C1081">
        <v>3477.8110000000001</v>
      </c>
      <c r="H1081" s="390">
        <v>44158</v>
      </c>
      <c r="I1081">
        <v>3363.364</v>
      </c>
      <c r="J1081">
        <v>15624.271000000001</v>
      </c>
    </row>
    <row r="1082" spans="1:10">
      <c r="A1082" s="390">
        <v>44159</v>
      </c>
      <c r="B1082">
        <v>710.38499999999999</v>
      </c>
      <c r="C1082">
        <v>3531.8029999999999</v>
      </c>
      <c r="H1082" s="390">
        <v>44159</v>
      </c>
      <c r="I1082">
        <v>3446.8609999999999</v>
      </c>
      <c r="J1082">
        <v>15867.049000000001</v>
      </c>
    </row>
    <row r="1083" spans="1:10">
      <c r="A1083" s="390">
        <v>44160</v>
      </c>
      <c r="B1083">
        <v>714.87099999999998</v>
      </c>
      <c r="C1083">
        <v>3530.7539999999999</v>
      </c>
      <c r="H1083" s="390">
        <v>44160</v>
      </c>
      <c r="I1083">
        <v>3468.6280000000002</v>
      </c>
      <c r="J1083">
        <v>15862.866</v>
      </c>
    </row>
    <row r="1084" spans="1:10">
      <c r="A1084" s="390">
        <v>44161</v>
      </c>
      <c r="B1084">
        <v>710.89800000000002</v>
      </c>
      <c r="C1084">
        <v>3530.7539999999999</v>
      </c>
      <c r="H1084" s="390">
        <v>44161</v>
      </c>
      <c r="I1084">
        <v>3449.346</v>
      </c>
      <c r="J1084">
        <v>15862.866</v>
      </c>
    </row>
    <row r="1085" spans="1:10">
      <c r="A1085" s="390">
        <v>44162</v>
      </c>
      <c r="B1085">
        <v>714.78800000000001</v>
      </c>
      <c r="C1085">
        <v>3542.357</v>
      </c>
      <c r="H1085" s="390">
        <v>44162</v>
      </c>
      <c r="I1085">
        <v>3468.2240000000002</v>
      </c>
      <c r="J1085">
        <v>15916.494000000001</v>
      </c>
    </row>
    <row r="1086" spans="1:10">
      <c r="A1086" s="390">
        <v>44165</v>
      </c>
      <c r="B1086">
        <v>705.68</v>
      </c>
      <c r="C1086">
        <v>3527.5259999999998</v>
      </c>
      <c r="H1086" s="390">
        <v>44165</v>
      </c>
      <c r="I1086">
        <v>3424.029</v>
      </c>
      <c r="J1086">
        <v>15852.246999999999</v>
      </c>
    </row>
    <row r="1087" spans="1:10">
      <c r="A1087" s="390">
        <v>44166</v>
      </c>
      <c r="B1087">
        <v>704.18499999999995</v>
      </c>
      <c r="C1087">
        <v>3563.6239999999998</v>
      </c>
      <c r="H1087" s="390">
        <v>44166</v>
      </c>
      <c r="I1087">
        <v>3416.7750000000001</v>
      </c>
      <c r="J1087">
        <v>16017.186</v>
      </c>
    </row>
    <row r="1088" spans="1:10">
      <c r="A1088" s="390">
        <v>44167</v>
      </c>
      <c r="B1088">
        <v>701.50300000000004</v>
      </c>
      <c r="C1088">
        <v>3567.4380000000001</v>
      </c>
      <c r="H1088" s="390">
        <v>44167</v>
      </c>
      <c r="I1088">
        <v>3403.7620000000002</v>
      </c>
      <c r="J1088">
        <v>16035.742</v>
      </c>
    </row>
    <row r="1089" spans="1:10">
      <c r="A1089" s="390">
        <v>44168</v>
      </c>
      <c r="B1089">
        <v>701.81799999999998</v>
      </c>
      <c r="C1089">
        <v>3569.02</v>
      </c>
      <c r="H1089" s="390">
        <v>44168</v>
      </c>
      <c r="I1089">
        <v>3405.2919999999999</v>
      </c>
      <c r="J1089">
        <v>16045.656000000001</v>
      </c>
    </row>
    <row r="1090" spans="1:10">
      <c r="A1090" s="390">
        <v>44169</v>
      </c>
      <c r="B1090">
        <v>706.65099999999995</v>
      </c>
      <c r="C1090">
        <v>3600.9070000000002</v>
      </c>
      <c r="H1090" s="390">
        <v>44169</v>
      </c>
      <c r="I1090">
        <v>3428.739</v>
      </c>
      <c r="J1090">
        <v>16189.893</v>
      </c>
    </row>
    <row r="1091" spans="1:10">
      <c r="A1091" s="390">
        <v>44172</v>
      </c>
      <c r="B1091">
        <v>703.84699999999998</v>
      </c>
      <c r="C1091">
        <v>3598.6619999999998</v>
      </c>
      <c r="H1091" s="390">
        <v>44172</v>
      </c>
      <c r="I1091">
        <v>3415.1350000000002</v>
      </c>
      <c r="J1091">
        <v>16179.816000000001</v>
      </c>
    </row>
    <row r="1092" spans="1:10">
      <c r="A1092" s="390">
        <v>44173</v>
      </c>
      <c r="B1092">
        <v>703.00800000000004</v>
      </c>
      <c r="C1092">
        <v>3611.0970000000002</v>
      </c>
      <c r="H1092" s="390">
        <v>44173</v>
      </c>
      <c r="I1092">
        <v>3411.0639999999999</v>
      </c>
      <c r="J1092">
        <v>16236.089</v>
      </c>
    </row>
    <row r="1093" spans="1:10">
      <c r="A1093" s="390">
        <v>44174</v>
      </c>
      <c r="B1093">
        <v>705.82</v>
      </c>
      <c r="C1093">
        <v>3574.99</v>
      </c>
      <c r="H1093" s="390">
        <v>44174</v>
      </c>
      <c r="I1093">
        <v>3424.7069999999999</v>
      </c>
      <c r="J1093">
        <v>16074.550999999999</v>
      </c>
    </row>
    <row r="1094" spans="1:10">
      <c r="A1094" s="390">
        <v>44175</v>
      </c>
      <c r="B1094">
        <v>705.94299999999998</v>
      </c>
      <c r="C1094">
        <v>3576.9079999999999</v>
      </c>
      <c r="H1094" s="390">
        <v>44175</v>
      </c>
      <c r="I1094">
        <v>3425.3040000000001</v>
      </c>
      <c r="J1094">
        <v>16084.224</v>
      </c>
    </row>
    <row r="1095" spans="1:10">
      <c r="A1095" s="390">
        <v>44176</v>
      </c>
      <c r="B1095">
        <v>698.98500000000001</v>
      </c>
      <c r="C1095">
        <v>3572.2060000000001</v>
      </c>
      <c r="H1095" s="390">
        <v>44176</v>
      </c>
      <c r="I1095">
        <v>3391.5450000000001</v>
      </c>
      <c r="J1095">
        <v>16063.597</v>
      </c>
    </row>
    <row r="1096" spans="1:10">
      <c r="A1096" s="390">
        <v>44179</v>
      </c>
      <c r="B1096">
        <v>701.07</v>
      </c>
      <c r="C1096">
        <v>3561.2579999999998</v>
      </c>
      <c r="H1096" s="390">
        <v>44179</v>
      </c>
      <c r="I1096">
        <v>3401.6590000000001</v>
      </c>
      <c r="J1096">
        <v>16017.047</v>
      </c>
    </row>
    <row r="1097" spans="1:10">
      <c r="A1097" s="390">
        <v>44180</v>
      </c>
      <c r="B1097">
        <v>704.92600000000004</v>
      </c>
      <c r="C1097">
        <v>3606.6550000000002</v>
      </c>
      <c r="H1097" s="390">
        <v>44180</v>
      </c>
      <c r="I1097">
        <v>3420.3690000000001</v>
      </c>
      <c r="J1097">
        <v>16221.496999999999</v>
      </c>
    </row>
    <row r="1098" spans="1:10">
      <c r="A1098" s="390">
        <v>44181</v>
      </c>
      <c r="B1098">
        <v>707.73099999999999</v>
      </c>
      <c r="C1098">
        <v>3613.1329999999998</v>
      </c>
      <c r="H1098" s="390">
        <v>44181</v>
      </c>
      <c r="I1098">
        <v>3433.982</v>
      </c>
      <c r="J1098">
        <v>16250.708000000001</v>
      </c>
    </row>
    <row r="1099" spans="1:10">
      <c r="A1099" s="390">
        <v>44182</v>
      </c>
      <c r="B1099">
        <v>708.50300000000004</v>
      </c>
      <c r="C1099">
        <v>3639.0509999999999</v>
      </c>
      <c r="H1099" s="390">
        <v>44182</v>
      </c>
      <c r="I1099">
        <v>3437.7260000000001</v>
      </c>
      <c r="J1099">
        <v>16368.016</v>
      </c>
    </row>
    <row r="1100" spans="1:10">
      <c r="A1100" s="390">
        <v>44183</v>
      </c>
      <c r="B1100">
        <v>707.41300000000001</v>
      </c>
      <c r="C1100">
        <v>3630.9140000000002</v>
      </c>
      <c r="H1100" s="390">
        <v>44183</v>
      </c>
      <c r="I1100">
        <v>3432.4380000000001</v>
      </c>
      <c r="J1100">
        <v>16332.647000000001</v>
      </c>
    </row>
    <row r="1101" spans="1:10">
      <c r="A1101" s="390">
        <v>44186</v>
      </c>
      <c r="B1101">
        <v>689.19100000000003</v>
      </c>
      <c r="C1101">
        <v>3618.29</v>
      </c>
      <c r="H1101" s="390">
        <v>44186</v>
      </c>
      <c r="I1101">
        <v>3344.0230000000001</v>
      </c>
      <c r="J1101">
        <v>16276.334999999999</v>
      </c>
    </row>
    <row r="1102" spans="1:10">
      <c r="A1102" s="390">
        <v>44187</v>
      </c>
      <c r="B1102">
        <v>702.57100000000003</v>
      </c>
      <c r="C1102">
        <v>3615.8739999999998</v>
      </c>
      <c r="H1102" s="390">
        <v>44187</v>
      </c>
      <c r="I1102">
        <v>3408.9459999999999</v>
      </c>
      <c r="J1102">
        <v>16266.714</v>
      </c>
    </row>
    <row r="1103" spans="1:10">
      <c r="A1103" s="390">
        <v>44188</v>
      </c>
      <c r="B1103">
        <v>712.52300000000002</v>
      </c>
      <c r="C1103">
        <v>3615.201</v>
      </c>
      <c r="H1103" s="390">
        <v>44188</v>
      </c>
      <c r="I1103">
        <v>3457.2310000000002</v>
      </c>
      <c r="J1103">
        <v>16263.932000000001</v>
      </c>
    </row>
    <row r="1104" spans="1:10">
      <c r="A1104" s="390">
        <v>44189</v>
      </c>
      <c r="B1104">
        <v>712.52300000000002</v>
      </c>
      <c r="C1104">
        <v>3626.7280000000001</v>
      </c>
      <c r="H1104" s="390">
        <v>44189</v>
      </c>
      <c r="I1104">
        <v>3457.2310000000002</v>
      </c>
      <c r="J1104">
        <v>16317.409</v>
      </c>
    </row>
    <row r="1105" spans="1:10">
      <c r="A1105" s="390">
        <v>44190</v>
      </c>
      <c r="B1105">
        <v>712.52300000000002</v>
      </c>
      <c r="C1105">
        <v>3626.7280000000001</v>
      </c>
      <c r="H1105" s="390">
        <v>44190</v>
      </c>
      <c r="I1105">
        <v>3457.2310000000002</v>
      </c>
      <c r="J1105">
        <v>16317.409</v>
      </c>
    </row>
    <row r="1106" spans="1:10">
      <c r="A1106" s="390">
        <v>44193</v>
      </c>
      <c r="B1106">
        <v>717.70100000000002</v>
      </c>
      <c r="C1106">
        <v>3651.1010000000001</v>
      </c>
      <c r="H1106" s="390">
        <v>44193</v>
      </c>
      <c r="I1106">
        <v>3482.3580000000002</v>
      </c>
      <c r="J1106">
        <v>16427.063999999998</v>
      </c>
    </row>
    <row r="1107" spans="1:10">
      <c r="A1107" s="390">
        <v>44194</v>
      </c>
      <c r="B1107">
        <v>716.79700000000003</v>
      </c>
      <c r="C1107">
        <v>3641.8609999999999</v>
      </c>
      <c r="H1107" s="390">
        <v>44194</v>
      </c>
      <c r="I1107">
        <v>3477.971</v>
      </c>
      <c r="J1107">
        <v>16385.494999999999</v>
      </c>
    </row>
    <row r="1108" spans="1:10">
      <c r="A1108" s="390">
        <v>44195</v>
      </c>
      <c r="B1108">
        <v>715.20299999999997</v>
      </c>
      <c r="C1108">
        <v>3647.6860000000001</v>
      </c>
      <c r="H1108" s="390">
        <v>44195</v>
      </c>
      <c r="I1108">
        <v>3470.2359999999999</v>
      </c>
      <c r="J1108">
        <v>16413.762999999999</v>
      </c>
    </row>
    <row r="1109" spans="1:10">
      <c r="A1109" s="390">
        <v>44196</v>
      </c>
      <c r="B1109">
        <v>715.20299999999997</v>
      </c>
      <c r="C1109">
        <v>3667.922</v>
      </c>
      <c r="H1109" s="390">
        <v>44196</v>
      </c>
      <c r="I1109">
        <v>3470.2359999999999</v>
      </c>
      <c r="J1109">
        <v>16506.004000000001</v>
      </c>
    </row>
    <row r="1110" spans="1:10">
      <c r="A1110" s="390">
        <v>44197</v>
      </c>
      <c r="B1110">
        <v>715.20299999999997</v>
      </c>
      <c r="C1110">
        <v>3667.922</v>
      </c>
      <c r="H1110" s="390">
        <v>44197</v>
      </c>
      <c r="I1110">
        <v>3470.2359999999999</v>
      </c>
      <c r="J1110">
        <v>16506.004000000001</v>
      </c>
    </row>
    <row r="1111" spans="1:10">
      <c r="A1111" s="390">
        <v>44200</v>
      </c>
      <c r="B1111">
        <v>717.14499999999998</v>
      </c>
      <c r="C1111">
        <v>3614.1280000000002</v>
      </c>
      <c r="H1111" s="390">
        <v>44200</v>
      </c>
      <c r="I1111">
        <v>3479.6610000000001</v>
      </c>
      <c r="J1111">
        <v>16264.776</v>
      </c>
    </row>
    <row r="1112" spans="1:10">
      <c r="A1112" s="390">
        <v>44201</v>
      </c>
      <c r="B1112">
        <v>712.72299999999996</v>
      </c>
      <c r="C1112">
        <v>3640.576</v>
      </c>
      <c r="H1112" s="390">
        <v>44201</v>
      </c>
      <c r="I1112">
        <v>3458.2040000000002</v>
      </c>
      <c r="J1112">
        <v>16385.644</v>
      </c>
    </row>
    <row r="1113" spans="1:10">
      <c r="A1113" s="390">
        <v>44202</v>
      </c>
      <c r="B1113">
        <v>731.85799999999995</v>
      </c>
      <c r="C1113">
        <v>3658.2950000000001</v>
      </c>
      <c r="H1113" s="390">
        <v>44202</v>
      </c>
      <c r="I1113">
        <v>3551.049</v>
      </c>
      <c r="J1113">
        <v>16465.632000000001</v>
      </c>
    </row>
    <row r="1114" spans="1:10">
      <c r="A1114" s="390">
        <v>44203</v>
      </c>
      <c r="B1114">
        <v>730.49</v>
      </c>
      <c r="C1114">
        <v>3716.7959999999998</v>
      </c>
      <c r="H1114" s="390">
        <v>44203</v>
      </c>
      <c r="I1114">
        <v>3544.4110000000001</v>
      </c>
      <c r="J1114">
        <v>16732.311000000002</v>
      </c>
    </row>
    <row r="1115" spans="1:10">
      <c r="A1115" s="390">
        <v>44204</v>
      </c>
      <c r="B1115">
        <v>732.57399999999996</v>
      </c>
      <c r="C1115">
        <v>3737.7820000000002</v>
      </c>
      <c r="H1115" s="390">
        <v>44204</v>
      </c>
      <c r="I1115">
        <v>3554.5210000000002</v>
      </c>
      <c r="J1115">
        <v>16828.832999999999</v>
      </c>
    </row>
    <row r="1116" spans="1:10">
      <c r="A1116" s="390">
        <v>44207</v>
      </c>
      <c r="B1116">
        <v>729.50300000000004</v>
      </c>
      <c r="C1116">
        <v>3714.1469999999999</v>
      </c>
      <c r="H1116" s="390">
        <v>44207</v>
      </c>
      <c r="I1116">
        <v>3539.6190000000001</v>
      </c>
      <c r="J1116">
        <v>16722.417000000001</v>
      </c>
    </row>
    <row r="1117" spans="1:10">
      <c r="A1117" s="390">
        <v>44208</v>
      </c>
      <c r="B1117">
        <v>725.21900000000005</v>
      </c>
      <c r="C1117">
        <v>3718.3960000000002</v>
      </c>
      <c r="H1117" s="390">
        <v>44208</v>
      </c>
      <c r="I1117">
        <v>3518.8339999999998</v>
      </c>
      <c r="J1117">
        <v>16741.548999999999</v>
      </c>
    </row>
    <row r="1118" spans="1:10">
      <c r="A1118" s="390">
        <v>44209</v>
      </c>
      <c r="B1118">
        <v>728.80600000000004</v>
      </c>
      <c r="C1118">
        <v>3725.7559999999999</v>
      </c>
      <c r="H1118" s="390">
        <v>44209</v>
      </c>
      <c r="I1118">
        <v>3536.241</v>
      </c>
      <c r="J1118">
        <v>16774.975999999999</v>
      </c>
    </row>
    <row r="1119" spans="1:10">
      <c r="A1119" s="390">
        <v>44210</v>
      </c>
      <c r="B1119">
        <v>725.60699999999997</v>
      </c>
      <c r="C1119">
        <v>3711.5160000000001</v>
      </c>
      <c r="H1119" s="390">
        <v>44210</v>
      </c>
      <c r="I1119">
        <v>3520.7179999999998</v>
      </c>
      <c r="J1119">
        <v>16712.703000000001</v>
      </c>
    </row>
    <row r="1120" spans="1:10">
      <c r="A1120" s="390">
        <v>44211</v>
      </c>
      <c r="B1120">
        <v>718.04100000000005</v>
      </c>
      <c r="C1120">
        <v>3684.8029999999999</v>
      </c>
      <c r="H1120" s="390">
        <v>44211</v>
      </c>
      <c r="I1120">
        <v>3484.009</v>
      </c>
      <c r="J1120">
        <v>16592.651999999998</v>
      </c>
    </row>
    <row r="1121" spans="1:10">
      <c r="A1121" s="390">
        <v>44214</v>
      </c>
      <c r="B1121">
        <v>720.20100000000002</v>
      </c>
      <c r="C1121">
        <v>3684.8029999999999</v>
      </c>
      <c r="H1121" s="390">
        <v>44214</v>
      </c>
      <c r="I1121">
        <v>3512.2429999999999</v>
      </c>
      <c r="J1121">
        <v>16592.651999999998</v>
      </c>
    </row>
    <row r="1122" spans="1:10">
      <c r="A1122" s="390">
        <v>44215</v>
      </c>
      <c r="B1122">
        <v>719.03</v>
      </c>
      <c r="C1122">
        <v>3715.0340000000001</v>
      </c>
      <c r="H1122" s="390">
        <v>44215</v>
      </c>
      <c r="I1122">
        <v>3506.5340000000001</v>
      </c>
      <c r="J1122">
        <v>16729.375</v>
      </c>
    </row>
    <row r="1123" spans="1:10">
      <c r="A1123" s="390">
        <v>44216</v>
      </c>
      <c r="B1123">
        <v>724.61599999999999</v>
      </c>
      <c r="C1123">
        <v>3767.1880000000001</v>
      </c>
      <c r="H1123" s="390">
        <v>44216</v>
      </c>
      <c r="I1123">
        <v>3533.7739999999999</v>
      </c>
      <c r="J1123">
        <v>16964.253000000001</v>
      </c>
    </row>
    <row r="1124" spans="1:10">
      <c r="A1124" s="390">
        <v>44217</v>
      </c>
      <c r="B1124">
        <v>717.61199999999997</v>
      </c>
      <c r="C1124">
        <v>3767.9180000000001</v>
      </c>
      <c r="H1124" s="390">
        <v>44217</v>
      </c>
      <c r="I1124">
        <v>3499.614</v>
      </c>
      <c r="J1124">
        <v>16968.84</v>
      </c>
    </row>
    <row r="1125" spans="1:10">
      <c r="A1125" s="390">
        <v>44218</v>
      </c>
      <c r="B1125">
        <v>707.60799999999995</v>
      </c>
      <c r="C1125">
        <v>3757.578</v>
      </c>
      <c r="H1125" s="390">
        <v>44218</v>
      </c>
      <c r="I1125">
        <v>3450.828</v>
      </c>
      <c r="J1125">
        <v>16922.445</v>
      </c>
    </row>
    <row r="1126" spans="1:10">
      <c r="A1126" s="390">
        <v>44221</v>
      </c>
      <c r="B1126">
        <v>695.928</v>
      </c>
      <c r="C1126">
        <v>3770.047</v>
      </c>
      <c r="H1126" s="390">
        <v>44221</v>
      </c>
      <c r="I1126">
        <v>3393.8679999999999</v>
      </c>
      <c r="J1126">
        <v>16978.599999999999</v>
      </c>
    </row>
    <row r="1127" spans="1:10">
      <c r="A1127" s="390">
        <v>44222</v>
      </c>
      <c r="B1127">
        <v>703.96199999999999</v>
      </c>
      <c r="C1127">
        <v>3759.3470000000002</v>
      </c>
      <c r="H1127" s="390">
        <v>44222</v>
      </c>
      <c r="I1127">
        <v>3433.0479999999998</v>
      </c>
      <c r="J1127">
        <v>16930.482</v>
      </c>
    </row>
    <row r="1128" spans="1:10">
      <c r="A1128" s="390">
        <v>44223</v>
      </c>
      <c r="B1128">
        <v>694.57299999999998</v>
      </c>
      <c r="C1128">
        <v>3660.127</v>
      </c>
      <c r="H1128" s="390">
        <v>44223</v>
      </c>
      <c r="I1128">
        <v>3387.259</v>
      </c>
      <c r="J1128">
        <v>16483.651999999998</v>
      </c>
    </row>
    <row r="1129" spans="1:10">
      <c r="A1129" s="390">
        <v>44224</v>
      </c>
      <c r="B1129">
        <v>701.61199999999997</v>
      </c>
      <c r="C1129">
        <v>3700.0340000000001</v>
      </c>
      <c r="H1129" s="390">
        <v>44224</v>
      </c>
      <c r="I1129">
        <v>3421.5859999999998</v>
      </c>
      <c r="J1129">
        <v>16664.947</v>
      </c>
    </row>
    <row r="1130" spans="1:10">
      <c r="A1130" s="390">
        <v>44225</v>
      </c>
      <c r="B1130">
        <v>689.04600000000005</v>
      </c>
      <c r="C1130">
        <v>3630.3029999999999</v>
      </c>
      <c r="H1130" s="390">
        <v>44225</v>
      </c>
      <c r="I1130">
        <v>3360.3069999999998</v>
      </c>
      <c r="J1130">
        <v>16352.894</v>
      </c>
    </row>
    <row r="1131" spans="1:10">
      <c r="A1131" s="390">
        <v>44228</v>
      </c>
      <c r="B1131">
        <v>696.38599999999997</v>
      </c>
      <c r="C1131">
        <v>3690.4650000000001</v>
      </c>
      <c r="H1131" s="390">
        <v>44228</v>
      </c>
      <c r="I1131">
        <v>3396.1</v>
      </c>
      <c r="J1131">
        <v>16623.941999999999</v>
      </c>
    </row>
    <row r="1132" spans="1:10">
      <c r="A1132" s="390">
        <v>44229</v>
      </c>
      <c r="B1132">
        <v>704.1</v>
      </c>
      <c r="C1132">
        <v>3745.1819999999998</v>
      </c>
      <c r="H1132" s="390">
        <v>44229</v>
      </c>
      <c r="I1132">
        <v>3433.721</v>
      </c>
      <c r="J1132">
        <v>16870.578000000001</v>
      </c>
    </row>
    <row r="1133" spans="1:10">
      <c r="A1133" s="390">
        <v>44230</v>
      </c>
      <c r="B1133">
        <v>720.33799999999997</v>
      </c>
      <c r="C1133">
        <v>3747.0630000000001</v>
      </c>
      <c r="H1133" s="390">
        <v>44230</v>
      </c>
      <c r="I1133">
        <v>3512.9090000000001</v>
      </c>
      <c r="J1133">
        <v>16879.048999999999</v>
      </c>
    </row>
    <row r="1134" spans="1:10">
      <c r="A1134" s="390">
        <v>44231</v>
      </c>
      <c r="B1134">
        <v>732.16399999999999</v>
      </c>
      <c r="C1134">
        <v>3789.2109999999998</v>
      </c>
      <c r="H1134" s="390">
        <v>44231</v>
      </c>
      <c r="I1134">
        <v>3570.5830000000001</v>
      </c>
      <c r="J1134">
        <v>17070.524000000001</v>
      </c>
    </row>
    <row r="1135" spans="1:10">
      <c r="A1135" s="390">
        <v>44232</v>
      </c>
      <c r="B1135">
        <v>737.274</v>
      </c>
      <c r="C1135">
        <v>3806.806</v>
      </c>
      <c r="H1135" s="390">
        <v>44232</v>
      </c>
      <c r="I1135">
        <v>3595.502</v>
      </c>
      <c r="J1135">
        <v>17151.97</v>
      </c>
    </row>
    <row r="1136" spans="1:10">
      <c r="A1136" s="390">
        <v>44235</v>
      </c>
      <c r="B1136">
        <v>746.40700000000004</v>
      </c>
      <c r="C1136">
        <v>3834.8240000000001</v>
      </c>
      <c r="H1136" s="390">
        <v>44235</v>
      </c>
      <c r="I1136">
        <v>3640.0430000000001</v>
      </c>
      <c r="J1136">
        <v>17278.561000000002</v>
      </c>
    </row>
    <row r="1137" spans="1:10">
      <c r="A1137" s="390">
        <v>44236</v>
      </c>
      <c r="B1137">
        <v>741.20299999999997</v>
      </c>
      <c r="C1137">
        <v>3832.3339999999998</v>
      </c>
      <c r="H1137" s="390">
        <v>44236</v>
      </c>
      <c r="I1137">
        <v>3614.6619999999998</v>
      </c>
      <c r="J1137">
        <v>17270.148000000001</v>
      </c>
    </row>
    <row r="1138" spans="1:10">
      <c r="A1138" s="390">
        <v>44237</v>
      </c>
      <c r="B1138">
        <v>741.26599999999996</v>
      </c>
      <c r="C1138">
        <v>3832.194</v>
      </c>
      <c r="H1138" s="390">
        <v>44237</v>
      </c>
      <c r="I1138">
        <v>3614.973</v>
      </c>
      <c r="J1138">
        <v>17269.915000000001</v>
      </c>
    </row>
    <row r="1139" spans="1:10">
      <c r="A1139" s="390">
        <v>44238</v>
      </c>
      <c r="B1139">
        <v>741.68299999999999</v>
      </c>
      <c r="C1139">
        <v>3840.9250000000002</v>
      </c>
      <c r="H1139" s="390">
        <v>44238</v>
      </c>
      <c r="I1139">
        <v>3617.0059999999999</v>
      </c>
      <c r="J1139">
        <v>17312.625</v>
      </c>
    </row>
    <row r="1140" spans="1:10">
      <c r="A1140" s="390">
        <v>44239</v>
      </c>
      <c r="B1140">
        <v>744.42200000000003</v>
      </c>
      <c r="C1140">
        <v>3859.6120000000001</v>
      </c>
      <c r="H1140" s="390">
        <v>44239</v>
      </c>
      <c r="I1140">
        <v>3630.3620000000001</v>
      </c>
      <c r="J1140">
        <v>17397.701000000001</v>
      </c>
    </row>
    <row r="1141" spans="1:10">
      <c r="A1141" s="390">
        <v>44242</v>
      </c>
      <c r="B1141">
        <v>750.15899999999999</v>
      </c>
      <c r="C1141">
        <v>3859.6120000000001</v>
      </c>
      <c r="H1141" s="390">
        <v>44242</v>
      </c>
      <c r="I1141">
        <v>3658.3409999999999</v>
      </c>
      <c r="J1141">
        <v>17397.701000000001</v>
      </c>
    </row>
    <row r="1142" spans="1:10">
      <c r="A1142" s="390">
        <v>44243</v>
      </c>
      <c r="B1142">
        <v>744.95899999999995</v>
      </c>
      <c r="C1142">
        <v>3854.9160000000002</v>
      </c>
      <c r="H1142" s="390">
        <v>44243</v>
      </c>
      <c r="I1142">
        <v>3632.982</v>
      </c>
      <c r="J1142">
        <v>17378.544000000002</v>
      </c>
    </row>
    <row r="1143" spans="1:10">
      <c r="A1143" s="390">
        <v>44244</v>
      </c>
      <c r="B1143">
        <v>737.721</v>
      </c>
      <c r="C1143">
        <v>3850.143</v>
      </c>
      <c r="H1143" s="390">
        <v>44244</v>
      </c>
      <c r="I1143">
        <v>3597.6819999999998</v>
      </c>
      <c r="J1143">
        <v>17359.558000000001</v>
      </c>
    </row>
    <row r="1144" spans="1:10">
      <c r="A1144" s="390">
        <v>44245</v>
      </c>
      <c r="B1144">
        <v>729.66300000000001</v>
      </c>
      <c r="C1144">
        <v>3833.23</v>
      </c>
      <c r="H1144" s="390">
        <v>44245</v>
      </c>
      <c r="I1144">
        <v>3558.3879999999999</v>
      </c>
      <c r="J1144">
        <v>17283.931</v>
      </c>
    </row>
    <row r="1145" spans="1:10">
      <c r="A1145" s="390">
        <v>44246</v>
      </c>
      <c r="B1145">
        <v>734.92899999999997</v>
      </c>
      <c r="C1145">
        <v>3829.4650000000001</v>
      </c>
      <c r="H1145" s="390">
        <v>44246</v>
      </c>
      <c r="I1145">
        <v>3584.0650000000001</v>
      </c>
      <c r="J1145">
        <v>17267.924999999999</v>
      </c>
    </row>
    <row r="1146" spans="1:10">
      <c r="A1146" s="390">
        <v>44249</v>
      </c>
      <c r="B1146">
        <v>730.99400000000003</v>
      </c>
      <c r="C1146">
        <v>3790.4839999999999</v>
      </c>
      <c r="H1146" s="390">
        <v>44249</v>
      </c>
      <c r="I1146">
        <v>3564.8760000000002</v>
      </c>
      <c r="J1146">
        <v>17093.487000000001</v>
      </c>
    </row>
    <row r="1147" spans="1:10">
      <c r="A1147" s="390">
        <v>44250</v>
      </c>
      <c r="B1147">
        <v>730.06299999999999</v>
      </c>
      <c r="C1147">
        <v>3792.7080000000001</v>
      </c>
      <c r="H1147" s="390">
        <v>44250</v>
      </c>
      <c r="I1147">
        <v>3560.3359999999998</v>
      </c>
      <c r="J1147">
        <v>17103.844000000001</v>
      </c>
    </row>
    <row r="1148" spans="1:10">
      <c r="A1148" s="390">
        <v>44251</v>
      </c>
      <c r="B1148">
        <v>735.12900000000002</v>
      </c>
      <c r="C1148">
        <v>3831.0219999999999</v>
      </c>
      <c r="H1148" s="390">
        <v>44251</v>
      </c>
      <c r="I1148">
        <v>3585.0439999999999</v>
      </c>
      <c r="J1148">
        <v>17276.827000000001</v>
      </c>
    </row>
    <row r="1149" spans="1:10">
      <c r="A1149" s="390">
        <v>44252</v>
      </c>
      <c r="B1149">
        <v>734.67499999999995</v>
      </c>
      <c r="C1149">
        <v>3733.3359999999998</v>
      </c>
      <c r="H1149" s="390">
        <v>44252</v>
      </c>
      <c r="I1149">
        <v>3582.828</v>
      </c>
      <c r="J1149">
        <v>16838.603999999999</v>
      </c>
    </row>
    <row r="1150" spans="1:10">
      <c r="A1150" s="390">
        <v>44253</v>
      </c>
      <c r="B1150">
        <v>728.98400000000004</v>
      </c>
      <c r="C1150">
        <v>3719.9319999999998</v>
      </c>
      <c r="H1150" s="390">
        <v>44253</v>
      </c>
      <c r="I1150">
        <v>3555.0740000000001</v>
      </c>
      <c r="J1150">
        <v>16779.964</v>
      </c>
    </row>
    <row r="1151" spans="1:10">
      <c r="A1151" s="390">
        <v>44256</v>
      </c>
      <c r="B1151">
        <v>743.15</v>
      </c>
      <c r="C1151">
        <v>3810.8539999999998</v>
      </c>
      <c r="H1151" s="390">
        <v>44256</v>
      </c>
      <c r="I1151">
        <v>3624.1610000000001</v>
      </c>
      <c r="J1151">
        <v>17190.491999999998</v>
      </c>
    </row>
    <row r="1152" spans="1:10">
      <c r="A1152" s="390">
        <v>44257</v>
      </c>
      <c r="B1152">
        <v>737.26700000000005</v>
      </c>
      <c r="C1152">
        <v>3776.61</v>
      </c>
      <c r="H1152" s="390">
        <v>44257</v>
      </c>
      <c r="I1152">
        <v>3595.471</v>
      </c>
      <c r="J1152">
        <v>17036.12</v>
      </c>
    </row>
    <row r="1153" spans="1:10">
      <c r="A1153" s="390">
        <v>44258</v>
      </c>
      <c r="B1153">
        <v>735.71699999999998</v>
      </c>
      <c r="C1153">
        <v>3718.1129999999998</v>
      </c>
      <c r="H1153" s="390">
        <v>44258</v>
      </c>
      <c r="I1153">
        <v>3587.9079999999999</v>
      </c>
      <c r="J1153">
        <v>16773.085999999999</v>
      </c>
    </row>
    <row r="1154" spans="1:10">
      <c r="A1154" s="390">
        <v>44259</v>
      </c>
      <c r="B1154">
        <v>739.61199999999997</v>
      </c>
      <c r="C1154">
        <v>3662.9540000000002</v>
      </c>
      <c r="H1154" s="390">
        <v>44259</v>
      </c>
      <c r="I1154">
        <v>3606.9059999999999</v>
      </c>
      <c r="J1154">
        <v>16527.014999999999</v>
      </c>
    </row>
    <row r="1155" spans="1:10">
      <c r="A1155" s="390">
        <v>44260</v>
      </c>
      <c r="B1155">
        <v>737.03599999999994</v>
      </c>
      <c r="C1155">
        <v>3730.8359999999998</v>
      </c>
      <c r="H1155" s="390">
        <v>44260</v>
      </c>
      <c r="I1155">
        <v>3594.3429999999998</v>
      </c>
      <c r="J1155">
        <v>16833.976999999999</v>
      </c>
    </row>
    <row r="1156" spans="1:10">
      <c r="A1156" s="390">
        <v>44263</v>
      </c>
      <c r="B1156">
        <v>760.17499999999995</v>
      </c>
      <c r="C1156">
        <v>3703.7579999999998</v>
      </c>
      <c r="H1156" s="390">
        <v>44263</v>
      </c>
      <c r="I1156">
        <v>3707.1840000000002</v>
      </c>
      <c r="J1156">
        <v>16711.977999999999</v>
      </c>
    </row>
    <row r="1157" spans="1:10">
      <c r="A1157" s="390">
        <v>44264</v>
      </c>
      <c r="B1157">
        <v>763.149</v>
      </c>
      <c r="C1157">
        <v>3765.181</v>
      </c>
      <c r="H1157" s="390">
        <v>44264</v>
      </c>
      <c r="I1157">
        <v>3721.6869999999999</v>
      </c>
      <c r="J1157">
        <v>16991.159</v>
      </c>
    </row>
    <row r="1158" spans="1:10">
      <c r="A1158" s="390">
        <v>44265</v>
      </c>
      <c r="B1158">
        <v>767.80100000000004</v>
      </c>
      <c r="C1158">
        <v>3786.1750000000002</v>
      </c>
      <c r="H1158" s="390">
        <v>44265</v>
      </c>
      <c r="I1158">
        <v>3744.373</v>
      </c>
      <c r="J1158">
        <v>17086.796999999999</v>
      </c>
    </row>
    <row r="1159" spans="1:10">
      <c r="A1159" s="390">
        <v>44266</v>
      </c>
      <c r="B1159">
        <v>773.18100000000004</v>
      </c>
      <c r="C1159">
        <v>3832.8029999999999</v>
      </c>
      <c r="H1159" s="390">
        <v>44266</v>
      </c>
      <c r="I1159">
        <v>3770.6129999999998</v>
      </c>
      <c r="J1159">
        <v>17297.705999999998</v>
      </c>
    </row>
    <row r="1160" spans="1:10">
      <c r="A1160" s="390">
        <v>44267</v>
      </c>
      <c r="B1160">
        <v>773.45100000000002</v>
      </c>
      <c r="C1160">
        <v>3834.8470000000002</v>
      </c>
      <c r="H1160" s="390">
        <v>44267</v>
      </c>
      <c r="I1160">
        <v>3771.9270000000001</v>
      </c>
      <c r="J1160">
        <v>17311.022000000001</v>
      </c>
    </row>
    <row r="1161" spans="1:10">
      <c r="A1161" s="390">
        <v>44270</v>
      </c>
      <c r="B1161">
        <v>772.71400000000006</v>
      </c>
      <c r="C1161">
        <v>3862.558</v>
      </c>
      <c r="H1161" s="390">
        <v>44270</v>
      </c>
      <c r="I1161">
        <v>3768.3339999999998</v>
      </c>
      <c r="J1161">
        <v>17436.825000000001</v>
      </c>
    </row>
    <row r="1162" spans="1:10">
      <c r="A1162" s="390">
        <v>44271</v>
      </c>
      <c r="B1162">
        <v>776.25400000000002</v>
      </c>
      <c r="C1162">
        <v>3854.998</v>
      </c>
      <c r="H1162" s="390">
        <v>44271</v>
      </c>
      <c r="I1162">
        <v>3785.6</v>
      </c>
      <c r="J1162">
        <v>17403.215</v>
      </c>
    </row>
    <row r="1163" spans="1:10">
      <c r="A1163" s="390">
        <v>44272</v>
      </c>
      <c r="B1163">
        <v>776.61800000000005</v>
      </c>
      <c r="C1163">
        <v>3865.5079999999998</v>
      </c>
      <c r="H1163" s="390">
        <v>44272</v>
      </c>
      <c r="I1163">
        <v>3787.3739999999998</v>
      </c>
      <c r="J1163">
        <v>17450.896000000001</v>
      </c>
    </row>
    <row r="1164" spans="1:10">
      <c r="A1164" s="390">
        <v>44273</v>
      </c>
      <c r="B1164">
        <v>778.86099999999999</v>
      </c>
      <c r="C1164">
        <v>3801.6219999999998</v>
      </c>
      <c r="H1164" s="390">
        <v>44273</v>
      </c>
      <c r="I1164">
        <v>3798.3119999999999</v>
      </c>
      <c r="J1164">
        <v>17163.264999999999</v>
      </c>
    </row>
    <row r="1165" spans="1:10">
      <c r="A1165" s="390">
        <v>44274</v>
      </c>
      <c r="B1165">
        <v>774.01400000000001</v>
      </c>
      <c r="C1165">
        <v>3802.3240000000001</v>
      </c>
      <c r="H1165" s="390">
        <v>44274</v>
      </c>
      <c r="I1165">
        <v>3774.6759999999999</v>
      </c>
      <c r="J1165">
        <v>17168.147000000001</v>
      </c>
    </row>
    <row r="1166" spans="1:10">
      <c r="A1166" s="390">
        <v>44277</v>
      </c>
      <c r="B1166">
        <v>775.09</v>
      </c>
      <c r="C1166">
        <v>3830.92</v>
      </c>
      <c r="H1166" s="390">
        <v>44277</v>
      </c>
      <c r="I1166">
        <v>3779.922</v>
      </c>
      <c r="J1166">
        <v>17297.307000000001</v>
      </c>
    </row>
    <row r="1167" spans="1:10">
      <c r="A1167" s="390">
        <v>44278</v>
      </c>
      <c r="B1167">
        <v>771.23900000000003</v>
      </c>
      <c r="C1167">
        <v>3800.7730000000001</v>
      </c>
      <c r="H1167" s="390">
        <v>44278</v>
      </c>
      <c r="I1167">
        <v>3761.1410000000001</v>
      </c>
      <c r="J1167">
        <v>17161.261999999999</v>
      </c>
    </row>
    <row r="1168" spans="1:10">
      <c r="A1168" s="390">
        <v>44279</v>
      </c>
      <c r="B1168">
        <v>774.73900000000003</v>
      </c>
      <c r="C1168">
        <v>3773.732</v>
      </c>
      <c r="H1168" s="390">
        <v>44279</v>
      </c>
      <c r="I1168">
        <v>3778.2089999999998</v>
      </c>
      <c r="J1168">
        <v>17040.185000000001</v>
      </c>
    </row>
    <row r="1169" spans="1:10">
      <c r="A1169" s="390">
        <v>44280</v>
      </c>
      <c r="B1169">
        <v>774.9</v>
      </c>
      <c r="C1169">
        <v>3791.8879999999999</v>
      </c>
      <c r="H1169" s="390">
        <v>44280</v>
      </c>
      <c r="I1169">
        <v>3778.998</v>
      </c>
      <c r="J1169">
        <v>17122.739000000001</v>
      </c>
    </row>
    <row r="1170" spans="1:10">
      <c r="A1170" s="390">
        <v>44281</v>
      </c>
      <c r="B1170">
        <v>779.67899999999997</v>
      </c>
      <c r="C1170">
        <v>3853.6129999999998</v>
      </c>
      <c r="H1170" s="390">
        <v>44281</v>
      </c>
      <c r="I1170">
        <v>3802.299</v>
      </c>
      <c r="J1170">
        <v>17401.601999999999</v>
      </c>
    </row>
    <row r="1171" spans="1:10">
      <c r="A1171" s="390">
        <v>44284</v>
      </c>
      <c r="B1171">
        <v>781.27</v>
      </c>
      <c r="C1171">
        <v>3846.9870000000001</v>
      </c>
      <c r="H1171" s="390">
        <v>44284</v>
      </c>
      <c r="I1171">
        <v>3810.0590000000002</v>
      </c>
      <c r="J1171">
        <v>17371.681</v>
      </c>
    </row>
    <row r="1172" spans="1:10">
      <c r="A1172" s="390">
        <v>44285</v>
      </c>
      <c r="B1172">
        <v>787.96900000000005</v>
      </c>
      <c r="C1172">
        <v>3835.9630000000002</v>
      </c>
      <c r="H1172" s="390">
        <v>44285</v>
      </c>
      <c r="I1172">
        <v>3842.73</v>
      </c>
      <c r="J1172">
        <v>17324.071</v>
      </c>
    </row>
    <row r="1173" spans="1:10">
      <c r="A1173" s="390">
        <v>44286</v>
      </c>
      <c r="B1173">
        <v>788.38800000000003</v>
      </c>
      <c r="C1173">
        <v>3854.9659999999999</v>
      </c>
      <c r="H1173" s="390">
        <v>44286</v>
      </c>
      <c r="I1173">
        <v>3844.7750000000001</v>
      </c>
      <c r="J1173">
        <v>17411.232</v>
      </c>
    </row>
    <row r="1174" spans="1:10">
      <c r="A1174" s="390">
        <v>44287</v>
      </c>
      <c r="B1174">
        <v>789.36599999999999</v>
      </c>
      <c r="C1174">
        <v>3902.4070000000002</v>
      </c>
      <c r="H1174" s="390">
        <v>44287</v>
      </c>
      <c r="I1174">
        <v>3849.5430000000001</v>
      </c>
      <c r="J1174">
        <v>17625.544000000002</v>
      </c>
    </row>
    <row r="1175" spans="1:10">
      <c r="A1175" s="390">
        <v>44288</v>
      </c>
      <c r="B1175">
        <v>789.36599999999999</v>
      </c>
      <c r="C1175">
        <v>3902.4070000000002</v>
      </c>
      <c r="H1175" s="390">
        <v>44288</v>
      </c>
      <c r="I1175">
        <v>3849.5430000000001</v>
      </c>
      <c r="J1175">
        <v>17625.544000000002</v>
      </c>
    </row>
    <row r="1176" spans="1:10">
      <c r="A1176" s="390">
        <v>44291</v>
      </c>
      <c r="B1176">
        <v>789.36599999999999</v>
      </c>
      <c r="C1176">
        <v>3955.1</v>
      </c>
      <c r="H1176" s="390">
        <v>44291</v>
      </c>
      <c r="I1176">
        <v>3849.5430000000001</v>
      </c>
      <c r="J1176">
        <v>17865.759999999998</v>
      </c>
    </row>
    <row r="1177" spans="1:10">
      <c r="A1177" s="390">
        <v>44292</v>
      </c>
      <c r="B1177">
        <v>790.91499999999996</v>
      </c>
      <c r="C1177">
        <v>3955.163</v>
      </c>
      <c r="H1177" s="390">
        <v>44292</v>
      </c>
      <c r="I1177">
        <v>3857.0970000000002</v>
      </c>
      <c r="J1177">
        <v>17866.780999999999</v>
      </c>
    </row>
    <row r="1178" spans="1:10">
      <c r="A1178" s="390">
        <v>44293</v>
      </c>
      <c r="B1178">
        <v>789.93</v>
      </c>
      <c r="C1178">
        <v>3959.55</v>
      </c>
      <c r="H1178" s="390">
        <v>44293</v>
      </c>
      <c r="I1178">
        <v>3852.2919999999999</v>
      </c>
      <c r="J1178">
        <v>17886.936000000002</v>
      </c>
    </row>
    <row r="1179" spans="1:10">
      <c r="A1179" s="390">
        <v>44294</v>
      </c>
      <c r="B1179">
        <v>785.08699999999999</v>
      </c>
      <c r="C1179">
        <v>3980.0970000000002</v>
      </c>
      <c r="H1179" s="390">
        <v>44294</v>
      </c>
      <c r="I1179">
        <v>3828.674</v>
      </c>
      <c r="J1179">
        <v>17983.698</v>
      </c>
    </row>
    <row r="1180" spans="1:10">
      <c r="A1180" s="390">
        <v>44295</v>
      </c>
      <c r="B1180">
        <v>780.01599999999996</v>
      </c>
      <c r="C1180">
        <v>4009.6149999999998</v>
      </c>
      <c r="H1180" s="390">
        <v>44295</v>
      </c>
      <c r="I1180">
        <v>3803.9470000000001</v>
      </c>
      <c r="J1180">
        <v>18117.302</v>
      </c>
    </row>
    <row r="1181" spans="1:10">
      <c r="A1181" s="390">
        <v>44298</v>
      </c>
      <c r="B1181">
        <v>781.79399999999998</v>
      </c>
      <c r="C1181">
        <v>4009.2979999999998</v>
      </c>
      <c r="H1181" s="390">
        <v>44298</v>
      </c>
      <c r="I1181">
        <v>3812.614</v>
      </c>
      <c r="J1181">
        <v>18116.136999999999</v>
      </c>
    </row>
    <row r="1182" spans="1:10">
      <c r="A1182" s="390">
        <v>44299</v>
      </c>
      <c r="B1182">
        <v>786.46799999999996</v>
      </c>
      <c r="C1182">
        <v>4027.0540000000001</v>
      </c>
      <c r="H1182" s="390">
        <v>44299</v>
      </c>
      <c r="I1182">
        <v>3835.4119999999998</v>
      </c>
      <c r="J1182">
        <v>18196.368999999999</v>
      </c>
    </row>
    <row r="1183" spans="1:10">
      <c r="A1183" s="390">
        <v>44300</v>
      </c>
      <c r="B1183">
        <v>785.34799999999996</v>
      </c>
      <c r="C1183">
        <v>4008.54</v>
      </c>
      <c r="H1183" s="390">
        <v>44300</v>
      </c>
      <c r="I1183">
        <v>3829.9479999999999</v>
      </c>
      <c r="J1183">
        <v>18114.823</v>
      </c>
    </row>
    <row r="1184" spans="1:10">
      <c r="A1184" s="390">
        <v>44301</v>
      </c>
      <c r="B1184">
        <v>784.38800000000003</v>
      </c>
      <c r="C1184">
        <v>4055.56</v>
      </c>
      <c r="H1184" s="390">
        <v>44301</v>
      </c>
      <c r="I1184">
        <v>3825.2660000000001</v>
      </c>
      <c r="J1184">
        <v>18327.665000000001</v>
      </c>
    </row>
    <row r="1185" spans="1:10">
      <c r="A1185" s="390">
        <v>44302</v>
      </c>
      <c r="B1185">
        <v>791.524</v>
      </c>
      <c r="C1185">
        <v>4067.3380000000002</v>
      </c>
      <c r="H1185" s="390">
        <v>44302</v>
      </c>
      <c r="I1185">
        <v>3860.0639999999999</v>
      </c>
      <c r="J1185">
        <v>18380.893</v>
      </c>
    </row>
    <row r="1186" spans="1:10">
      <c r="A1186" s="390">
        <v>44305</v>
      </c>
      <c r="B1186">
        <v>788.56500000000005</v>
      </c>
      <c r="C1186">
        <v>4043.6930000000002</v>
      </c>
      <c r="H1186" s="390">
        <v>44305</v>
      </c>
      <c r="I1186">
        <v>3858.5010000000002</v>
      </c>
      <c r="J1186">
        <v>18274.039000000001</v>
      </c>
    </row>
    <row r="1187" spans="1:10">
      <c r="A1187" s="390">
        <v>44306</v>
      </c>
      <c r="B1187">
        <v>770.50900000000001</v>
      </c>
      <c r="C1187">
        <v>4015.8969999999999</v>
      </c>
      <c r="H1187" s="390">
        <v>44306</v>
      </c>
      <c r="I1187">
        <v>3770.1550000000002</v>
      </c>
      <c r="J1187">
        <v>18148.98</v>
      </c>
    </row>
    <row r="1188" spans="1:10">
      <c r="A1188" s="390">
        <v>44307</v>
      </c>
      <c r="B1188">
        <v>772.78200000000004</v>
      </c>
      <c r="C1188">
        <v>4053.1610000000001</v>
      </c>
      <c r="H1188" s="390">
        <v>44307</v>
      </c>
      <c r="I1188">
        <v>3781.2739999999999</v>
      </c>
      <c r="J1188">
        <v>18317.391</v>
      </c>
    </row>
    <row r="1189" spans="1:10">
      <c r="A1189" s="390">
        <v>44308</v>
      </c>
      <c r="B1189">
        <v>780.23199999999997</v>
      </c>
      <c r="C1189">
        <v>4018.7930000000001</v>
      </c>
      <c r="H1189" s="390">
        <v>44308</v>
      </c>
      <c r="I1189">
        <v>3817.7289999999998</v>
      </c>
      <c r="J1189">
        <v>18163.457999999999</v>
      </c>
    </row>
    <row r="1190" spans="1:10">
      <c r="A1190" s="390">
        <v>44309</v>
      </c>
      <c r="B1190">
        <v>779.21699999999998</v>
      </c>
      <c r="C1190">
        <v>4064.4180000000001</v>
      </c>
      <c r="H1190" s="390">
        <v>44309</v>
      </c>
      <c r="I1190">
        <v>3812.761</v>
      </c>
      <c r="J1190">
        <v>18370.258999999998</v>
      </c>
    </row>
    <row r="1191" spans="1:10">
      <c r="A1191" s="390">
        <v>44312</v>
      </c>
      <c r="B1191">
        <v>782.596</v>
      </c>
      <c r="C1191">
        <v>4074.1559999999999</v>
      </c>
      <c r="H1191" s="390">
        <v>44312</v>
      </c>
      <c r="I1191">
        <v>3829.2950000000001</v>
      </c>
      <c r="J1191">
        <v>18414.27</v>
      </c>
    </row>
    <row r="1192" spans="1:10">
      <c r="A1192" s="390">
        <v>44313</v>
      </c>
      <c r="B1192">
        <v>780.86400000000003</v>
      </c>
      <c r="C1192">
        <v>4072.5329999999999</v>
      </c>
      <c r="H1192" s="390">
        <v>44313</v>
      </c>
      <c r="I1192">
        <v>3820.819</v>
      </c>
      <c r="J1192">
        <v>18407.056</v>
      </c>
    </row>
    <row r="1193" spans="1:10">
      <c r="A1193" s="390">
        <v>44314</v>
      </c>
      <c r="B1193">
        <v>781.07799999999997</v>
      </c>
      <c r="C1193">
        <v>4068.136</v>
      </c>
      <c r="H1193" s="390">
        <v>44314</v>
      </c>
      <c r="I1193">
        <v>3821.8670000000002</v>
      </c>
      <c r="J1193">
        <v>18387.280999999999</v>
      </c>
    </row>
    <row r="1194" spans="1:10">
      <c r="A1194" s="390">
        <v>44315</v>
      </c>
      <c r="B1194">
        <v>774.17600000000004</v>
      </c>
      <c r="C1194">
        <v>4091.4789999999998</v>
      </c>
      <c r="H1194" s="390">
        <v>44315</v>
      </c>
      <c r="I1194">
        <v>3788.096</v>
      </c>
      <c r="J1194">
        <v>18493.756000000001</v>
      </c>
    </row>
    <row r="1195" spans="1:10">
      <c r="A1195" s="390">
        <v>44316</v>
      </c>
      <c r="B1195">
        <v>771.14300000000003</v>
      </c>
      <c r="C1195">
        <v>4061.259</v>
      </c>
      <c r="H1195" s="390">
        <v>44316</v>
      </c>
      <c r="I1195">
        <v>3773.2559999999999</v>
      </c>
      <c r="J1195">
        <v>18358.842000000001</v>
      </c>
    </row>
    <row r="1196" spans="1:10">
      <c r="A1196" s="390">
        <v>44319</v>
      </c>
      <c r="B1196">
        <v>780.99</v>
      </c>
      <c r="C1196">
        <v>4068.8809999999999</v>
      </c>
      <c r="H1196" s="390">
        <v>44319</v>
      </c>
      <c r="I1196">
        <v>3821.4369999999999</v>
      </c>
      <c r="J1196">
        <v>18393.361000000001</v>
      </c>
    </row>
    <row r="1197" spans="1:10">
      <c r="A1197" s="390">
        <v>44320</v>
      </c>
      <c r="B1197">
        <v>766.51400000000001</v>
      </c>
      <c r="C1197">
        <v>4036.9470000000001</v>
      </c>
      <c r="H1197" s="390">
        <v>44320</v>
      </c>
      <c r="I1197">
        <v>3750.6039999999998</v>
      </c>
      <c r="J1197">
        <v>18249.003000000001</v>
      </c>
    </row>
    <row r="1198" spans="1:10">
      <c r="A1198" s="390">
        <v>44321</v>
      </c>
      <c r="B1198">
        <v>782.23099999999999</v>
      </c>
      <c r="C1198">
        <v>4036.3530000000001</v>
      </c>
      <c r="H1198" s="390">
        <v>44321</v>
      </c>
      <c r="I1198">
        <v>3827.5120000000002</v>
      </c>
      <c r="J1198">
        <v>18246.420999999998</v>
      </c>
    </row>
    <row r="1199" spans="1:10">
      <c r="A1199" s="390">
        <v>44322</v>
      </c>
      <c r="B1199">
        <v>783.84299999999996</v>
      </c>
      <c r="C1199">
        <v>4063.1060000000002</v>
      </c>
      <c r="H1199" s="390">
        <v>44322</v>
      </c>
      <c r="I1199">
        <v>3835.3980000000001</v>
      </c>
      <c r="J1199">
        <v>18370.080999999998</v>
      </c>
    </row>
    <row r="1200" spans="1:10">
      <c r="A1200" s="390">
        <v>44323</v>
      </c>
      <c r="B1200">
        <v>786.11800000000005</v>
      </c>
      <c r="C1200">
        <v>4094.346</v>
      </c>
      <c r="H1200" s="390">
        <v>44323</v>
      </c>
      <c r="I1200">
        <v>3846.5309999999999</v>
      </c>
      <c r="J1200">
        <v>18514.379000000001</v>
      </c>
    </row>
    <row r="1201" spans="1:10">
      <c r="A1201" s="390">
        <v>44326</v>
      </c>
      <c r="B1201">
        <v>793.08299999999997</v>
      </c>
      <c r="C1201">
        <v>4048.1080000000002</v>
      </c>
      <c r="H1201" s="390">
        <v>44326</v>
      </c>
      <c r="I1201">
        <v>3880.6089999999999</v>
      </c>
      <c r="J1201">
        <v>18305.741999999998</v>
      </c>
    </row>
    <row r="1202" spans="1:10">
      <c r="A1202" s="390">
        <v>44327</v>
      </c>
      <c r="B1202">
        <v>780.21299999999997</v>
      </c>
      <c r="C1202">
        <v>4017.4839999999999</v>
      </c>
      <c r="H1202" s="390">
        <v>44327</v>
      </c>
      <c r="I1202">
        <v>3817.634</v>
      </c>
      <c r="J1202">
        <v>18167.538</v>
      </c>
    </row>
    <row r="1203" spans="1:10">
      <c r="A1203" s="390">
        <v>44328</v>
      </c>
      <c r="B1203">
        <v>782.92899999999997</v>
      </c>
      <c r="C1203">
        <v>3928.6709999999998</v>
      </c>
      <c r="H1203" s="390">
        <v>44328</v>
      </c>
      <c r="I1203">
        <v>3830.9250000000002</v>
      </c>
      <c r="J1203">
        <v>17768.165000000001</v>
      </c>
    </row>
    <row r="1204" spans="1:10">
      <c r="A1204" s="390">
        <v>44329</v>
      </c>
      <c r="B1204">
        <v>783.65499999999997</v>
      </c>
      <c r="C1204">
        <v>3973.3389999999999</v>
      </c>
      <c r="H1204" s="390">
        <v>44329</v>
      </c>
      <c r="I1204">
        <v>3834.4769999999999</v>
      </c>
      <c r="J1204">
        <v>17973.109</v>
      </c>
    </row>
    <row r="1205" spans="1:10">
      <c r="A1205" s="390">
        <v>44330</v>
      </c>
      <c r="B1205">
        <v>792.245</v>
      </c>
      <c r="C1205">
        <v>4035.5149999999999</v>
      </c>
      <c r="H1205" s="390">
        <v>44330</v>
      </c>
      <c r="I1205">
        <v>3876.5070000000001</v>
      </c>
      <c r="J1205">
        <v>18255.727999999999</v>
      </c>
    </row>
    <row r="1206" spans="1:10">
      <c r="A1206" s="390">
        <v>44333</v>
      </c>
      <c r="B1206">
        <v>795.072</v>
      </c>
      <c r="C1206">
        <v>4023.8319999999999</v>
      </c>
      <c r="H1206" s="390">
        <v>44333</v>
      </c>
      <c r="I1206">
        <v>3890.3420000000001</v>
      </c>
      <c r="J1206">
        <v>18202.939999999999</v>
      </c>
    </row>
    <row r="1207" spans="1:10">
      <c r="A1207" s="390">
        <v>44334</v>
      </c>
      <c r="B1207">
        <v>795.322</v>
      </c>
      <c r="C1207">
        <v>3992.5</v>
      </c>
      <c r="H1207" s="390">
        <v>44334</v>
      </c>
      <c r="I1207">
        <v>3891.567</v>
      </c>
      <c r="J1207">
        <v>18063.332999999999</v>
      </c>
    </row>
    <row r="1208" spans="1:10">
      <c r="A1208" s="390">
        <v>44335</v>
      </c>
      <c r="B1208">
        <v>781.53</v>
      </c>
      <c r="C1208">
        <v>3981.759</v>
      </c>
      <c r="H1208" s="390">
        <v>44335</v>
      </c>
      <c r="I1208">
        <v>3824.0819999999999</v>
      </c>
      <c r="J1208">
        <v>18017.11</v>
      </c>
    </row>
    <row r="1209" spans="1:10">
      <c r="A1209" s="390">
        <v>44336</v>
      </c>
      <c r="B1209">
        <v>788.85299999999995</v>
      </c>
      <c r="C1209">
        <v>4028.3829999999998</v>
      </c>
      <c r="H1209" s="390">
        <v>44336</v>
      </c>
      <c r="I1209">
        <v>3859.913</v>
      </c>
      <c r="J1209">
        <v>18229.581999999999</v>
      </c>
    </row>
    <row r="1210" spans="1:10">
      <c r="A1210" s="390">
        <v>44337</v>
      </c>
      <c r="B1210">
        <v>798.23500000000001</v>
      </c>
      <c r="C1210">
        <v>4024.5529999999999</v>
      </c>
      <c r="H1210" s="390">
        <v>44337</v>
      </c>
      <c r="I1210">
        <v>3905.819</v>
      </c>
      <c r="J1210">
        <v>18212.952000000001</v>
      </c>
    </row>
    <row r="1211" spans="1:10">
      <c r="A1211" s="390">
        <v>44340</v>
      </c>
      <c r="B1211">
        <v>795.21900000000005</v>
      </c>
      <c r="C1211">
        <v>4065.433</v>
      </c>
      <c r="H1211" s="390">
        <v>44340</v>
      </c>
      <c r="I1211">
        <v>3921.915</v>
      </c>
      <c r="J1211">
        <v>18399.682000000001</v>
      </c>
    </row>
    <row r="1212" spans="1:10">
      <c r="A1212" s="390">
        <v>44341</v>
      </c>
      <c r="B1212">
        <v>795.35400000000004</v>
      </c>
      <c r="C1212">
        <v>4057.1559999999999</v>
      </c>
      <c r="H1212" s="390">
        <v>44341</v>
      </c>
      <c r="I1212">
        <v>3922.5819999999999</v>
      </c>
      <c r="J1212">
        <v>18362.48</v>
      </c>
    </row>
    <row r="1213" spans="1:10">
      <c r="A1213" s="390">
        <v>44342</v>
      </c>
      <c r="B1213">
        <v>791.87599999999998</v>
      </c>
      <c r="C1213">
        <v>4066.424</v>
      </c>
      <c r="H1213" s="390">
        <v>44342</v>
      </c>
      <c r="I1213">
        <v>3905.4270000000001</v>
      </c>
      <c r="J1213">
        <v>18404.649000000001</v>
      </c>
    </row>
    <row r="1214" spans="1:10">
      <c r="A1214" s="390">
        <v>44343</v>
      </c>
      <c r="B1214">
        <v>800.70299999999997</v>
      </c>
      <c r="C1214">
        <v>4070.636</v>
      </c>
      <c r="H1214" s="390">
        <v>44343</v>
      </c>
      <c r="I1214">
        <v>3948.9630000000002</v>
      </c>
      <c r="J1214">
        <v>18425.384999999998</v>
      </c>
    </row>
    <row r="1215" spans="1:10">
      <c r="A1215" s="390">
        <v>44344</v>
      </c>
      <c r="B1215">
        <v>803.95699999999999</v>
      </c>
      <c r="C1215">
        <v>4074.9540000000002</v>
      </c>
      <c r="H1215" s="390">
        <v>44344</v>
      </c>
      <c r="I1215">
        <v>3965.0129999999999</v>
      </c>
      <c r="J1215">
        <v>18447.106</v>
      </c>
    </row>
    <row r="1216" spans="1:10">
      <c r="A1216" s="390">
        <v>44347</v>
      </c>
      <c r="B1216">
        <v>803.31200000000001</v>
      </c>
      <c r="C1216">
        <v>4074.9540000000002</v>
      </c>
      <c r="H1216" s="390">
        <v>44347</v>
      </c>
      <c r="I1216">
        <v>3961.828</v>
      </c>
      <c r="J1216">
        <v>18447.106</v>
      </c>
    </row>
    <row r="1217" spans="1:10">
      <c r="A1217" s="390">
        <v>44348</v>
      </c>
      <c r="B1217">
        <v>808.625</v>
      </c>
      <c r="C1217">
        <v>4072.0770000000002</v>
      </c>
      <c r="H1217" s="390">
        <v>44348</v>
      </c>
      <c r="I1217">
        <v>3988.0340000000001</v>
      </c>
      <c r="J1217">
        <v>18434.62</v>
      </c>
    </row>
    <row r="1218" spans="1:10">
      <c r="A1218" s="390">
        <v>44349</v>
      </c>
      <c r="B1218">
        <v>809.75099999999998</v>
      </c>
      <c r="C1218">
        <v>4077.56</v>
      </c>
      <c r="H1218" s="390">
        <v>44349</v>
      </c>
      <c r="I1218">
        <v>3993.585</v>
      </c>
      <c r="J1218">
        <v>18461.258000000002</v>
      </c>
    </row>
    <row r="1219" spans="1:10">
      <c r="A1219" s="390">
        <v>44350</v>
      </c>
      <c r="B1219">
        <v>812.33699999999999</v>
      </c>
      <c r="C1219">
        <v>4059.6610000000001</v>
      </c>
      <c r="H1219" s="390">
        <v>44350</v>
      </c>
      <c r="I1219">
        <v>4006.34</v>
      </c>
      <c r="J1219">
        <v>18383.044000000002</v>
      </c>
    </row>
    <row r="1220" spans="1:10">
      <c r="A1220" s="390">
        <v>44351</v>
      </c>
      <c r="B1220">
        <v>815.68700000000001</v>
      </c>
      <c r="C1220">
        <v>4097.6019999999999</v>
      </c>
      <c r="H1220" s="390">
        <v>44351</v>
      </c>
      <c r="I1220">
        <v>4022.8589999999999</v>
      </c>
      <c r="J1220">
        <v>18555.044000000002</v>
      </c>
    </row>
    <row r="1221" spans="1:10">
      <c r="A1221" s="390">
        <v>44354</v>
      </c>
      <c r="B1221">
        <v>824.77300000000002</v>
      </c>
      <c r="C1221">
        <v>4097.8890000000001</v>
      </c>
      <c r="H1221" s="390">
        <v>44354</v>
      </c>
      <c r="I1221">
        <v>4067.674</v>
      </c>
      <c r="J1221">
        <v>18556.773000000001</v>
      </c>
    </row>
    <row r="1222" spans="1:10">
      <c r="A1222" s="390">
        <v>44355</v>
      </c>
      <c r="B1222">
        <v>824.29200000000003</v>
      </c>
      <c r="C1222">
        <v>4099.1090000000004</v>
      </c>
      <c r="H1222" s="390">
        <v>44355</v>
      </c>
      <c r="I1222">
        <v>4065.3</v>
      </c>
      <c r="J1222">
        <v>18562.635999999999</v>
      </c>
    </row>
    <row r="1223" spans="1:10">
      <c r="A1223" s="390">
        <v>44356</v>
      </c>
      <c r="B1223">
        <v>821.30899999999997</v>
      </c>
      <c r="C1223">
        <v>4091.194</v>
      </c>
      <c r="H1223" s="390">
        <v>44356</v>
      </c>
      <c r="I1223">
        <v>4050.5909999999999</v>
      </c>
      <c r="J1223">
        <v>18527.478999999999</v>
      </c>
    </row>
    <row r="1224" spans="1:10">
      <c r="A1224" s="390">
        <v>44357</v>
      </c>
      <c r="B1224">
        <v>817.029</v>
      </c>
      <c r="C1224">
        <v>4113.1009999999997</v>
      </c>
      <c r="H1224" s="390">
        <v>44357</v>
      </c>
      <c r="I1224">
        <v>4029.48</v>
      </c>
      <c r="J1224">
        <v>18627.511999999999</v>
      </c>
    </row>
    <row r="1225" spans="1:10">
      <c r="A1225" s="390">
        <v>44358</v>
      </c>
      <c r="B1225">
        <v>819.30499999999995</v>
      </c>
      <c r="C1225">
        <v>4123.2560000000003</v>
      </c>
      <c r="H1225" s="390">
        <v>44358</v>
      </c>
      <c r="I1225">
        <v>4040.7080000000001</v>
      </c>
      <c r="J1225">
        <v>18673.955999999998</v>
      </c>
    </row>
    <row r="1226" spans="1:10">
      <c r="A1226" s="390">
        <v>44361</v>
      </c>
      <c r="B1226">
        <v>820.73</v>
      </c>
      <c r="C1226">
        <v>4132.5630000000001</v>
      </c>
      <c r="H1226" s="390">
        <v>44361</v>
      </c>
      <c r="I1226">
        <v>4047.732</v>
      </c>
      <c r="J1226">
        <v>18720.473000000002</v>
      </c>
    </row>
    <row r="1227" spans="1:10">
      <c r="A1227" s="390">
        <v>44362</v>
      </c>
      <c r="B1227">
        <v>820.404</v>
      </c>
      <c r="C1227">
        <v>4121.0969999999998</v>
      </c>
      <c r="H1227" s="390">
        <v>44362</v>
      </c>
      <c r="I1227">
        <v>4046.123</v>
      </c>
      <c r="J1227">
        <v>18669.223999999998</v>
      </c>
    </row>
    <row r="1228" spans="1:10">
      <c r="A1228" s="390">
        <v>44363</v>
      </c>
      <c r="B1228">
        <v>821.61699999999996</v>
      </c>
      <c r="C1228">
        <v>4100.2259999999997</v>
      </c>
      <c r="H1228" s="390">
        <v>44363</v>
      </c>
      <c r="I1228">
        <v>4052.1060000000002</v>
      </c>
      <c r="J1228">
        <v>18574.989000000001</v>
      </c>
    </row>
    <row r="1229" spans="1:10">
      <c r="A1229" s="390">
        <v>44364</v>
      </c>
      <c r="B1229">
        <v>819.13</v>
      </c>
      <c r="C1229">
        <v>4104.3</v>
      </c>
      <c r="H1229" s="390">
        <v>44364</v>
      </c>
      <c r="I1229">
        <v>4039.8429999999998</v>
      </c>
      <c r="J1229">
        <v>18593.923999999999</v>
      </c>
    </row>
    <row r="1230" spans="1:10">
      <c r="A1230" s="390">
        <v>44365</v>
      </c>
      <c r="B1230">
        <v>804.58500000000004</v>
      </c>
      <c r="C1230">
        <v>4053.8339999999998</v>
      </c>
      <c r="H1230" s="390">
        <v>44365</v>
      </c>
      <c r="I1230">
        <v>3968.11</v>
      </c>
      <c r="J1230">
        <v>18366.157999999999</v>
      </c>
    </row>
    <row r="1231" spans="1:10">
      <c r="A1231" s="390">
        <v>44368</v>
      </c>
      <c r="B1231">
        <v>811.07299999999998</v>
      </c>
      <c r="C1231">
        <v>4107.902</v>
      </c>
      <c r="H1231" s="390">
        <v>44368</v>
      </c>
      <c r="I1231">
        <v>4011.6610000000001</v>
      </c>
      <c r="J1231">
        <v>18611.878000000001</v>
      </c>
    </row>
    <row r="1232" spans="1:10">
      <c r="A1232" s="390">
        <v>44369</v>
      </c>
      <c r="B1232">
        <v>807.93899999999996</v>
      </c>
      <c r="C1232">
        <v>4132.1030000000001</v>
      </c>
      <c r="H1232" s="390">
        <v>44369</v>
      </c>
      <c r="I1232">
        <v>3996.1640000000002</v>
      </c>
      <c r="J1232">
        <v>18721.525000000001</v>
      </c>
    </row>
    <row r="1233" spans="1:10">
      <c r="A1233" s="390">
        <v>44370</v>
      </c>
      <c r="B1233">
        <v>800.46900000000005</v>
      </c>
      <c r="C1233">
        <v>4129.2190000000001</v>
      </c>
      <c r="H1233" s="390">
        <v>44370</v>
      </c>
      <c r="I1233">
        <v>3959.2130000000002</v>
      </c>
      <c r="J1233">
        <v>18708.594000000001</v>
      </c>
    </row>
    <row r="1234" spans="1:10">
      <c r="A1234" s="390">
        <v>44371</v>
      </c>
      <c r="B1234">
        <v>811.399</v>
      </c>
      <c r="C1234">
        <v>4154.0150000000003</v>
      </c>
      <c r="H1234" s="390">
        <v>44371</v>
      </c>
      <c r="I1234">
        <v>4013.2730000000001</v>
      </c>
      <c r="J1234">
        <v>18822.835999999999</v>
      </c>
    </row>
    <row r="1235" spans="1:10">
      <c r="A1235" s="390">
        <v>44372</v>
      </c>
      <c r="B1235">
        <v>813.99199999999996</v>
      </c>
      <c r="C1235">
        <v>4167.5460000000003</v>
      </c>
      <c r="H1235" s="390">
        <v>44372</v>
      </c>
      <c r="I1235">
        <v>4026.1010000000001</v>
      </c>
      <c r="J1235">
        <v>18884.441999999999</v>
      </c>
    </row>
    <row r="1236" spans="1:10">
      <c r="A1236" s="390">
        <v>44375</v>
      </c>
      <c r="B1236">
        <v>804.89400000000001</v>
      </c>
      <c r="C1236">
        <v>4179.7510000000002</v>
      </c>
      <c r="H1236" s="390">
        <v>44375</v>
      </c>
      <c r="I1236">
        <v>3981.1</v>
      </c>
      <c r="J1236">
        <v>18939.746999999999</v>
      </c>
    </row>
    <row r="1237" spans="1:10">
      <c r="A1237" s="390">
        <v>44376</v>
      </c>
      <c r="B1237">
        <v>808.88400000000001</v>
      </c>
      <c r="C1237">
        <v>4181.7510000000002</v>
      </c>
      <c r="H1237" s="390">
        <v>44376</v>
      </c>
      <c r="I1237">
        <v>4000.8380000000002</v>
      </c>
      <c r="J1237">
        <v>18950.824000000001</v>
      </c>
    </row>
    <row r="1238" spans="1:10">
      <c r="A1238" s="390">
        <v>44377</v>
      </c>
      <c r="B1238">
        <v>800.86400000000003</v>
      </c>
      <c r="C1238">
        <v>4183.8019999999997</v>
      </c>
      <c r="H1238" s="390">
        <v>44377</v>
      </c>
      <c r="I1238">
        <v>3961.1689999999999</v>
      </c>
      <c r="J1238">
        <v>18960.703000000001</v>
      </c>
    </row>
    <row r="1239" spans="1:10">
      <c r="A1239" s="390">
        <v>44378</v>
      </c>
      <c r="B1239">
        <v>806.96400000000006</v>
      </c>
      <c r="C1239">
        <v>4203.0820000000003</v>
      </c>
      <c r="H1239" s="390">
        <v>44378</v>
      </c>
      <c r="I1239">
        <v>3991.3409999999999</v>
      </c>
      <c r="J1239">
        <v>19049.281999999999</v>
      </c>
    </row>
    <row r="1240" spans="1:10">
      <c r="A1240" s="390">
        <v>44379</v>
      </c>
      <c r="B1240">
        <v>806.02700000000004</v>
      </c>
      <c r="C1240">
        <v>4234.027</v>
      </c>
      <c r="H1240" s="390">
        <v>44379</v>
      </c>
      <c r="I1240">
        <v>3986.7049999999999</v>
      </c>
      <c r="J1240">
        <v>19191.84</v>
      </c>
    </row>
    <row r="1241" spans="1:10">
      <c r="A1241" s="390">
        <v>44382</v>
      </c>
      <c r="B1241">
        <v>811.05499999999995</v>
      </c>
      <c r="C1241">
        <v>4234.027</v>
      </c>
      <c r="H1241" s="390">
        <v>44382</v>
      </c>
      <c r="I1241">
        <v>4011.5720000000001</v>
      </c>
      <c r="J1241">
        <v>19191.84</v>
      </c>
    </row>
    <row r="1242" spans="1:10">
      <c r="A1242" s="390">
        <v>44383</v>
      </c>
      <c r="B1242">
        <v>804.46400000000006</v>
      </c>
      <c r="C1242">
        <v>4229.107</v>
      </c>
      <c r="H1242" s="390">
        <v>44383</v>
      </c>
      <c r="I1242">
        <v>3978.9720000000002</v>
      </c>
      <c r="J1242">
        <v>19170.329000000002</v>
      </c>
    </row>
    <row r="1243" spans="1:10">
      <c r="A1243" s="390">
        <v>44384</v>
      </c>
      <c r="B1243">
        <v>805.78599999999994</v>
      </c>
      <c r="C1243">
        <v>4240.8649999999998</v>
      </c>
      <c r="H1243" s="390">
        <v>44384</v>
      </c>
      <c r="I1243">
        <v>3985.5120000000002</v>
      </c>
      <c r="J1243">
        <v>19223.657999999999</v>
      </c>
    </row>
    <row r="1244" spans="1:10">
      <c r="A1244" s="390">
        <v>44385</v>
      </c>
      <c r="B1244">
        <v>785.40499999999997</v>
      </c>
      <c r="C1244">
        <v>4203.9359999999997</v>
      </c>
      <c r="H1244" s="390">
        <v>44385</v>
      </c>
      <c r="I1244">
        <v>3884.7049999999999</v>
      </c>
      <c r="J1244">
        <v>19059.812999999998</v>
      </c>
    </row>
    <row r="1245" spans="1:10">
      <c r="A1245" s="390">
        <v>44386</v>
      </c>
      <c r="B1245">
        <v>797.29600000000005</v>
      </c>
      <c r="C1245">
        <v>4251.6559999999999</v>
      </c>
      <c r="H1245" s="390">
        <v>44386</v>
      </c>
      <c r="I1245">
        <v>3943.5210000000002</v>
      </c>
      <c r="J1245">
        <v>19276.409</v>
      </c>
    </row>
    <row r="1246" spans="1:10">
      <c r="A1246" s="390">
        <v>44389</v>
      </c>
      <c r="B1246">
        <v>804.84100000000001</v>
      </c>
      <c r="C1246">
        <v>4263.8149999999996</v>
      </c>
      <c r="H1246" s="390">
        <v>44389</v>
      </c>
      <c r="I1246">
        <v>3980.837</v>
      </c>
      <c r="J1246">
        <v>19331.539000000001</v>
      </c>
    </row>
    <row r="1247" spans="1:10">
      <c r="A1247" s="390">
        <v>44390</v>
      </c>
      <c r="B1247">
        <v>800.54200000000003</v>
      </c>
      <c r="C1247">
        <v>4247.0619999999999</v>
      </c>
      <c r="H1247" s="390">
        <v>44390</v>
      </c>
      <c r="I1247">
        <v>3959.5729999999999</v>
      </c>
      <c r="J1247">
        <v>19255.617999999999</v>
      </c>
    </row>
    <row r="1248" spans="1:10">
      <c r="A1248" s="390">
        <v>44391</v>
      </c>
      <c r="B1248">
        <v>800.94299999999998</v>
      </c>
      <c r="C1248">
        <v>4248.3109999999997</v>
      </c>
      <c r="H1248" s="390">
        <v>44391</v>
      </c>
      <c r="I1248">
        <v>3961.5569999999998</v>
      </c>
      <c r="J1248">
        <v>19263.526000000002</v>
      </c>
    </row>
    <row r="1249" spans="1:10">
      <c r="A1249" s="390">
        <v>44392</v>
      </c>
      <c r="B1249">
        <v>790.95699999999999</v>
      </c>
      <c r="C1249">
        <v>4234.7830000000004</v>
      </c>
      <c r="H1249" s="390">
        <v>44392</v>
      </c>
      <c r="I1249">
        <v>3912.1680000000001</v>
      </c>
      <c r="J1249">
        <v>19202.858</v>
      </c>
    </row>
    <row r="1250" spans="1:10">
      <c r="A1250" s="390">
        <v>44393</v>
      </c>
      <c r="B1250">
        <v>788.85599999999999</v>
      </c>
      <c r="C1250">
        <v>4206.0039999999999</v>
      </c>
      <c r="H1250" s="390">
        <v>44393</v>
      </c>
      <c r="I1250">
        <v>3901.7730000000001</v>
      </c>
      <c r="J1250">
        <v>19072.361000000001</v>
      </c>
    </row>
    <row r="1251" spans="1:10">
      <c r="A1251" s="390">
        <v>44396</v>
      </c>
      <c r="B1251">
        <v>762.08299999999997</v>
      </c>
      <c r="C1251">
        <v>4143.5990000000002</v>
      </c>
      <c r="H1251" s="390">
        <v>44396</v>
      </c>
      <c r="I1251">
        <v>3786.027</v>
      </c>
      <c r="J1251">
        <v>18789.675999999999</v>
      </c>
    </row>
    <row r="1252" spans="1:10">
      <c r="A1252" s="390">
        <v>44397</v>
      </c>
      <c r="B1252">
        <v>766.53300000000002</v>
      </c>
      <c r="C1252">
        <v>4208.7309999999998</v>
      </c>
      <c r="H1252" s="390">
        <v>44397</v>
      </c>
      <c r="I1252">
        <v>3808.1379999999999</v>
      </c>
      <c r="J1252">
        <v>19085.55</v>
      </c>
    </row>
    <row r="1253" spans="1:10">
      <c r="A1253" s="390">
        <v>44398</v>
      </c>
      <c r="B1253">
        <v>783.97699999999998</v>
      </c>
      <c r="C1253">
        <v>4242.9979999999996</v>
      </c>
      <c r="H1253" s="390">
        <v>44398</v>
      </c>
      <c r="I1253">
        <v>3894.7959999999998</v>
      </c>
      <c r="J1253">
        <v>19240.944</v>
      </c>
    </row>
    <row r="1254" spans="1:10">
      <c r="A1254" s="390">
        <v>44399</v>
      </c>
      <c r="B1254">
        <v>788.48099999999999</v>
      </c>
      <c r="C1254">
        <v>4253.05</v>
      </c>
      <c r="H1254" s="390">
        <v>44399</v>
      </c>
      <c r="I1254">
        <v>3917.172</v>
      </c>
      <c r="J1254">
        <v>19287.901000000002</v>
      </c>
    </row>
    <row r="1255" spans="1:10">
      <c r="A1255" s="390">
        <v>44400</v>
      </c>
      <c r="B1255">
        <v>797.79</v>
      </c>
      <c r="C1255">
        <v>4298.4449999999997</v>
      </c>
      <c r="H1255" s="390">
        <v>44400</v>
      </c>
      <c r="I1255">
        <v>3963.42</v>
      </c>
      <c r="J1255">
        <v>19494.621999999999</v>
      </c>
    </row>
    <row r="1256" spans="1:10">
      <c r="A1256" s="390">
        <v>44403</v>
      </c>
      <c r="B1256">
        <v>803.197</v>
      </c>
      <c r="C1256">
        <v>4306.0770000000002</v>
      </c>
      <c r="H1256" s="390">
        <v>44403</v>
      </c>
      <c r="I1256">
        <v>3990.2820000000002</v>
      </c>
      <c r="J1256">
        <v>19529.455000000002</v>
      </c>
    </row>
    <row r="1257" spans="1:10">
      <c r="A1257" s="390">
        <v>44404</v>
      </c>
      <c r="B1257">
        <v>796.99900000000002</v>
      </c>
      <c r="C1257">
        <v>4284.335</v>
      </c>
      <c r="H1257" s="390">
        <v>44404</v>
      </c>
      <c r="I1257">
        <v>3959.4920000000002</v>
      </c>
      <c r="J1257">
        <v>19430.919000000002</v>
      </c>
    </row>
    <row r="1258" spans="1:10">
      <c r="A1258" s="390">
        <v>44405</v>
      </c>
      <c r="B1258">
        <v>801.99800000000005</v>
      </c>
      <c r="C1258">
        <v>4286.6059999999998</v>
      </c>
      <c r="H1258" s="390">
        <v>44405</v>
      </c>
      <c r="I1258">
        <v>3984.3249999999998</v>
      </c>
      <c r="J1258">
        <v>19441.367999999999</v>
      </c>
    </row>
    <row r="1259" spans="1:10">
      <c r="A1259" s="390">
        <v>44406</v>
      </c>
      <c r="B1259">
        <v>808.44899999999996</v>
      </c>
      <c r="C1259">
        <v>4303.5839999999998</v>
      </c>
      <c r="H1259" s="390">
        <v>44406</v>
      </c>
      <c r="I1259">
        <v>4016.377</v>
      </c>
      <c r="J1259">
        <v>19520.428</v>
      </c>
    </row>
    <row r="1260" spans="1:10">
      <c r="A1260" s="390">
        <v>44407</v>
      </c>
      <c r="B1260">
        <v>803.98</v>
      </c>
      <c r="C1260">
        <v>4278.6350000000002</v>
      </c>
      <c r="H1260" s="390">
        <v>44407</v>
      </c>
      <c r="I1260">
        <v>3994.1709999999998</v>
      </c>
      <c r="J1260">
        <v>19409.048999999999</v>
      </c>
    </row>
    <row r="1261" spans="1:10">
      <c r="A1261" s="390">
        <v>44410</v>
      </c>
      <c r="B1261">
        <v>802.31200000000001</v>
      </c>
      <c r="C1261">
        <v>4272.4840000000004</v>
      </c>
      <c r="H1261" s="390">
        <v>44410</v>
      </c>
      <c r="I1261">
        <v>3985.884</v>
      </c>
      <c r="J1261">
        <v>19381.22</v>
      </c>
    </row>
    <row r="1262" spans="1:10">
      <c r="A1262" s="390">
        <v>44411</v>
      </c>
      <c r="B1262">
        <v>803.01099999999997</v>
      </c>
      <c r="C1262">
        <v>4305.3819999999996</v>
      </c>
      <c r="H1262" s="390">
        <v>44411</v>
      </c>
      <c r="I1262">
        <v>3989.3580000000002</v>
      </c>
      <c r="J1262">
        <v>19530.47</v>
      </c>
    </row>
    <row r="1263" spans="1:10">
      <c r="A1263" s="390">
        <v>44412</v>
      </c>
      <c r="B1263">
        <v>807.17600000000004</v>
      </c>
      <c r="C1263">
        <v>4288.9849999999997</v>
      </c>
      <c r="H1263" s="390">
        <v>44412</v>
      </c>
      <c r="I1263">
        <v>4010.0520000000001</v>
      </c>
      <c r="J1263">
        <v>19456.295999999998</v>
      </c>
    </row>
    <row r="1264" spans="1:10">
      <c r="A1264" s="390">
        <v>44413</v>
      </c>
      <c r="B1264">
        <v>813.12699999999995</v>
      </c>
      <c r="C1264">
        <v>4315.674</v>
      </c>
      <c r="H1264" s="390">
        <v>44413</v>
      </c>
      <c r="I1264">
        <v>4039.6129999999998</v>
      </c>
      <c r="J1264">
        <v>19578.662</v>
      </c>
    </row>
    <row r="1265" spans="1:10">
      <c r="A1265" s="390">
        <v>44414</v>
      </c>
      <c r="B1265">
        <v>823.10400000000004</v>
      </c>
      <c r="C1265">
        <v>4318.4430000000002</v>
      </c>
      <c r="H1265" s="390">
        <v>44414</v>
      </c>
      <c r="I1265">
        <v>4089.1819999999998</v>
      </c>
      <c r="J1265">
        <v>19593.645</v>
      </c>
    </row>
    <row r="1266" spans="1:10">
      <c r="A1266" s="390">
        <v>44417</v>
      </c>
      <c r="B1266">
        <v>826.90800000000002</v>
      </c>
      <c r="C1266">
        <v>4316.0190000000002</v>
      </c>
      <c r="H1266" s="390">
        <v>44417</v>
      </c>
      <c r="I1266">
        <v>4108.0770000000002</v>
      </c>
      <c r="J1266">
        <v>19584.075000000001</v>
      </c>
    </row>
    <row r="1267" spans="1:10">
      <c r="A1267" s="390">
        <v>44418</v>
      </c>
      <c r="B1267">
        <v>829.22900000000004</v>
      </c>
      <c r="C1267">
        <v>4317.3379999999997</v>
      </c>
      <c r="H1267" s="390">
        <v>44418</v>
      </c>
      <c r="I1267">
        <v>4119.6080000000002</v>
      </c>
      <c r="J1267">
        <v>19590.067999999999</v>
      </c>
    </row>
    <row r="1268" spans="1:10">
      <c r="A1268" s="390">
        <v>44419</v>
      </c>
      <c r="B1268">
        <v>837.41499999999996</v>
      </c>
      <c r="C1268">
        <v>4325.915</v>
      </c>
      <c r="H1268" s="390">
        <v>44419</v>
      </c>
      <c r="I1268">
        <v>4160.277</v>
      </c>
      <c r="J1268">
        <v>19629.632000000001</v>
      </c>
    </row>
    <row r="1269" spans="1:10">
      <c r="A1269" s="390">
        <v>44420</v>
      </c>
      <c r="B1269">
        <v>840.40099999999995</v>
      </c>
      <c r="C1269">
        <v>4339.152</v>
      </c>
      <c r="H1269" s="390">
        <v>44420</v>
      </c>
      <c r="I1269">
        <v>4175.1120000000001</v>
      </c>
      <c r="J1269">
        <v>19694.650000000001</v>
      </c>
    </row>
    <row r="1270" spans="1:10">
      <c r="A1270" s="390">
        <v>44421</v>
      </c>
      <c r="B1270">
        <v>843.57799999999997</v>
      </c>
      <c r="C1270">
        <v>4345.6030000000001</v>
      </c>
      <c r="H1270" s="390">
        <v>44421</v>
      </c>
      <c r="I1270">
        <v>4190.8959999999997</v>
      </c>
      <c r="J1270">
        <v>19724.717000000001</v>
      </c>
    </row>
    <row r="1271" spans="1:10">
      <c r="A1271" s="390">
        <v>44424</v>
      </c>
      <c r="B1271">
        <v>836.38900000000001</v>
      </c>
      <c r="C1271">
        <v>4353.4570000000003</v>
      </c>
      <c r="H1271" s="390">
        <v>44424</v>
      </c>
      <c r="I1271">
        <v>4155.1779999999999</v>
      </c>
      <c r="J1271">
        <v>19760.933000000001</v>
      </c>
    </row>
    <row r="1272" spans="1:10">
      <c r="A1272" s="390">
        <v>44425</v>
      </c>
      <c r="B1272">
        <v>829.23099999999999</v>
      </c>
      <c r="C1272">
        <v>4323.3180000000002</v>
      </c>
      <c r="H1272" s="390">
        <v>44425</v>
      </c>
      <c r="I1272">
        <v>4119.62</v>
      </c>
      <c r="J1272">
        <v>19625.3</v>
      </c>
    </row>
    <row r="1273" spans="1:10">
      <c r="A1273" s="390">
        <v>44426</v>
      </c>
      <c r="B1273">
        <v>832.65599999999995</v>
      </c>
      <c r="C1273">
        <v>4277.6419999999998</v>
      </c>
      <c r="H1273" s="390">
        <v>44426</v>
      </c>
      <c r="I1273">
        <v>4136.634</v>
      </c>
      <c r="J1273">
        <v>19421.398000000001</v>
      </c>
    </row>
    <row r="1274" spans="1:10">
      <c r="A1274" s="390">
        <v>44427</v>
      </c>
      <c r="B1274">
        <v>818.98099999999999</v>
      </c>
      <c r="C1274">
        <v>4281.33</v>
      </c>
      <c r="H1274" s="390">
        <v>44427</v>
      </c>
      <c r="I1274">
        <v>4068.6970000000001</v>
      </c>
      <c r="J1274">
        <v>19439.358</v>
      </c>
    </row>
    <row r="1275" spans="1:10">
      <c r="A1275" s="390">
        <v>44428</v>
      </c>
      <c r="B1275">
        <v>818.25699999999995</v>
      </c>
      <c r="C1275">
        <v>4317.0919999999996</v>
      </c>
      <c r="H1275" s="390">
        <v>44428</v>
      </c>
      <c r="I1275">
        <v>4065.0990000000002</v>
      </c>
      <c r="J1275">
        <v>19602.614000000001</v>
      </c>
    </row>
    <row r="1276" spans="1:10">
      <c r="A1276" s="390">
        <v>44431</v>
      </c>
      <c r="B1276">
        <v>821.71100000000001</v>
      </c>
      <c r="C1276">
        <v>4355.3879999999999</v>
      </c>
      <c r="H1276" s="390">
        <v>44431</v>
      </c>
      <c r="I1276">
        <v>4082.2629999999999</v>
      </c>
      <c r="J1276">
        <v>19778.167000000001</v>
      </c>
    </row>
    <row r="1277" spans="1:10">
      <c r="A1277" s="390">
        <v>44432</v>
      </c>
      <c r="B1277">
        <v>820.995</v>
      </c>
      <c r="C1277">
        <v>4364.4139999999998</v>
      </c>
      <c r="H1277" s="390">
        <v>44432</v>
      </c>
      <c r="I1277">
        <v>4078.701</v>
      </c>
      <c r="J1277">
        <v>19819.253000000001</v>
      </c>
    </row>
    <row r="1278" spans="1:10">
      <c r="A1278" s="390">
        <v>44433</v>
      </c>
      <c r="B1278">
        <v>821.68100000000004</v>
      </c>
      <c r="C1278">
        <v>4374.7150000000001</v>
      </c>
      <c r="H1278" s="390">
        <v>44433</v>
      </c>
      <c r="I1278">
        <v>4082.1129999999998</v>
      </c>
      <c r="J1278">
        <v>19866.294999999998</v>
      </c>
    </row>
    <row r="1279" spans="1:10">
      <c r="A1279" s="390">
        <v>44434</v>
      </c>
      <c r="B1279">
        <v>815.21</v>
      </c>
      <c r="C1279">
        <v>4349.2060000000001</v>
      </c>
      <c r="H1279" s="390">
        <v>44434</v>
      </c>
      <c r="I1279">
        <v>4049.9609999999998</v>
      </c>
      <c r="J1279">
        <v>19751.168000000001</v>
      </c>
    </row>
    <row r="1280" spans="1:10">
      <c r="A1280" s="390">
        <v>44435</v>
      </c>
      <c r="B1280">
        <v>818.79399999999998</v>
      </c>
      <c r="C1280">
        <v>4387.7610000000004</v>
      </c>
      <c r="H1280" s="390">
        <v>44435</v>
      </c>
      <c r="I1280">
        <v>4067.7669999999998</v>
      </c>
      <c r="J1280">
        <v>19926.862000000001</v>
      </c>
    </row>
    <row r="1281" spans="1:10">
      <c r="A1281" s="390">
        <v>44438</v>
      </c>
      <c r="B1281">
        <v>818.65099999999995</v>
      </c>
      <c r="C1281">
        <v>4407.3710000000001</v>
      </c>
      <c r="H1281" s="390">
        <v>44438</v>
      </c>
      <c r="I1281">
        <v>4067.06</v>
      </c>
      <c r="J1281">
        <v>20017.144</v>
      </c>
    </row>
    <row r="1282" spans="1:10">
      <c r="A1282" s="390">
        <v>44439</v>
      </c>
      <c r="B1282">
        <v>818.21600000000001</v>
      </c>
      <c r="C1282">
        <v>4399.1099999999997</v>
      </c>
      <c r="H1282" s="390">
        <v>44439</v>
      </c>
      <c r="I1282">
        <v>4064.895</v>
      </c>
      <c r="J1282">
        <v>19981.838</v>
      </c>
    </row>
    <row r="1283" spans="1:10">
      <c r="A1283" s="390">
        <v>44440</v>
      </c>
      <c r="B1283">
        <v>823.93399999999997</v>
      </c>
      <c r="C1283">
        <v>4402.0950000000003</v>
      </c>
      <c r="H1283" s="390">
        <v>44440</v>
      </c>
      <c r="I1283">
        <v>4093.3049999999998</v>
      </c>
      <c r="J1283">
        <v>19996.646000000001</v>
      </c>
    </row>
    <row r="1284" spans="1:10">
      <c r="A1284" s="390">
        <v>44441</v>
      </c>
      <c r="B1284">
        <v>825.69399999999996</v>
      </c>
      <c r="C1284">
        <v>4414.6360000000004</v>
      </c>
      <c r="H1284" s="390">
        <v>44441</v>
      </c>
      <c r="I1284">
        <v>4102.0469999999996</v>
      </c>
      <c r="J1284">
        <v>20056.605</v>
      </c>
    </row>
    <row r="1285" spans="1:10">
      <c r="A1285" s="390">
        <v>44442</v>
      </c>
      <c r="B1285">
        <v>820.29499999999996</v>
      </c>
      <c r="C1285">
        <v>4415.2439999999997</v>
      </c>
      <c r="H1285" s="390">
        <v>44442</v>
      </c>
      <c r="I1285">
        <v>4075.2269999999999</v>
      </c>
      <c r="J1285">
        <v>20059.808000000001</v>
      </c>
    </row>
    <row r="1286" spans="1:10">
      <c r="A1286" s="390">
        <v>44445</v>
      </c>
      <c r="B1286">
        <v>826.31</v>
      </c>
      <c r="C1286">
        <v>4415.2439999999997</v>
      </c>
      <c r="H1286" s="390">
        <v>44445</v>
      </c>
      <c r="I1286">
        <v>4105.1080000000002</v>
      </c>
      <c r="J1286">
        <v>20059.808000000001</v>
      </c>
    </row>
    <row r="1287" spans="1:10">
      <c r="A1287" s="390">
        <v>44446</v>
      </c>
      <c r="B1287">
        <v>820</v>
      </c>
      <c r="C1287">
        <v>4399.6620000000003</v>
      </c>
      <c r="H1287" s="390">
        <v>44446</v>
      </c>
      <c r="I1287">
        <v>4073.76</v>
      </c>
      <c r="J1287">
        <v>19989.581999999999</v>
      </c>
    </row>
    <row r="1288" spans="1:10">
      <c r="A1288" s="390">
        <v>44447</v>
      </c>
      <c r="B1288">
        <v>814.221</v>
      </c>
      <c r="C1288">
        <v>4391.7110000000002</v>
      </c>
      <c r="H1288" s="390">
        <v>44447</v>
      </c>
      <c r="I1288">
        <v>4045.0509999999999</v>
      </c>
      <c r="J1288">
        <v>19954.069</v>
      </c>
    </row>
    <row r="1289" spans="1:10">
      <c r="A1289" s="390">
        <v>44448</v>
      </c>
      <c r="B1289">
        <v>814.96799999999996</v>
      </c>
      <c r="C1289">
        <v>4372.9939999999997</v>
      </c>
      <c r="H1289" s="390">
        <v>44448</v>
      </c>
      <c r="I1289">
        <v>4048.7620000000002</v>
      </c>
      <c r="J1289">
        <v>19870.567999999999</v>
      </c>
    </row>
    <row r="1290" spans="1:10">
      <c r="A1290" s="390">
        <v>44449</v>
      </c>
      <c r="B1290">
        <v>806.81500000000005</v>
      </c>
      <c r="C1290">
        <v>4339.1869999999999</v>
      </c>
      <c r="H1290" s="390">
        <v>44449</v>
      </c>
      <c r="I1290">
        <v>4008.2559999999999</v>
      </c>
      <c r="J1290">
        <v>19717.87</v>
      </c>
    </row>
    <row r="1291" spans="1:10">
      <c r="A1291" s="390">
        <v>44452</v>
      </c>
      <c r="B1291">
        <v>814.55399999999997</v>
      </c>
      <c r="C1291">
        <v>4346.4170000000004</v>
      </c>
      <c r="H1291" s="390">
        <v>44452</v>
      </c>
      <c r="I1291">
        <v>4046.7049999999999</v>
      </c>
      <c r="J1291">
        <v>19750.885999999999</v>
      </c>
    </row>
    <row r="1292" spans="1:10">
      <c r="A1292" s="390">
        <v>44453</v>
      </c>
      <c r="B1292">
        <v>816.17600000000004</v>
      </c>
      <c r="C1292">
        <v>4321.7299999999996</v>
      </c>
      <c r="H1292" s="390">
        <v>44453</v>
      </c>
      <c r="I1292">
        <v>4054.7620000000002</v>
      </c>
      <c r="J1292">
        <v>19643.22</v>
      </c>
    </row>
    <row r="1293" spans="1:10">
      <c r="A1293" s="390">
        <v>44454</v>
      </c>
      <c r="B1293">
        <v>806.91</v>
      </c>
      <c r="C1293">
        <v>4357.8779999999997</v>
      </c>
      <c r="H1293" s="390">
        <v>44454</v>
      </c>
      <c r="I1293">
        <v>4008.7289999999998</v>
      </c>
      <c r="J1293">
        <v>19808.181</v>
      </c>
    </row>
    <row r="1294" spans="1:10">
      <c r="A1294" s="390">
        <v>44455</v>
      </c>
      <c r="B1294">
        <v>813.05600000000004</v>
      </c>
      <c r="C1294">
        <v>4353.8370000000004</v>
      </c>
      <c r="H1294" s="390">
        <v>44455</v>
      </c>
      <c r="I1294">
        <v>4039.2620000000002</v>
      </c>
      <c r="J1294">
        <v>19790.377</v>
      </c>
    </row>
    <row r="1295" spans="1:10">
      <c r="A1295" s="390">
        <v>44456</v>
      </c>
      <c r="B1295">
        <v>805.80200000000002</v>
      </c>
      <c r="C1295">
        <v>4316.415</v>
      </c>
      <c r="H1295" s="390">
        <v>44456</v>
      </c>
      <c r="I1295">
        <v>4003.223</v>
      </c>
      <c r="J1295">
        <v>19620.37</v>
      </c>
    </row>
    <row r="1296" spans="1:10">
      <c r="A1296" s="390">
        <v>44459</v>
      </c>
      <c r="B1296">
        <v>784.51499999999999</v>
      </c>
      <c r="C1296">
        <v>4240.9780000000001</v>
      </c>
      <c r="H1296" s="390">
        <v>44459</v>
      </c>
      <c r="I1296">
        <v>3909.6559999999999</v>
      </c>
      <c r="J1296">
        <v>19277.583999999999</v>
      </c>
    </row>
    <row r="1297" spans="1:10">
      <c r="A1297" s="390">
        <v>44460</v>
      </c>
      <c r="B1297">
        <v>793.74099999999999</v>
      </c>
      <c r="C1297">
        <v>4240.308</v>
      </c>
      <c r="H1297" s="390">
        <v>44460</v>
      </c>
      <c r="I1297">
        <v>3955.634</v>
      </c>
      <c r="J1297">
        <v>19275.32</v>
      </c>
    </row>
    <row r="1298" spans="1:10">
      <c r="A1298" s="390">
        <v>44461</v>
      </c>
      <c r="B1298">
        <v>805.86300000000006</v>
      </c>
      <c r="C1298">
        <v>4280.9520000000002</v>
      </c>
      <c r="H1298" s="390">
        <v>44461</v>
      </c>
      <c r="I1298">
        <v>4016.0439999999999</v>
      </c>
      <c r="J1298">
        <v>19460.076000000001</v>
      </c>
    </row>
    <row r="1299" spans="1:10">
      <c r="A1299" s="390">
        <v>44462</v>
      </c>
      <c r="B1299">
        <v>817.26099999999997</v>
      </c>
      <c r="C1299">
        <v>4331.366</v>
      </c>
      <c r="H1299" s="390">
        <v>44462</v>
      </c>
      <c r="I1299">
        <v>4072.85</v>
      </c>
      <c r="J1299">
        <v>19690.072</v>
      </c>
    </row>
    <row r="1300" spans="1:10">
      <c r="A1300" s="390">
        <v>44463</v>
      </c>
      <c r="B1300">
        <v>813.82100000000003</v>
      </c>
      <c r="C1300">
        <v>4335.9589999999998</v>
      </c>
      <c r="H1300" s="390">
        <v>44463</v>
      </c>
      <c r="I1300">
        <v>4055.7060000000001</v>
      </c>
      <c r="J1300">
        <v>19711.223999999998</v>
      </c>
    </row>
    <row r="1301" spans="1:10">
      <c r="A1301" s="390">
        <v>44466</v>
      </c>
      <c r="B1301">
        <v>819.06700000000001</v>
      </c>
      <c r="C1301">
        <v>4320.5619999999999</v>
      </c>
      <c r="H1301" s="390">
        <v>44466</v>
      </c>
      <c r="I1301">
        <v>4081.8490000000002</v>
      </c>
      <c r="J1301">
        <v>19641.764999999999</v>
      </c>
    </row>
    <row r="1302" spans="1:10">
      <c r="A1302" s="390">
        <v>44467</v>
      </c>
      <c r="B1302">
        <v>803.28499999999997</v>
      </c>
      <c r="C1302">
        <v>4228.3819999999996</v>
      </c>
      <c r="H1302" s="390">
        <v>44467</v>
      </c>
      <c r="I1302">
        <v>4003.1959999999999</v>
      </c>
      <c r="J1302">
        <v>19223.649000000001</v>
      </c>
    </row>
    <row r="1303" spans="1:10">
      <c r="A1303" s="390">
        <v>44468</v>
      </c>
      <c r="B1303">
        <v>808.54200000000003</v>
      </c>
      <c r="C1303">
        <v>4232.4489999999996</v>
      </c>
      <c r="H1303" s="390">
        <v>44468</v>
      </c>
      <c r="I1303">
        <v>4029.395</v>
      </c>
      <c r="J1303">
        <v>19244.412</v>
      </c>
    </row>
    <row r="1304" spans="1:10">
      <c r="A1304" s="390">
        <v>44469</v>
      </c>
      <c r="B1304">
        <v>806.15099999999995</v>
      </c>
      <c r="C1304">
        <v>4186.8490000000002</v>
      </c>
      <c r="H1304" s="390">
        <v>44469</v>
      </c>
      <c r="I1304">
        <v>4017.4810000000002</v>
      </c>
      <c r="J1304">
        <v>19038.379000000001</v>
      </c>
    </row>
    <row r="1305" spans="1:10">
      <c r="A1305" s="390">
        <v>44470</v>
      </c>
      <c r="B1305">
        <v>804.06299999999999</v>
      </c>
      <c r="C1305">
        <v>4233.1869999999999</v>
      </c>
      <c r="H1305" s="390">
        <v>44470</v>
      </c>
      <c r="I1305">
        <v>4007.0740000000001</v>
      </c>
      <c r="J1305">
        <v>19249.203000000001</v>
      </c>
    </row>
    <row r="1306" spans="1:10">
      <c r="A1306" s="390">
        <v>44473</v>
      </c>
      <c r="B1306">
        <v>800.755</v>
      </c>
      <c r="C1306">
        <v>4173.8289999999997</v>
      </c>
      <c r="H1306" s="390">
        <v>44473</v>
      </c>
      <c r="I1306">
        <v>3990.5889999999999</v>
      </c>
      <c r="J1306">
        <v>18980.375</v>
      </c>
    </row>
    <row r="1307" spans="1:10">
      <c r="A1307" s="390">
        <v>44474</v>
      </c>
      <c r="B1307">
        <v>816.17600000000004</v>
      </c>
      <c r="C1307">
        <v>4218.6440000000002</v>
      </c>
      <c r="H1307" s="390">
        <v>44474</v>
      </c>
      <c r="I1307">
        <v>4067.4409999999998</v>
      </c>
      <c r="J1307">
        <v>19186.226999999999</v>
      </c>
    </row>
    <row r="1308" spans="1:10">
      <c r="A1308" s="390">
        <v>44475</v>
      </c>
      <c r="B1308">
        <v>805.09299999999996</v>
      </c>
      <c r="C1308">
        <v>4237.5280000000002</v>
      </c>
      <c r="H1308" s="390">
        <v>44475</v>
      </c>
      <c r="I1308">
        <v>4012.2069999999999</v>
      </c>
      <c r="J1308">
        <v>19272.171999999999</v>
      </c>
    </row>
    <row r="1309" spans="1:10">
      <c r="A1309" s="390">
        <v>44476</v>
      </c>
      <c r="B1309">
        <v>817.61500000000001</v>
      </c>
      <c r="C1309">
        <v>4275.1329999999998</v>
      </c>
      <c r="H1309" s="390">
        <v>44476</v>
      </c>
      <c r="I1309">
        <v>4074.6089999999999</v>
      </c>
      <c r="J1309">
        <v>19447.371999999999</v>
      </c>
    </row>
    <row r="1310" spans="1:10">
      <c r="A1310" s="390">
        <v>44477</v>
      </c>
      <c r="B1310">
        <v>821.18399999999997</v>
      </c>
      <c r="C1310">
        <v>4265.0280000000002</v>
      </c>
      <c r="H1310" s="390">
        <v>44477</v>
      </c>
      <c r="I1310">
        <v>4092.3989999999999</v>
      </c>
      <c r="J1310">
        <v>19401.738000000001</v>
      </c>
    </row>
    <row r="1311" spans="1:10">
      <c r="A1311" s="390">
        <v>44480</v>
      </c>
      <c r="B1311">
        <v>817.34199999999998</v>
      </c>
      <c r="C1311">
        <v>4235.8130000000001</v>
      </c>
      <c r="H1311" s="390">
        <v>44480</v>
      </c>
      <c r="I1311">
        <v>4073.2539999999999</v>
      </c>
      <c r="J1311">
        <v>19268.834999999999</v>
      </c>
    </row>
    <row r="1312" spans="1:10">
      <c r="A1312" s="390">
        <v>44481</v>
      </c>
      <c r="B1312">
        <v>820.03</v>
      </c>
      <c r="C1312">
        <v>4229.2460000000001</v>
      </c>
      <c r="H1312" s="390">
        <v>44481</v>
      </c>
      <c r="I1312">
        <v>4086.6460000000002</v>
      </c>
      <c r="J1312">
        <v>19238.964</v>
      </c>
    </row>
    <row r="1313" spans="1:10">
      <c r="A1313" s="390">
        <v>44482</v>
      </c>
      <c r="B1313">
        <v>818.53499999999997</v>
      </c>
      <c r="C1313">
        <v>4247.0940000000001</v>
      </c>
      <c r="H1313" s="390">
        <v>44482</v>
      </c>
      <c r="I1313">
        <v>4079.1970000000001</v>
      </c>
      <c r="J1313">
        <v>19320.675999999999</v>
      </c>
    </row>
    <row r="1314" spans="1:10">
      <c r="A1314" s="390">
        <v>44483</v>
      </c>
      <c r="B1314">
        <v>828.62300000000005</v>
      </c>
      <c r="C1314">
        <v>4318.9139999999998</v>
      </c>
      <c r="H1314" s="390">
        <v>44483</v>
      </c>
      <c r="I1314">
        <v>4129.4719999999998</v>
      </c>
      <c r="J1314">
        <v>19649.436000000002</v>
      </c>
    </row>
    <row r="1315" spans="1:10">
      <c r="A1315" s="390">
        <v>44484</v>
      </c>
      <c r="B1315">
        <v>835.85699999999997</v>
      </c>
      <c r="C1315">
        <v>4349.9709999999995</v>
      </c>
      <c r="H1315" s="390">
        <v>44484</v>
      </c>
      <c r="I1315">
        <v>4165.5209999999997</v>
      </c>
      <c r="J1315">
        <v>19790.796999999999</v>
      </c>
    </row>
    <row r="1316" spans="1:10">
      <c r="A1316" s="390">
        <v>44487</v>
      </c>
      <c r="B1316">
        <v>828.08199999999999</v>
      </c>
      <c r="C1316">
        <v>4366.7049999999999</v>
      </c>
      <c r="H1316" s="390">
        <v>44487</v>
      </c>
      <c r="I1316">
        <v>4151.0370000000003</v>
      </c>
      <c r="J1316">
        <v>19866.934000000001</v>
      </c>
    </row>
    <row r="1317" spans="1:10">
      <c r="A1317" s="390">
        <v>44488</v>
      </c>
      <c r="B1317">
        <v>830.029</v>
      </c>
      <c r="C1317">
        <v>4399.1840000000002</v>
      </c>
      <c r="H1317" s="390">
        <v>44488</v>
      </c>
      <c r="I1317">
        <v>4160.7969999999996</v>
      </c>
      <c r="J1317">
        <v>20014.975999999999</v>
      </c>
    </row>
    <row r="1318" spans="1:10">
      <c r="A1318" s="390">
        <v>44489</v>
      </c>
      <c r="B1318">
        <v>838.40599999999995</v>
      </c>
      <c r="C1318">
        <v>4414.93</v>
      </c>
      <c r="H1318" s="390">
        <v>44489</v>
      </c>
      <c r="I1318">
        <v>4202.7879999999996</v>
      </c>
      <c r="J1318">
        <v>20086.789000000001</v>
      </c>
    </row>
    <row r="1319" spans="1:10">
      <c r="A1319" s="390">
        <v>44490</v>
      </c>
      <c r="B1319">
        <v>835.75599999999997</v>
      </c>
      <c r="C1319">
        <v>4430.402</v>
      </c>
      <c r="H1319" s="390">
        <v>44490</v>
      </c>
      <c r="I1319">
        <v>4189.5069999999996</v>
      </c>
      <c r="J1319">
        <v>20158.571</v>
      </c>
    </row>
    <row r="1320" spans="1:10">
      <c r="A1320" s="390">
        <v>44491</v>
      </c>
      <c r="B1320">
        <v>836.1</v>
      </c>
      <c r="C1320">
        <v>4421.5690000000004</v>
      </c>
      <c r="H1320" s="390">
        <v>44491</v>
      </c>
      <c r="I1320">
        <v>4191.2290000000003</v>
      </c>
      <c r="J1320">
        <v>20118.677</v>
      </c>
    </row>
    <row r="1321" spans="1:10">
      <c r="A1321" s="390">
        <v>44494</v>
      </c>
      <c r="B1321">
        <v>844.5</v>
      </c>
      <c r="C1321">
        <v>4442.5919999999996</v>
      </c>
      <c r="H1321" s="390">
        <v>44494</v>
      </c>
      <c r="I1321">
        <v>4233.3389999999999</v>
      </c>
      <c r="J1321">
        <v>20214.411</v>
      </c>
    </row>
    <row r="1322" spans="1:10">
      <c r="A1322" s="390">
        <v>44495</v>
      </c>
      <c r="B1322">
        <v>848.5</v>
      </c>
      <c r="C1322">
        <v>4449.576</v>
      </c>
      <c r="H1322" s="390">
        <v>44495</v>
      </c>
      <c r="I1322">
        <v>4253.3900000000003</v>
      </c>
      <c r="J1322">
        <v>20246.258000000002</v>
      </c>
    </row>
    <row r="1323" spans="1:10">
      <c r="A1323" s="390">
        <v>44496</v>
      </c>
      <c r="B1323">
        <v>843.54600000000005</v>
      </c>
      <c r="C1323">
        <v>4423.0389999999998</v>
      </c>
      <c r="H1323" s="390">
        <v>44496</v>
      </c>
      <c r="I1323">
        <v>4228.5550000000003</v>
      </c>
      <c r="J1323">
        <v>20125.830999999998</v>
      </c>
    </row>
    <row r="1324" spans="1:10">
      <c r="A1324" s="390">
        <v>44497</v>
      </c>
      <c r="B1324">
        <v>843.95899999999995</v>
      </c>
      <c r="C1324">
        <v>4467.085</v>
      </c>
      <c r="H1324" s="390">
        <v>44497</v>
      </c>
      <c r="I1324">
        <v>4230.6270000000004</v>
      </c>
      <c r="J1324">
        <v>20327.21</v>
      </c>
    </row>
    <row r="1325" spans="1:10">
      <c r="A1325" s="390">
        <v>44498</v>
      </c>
      <c r="B1325">
        <v>845.41600000000005</v>
      </c>
      <c r="C1325">
        <v>4475.1210000000001</v>
      </c>
      <c r="H1325" s="390">
        <v>44498</v>
      </c>
      <c r="I1325">
        <v>4237.93</v>
      </c>
      <c r="J1325">
        <v>20366.286</v>
      </c>
    </row>
    <row r="1326" spans="1:10">
      <c r="A1326" s="390">
        <v>44501</v>
      </c>
      <c r="B1326">
        <v>856.577</v>
      </c>
      <c r="C1326">
        <v>4483.8710000000001</v>
      </c>
      <c r="H1326" s="390">
        <v>44501</v>
      </c>
      <c r="I1326">
        <v>4293.8760000000002</v>
      </c>
      <c r="J1326">
        <v>20406.284</v>
      </c>
    </row>
    <row r="1327" spans="1:10">
      <c r="A1327" s="390">
        <v>44502</v>
      </c>
      <c r="B1327">
        <v>854.91</v>
      </c>
      <c r="C1327">
        <v>4499.4290000000001</v>
      </c>
      <c r="H1327" s="390">
        <v>44502</v>
      </c>
      <c r="I1327">
        <v>4285.5230000000001</v>
      </c>
      <c r="J1327">
        <v>20477.150000000001</v>
      </c>
    </row>
    <row r="1328" spans="1:10">
      <c r="A1328" s="390">
        <v>44503</v>
      </c>
      <c r="B1328">
        <v>860.13</v>
      </c>
      <c r="C1328">
        <v>4528.2539999999999</v>
      </c>
      <c r="H1328" s="390">
        <v>44503</v>
      </c>
      <c r="I1328">
        <v>4311.6869999999999</v>
      </c>
      <c r="J1328">
        <v>20608.334999999999</v>
      </c>
    </row>
    <row r="1329" spans="1:10">
      <c r="A1329" s="390">
        <v>44504</v>
      </c>
      <c r="B1329">
        <v>863.50699999999995</v>
      </c>
      <c r="C1329">
        <v>4546.8</v>
      </c>
      <c r="H1329" s="390">
        <v>44504</v>
      </c>
      <c r="I1329">
        <v>4328.6149999999998</v>
      </c>
      <c r="J1329">
        <v>20695.366000000002</v>
      </c>
    </row>
    <row r="1330" spans="1:10">
      <c r="A1330" s="390">
        <v>44505</v>
      </c>
      <c r="B1330">
        <v>871.73400000000004</v>
      </c>
      <c r="C1330">
        <v>4560.3919999999998</v>
      </c>
      <c r="H1330" s="390">
        <v>44505</v>
      </c>
      <c r="I1330">
        <v>4369.8590000000004</v>
      </c>
      <c r="J1330">
        <v>20759.276999999998</v>
      </c>
    </row>
    <row r="1331" spans="1:10">
      <c r="A1331" s="390">
        <v>44508</v>
      </c>
      <c r="B1331">
        <v>867.84400000000005</v>
      </c>
      <c r="C1331">
        <v>4567.1850000000004</v>
      </c>
      <c r="H1331" s="390">
        <v>44508</v>
      </c>
      <c r="I1331">
        <v>4350.3559999999998</v>
      </c>
      <c r="J1331">
        <v>20790.469000000001</v>
      </c>
    </row>
    <row r="1332" spans="1:10">
      <c r="A1332" s="390">
        <v>44509</v>
      </c>
      <c r="B1332">
        <v>858.94299999999998</v>
      </c>
      <c r="C1332">
        <v>4553.2349999999997</v>
      </c>
      <c r="H1332" s="390">
        <v>44509</v>
      </c>
      <c r="I1332">
        <v>4305.74</v>
      </c>
      <c r="J1332">
        <v>20728.286</v>
      </c>
    </row>
    <row r="1333" spans="1:10">
      <c r="A1333" s="390">
        <v>44510</v>
      </c>
      <c r="B1333">
        <v>864.56700000000001</v>
      </c>
      <c r="C1333">
        <v>4510.9139999999998</v>
      </c>
      <c r="H1333" s="390">
        <v>44510</v>
      </c>
      <c r="I1333">
        <v>4333.9290000000001</v>
      </c>
      <c r="J1333">
        <v>20539.976999999999</v>
      </c>
    </row>
    <row r="1334" spans="1:10">
      <c r="A1334" s="390">
        <v>44511</v>
      </c>
      <c r="B1334">
        <v>866.53800000000001</v>
      </c>
      <c r="C1334">
        <v>4514.2089999999998</v>
      </c>
      <c r="H1334" s="390">
        <v>44511</v>
      </c>
      <c r="I1334">
        <v>4343.8130000000001</v>
      </c>
      <c r="J1334">
        <v>20554.981</v>
      </c>
    </row>
    <row r="1335" spans="1:10">
      <c r="A1335" s="390">
        <v>44512</v>
      </c>
      <c r="B1335">
        <v>868.67600000000004</v>
      </c>
      <c r="C1335">
        <v>4549.3230000000003</v>
      </c>
      <c r="H1335" s="390">
        <v>44512</v>
      </c>
      <c r="I1335">
        <v>4354.5280000000002</v>
      </c>
      <c r="J1335">
        <v>20716.898000000001</v>
      </c>
    </row>
    <row r="1336" spans="1:10">
      <c r="A1336" s="390">
        <v>44515</v>
      </c>
      <c r="B1336">
        <v>873.35199999999998</v>
      </c>
      <c r="C1336">
        <v>4549.2250000000004</v>
      </c>
      <c r="H1336" s="390">
        <v>44515</v>
      </c>
      <c r="I1336">
        <v>4377.9660000000003</v>
      </c>
      <c r="J1336">
        <v>20717.245999999999</v>
      </c>
    </row>
    <row r="1337" spans="1:10">
      <c r="A1337" s="390">
        <v>44516</v>
      </c>
      <c r="B1337">
        <v>871.024</v>
      </c>
      <c r="C1337">
        <v>4568.6589999999997</v>
      </c>
      <c r="H1337" s="390">
        <v>44516</v>
      </c>
      <c r="I1337">
        <v>4366.299</v>
      </c>
      <c r="J1337">
        <v>20806.805</v>
      </c>
    </row>
    <row r="1338" spans="1:10">
      <c r="A1338" s="390">
        <v>44517</v>
      </c>
      <c r="B1338">
        <v>871.82</v>
      </c>
      <c r="C1338">
        <v>4554.8339999999998</v>
      </c>
      <c r="H1338" s="390">
        <v>44517</v>
      </c>
      <c r="I1338">
        <v>4370.29</v>
      </c>
      <c r="J1338">
        <v>20747.57</v>
      </c>
    </row>
    <row r="1339" spans="1:10">
      <c r="A1339" s="390">
        <v>44518</v>
      </c>
      <c r="B1339">
        <v>866.80200000000002</v>
      </c>
      <c r="C1339">
        <v>4567.7359999999999</v>
      </c>
      <c r="H1339" s="390">
        <v>44518</v>
      </c>
      <c r="I1339">
        <v>4345.134</v>
      </c>
      <c r="J1339">
        <v>20808.138999999999</v>
      </c>
    </row>
    <row r="1340" spans="1:10">
      <c r="A1340" s="390">
        <v>44519</v>
      </c>
      <c r="B1340">
        <v>855.63800000000003</v>
      </c>
      <c r="C1340">
        <v>4559.58</v>
      </c>
      <c r="H1340" s="390">
        <v>44519</v>
      </c>
      <c r="I1340">
        <v>4289.1729999999998</v>
      </c>
      <c r="J1340">
        <v>20771.407999999999</v>
      </c>
    </row>
    <row r="1341" spans="1:10">
      <c r="A1341" s="390">
        <v>44522</v>
      </c>
      <c r="B1341">
        <v>858.76300000000003</v>
      </c>
      <c r="C1341">
        <v>4537.0060000000003</v>
      </c>
      <c r="H1341" s="390">
        <v>44522</v>
      </c>
      <c r="I1341">
        <v>4330.5370000000003</v>
      </c>
      <c r="J1341">
        <v>20670.355</v>
      </c>
    </row>
    <row r="1342" spans="1:10">
      <c r="A1342" s="390">
        <v>44523</v>
      </c>
      <c r="B1342">
        <v>845.94</v>
      </c>
      <c r="C1342">
        <v>4540.9570000000003</v>
      </c>
      <c r="H1342" s="390">
        <v>44523</v>
      </c>
      <c r="I1342">
        <v>4265.8720000000003</v>
      </c>
      <c r="J1342">
        <v>20688.618999999999</v>
      </c>
    </row>
    <row r="1343" spans="1:10">
      <c r="A1343" s="390">
        <v>44524</v>
      </c>
      <c r="B1343">
        <v>852.50199999999995</v>
      </c>
      <c r="C1343">
        <v>4554.0339999999997</v>
      </c>
      <c r="H1343" s="390">
        <v>44524</v>
      </c>
      <c r="I1343">
        <v>4298.9669999999996</v>
      </c>
      <c r="J1343">
        <v>20749.02</v>
      </c>
    </row>
    <row r="1344" spans="1:10">
      <c r="A1344" s="390">
        <v>44525</v>
      </c>
      <c r="B1344">
        <v>853.04899999999998</v>
      </c>
      <c r="C1344">
        <v>4554.0339999999997</v>
      </c>
      <c r="H1344" s="390">
        <v>44525</v>
      </c>
      <c r="I1344">
        <v>4301.7209999999995</v>
      </c>
      <c r="J1344">
        <v>20749.02</v>
      </c>
    </row>
    <row r="1345" spans="1:10">
      <c r="A1345" s="390">
        <v>44526</v>
      </c>
      <c r="B1345">
        <v>813.077</v>
      </c>
      <c r="C1345">
        <v>4454.5540000000001</v>
      </c>
      <c r="H1345" s="390">
        <v>44526</v>
      </c>
      <c r="I1345">
        <v>4100.1509999999998</v>
      </c>
      <c r="J1345">
        <v>20296.281999999999</v>
      </c>
    </row>
    <row r="1346" spans="1:10">
      <c r="A1346" s="390">
        <v>44529</v>
      </c>
      <c r="B1346">
        <v>817.78800000000001</v>
      </c>
      <c r="C1346">
        <v>4511.1409999999996</v>
      </c>
      <c r="H1346" s="390">
        <v>44529</v>
      </c>
      <c r="I1346">
        <v>4123.9080000000004</v>
      </c>
      <c r="J1346">
        <v>20555.407999999999</v>
      </c>
    </row>
    <row r="1347" spans="1:10">
      <c r="A1347" s="390">
        <v>44530</v>
      </c>
      <c r="B1347">
        <v>809.26400000000001</v>
      </c>
      <c r="C1347">
        <v>4424.0649999999996</v>
      </c>
      <c r="H1347" s="390">
        <v>44530</v>
      </c>
      <c r="I1347">
        <v>4080.9250000000002</v>
      </c>
      <c r="J1347">
        <v>20161.22</v>
      </c>
    </row>
    <row r="1348" spans="1:10">
      <c r="A1348" s="390">
        <v>44531</v>
      </c>
      <c r="B1348">
        <v>825.35900000000004</v>
      </c>
      <c r="C1348">
        <v>4363.3620000000001</v>
      </c>
      <c r="H1348" s="390">
        <v>44531</v>
      </c>
      <c r="I1348">
        <v>4162.0870000000004</v>
      </c>
      <c r="J1348">
        <v>19886.190999999999</v>
      </c>
    </row>
    <row r="1349" spans="1:10">
      <c r="A1349" s="390">
        <v>44532</v>
      </c>
      <c r="B1349">
        <v>816.54100000000005</v>
      </c>
      <c r="C1349">
        <v>4426.701</v>
      </c>
      <c r="H1349" s="390">
        <v>44532</v>
      </c>
      <c r="I1349">
        <v>4117.6210000000001</v>
      </c>
      <c r="J1349">
        <v>20177.814999999999</v>
      </c>
    </row>
    <row r="1350" spans="1:10">
      <c r="A1350" s="390">
        <v>44533</v>
      </c>
      <c r="B1350">
        <v>814.26599999999996</v>
      </c>
      <c r="C1350">
        <v>4382.6509999999998</v>
      </c>
      <c r="H1350" s="390">
        <v>44533</v>
      </c>
      <c r="I1350">
        <v>4106.1490000000003</v>
      </c>
      <c r="J1350">
        <v>19977.916000000001</v>
      </c>
    </row>
    <row r="1351" spans="1:10">
      <c r="A1351" s="390">
        <v>44536</v>
      </c>
      <c r="B1351">
        <v>832.8</v>
      </c>
      <c r="C1351">
        <v>4432.0780000000004</v>
      </c>
      <c r="H1351" s="390">
        <v>44536</v>
      </c>
      <c r="I1351">
        <v>4199.6130000000003</v>
      </c>
      <c r="J1351">
        <v>20203.846000000001</v>
      </c>
    </row>
    <row r="1352" spans="1:10">
      <c r="A1352" s="390">
        <v>44537</v>
      </c>
      <c r="B1352">
        <v>851.45</v>
      </c>
      <c r="C1352">
        <v>4527.7629999999999</v>
      </c>
      <c r="H1352" s="390">
        <v>44537</v>
      </c>
      <c r="I1352">
        <v>4293.66</v>
      </c>
      <c r="J1352">
        <v>20640.289000000001</v>
      </c>
    </row>
    <row r="1353" spans="1:10">
      <c r="A1353" s="390">
        <v>44538</v>
      </c>
      <c r="B1353">
        <v>839.90099999999995</v>
      </c>
      <c r="C1353">
        <v>4546.5940000000001</v>
      </c>
      <c r="H1353" s="390">
        <v>44538</v>
      </c>
      <c r="I1353">
        <v>4235.4210000000003</v>
      </c>
      <c r="J1353">
        <v>20726.725999999999</v>
      </c>
    </row>
    <row r="1354" spans="1:10">
      <c r="A1354" s="390">
        <v>44539</v>
      </c>
      <c r="B1354">
        <v>842.60500000000002</v>
      </c>
      <c r="C1354">
        <v>4507.2280000000001</v>
      </c>
      <c r="H1354" s="390">
        <v>44539</v>
      </c>
      <c r="I1354">
        <v>4249.0569999999998</v>
      </c>
      <c r="J1354">
        <v>20549.642</v>
      </c>
    </row>
    <row r="1355" spans="1:10">
      <c r="A1355" s="390">
        <v>44540</v>
      </c>
      <c r="B1355">
        <v>840.02200000000005</v>
      </c>
      <c r="C1355">
        <v>4545.3389999999999</v>
      </c>
      <c r="H1355" s="390">
        <v>44540</v>
      </c>
      <c r="I1355">
        <v>4236.03</v>
      </c>
      <c r="J1355">
        <v>20723.642</v>
      </c>
    </row>
    <row r="1356" spans="1:10">
      <c r="A1356" s="390">
        <v>44543</v>
      </c>
      <c r="B1356">
        <v>834.048</v>
      </c>
      <c r="C1356">
        <v>4503.384</v>
      </c>
      <c r="H1356" s="390">
        <v>44543</v>
      </c>
      <c r="I1356">
        <v>4205.9049999999997</v>
      </c>
      <c r="J1356">
        <v>20532.780999999999</v>
      </c>
    </row>
    <row r="1357" spans="1:10">
      <c r="A1357" s="390">
        <v>44544</v>
      </c>
      <c r="B1357">
        <v>835.47</v>
      </c>
      <c r="C1357">
        <v>4467.6819999999998</v>
      </c>
      <c r="H1357" s="390">
        <v>44544</v>
      </c>
      <c r="I1357">
        <v>4213.0739999999996</v>
      </c>
      <c r="J1357">
        <v>20373.29</v>
      </c>
    </row>
    <row r="1358" spans="1:10">
      <c r="A1358" s="390">
        <v>44545</v>
      </c>
      <c r="B1358">
        <v>837.85400000000004</v>
      </c>
      <c r="C1358">
        <v>4541.6940000000004</v>
      </c>
      <c r="H1358" s="390">
        <v>44545</v>
      </c>
      <c r="I1358">
        <v>4225.0959999999995</v>
      </c>
      <c r="J1358">
        <v>20711.251</v>
      </c>
    </row>
    <row r="1359" spans="1:10">
      <c r="A1359" s="390">
        <v>44546</v>
      </c>
      <c r="B1359">
        <v>843.57500000000005</v>
      </c>
      <c r="C1359">
        <v>4495.9350000000004</v>
      </c>
      <c r="H1359" s="390">
        <v>44546</v>
      </c>
      <c r="I1359">
        <v>4253.9480000000003</v>
      </c>
      <c r="J1359">
        <v>20503.46</v>
      </c>
    </row>
    <row r="1360" spans="1:10">
      <c r="A1360" s="390">
        <v>44547</v>
      </c>
      <c r="B1360">
        <v>838.30499999999995</v>
      </c>
      <c r="C1360">
        <v>4457.1819999999998</v>
      </c>
      <c r="H1360" s="390">
        <v>44547</v>
      </c>
      <c r="I1360">
        <v>4227.3720000000003</v>
      </c>
      <c r="J1360">
        <v>20327.824000000001</v>
      </c>
    </row>
    <row r="1361" spans="1:10">
      <c r="A1361" s="390">
        <v>44550</v>
      </c>
      <c r="B1361">
        <v>823.95500000000004</v>
      </c>
      <c r="C1361">
        <v>4405.1980000000003</v>
      </c>
      <c r="H1361" s="390">
        <v>44550</v>
      </c>
      <c r="I1361">
        <v>4155.0069999999996</v>
      </c>
      <c r="J1361">
        <v>20090.953000000001</v>
      </c>
    </row>
    <row r="1362" spans="1:10">
      <c r="A1362" s="390">
        <v>44551</v>
      </c>
      <c r="B1362">
        <v>839.30399999999997</v>
      </c>
      <c r="C1362">
        <v>4487.4620000000004</v>
      </c>
      <c r="H1362" s="390">
        <v>44551</v>
      </c>
      <c r="I1362">
        <v>4232.4089999999997</v>
      </c>
      <c r="J1362">
        <v>20467.559000000001</v>
      </c>
    </row>
    <row r="1363" spans="1:10">
      <c r="A1363" s="390">
        <v>44552</v>
      </c>
      <c r="B1363">
        <v>844.18399999999997</v>
      </c>
      <c r="C1363">
        <v>4531.625</v>
      </c>
      <c r="H1363" s="390">
        <v>44552</v>
      </c>
      <c r="I1363">
        <v>4257.0169999999998</v>
      </c>
      <c r="J1363">
        <v>20671.079000000002</v>
      </c>
    </row>
    <row r="1364" spans="1:10">
      <c r="A1364" s="390">
        <v>44553</v>
      </c>
      <c r="B1364">
        <v>850.27200000000005</v>
      </c>
      <c r="C1364">
        <v>4560.58</v>
      </c>
      <c r="H1364" s="390">
        <v>44553</v>
      </c>
      <c r="I1364">
        <v>4287.7179999999998</v>
      </c>
      <c r="J1364">
        <v>20803.507000000001</v>
      </c>
    </row>
    <row r="1365" spans="1:10">
      <c r="A1365" s="390">
        <v>44554</v>
      </c>
      <c r="B1365">
        <v>850.27200000000005</v>
      </c>
      <c r="C1365">
        <v>4560.58</v>
      </c>
      <c r="H1365" s="390">
        <v>44554</v>
      </c>
      <c r="I1365">
        <v>4287.7179999999998</v>
      </c>
      <c r="J1365">
        <v>20803.507000000001</v>
      </c>
    </row>
    <row r="1366" spans="1:10">
      <c r="A1366" s="390">
        <v>44557</v>
      </c>
      <c r="B1366">
        <v>856.21699999999998</v>
      </c>
      <c r="C1366">
        <v>4621.1580000000004</v>
      </c>
      <c r="H1366" s="390">
        <v>44557</v>
      </c>
      <c r="I1366">
        <v>4317.6959999999999</v>
      </c>
      <c r="J1366">
        <v>21080.543000000001</v>
      </c>
    </row>
    <row r="1367" spans="1:10">
      <c r="A1367" s="390">
        <v>44558</v>
      </c>
      <c r="B1367">
        <v>862.90099999999995</v>
      </c>
      <c r="C1367">
        <v>4613.3950000000004</v>
      </c>
      <c r="H1367" s="390">
        <v>44558</v>
      </c>
      <c r="I1367">
        <v>4351.4070000000002</v>
      </c>
      <c r="J1367">
        <v>21045.128000000001</v>
      </c>
    </row>
    <row r="1368" spans="1:10">
      <c r="A1368" s="390">
        <v>44559</v>
      </c>
      <c r="B1368">
        <v>859.53200000000004</v>
      </c>
      <c r="C1368">
        <v>4618.6090000000004</v>
      </c>
      <c r="H1368" s="390">
        <v>44559</v>
      </c>
      <c r="I1368">
        <v>4334.4160000000002</v>
      </c>
      <c r="J1368">
        <v>21068.982</v>
      </c>
    </row>
    <row r="1369" spans="1:10">
      <c r="A1369" s="390">
        <v>44560</v>
      </c>
      <c r="B1369">
        <v>859.649</v>
      </c>
      <c r="C1369">
        <v>4607.5200000000004</v>
      </c>
      <c r="H1369" s="390">
        <v>44560</v>
      </c>
      <c r="I1369">
        <v>4335.0039999999999</v>
      </c>
      <c r="J1369">
        <v>21020.669000000002</v>
      </c>
    </row>
    <row r="1370" spans="1:10">
      <c r="A1370" s="390">
        <v>44561</v>
      </c>
      <c r="B1370">
        <v>859.649</v>
      </c>
      <c r="C1370">
        <v>4593.5950000000003</v>
      </c>
      <c r="H1370" s="390">
        <v>44561</v>
      </c>
      <c r="I1370">
        <v>4335.0039999999999</v>
      </c>
      <c r="J1370">
        <v>20958.030999999999</v>
      </c>
    </row>
    <row r="1371" spans="1:10">
      <c r="A1371" s="390">
        <v>44564</v>
      </c>
      <c r="B1371">
        <v>872.33399999999995</v>
      </c>
      <c r="C1371">
        <v>4620.4120000000003</v>
      </c>
      <c r="H1371" s="390">
        <v>44564</v>
      </c>
      <c r="I1371">
        <v>4398.9719999999998</v>
      </c>
      <c r="J1371">
        <v>21080.49</v>
      </c>
    </row>
    <row r="1372" spans="1:10">
      <c r="A1372" s="390">
        <v>44565</v>
      </c>
      <c r="B1372">
        <v>881.37900000000002</v>
      </c>
      <c r="C1372">
        <v>4610.9570000000003</v>
      </c>
      <c r="H1372" s="390">
        <v>44565</v>
      </c>
      <c r="I1372">
        <v>4444.5839999999998</v>
      </c>
      <c r="J1372">
        <v>21038.681</v>
      </c>
    </row>
    <row r="1373" spans="1:10">
      <c r="A1373" s="390">
        <v>44566</v>
      </c>
      <c r="B1373">
        <v>887.495</v>
      </c>
      <c r="C1373">
        <v>4514.049</v>
      </c>
      <c r="H1373" s="390">
        <v>44566</v>
      </c>
      <c r="I1373">
        <v>4475.4279999999999</v>
      </c>
      <c r="J1373">
        <v>20598.073</v>
      </c>
    </row>
    <row r="1374" spans="1:10">
      <c r="A1374" s="390">
        <v>44567</v>
      </c>
      <c r="B1374">
        <v>871.75800000000004</v>
      </c>
      <c r="C1374">
        <v>4509.9369999999999</v>
      </c>
      <c r="H1374" s="390">
        <v>44567</v>
      </c>
      <c r="I1374">
        <v>4396.0690000000004</v>
      </c>
      <c r="J1374">
        <v>20580.758000000002</v>
      </c>
    </row>
    <row r="1375" spans="1:10">
      <c r="A1375" s="390">
        <v>44568</v>
      </c>
      <c r="B1375">
        <v>868.03099999999995</v>
      </c>
      <c r="C1375">
        <v>4489.18</v>
      </c>
      <c r="H1375" s="390">
        <v>44568</v>
      </c>
      <c r="I1375">
        <v>4377.2740000000003</v>
      </c>
      <c r="J1375">
        <v>20489.563999999998</v>
      </c>
    </row>
    <row r="1376" spans="1:10">
      <c r="A1376" s="390">
        <v>44571</v>
      </c>
      <c r="B1376">
        <v>861.61900000000003</v>
      </c>
      <c r="C1376">
        <v>4483.92</v>
      </c>
      <c r="H1376" s="390">
        <v>44571</v>
      </c>
      <c r="I1376">
        <v>4344.9380000000001</v>
      </c>
      <c r="J1376">
        <v>20465.557000000001</v>
      </c>
    </row>
    <row r="1377" spans="1:10">
      <c r="A1377" s="390">
        <v>44572</v>
      </c>
      <c r="B1377">
        <v>866.63</v>
      </c>
      <c r="C1377">
        <v>4528.6450000000004</v>
      </c>
      <c r="H1377" s="390">
        <v>44572</v>
      </c>
      <c r="I1377">
        <v>4370.21</v>
      </c>
      <c r="J1377">
        <v>20669.689999999999</v>
      </c>
    </row>
    <row r="1378" spans="1:10">
      <c r="A1378" s="390">
        <v>44573</v>
      </c>
      <c r="B1378">
        <v>872.84100000000001</v>
      </c>
      <c r="C1378">
        <v>4539.7219999999998</v>
      </c>
      <c r="H1378" s="390">
        <v>44573</v>
      </c>
      <c r="I1378">
        <v>4401.53</v>
      </c>
      <c r="J1378">
        <v>20720.548999999999</v>
      </c>
    </row>
    <row r="1379" spans="1:10">
      <c r="A1379" s="390">
        <v>44574</v>
      </c>
      <c r="B1379">
        <v>875.48299999999995</v>
      </c>
      <c r="C1379">
        <v>4468.9210000000003</v>
      </c>
      <c r="H1379" s="390">
        <v>44574</v>
      </c>
      <c r="I1379">
        <v>4414.8500000000004</v>
      </c>
      <c r="J1379">
        <v>20399.598000000002</v>
      </c>
    </row>
    <row r="1380" spans="1:10">
      <c r="A1380" s="390">
        <v>44575</v>
      </c>
      <c r="B1380">
        <v>866.41800000000001</v>
      </c>
      <c r="C1380">
        <v>4471.6019999999999</v>
      </c>
      <c r="H1380" s="390">
        <v>44575</v>
      </c>
      <c r="I1380">
        <v>4369.1390000000001</v>
      </c>
      <c r="J1380">
        <v>20412.131000000001</v>
      </c>
    </row>
    <row r="1381" spans="1:10">
      <c r="A1381" s="390">
        <v>44578</v>
      </c>
      <c r="B1381">
        <v>870.923</v>
      </c>
      <c r="C1381">
        <v>4471.6019999999999</v>
      </c>
      <c r="H1381" s="390">
        <v>44578</v>
      </c>
      <c r="I1381">
        <v>4391.8590000000004</v>
      </c>
      <c r="J1381">
        <v>20412.131000000001</v>
      </c>
    </row>
    <row r="1382" spans="1:10">
      <c r="A1382" s="390">
        <v>44579</v>
      </c>
      <c r="B1382">
        <v>865.80499999999995</v>
      </c>
      <c r="C1382">
        <v>4386.9350000000004</v>
      </c>
      <c r="H1382" s="390">
        <v>44579</v>
      </c>
      <c r="I1382">
        <v>4366.05</v>
      </c>
      <c r="J1382">
        <v>20025.952000000001</v>
      </c>
    </row>
    <row r="1383" spans="1:10">
      <c r="A1383" s="390">
        <v>44580</v>
      </c>
      <c r="B1383">
        <v>863.83399999999995</v>
      </c>
      <c r="C1383">
        <v>4344.6570000000002</v>
      </c>
      <c r="H1383" s="390">
        <v>44580</v>
      </c>
      <c r="I1383">
        <v>4356.1090000000004</v>
      </c>
      <c r="J1383">
        <v>19833.329000000002</v>
      </c>
    </row>
    <row r="1384" spans="1:10">
      <c r="A1384" s="390">
        <v>44581</v>
      </c>
      <c r="B1384">
        <v>870.68899999999996</v>
      </c>
      <c r="C1384">
        <v>4297.348</v>
      </c>
      <c r="H1384" s="390">
        <v>44581</v>
      </c>
      <c r="I1384">
        <v>4390.6779999999999</v>
      </c>
      <c r="J1384">
        <v>19618.764999999999</v>
      </c>
    </row>
    <row r="1385" spans="1:10">
      <c r="A1385" s="390">
        <v>44582</v>
      </c>
      <c r="B1385">
        <v>854.26800000000003</v>
      </c>
      <c r="C1385">
        <v>4212.9089999999997</v>
      </c>
      <c r="H1385" s="390">
        <v>44582</v>
      </c>
      <c r="I1385">
        <v>4307.87</v>
      </c>
      <c r="J1385">
        <v>19233.448</v>
      </c>
    </row>
    <row r="1386" spans="1:10">
      <c r="A1386" s="390">
        <v>44585</v>
      </c>
      <c r="B1386">
        <v>820.37300000000005</v>
      </c>
      <c r="C1386">
        <v>4227.0720000000001</v>
      </c>
      <c r="H1386" s="390">
        <v>44585</v>
      </c>
      <c r="I1386">
        <v>4157.1980000000003</v>
      </c>
      <c r="J1386">
        <v>19298.109</v>
      </c>
    </row>
    <row r="1387" spans="1:10">
      <c r="A1387" s="390">
        <v>44586</v>
      </c>
      <c r="B1387">
        <v>823.17899999999997</v>
      </c>
      <c r="C1387">
        <v>4170.3230000000003</v>
      </c>
      <c r="H1387" s="390">
        <v>44586</v>
      </c>
      <c r="I1387">
        <v>4171.4179999999997</v>
      </c>
      <c r="J1387">
        <v>19039.098000000002</v>
      </c>
    </row>
    <row r="1388" spans="1:10">
      <c r="A1388" s="390">
        <v>44587</v>
      </c>
      <c r="B1388">
        <v>841.56700000000001</v>
      </c>
      <c r="C1388">
        <v>4160.6450000000004</v>
      </c>
      <c r="H1388" s="390">
        <v>44587</v>
      </c>
      <c r="I1388">
        <v>4264.598</v>
      </c>
      <c r="J1388">
        <v>18995.116000000002</v>
      </c>
    </row>
    <row r="1389" spans="1:10">
      <c r="A1389" s="390">
        <v>44588</v>
      </c>
      <c r="B1389">
        <v>849.41700000000003</v>
      </c>
      <c r="C1389">
        <v>4136.68</v>
      </c>
      <c r="H1389" s="390">
        <v>44588</v>
      </c>
      <c r="I1389">
        <v>4304.3770000000004</v>
      </c>
      <c r="J1389">
        <v>18886.850999999999</v>
      </c>
    </row>
    <row r="1390" spans="1:10">
      <c r="A1390" s="390">
        <v>44589</v>
      </c>
      <c r="B1390">
        <v>839.66099999999994</v>
      </c>
      <c r="C1390">
        <v>4241.0550000000003</v>
      </c>
      <c r="H1390" s="390">
        <v>44589</v>
      </c>
      <c r="I1390">
        <v>4254.9390000000003</v>
      </c>
      <c r="J1390">
        <v>19365.579000000002</v>
      </c>
    </row>
    <row r="1391" spans="1:10">
      <c r="A1391" s="390">
        <v>44592</v>
      </c>
      <c r="B1391">
        <v>846.51</v>
      </c>
      <c r="C1391">
        <v>4329.8630000000003</v>
      </c>
      <c r="H1391" s="390">
        <v>44592</v>
      </c>
      <c r="I1391">
        <v>4289.6459999999997</v>
      </c>
      <c r="J1391">
        <v>19771.406999999999</v>
      </c>
    </row>
    <row r="1392" spans="1:10">
      <c r="A1392" s="390">
        <v>44593</v>
      </c>
      <c r="B1392">
        <v>860.26700000000005</v>
      </c>
      <c r="C1392">
        <v>4361.6310000000003</v>
      </c>
      <c r="H1392" s="390">
        <v>44593</v>
      </c>
      <c r="I1392">
        <v>4359.357</v>
      </c>
      <c r="J1392">
        <v>19916.562000000002</v>
      </c>
    </row>
    <row r="1393" spans="1:10">
      <c r="A1393" s="390">
        <v>44594</v>
      </c>
      <c r="B1393">
        <v>865.80200000000002</v>
      </c>
      <c r="C1393">
        <v>4396.3050000000003</v>
      </c>
      <c r="H1393" s="390">
        <v>44594</v>
      </c>
      <c r="I1393">
        <v>4387.4080000000004</v>
      </c>
      <c r="J1393">
        <v>20075.085999999999</v>
      </c>
    </row>
    <row r="1394" spans="1:10">
      <c r="A1394" s="390">
        <v>44595</v>
      </c>
      <c r="B1394">
        <v>858.10900000000004</v>
      </c>
      <c r="C1394">
        <v>4284.8249999999998</v>
      </c>
      <c r="H1394" s="390">
        <v>44595</v>
      </c>
      <c r="I1394">
        <v>4348.424</v>
      </c>
      <c r="J1394">
        <v>19566.882000000001</v>
      </c>
    </row>
    <row r="1395" spans="1:10">
      <c r="A1395" s="390">
        <v>44596</v>
      </c>
      <c r="B1395">
        <v>842.95399999999995</v>
      </c>
      <c r="C1395">
        <v>4313.97</v>
      </c>
      <c r="H1395" s="390">
        <v>44596</v>
      </c>
      <c r="I1395">
        <v>4271.6260000000002</v>
      </c>
      <c r="J1395">
        <v>19703.706999999999</v>
      </c>
    </row>
    <row r="1396" spans="1:10">
      <c r="A1396" s="390">
        <v>44599</v>
      </c>
      <c r="B1396">
        <v>833.25400000000002</v>
      </c>
      <c r="C1396">
        <v>4298.9939999999997</v>
      </c>
      <c r="H1396" s="390">
        <v>44599</v>
      </c>
      <c r="I1396">
        <v>4222.473</v>
      </c>
      <c r="J1396">
        <v>19635.742999999999</v>
      </c>
    </row>
    <row r="1397" spans="1:10">
      <c r="A1397" s="390">
        <v>44600</v>
      </c>
      <c r="B1397">
        <v>835.40800000000002</v>
      </c>
      <c r="C1397">
        <v>4335.2820000000002</v>
      </c>
      <c r="H1397" s="390">
        <v>44600</v>
      </c>
      <c r="I1397">
        <v>4233.3829999999998</v>
      </c>
      <c r="J1397">
        <v>19801.647000000001</v>
      </c>
    </row>
    <row r="1398" spans="1:10">
      <c r="A1398" s="390">
        <v>44601</v>
      </c>
      <c r="B1398">
        <v>857.529</v>
      </c>
      <c r="C1398">
        <v>4402.4129999999996</v>
      </c>
      <c r="H1398" s="390">
        <v>44601</v>
      </c>
      <c r="I1398">
        <v>4345.482</v>
      </c>
      <c r="J1398">
        <v>20110.621999999999</v>
      </c>
    </row>
    <row r="1399" spans="1:10">
      <c r="A1399" s="390">
        <v>44602</v>
      </c>
      <c r="B1399">
        <v>859.625</v>
      </c>
      <c r="C1399">
        <v>4323.8609999999999</v>
      </c>
      <c r="H1399" s="390">
        <v>44602</v>
      </c>
      <c r="I1399">
        <v>4356.107</v>
      </c>
      <c r="J1399">
        <v>19754.349999999999</v>
      </c>
    </row>
    <row r="1400" spans="1:10">
      <c r="A1400" s="390">
        <v>44603</v>
      </c>
      <c r="B1400">
        <v>852.18499999999995</v>
      </c>
      <c r="C1400">
        <v>4239.1059999999998</v>
      </c>
      <c r="H1400" s="390">
        <v>44603</v>
      </c>
      <c r="I1400">
        <v>4318.4009999999998</v>
      </c>
      <c r="J1400">
        <v>19367.948</v>
      </c>
    </row>
    <row r="1401" spans="1:10">
      <c r="A1401" s="390">
        <v>44606</v>
      </c>
      <c r="B1401">
        <v>835.01800000000003</v>
      </c>
      <c r="C1401">
        <v>4223.7030000000004</v>
      </c>
      <c r="H1401" s="390">
        <v>44606</v>
      </c>
      <c r="I1401">
        <v>4231.4080000000004</v>
      </c>
      <c r="J1401">
        <v>19298.925999999999</v>
      </c>
    </row>
    <row r="1402" spans="1:10">
      <c r="A1402" s="390">
        <v>44607</v>
      </c>
      <c r="B1402">
        <v>852.31299999999999</v>
      </c>
      <c r="C1402">
        <v>4294.0110000000004</v>
      </c>
      <c r="H1402" s="390">
        <v>44607</v>
      </c>
      <c r="I1402">
        <v>4319.05</v>
      </c>
      <c r="J1402">
        <v>19622.297999999999</v>
      </c>
    </row>
    <row r="1403" spans="1:10">
      <c r="A1403" s="390">
        <v>44608</v>
      </c>
      <c r="B1403">
        <v>852.62</v>
      </c>
      <c r="C1403">
        <v>4295.0519999999997</v>
      </c>
      <c r="H1403" s="390">
        <v>44608</v>
      </c>
      <c r="I1403">
        <v>4320.6090000000004</v>
      </c>
      <c r="J1403">
        <v>19629.397000000001</v>
      </c>
    </row>
    <row r="1404" spans="1:10">
      <c r="A1404" s="390">
        <v>44609</v>
      </c>
      <c r="B1404">
        <v>844.06200000000001</v>
      </c>
      <c r="C1404">
        <v>4199.7160000000003</v>
      </c>
      <c r="H1404" s="390">
        <v>44609</v>
      </c>
      <c r="I1404">
        <v>4277.24</v>
      </c>
      <c r="J1404">
        <v>19196.081999999999</v>
      </c>
    </row>
    <row r="1405" spans="1:10">
      <c r="A1405" s="390">
        <v>44610</v>
      </c>
      <c r="B1405">
        <v>839.54700000000003</v>
      </c>
      <c r="C1405">
        <v>4165.8289999999997</v>
      </c>
      <c r="H1405" s="390">
        <v>44610</v>
      </c>
      <c r="I1405">
        <v>4254.3599999999997</v>
      </c>
      <c r="J1405">
        <v>19043.848000000002</v>
      </c>
    </row>
    <row r="1406" spans="1:10">
      <c r="A1406" s="390">
        <v>44613</v>
      </c>
      <c r="B1406">
        <v>824.93499999999995</v>
      </c>
      <c r="C1406">
        <v>4165.8289999999997</v>
      </c>
      <c r="H1406" s="390">
        <v>44613</v>
      </c>
      <c r="I1406">
        <v>4180.3130000000001</v>
      </c>
      <c r="J1406">
        <v>19043.848000000002</v>
      </c>
    </row>
    <row r="1407" spans="1:10">
      <c r="A1407" s="390">
        <v>44614</v>
      </c>
      <c r="B1407">
        <v>824.96600000000001</v>
      </c>
      <c r="C1407">
        <v>4121.7479999999996</v>
      </c>
      <c r="H1407" s="390">
        <v>44614</v>
      </c>
      <c r="I1407">
        <v>4180.4709999999995</v>
      </c>
      <c r="J1407">
        <v>18842.574000000001</v>
      </c>
    </row>
    <row r="1408" spans="1:10">
      <c r="A1408" s="390">
        <v>44615</v>
      </c>
      <c r="B1408">
        <v>822.58799999999997</v>
      </c>
      <c r="C1408">
        <v>4043.585</v>
      </c>
      <c r="H1408" s="390">
        <v>44615</v>
      </c>
      <c r="I1408">
        <v>4168.4229999999998</v>
      </c>
      <c r="J1408">
        <v>18485.324000000001</v>
      </c>
    </row>
    <row r="1409" spans="1:10">
      <c r="A1409" s="390">
        <v>44616</v>
      </c>
      <c r="B1409">
        <v>788.25900000000001</v>
      </c>
      <c r="C1409">
        <v>4111.808</v>
      </c>
      <c r="H1409" s="390">
        <v>44616</v>
      </c>
      <c r="I1409">
        <v>3994.4589999999998</v>
      </c>
      <c r="J1409">
        <v>18798.665000000001</v>
      </c>
    </row>
    <row r="1410" spans="1:10">
      <c r="A1410" s="390">
        <v>44617</v>
      </c>
      <c r="B1410">
        <v>816.7</v>
      </c>
      <c r="C1410">
        <v>4203.8130000000001</v>
      </c>
      <c r="H1410" s="390">
        <v>44617</v>
      </c>
      <c r="I1410">
        <v>4138.5829999999996</v>
      </c>
      <c r="J1410">
        <v>19221.313999999998</v>
      </c>
    </row>
    <row r="1411" spans="1:10">
      <c r="A1411" s="390">
        <v>44620</v>
      </c>
      <c r="B1411">
        <v>803.95600000000002</v>
      </c>
      <c r="C1411">
        <v>4196.9920000000002</v>
      </c>
      <c r="H1411" s="390">
        <v>44620</v>
      </c>
      <c r="I1411">
        <v>4074.0039999999999</v>
      </c>
      <c r="J1411">
        <v>19192.166000000001</v>
      </c>
    </row>
    <row r="1412" spans="1:10">
      <c r="A1412" s="390">
        <v>44621</v>
      </c>
      <c r="B1412">
        <v>770.08500000000004</v>
      </c>
      <c r="C1412">
        <v>4132.808</v>
      </c>
      <c r="H1412" s="390">
        <v>44621</v>
      </c>
      <c r="I1412">
        <v>3902.366</v>
      </c>
      <c r="J1412">
        <v>18899.171999999999</v>
      </c>
    </row>
    <row r="1413" spans="1:10">
      <c r="A1413" s="390">
        <v>44622</v>
      </c>
      <c r="B1413">
        <v>776.39700000000005</v>
      </c>
      <c r="C1413">
        <v>4208.5839999999998</v>
      </c>
      <c r="H1413" s="390">
        <v>44622</v>
      </c>
      <c r="I1413">
        <v>3934.35</v>
      </c>
      <c r="J1413">
        <v>19246.276000000002</v>
      </c>
    </row>
    <row r="1414" spans="1:10">
      <c r="A1414" s="390">
        <v>44623</v>
      </c>
      <c r="B1414">
        <v>757.28200000000004</v>
      </c>
      <c r="C1414">
        <v>4178.7730000000001</v>
      </c>
      <c r="H1414" s="390">
        <v>44623</v>
      </c>
      <c r="I1414">
        <v>3837.4870000000001</v>
      </c>
      <c r="J1414">
        <v>19112.258000000002</v>
      </c>
    </row>
    <row r="1415" spans="1:10">
      <c r="A1415" s="390">
        <v>44624</v>
      </c>
      <c r="B1415">
        <v>710.52300000000002</v>
      </c>
      <c r="C1415">
        <v>4141.6369999999997</v>
      </c>
      <c r="H1415" s="390">
        <v>44624</v>
      </c>
      <c r="I1415">
        <v>3600.5360000000001</v>
      </c>
      <c r="J1415">
        <v>18943.655999999999</v>
      </c>
    </row>
    <row r="1416" spans="1:10">
      <c r="A1416" s="390">
        <v>44627</v>
      </c>
      <c r="B1416">
        <v>700.726</v>
      </c>
      <c r="C1416">
        <v>4015.1419999999998</v>
      </c>
      <c r="H1416" s="390">
        <v>44627</v>
      </c>
      <c r="I1416">
        <v>3550.893</v>
      </c>
      <c r="J1416">
        <v>18365.333999999999</v>
      </c>
    </row>
    <row r="1417" spans="1:10">
      <c r="A1417" s="390">
        <v>44628</v>
      </c>
      <c r="B1417">
        <v>707.35699999999997</v>
      </c>
      <c r="C1417">
        <v>3987.5189999999998</v>
      </c>
      <c r="H1417" s="390">
        <v>44628</v>
      </c>
      <c r="I1417">
        <v>3584.4949999999999</v>
      </c>
      <c r="J1417">
        <v>18239.419000000002</v>
      </c>
    </row>
    <row r="1418" spans="1:10">
      <c r="A1418" s="390">
        <v>44629</v>
      </c>
      <c r="B1418">
        <v>755.35400000000004</v>
      </c>
      <c r="C1418">
        <v>4093.9110000000001</v>
      </c>
      <c r="H1418" s="390">
        <v>44629</v>
      </c>
      <c r="I1418">
        <v>3827.7170000000001</v>
      </c>
      <c r="J1418">
        <v>18728.805</v>
      </c>
    </row>
    <row r="1419" spans="1:10">
      <c r="A1419" s="390">
        <v>44630</v>
      </c>
      <c r="B1419">
        <v>722.10500000000002</v>
      </c>
      <c r="C1419">
        <v>4074.4009999999998</v>
      </c>
      <c r="H1419" s="390">
        <v>44630</v>
      </c>
      <c r="I1419">
        <v>3659.232</v>
      </c>
      <c r="J1419">
        <v>18641.172999999999</v>
      </c>
    </row>
    <row r="1420" spans="1:10">
      <c r="A1420" s="390">
        <v>44631</v>
      </c>
      <c r="B1420">
        <v>726.02200000000005</v>
      </c>
      <c r="C1420">
        <v>4017.1930000000002</v>
      </c>
      <c r="H1420" s="390">
        <v>44631</v>
      </c>
      <c r="I1420">
        <v>3679.0770000000002</v>
      </c>
      <c r="J1420">
        <v>18380.47</v>
      </c>
    </row>
    <row r="1421" spans="1:10">
      <c r="A1421" s="390">
        <v>44634</v>
      </c>
      <c r="B1421">
        <v>739.53200000000004</v>
      </c>
      <c r="C1421">
        <v>3981.7130000000002</v>
      </c>
      <c r="H1421" s="390">
        <v>44634</v>
      </c>
      <c r="I1421">
        <v>3747.538</v>
      </c>
      <c r="J1421">
        <v>18222.313999999998</v>
      </c>
    </row>
    <row r="1422" spans="1:10">
      <c r="A1422" s="390">
        <v>44635</v>
      </c>
      <c r="B1422">
        <v>741.12300000000005</v>
      </c>
      <c r="C1422">
        <v>4067.7040000000002</v>
      </c>
      <c r="H1422" s="390">
        <v>44635</v>
      </c>
      <c r="I1422">
        <v>3755.6</v>
      </c>
      <c r="J1422">
        <v>18616.234</v>
      </c>
    </row>
    <row r="1423" spans="1:10">
      <c r="A1423" s="390">
        <v>44636</v>
      </c>
      <c r="B1423">
        <v>763.57299999999998</v>
      </c>
      <c r="C1423">
        <v>4165.0010000000002</v>
      </c>
      <c r="H1423" s="390">
        <v>44636</v>
      </c>
      <c r="I1423">
        <v>3869.3679999999999</v>
      </c>
      <c r="J1423">
        <v>19062.147000000001</v>
      </c>
    </row>
    <row r="1424" spans="1:10">
      <c r="A1424" s="390">
        <v>44637</v>
      </c>
      <c r="B1424">
        <v>758.27099999999996</v>
      </c>
      <c r="C1424">
        <v>4219.9359999999997</v>
      </c>
      <c r="H1424" s="390">
        <v>44637</v>
      </c>
      <c r="I1424">
        <v>3842.5</v>
      </c>
      <c r="J1424">
        <v>19314.672999999999</v>
      </c>
    </row>
    <row r="1425" spans="1:10">
      <c r="A1425" s="390">
        <v>44638</v>
      </c>
      <c r="B1425">
        <v>760.20100000000002</v>
      </c>
      <c r="C1425">
        <v>4274.0469999999996</v>
      </c>
      <c r="H1425" s="390">
        <v>44638</v>
      </c>
      <c r="I1425">
        <v>3852.2779999999998</v>
      </c>
      <c r="J1425">
        <v>19562.544000000002</v>
      </c>
    </row>
    <row r="1426" spans="1:10">
      <c r="A1426" s="390">
        <v>44641</v>
      </c>
      <c r="B1426">
        <v>762.92499999999995</v>
      </c>
      <c r="C1426">
        <v>4269.2889999999998</v>
      </c>
      <c r="H1426" s="390">
        <v>44641</v>
      </c>
      <c r="I1426">
        <v>3866.0819999999999</v>
      </c>
      <c r="J1426">
        <v>19541.755000000001</v>
      </c>
    </row>
    <row r="1427" spans="1:10">
      <c r="A1427" s="390">
        <v>44642</v>
      </c>
      <c r="B1427">
        <v>770.49</v>
      </c>
      <c r="C1427">
        <v>4321.1880000000001</v>
      </c>
      <c r="H1427" s="390">
        <v>44642</v>
      </c>
      <c r="I1427">
        <v>3904.4160000000002</v>
      </c>
      <c r="J1427">
        <v>19779.309000000001</v>
      </c>
    </row>
    <row r="1428" spans="1:10">
      <c r="A1428" s="390">
        <v>44643</v>
      </c>
      <c r="B1428">
        <v>762.32500000000005</v>
      </c>
      <c r="C1428">
        <v>4268.1610000000001</v>
      </c>
      <c r="H1428" s="390">
        <v>44643</v>
      </c>
      <c r="I1428">
        <v>3863.0410000000002</v>
      </c>
      <c r="J1428">
        <v>19537.75</v>
      </c>
    </row>
    <row r="1429" spans="1:10">
      <c r="A1429" s="390">
        <v>44644</v>
      </c>
      <c r="B1429">
        <v>765.19899999999996</v>
      </c>
      <c r="C1429">
        <v>4330.0619999999999</v>
      </c>
      <c r="H1429" s="390">
        <v>44644</v>
      </c>
      <c r="I1429">
        <v>3877.607</v>
      </c>
      <c r="J1429">
        <v>19822.733</v>
      </c>
    </row>
    <row r="1430" spans="1:10">
      <c r="A1430" s="390">
        <v>44645</v>
      </c>
      <c r="B1430">
        <v>769.94200000000001</v>
      </c>
      <c r="C1430">
        <v>4347.1260000000002</v>
      </c>
      <c r="H1430" s="390">
        <v>44645</v>
      </c>
      <c r="I1430">
        <v>3901.6390000000001</v>
      </c>
      <c r="J1430">
        <v>19900.998</v>
      </c>
    </row>
    <row r="1431" spans="1:10">
      <c r="A1431" s="390">
        <v>44648</v>
      </c>
      <c r="B1431">
        <v>774.95500000000004</v>
      </c>
      <c r="C1431">
        <v>4380.951</v>
      </c>
      <c r="H1431" s="390">
        <v>44648</v>
      </c>
      <c r="I1431">
        <v>3927.0430000000001</v>
      </c>
      <c r="J1431">
        <v>20055.868999999999</v>
      </c>
    </row>
    <row r="1432" spans="1:10">
      <c r="A1432" s="390">
        <v>44649</v>
      </c>
      <c r="B1432">
        <v>793.51199999999994</v>
      </c>
      <c r="C1432">
        <v>4439.6679999999997</v>
      </c>
      <c r="H1432" s="390">
        <v>44649</v>
      </c>
      <c r="I1432">
        <v>4021.08</v>
      </c>
      <c r="J1432">
        <v>20324.712</v>
      </c>
    </row>
    <row r="1433" spans="1:10">
      <c r="A1433" s="390">
        <v>44650</v>
      </c>
      <c r="B1433">
        <v>795.18200000000002</v>
      </c>
      <c r="C1433">
        <v>4407.9480000000003</v>
      </c>
      <c r="H1433" s="390">
        <v>44650</v>
      </c>
      <c r="I1433">
        <v>4029.5430000000001</v>
      </c>
      <c r="J1433">
        <v>20181.968000000001</v>
      </c>
    </row>
    <row r="1434" spans="1:10">
      <c r="A1434" s="390">
        <v>44651</v>
      </c>
      <c r="B1434">
        <v>787.47900000000004</v>
      </c>
      <c r="C1434">
        <v>4338.8519999999999</v>
      </c>
      <c r="H1434" s="390">
        <v>44651</v>
      </c>
      <c r="I1434">
        <v>3990.5079999999998</v>
      </c>
      <c r="J1434">
        <v>19866.929</v>
      </c>
    </row>
    <row r="1435" spans="1:10">
      <c r="A1435" s="390">
        <v>44652</v>
      </c>
      <c r="B1435">
        <v>793.82100000000003</v>
      </c>
      <c r="C1435">
        <v>4355.2110000000002</v>
      </c>
      <c r="H1435" s="390">
        <v>44652</v>
      </c>
      <c r="I1435">
        <v>4022.6469999999999</v>
      </c>
      <c r="J1435">
        <v>19941.873</v>
      </c>
    </row>
    <row r="1436" spans="1:10">
      <c r="A1436" s="390">
        <v>44655</v>
      </c>
      <c r="B1436">
        <v>794.45699999999999</v>
      </c>
      <c r="C1436">
        <v>4393.9080000000004</v>
      </c>
      <c r="H1436" s="390">
        <v>44655</v>
      </c>
      <c r="I1436">
        <v>4025.8679999999999</v>
      </c>
      <c r="J1436">
        <v>20119.203000000001</v>
      </c>
    </row>
    <row r="1437" spans="1:10">
      <c r="A1437" s="390">
        <v>44656</v>
      </c>
      <c r="B1437">
        <v>790.65099999999995</v>
      </c>
      <c r="C1437">
        <v>4333.9070000000002</v>
      </c>
      <c r="H1437" s="390">
        <v>44656</v>
      </c>
      <c r="I1437">
        <v>4006.5830000000001</v>
      </c>
      <c r="J1437">
        <v>19847.466</v>
      </c>
    </row>
    <row r="1438" spans="1:10">
      <c r="A1438" s="390">
        <v>44657</v>
      </c>
      <c r="B1438">
        <v>774.846</v>
      </c>
      <c r="C1438">
        <v>4287.7719999999999</v>
      </c>
      <c r="H1438" s="390">
        <v>44657</v>
      </c>
      <c r="I1438">
        <v>3926.4929999999999</v>
      </c>
      <c r="J1438">
        <v>19636.254000000001</v>
      </c>
    </row>
    <row r="1439" spans="1:10">
      <c r="A1439" s="390">
        <v>44658</v>
      </c>
      <c r="B1439">
        <v>770.31899999999996</v>
      </c>
      <c r="C1439">
        <v>4304.6180000000004</v>
      </c>
      <c r="H1439" s="390">
        <v>44658</v>
      </c>
      <c r="I1439">
        <v>3903.549</v>
      </c>
      <c r="J1439">
        <v>19715.776999999998</v>
      </c>
    </row>
    <row r="1440" spans="1:10">
      <c r="A1440" s="390">
        <v>44659</v>
      </c>
      <c r="B1440">
        <v>787.69799999999998</v>
      </c>
      <c r="C1440">
        <v>4290.5479999999998</v>
      </c>
      <c r="H1440" s="390">
        <v>44659</v>
      </c>
      <c r="I1440">
        <v>3991.6179999999999</v>
      </c>
      <c r="J1440">
        <v>19651.653999999999</v>
      </c>
    </row>
    <row r="1441" spans="1:10">
      <c r="A1441" s="390">
        <v>44662</v>
      </c>
      <c r="B1441">
        <v>785.34100000000001</v>
      </c>
      <c r="C1441">
        <v>4219.5540000000001</v>
      </c>
      <c r="H1441" s="390">
        <v>44662</v>
      </c>
      <c r="I1441">
        <v>3979.674</v>
      </c>
      <c r="J1441">
        <v>19326.486000000001</v>
      </c>
    </row>
    <row r="1442" spans="1:10">
      <c r="A1442" s="390">
        <v>44663</v>
      </c>
      <c r="B1442">
        <v>782.35900000000004</v>
      </c>
      <c r="C1442">
        <v>4205.0370000000003</v>
      </c>
      <c r="H1442" s="390">
        <v>44663</v>
      </c>
      <c r="I1442">
        <v>3964.5610000000001</v>
      </c>
      <c r="J1442">
        <v>19260.62</v>
      </c>
    </row>
    <row r="1443" spans="1:10">
      <c r="A1443" s="390">
        <v>44664</v>
      </c>
      <c r="B1443">
        <v>784.01599999999996</v>
      </c>
      <c r="C1443">
        <v>4255.9380000000001</v>
      </c>
      <c r="H1443" s="390">
        <v>44664</v>
      </c>
      <c r="I1443">
        <v>3972.962</v>
      </c>
      <c r="J1443">
        <v>19497.269</v>
      </c>
    </row>
    <row r="1444" spans="1:10">
      <c r="A1444" s="390">
        <v>44665</v>
      </c>
      <c r="B1444">
        <v>789.55600000000004</v>
      </c>
      <c r="C1444">
        <v>4201.4960000000001</v>
      </c>
      <c r="H1444" s="390">
        <v>44665</v>
      </c>
      <c r="I1444">
        <v>4001.0340000000001</v>
      </c>
      <c r="J1444">
        <v>19247.862000000001</v>
      </c>
    </row>
    <row r="1445" spans="1:10">
      <c r="A1445" s="390">
        <v>44666</v>
      </c>
      <c r="B1445">
        <v>789.55600000000004</v>
      </c>
      <c r="C1445">
        <v>4201.4960000000001</v>
      </c>
      <c r="H1445" s="390">
        <v>44666</v>
      </c>
      <c r="I1445">
        <v>4001.0340000000001</v>
      </c>
      <c r="J1445">
        <v>19247.862000000001</v>
      </c>
    </row>
    <row r="1446" spans="1:10">
      <c r="A1446" s="390">
        <v>44669</v>
      </c>
      <c r="B1446">
        <v>789.55600000000004</v>
      </c>
      <c r="C1446">
        <v>4196.973</v>
      </c>
      <c r="H1446" s="390">
        <v>44669</v>
      </c>
      <c r="I1446">
        <v>4001.0340000000001</v>
      </c>
      <c r="J1446">
        <v>19227.141</v>
      </c>
    </row>
    <row r="1447" spans="1:10">
      <c r="A1447" s="390">
        <v>44670</v>
      </c>
      <c r="B1447">
        <v>781.14499999999998</v>
      </c>
      <c r="C1447">
        <v>4268.0860000000002</v>
      </c>
      <c r="H1447" s="390">
        <v>44670</v>
      </c>
      <c r="I1447">
        <v>4003.3510000000001</v>
      </c>
      <c r="J1447">
        <v>19553.239000000001</v>
      </c>
    </row>
    <row r="1448" spans="1:10">
      <c r="A1448" s="390">
        <v>44671</v>
      </c>
      <c r="B1448">
        <v>787.02599999999995</v>
      </c>
      <c r="C1448">
        <v>4261.0990000000002</v>
      </c>
      <c r="H1448" s="390">
        <v>44671</v>
      </c>
      <c r="I1448">
        <v>4033.4940000000001</v>
      </c>
      <c r="J1448">
        <v>19521.491000000002</v>
      </c>
    </row>
    <row r="1449" spans="1:10">
      <c r="A1449" s="390">
        <v>44672</v>
      </c>
      <c r="B1449">
        <v>783.72699999999998</v>
      </c>
      <c r="C1449">
        <v>4193.4380000000001</v>
      </c>
      <c r="H1449" s="390">
        <v>44672</v>
      </c>
      <c r="I1449">
        <v>4016.5859999999998</v>
      </c>
      <c r="J1449">
        <v>19212.972000000002</v>
      </c>
    </row>
    <row r="1450" spans="1:10">
      <c r="A1450" s="390">
        <v>44673</v>
      </c>
      <c r="B1450">
        <v>766.08500000000004</v>
      </c>
      <c r="C1450">
        <v>4077.759</v>
      </c>
      <c r="H1450" s="390">
        <v>44673</v>
      </c>
      <c r="I1450">
        <v>3926.1709999999998</v>
      </c>
      <c r="J1450">
        <v>18683.258000000002</v>
      </c>
    </row>
    <row r="1451" spans="1:10">
      <c r="A1451" s="390">
        <v>44676</v>
      </c>
      <c r="B1451">
        <v>753.28099999999995</v>
      </c>
      <c r="C1451">
        <v>4103.8869999999997</v>
      </c>
      <c r="H1451" s="390">
        <v>44676</v>
      </c>
      <c r="I1451">
        <v>3860.549</v>
      </c>
      <c r="J1451">
        <v>18803.213</v>
      </c>
    </row>
    <row r="1452" spans="1:10">
      <c r="A1452" s="390">
        <v>44677</v>
      </c>
      <c r="B1452">
        <v>746.16200000000003</v>
      </c>
      <c r="C1452">
        <v>3986.154</v>
      </c>
      <c r="H1452" s="390">
        <v>44677</v>
      </c>
      <c r="I1452">
        <v>3824.0680000000002</v>
      </c>
      <c r="J1452">
        <v>18263.940999999999</v>
      </c>
    </row>
    <row r="1453" spans="1:10">
      <c r="A1453" s="390">
        <v>44678</v>
      </c>
      <c r="B1453">
        <v>751.06799999999998</v>
      </c>
      <c r="C1453">
        <v>3992.558</v>
      </c>
      <c r="H1453" s="390">
        <v>44678</v>
      </c>
      <c r="I1453">
        <v>3849.212</v>
      </c>
      <c r="J1453">
        <v>18293.473999999998</v>
      </c>
    </row>
    <row r="1454" spans="1:10">
      <c r="A1454" s="390">
        <v>44679</v>
      </c>
      <c r="B1454">
        <v>758.55899999999997</v>
      </c>
      <c r="C1454">
        <v>4092.145</v>
      </c>
      <c r="H1454" s="390">
        <v>44679</v>
      </c>
      <c r="I1454">
        <v>3887.5990000000002</v>
      </c>
      <c r="J1454">
        <v>18750.775000000001</v>
      </c>
    </row>
    <row r="1455" spans="1:10">
      <c r="A1455" s="390">
        <v>44680</v>
      </c>
      <c r="B1455">
        <v>765.54300000000001</v>
      </c>
      <c r="C1455">
        <v>3942.2910000000002</v>
      </c>
      <c r="H1455" s="390">
        <v>44680</v>
      </c>
      <c r="I1455">
        <v>3923.3919999999998</v>
      </c>
      <c r="J1455">
        <v>18065.868999999999</v>
      </c>
    </row>
    <row r="1456" spans="1:10">
      <c r="A1456" s="390">
        <v>44683</v>
      </c>
      <c r="B1456">
        <v>753.22299999999996</v>
      </c>
      <c r="C1456">
        <v>3967.41</v>
      </c>
      <c r="H1456" s="390">
        <v>44683</v>
      </c>
      <c r="I1456">
        <v>3860.252</v>
      </c>
      <c r="J1456">
        <v>18181.077000000001</v>
      </c>
    </row>
    <row r="1457" spans="1:10">
      <c r="A1457" s="390">
        <v>44684</v>
      </c>
      <c r="B1457">
        <v>765.22</v>
      </c>
      <c r="C1457">
        <v>3984.3589999999999</v>
      </c>
      <c r="H1457" s="390">
        <v>44684</v>
      </c>
      <c r="I1457">
        <v>3921.7379999999998</v>
      </c>
      <c r="J1457">
        <v>18258.764999999999</v>
      </c>
    </row>
    <row r="1458" spans="1:10">
      <c r="A1458" s="390">
        <v>44685</v>
      </c>
      <c r="B1458">
        <v>754.30600000000004</v>
      </c>
      <c r="C1458">
        <v>4102.9340000000002</v>
      </c>
      <c r="H1458" s="390">
        <v>44685</v>
      </c>
      <c r="I1458">
        <v>3865.8040000000001</v>
      </c>
      <c r="J1458">
        <v>18802.313999999998</v>
      </c>
    </row>
    <row r="1459" spans="1:10">
      <c r="A1459" s="390">
        <v>44686</v>
      </c>
      <c r="B1459">
        <v>749.49</v>
      </c>
      <c r="C1459">
        <v>3951.2779999999998</v>
      </c>
      <c r="H1459" s="390">
        <v>44686</v>
      </c>
      <c r="I1459">
        <v>3841.1219999999998</v>
      </c>
      <c r="J1459">
        <v>18109.292000000001</v>
      </c>
    </row>
    <row r="1460" spans="1:10">
      <c r="A1460" s="390">
        <v>44687</v>
      </c>
      <c r="B1460">
        <v>740.19500000000005</v>
      </c>
      <c r="C1460">
        <v>3923.87</v>
      </c>
      <c r="H1460" s="390">
        <v>44687</v>
      </c>
      <c r="I1460">
        <v>3793.4850000000001</v>
      </c>
      <c r="J1460">
        <v>17986.32</v>
      </c>
    </row>
    <row r="1461" spans="1:10">
      <c r="A1461" s="390">
        <v>44690</v>
      </c>
      <c r="B1461">
        <v>719.60199999999998</v>
      </c>
      <c r="C1461">
        <v>3791.01</v>
      </c>
      <c r="H1461" s="390">
        <v>44690</v>
      </c>
      <c r="I1461">
        <v>3687.9490000000001</v>
      </c>
      <c r="J1461">
        <v>17378.704000000002</v>
      </c>
    </row>
    <row r="1462" spans="1:10">
      <c r="A1462" s="390">
        <v>44691</v>
      </c>
      <c r="B1462">
        <v>727.40200000000004</v>
      </c>
      <c r="C1462">
        <v>3800.7040000000002</v>
      </c>
      <c r="H1462" s="390">
        <v>44691</v>
      </c>
      <c r="I1462">
        <v>3727.9209999999998</v>
      </c>
      <c r="J1462">
        <v>17423.206999999999</v>
      </c>
    </row>
    <row r="1463" spans="1:10">
      <c r="A1463" s="390">
        <v>44692</v>
      </c>
      <c r="B1463">
        <v>748.20699999999999</v>
      </c>
      <c r="C1463">
        <v>3733.748</v>
      </c>
      <c r="H1463" s="390">
        <v>44692</v>
      </c>
      <c r="I1463">
        <v>3834.547</v>
      </c>
      <c r="J1463">
        <v>17117.132000000001</v>
      </c>
    </row>
    <row r="1464" spans="1:10">
      <c r="A1464" s="390">
        <v>44693</v>
      </c>
      <c r="B1464">
        <v>741.23699999999997</v>
      </c>
      <c r="C1464">
        <v>3732.7629999999999</v>
      </c>
      <c r="H1464" s="390">
        <v>44693</v>
      </c>
      <c r="I1464">
        <v>3798.828</v>
      </c>
      <c r="J1464">
        <v>17118.464</v>
      </c>
    </row>
    <row r="1465" spans="1:10">
      <c r="A1465" s="390">
        <v>44694</v>
      </c>
      <c r="B1465">
        <v>755.85400000000004</v>
      </c>
      <c r="C1465">
        <v>3828.7689999999998</v>
      </c>
      <c r="H1465" s="390">
        <v>44694</v>
      </c>
      <c r="I1465">
        <v>3873.7359999999999</v>
      </c>
      <c r="J1465">
        <v>17560.618999999999</v>
      </c>
    </row>
    <row r="1466" spans="1:10">
      <c r="A1466" s="390">
        <v>44697</v>
      </c>
      <c r="B1466">
        <v>755.56700000000001</v>
      </c>
      <c r="C1466">
        <v>3808.8980000000001</v>
      </c>
      <c r="H1466" s="390">
        <v>44697</v>
      </c>
      <c r="I1466">
        <v>3872.268</v>
      </c>
      <c r="J1466">
        <v>17470.335999999999</v>
      </c>
    </row>
    <row r="1467" spans="1:10">
      <c r="A1467" s="390">
        <v>44698</v>
      </c>
      <c r="B1467">
        <v>763.03200000000004</v>
      </c>
      <c r="C1467">
        <v>3886.1370000000002</v>
      </c>
      <c r="H1467" s="390">
        <v>44698</v>
      </c>
      <c r="I1467">
        <v>3910.5250000000001</v>
      </c>
      <c r="J1467">
        <v>17825.613000000001</v>
      </c>
    </row>
    <row r="1468" spans="1:10">
      <c r="A1468" s="390">
        <v>44699</v>
      </c>
      <c r="B1468">
        <v>756.76800000000003</v>
      </c>
      <c r="C1468">
        <v>3727.8339999999998</v>
      </c>
      <c r="H1468" s="390">
        <v>44699</v>
      </c>
      <c r="I1468">
        <v>3878.42</v>
      </c>
      <c r="J1468">
        <v>17103.289000000001</v>
      </c>
    </row>
    <row r="1469" spans="1:10">
      <c r="A1469" s="390">
        <v>44700</v>
      </c>
      <c r="B1469">
        <v>755.9</v>
      </c>
      <c r="C1469">
        <v>3710.7109999999998</v>
      </c>
      <c r="H1469" s="390">
        <v>44700</v>
      </c>
      <c r="I1469">
        <v>3873.9760000000001</v>
      </c>
      <c r="J1469">
        <v>17026.519</v>
      </c>
    </row>
    <row r="1470" spans="1:10">
      <c r="A1470" s="390">
        <v>44701</v>
      </c>
      <c r="B1470">
        <v>757.86</v>
      </c>
      <c r="C1470">
        <v>3711.3490000000002</v>
      </c>
      <c r="H1470" s="390">
        <v>44701</v>
      </c>
      <c r="I1470">
        <v>3884.018</v>
      </c>
      <c r="J1470">
        <v>17029.718000000001</v>
      </c>
    </row>
    <row r="1471" spans="1:10">
      <c r="A1471" s="390">
        <v>44704</v>
      </c>
      <c r="B1471">
        <v>759.327</v>
      </c>
      <c r="C1471">
        <v>3778.047</v>
      </c>
      <c r="H1471" s="390">
        <v>44704</v>
      </c>
      <c r="I1471">
        <v>3945.9650000000001</v>
      </c>
      <c r="J1471">
        <v>17337.707999999999</v>
      </c>
    </row>
    <row r="1472" spans="1:10">
      <c r="A1472" s="390">
        <v>44705</v>
      </c>
      <c r="B1472">
        <v>752.10199999999998</v>
      </c>
      <c r="C1472">
        <v>3740.6080000000002</v>
      </c>
      <c r="H1472" s="390">
        <v>44705</v>
      </c>
      <c r="I1472">
        <v>3908.4169999999999</v>
      </c>
      <c r="J1472">
        <v>17166.161</v>
      </c>
    </row>
    <row r="1473" spans="1:10">
      <c r="A1473" s="390">
        <v>44706</v>
      </c>
      <c r="B1473">
        <v>764.99599999999998</v>
      </c>
      <c r="C1473">
        <v>3779.1959999999999</v>
      </c>
      <c r="H1473" s="390">
        <v>44706</v>
      </c>
      <c r="I1473">
        <v>3975.4229999999998</v>
      </c>
      <c r="J1473">
        <v>17343.474999999999</v>
      </c>
    </row>
    <row r="1474" spans="1:10">
      <c r="A1474" s="390">
        <v>44707</v>
      </c>
      <c r="B1474">
        <v>773.66499999999996</v>
      </c>
      <c r="C1474">
        <v>3856.3159999999998</v>
      </c>
      <c r="H1474" s="390">
        <v>44707</v>
      </c>
      <c r="I1474">
        <v>4020.4740000000002</v>
      </c>
      <c r="J1474">
        <v>17698.052</v>
      </c>
    </row>
    <row r="1475" spans="1:10">
      <c r="A1475" s="390">
        <v>44708</v>
      </c>
      <c r="B1475">
        <v>776.01300000000003</v>
      </c>
      <c r="C1475">
        <v>3954.0770000000002</v>
      </c>
      <c r="H1475" s="390">
        <v>44708</v>
      </c>
      <c r="I1475">
        <v>4032.6759999999999</v>
      </c>
      <c r="J1475">
        <v>18149.767</v>
      </c>
    </row>
    <row r="1476" spans="1:10">
      <c r="A1476" s="390">
        <v>44711</v>
      </c>
      <c r="B1476">
        <v>781.07600000000002</v>
      </c>
      <c r="C1476">
        <v>3954.0770000000002</v>
      </c>
      <c r="H1476" s="390">
        <v>44711</v>
      </c>
      <c r="I1476">
        <v>4058.9870000000001</v>
      </c>
      <c r="J1476">
        <v>18149.767</v>
      </c>
    </row>
    <row r="1477" spans="1:10">
      <c r="A1477" s="390">
        <v>44712</v>
      </c>
      <c r="B1477">
        <v>771.36</v>
      </c>
      <c r="C1477">
        <v>3926.8389999999999</v>
      </c>
      <c r="H1477" s="390">
        <v>44712</v>
      </c>
      <c r="I1477">
        <v>4008.498</v>
      </c>
      <c r="J1477">
        <v>18026.300999999999</v>
      </c>
    </row>
    <row r="1478" spans="1:10">
      <c r="A1478" s="390">
        <v>44713</v>
      </c>
      <c r="B1478">
        <v>763.88599999999997</v>
      </c>
      <c r="C1478">
        <v>3897.1689999999999</v>
      </c>
      <c r="H1478" s="390">
        <v>44713</v>
      </c>
      <c r="I1478">
        <v>3969.654</v>
      </c>
      <c r="J1478">
        <v>17891.806</v>
      </c>
    </row>
    <row r="1479" spans="1:10">
      <c r="A1479" s="390">
        <v>44714</v>
      </c>
      <c r="B1479">
        <v>767.86599999999999</v>
      </c>
      <c r="C1479">
        <v>3974.8049999999998</v>
      </c>
      <c r="H1479" s="390">
        <v>44714</v>
      </c>
      <c r="I1479">
        <v>3990.3380000000002</v>
      </c>
      <c r="J1479">
        <v>18251.167000000001</v>
      </c>
    </row>
    <row r="1480" spans="1:10">
      <c r="A1480" s="390">
        <v>44715</v>
      </c>
      <c r="B1480">
        <v>760.32100000000003</v>
      </c>
      <c r="C1480">
        <v>3907.86</v>
      </c>
      <c r="H1480" s="390">
        <v>44715</v>
      </c>
      <c r="I1480">
        <v>3951.1329999999998</v>
      </c>
      <c r="J1480">
        <v>17945.705999999998</v>
      </c>
    </row>
    <row r="1481" spans="1:10">
      <c r="A1481" s="390">
        <v>44718</v>
      </c>
      <c r="B1481">
        <v>773.71600000000001</v>
      </c>
      <c r="C1481">
        <v>3920.3609999999999</v>
      </c>
      <c r="H1481" s="390">
        <v>44718</v>
      </c>
      <c r="I1481">
        <v>4020.74</v>
      </c>
      <c r="J1481">
        <v>18003.23</v>
      </c>
    </row>
    <row r="1482" spans="1:10">
      <c r="A1482" s="390">
        <v>44719</v>
      </c>
      <c r="B1482">
        <v>767.14400000000001</v>
      </c>
      <c r="C1482">
        <v>3959.326</v>
      </c>
      <c r="H1482" s="390">
        <v>44719</v>
      </c>
      <c r="I1482">
        <v>3986.59</v>
      </c>
      <c r="J1482">
        <v>18182.635999999999</v>
      </c>
    </row>
    <row r="1483" spans="1:10">
      <c r="A1483" s="390">
        <v>44720</v>
      </c>
      <c r="B1483">
        <v>762.58</v>
      </c>
      <c r="C1483">
        <v>3917.6190000000001</v>
      </c>
      <c r="H1483" s="390">
        <v>44720</v>
      </c>
      <c r="I1483">
        <v>3962.8710000000001</v>
      </c>
      <c r="J1483">
        <v>17991.754000000001</v>
      </c>
    </row>
    <row r="1484" spans="1:10">
      <c r="A1484" s="390">
        <v>44721</v>
      </c>
      <c r="B1484">
        <v>748.63</v>
      </c>
      <c r="C1484">
        <v>3822.1010000000001</v>
      </c>
      <c r="H1484" s="390">
        <v>44721</v>
      </c>
      <c r="I1484">
        <v>3890.3780000000002</v>
      </c>
      <c r="J1484">
        <v>17554.784</v>
      </c>
    </row>
    <row r="1485" spans="1:10">
      <c r="A1485" s="390">
        <v>44722</v>
      </c>
      <c r="B1485">
        <v>711.11</v>
      </c>
      <c r="C1485">
        <v>3708.748</v>
      </c>
      <c r="H1485" s="390">
        <v>44722</v>
      </c>
      <c r="I1485">
        <v>3695.3980000000001</v>
      </c>
      <c r="J1485">
        <v>17034.647000000001</v>
      </c>
    </row>
    <row r="1486" spans="1:10">
      <c r="A1486" s="390">
        <v>44725</v>
      </c>
      <c r="B1486">
        <v>693.59900000000005</v>
      </c>
      <c r="C1486">
        <v>3560.509</v>
      </c>
      <c r="H1486" s="390">
        <v>44725</v>
      </c>
      <c r="I1486">
        <v>3604.3969999999999</v>
      </c>
      <c r="J1486">
        <v>16353.885</v>
      </c>
    </row>
    <row r="1487" spans="1:10">
      <c r="A1487" s="390">
        <v>44726</v>
      </c>
      <c r="B1487">
        <v>691.08500000000004</v>
      </c>
      <c r="C1487">
        <v>3547.2269999999999</v>
      </c>
      <c r="H1487" s="390">
        <v>44726</v>
      </c>
      <c r="I1487">
        <v>3591.3359999999998</v>
      </c>
      <c r="J1487">
        <v>16298.383</v>
      </c>
    </row>
    <row r="1488" spans="1:10">
      <c r="A1488" s="390">
        <v>44727</v>
      </c>
      <c r="B1488">
        <v>710.50699999999995</v>
      </c>
      <c r="C1488">
        <v>3601.6880000000001</v>
      </c>
      <c r="H1488" s="390">
        <v>44727</v>
      </c>
      <c r="I1488">
        <v>3692.2649999999999</v>
      </c>
      <c r="J1488">
        <v>16549.303</v>
      </c>
    </row>
    <row r="1489" spans="1:10">
      <c r="A1489" s="390">
        <v>44728</v>
      </c>
      <c r="B1489">
        <v>687.97299999999996</v>
      </c>
      <c r="C1489">
        <v>3480.83</v>
      </c>
      <c r="H1489" s="390">
        <v>44728</v>
      </c>
      <c r="I1489">
        <v>3575.1610000000001</v>
      </c>
      <c r="J1489">
        <v>15995.574000000001</v>
      </c>
    </row>
    <row r="1490" spans="1:10">
      <c r="A1490" s="390">
        <v>44729</v>
      </c>
      <c r="B1490">
        <v>688.54399999999998</v>
      </c>
      <c r="C1490">
        <v>3492.3560000000002</v>
      </c>
      <c r="H1490" s="390">
        <v>44729</v>
      </c>
      <c r="I1490">
        <v>3578.1309999999999</v>
      </c>
      <c r="J1490">
        <v>16048.862999999999</v>
      </c>
    </row>
    <row r="1491" spans="1:10">
      <c r="A1491" s="390">
        <v>44732</v>
      </c>
      <c r="B1491">
        <v>696.923</v>
      </c>
      <c r="C1491">
        <v>3492.3560000000002</v>
      </c>
      <c r="H1491" s="390">
        <v>44732</v>
      </c>
      <c r="I1491">
        <v>3631.6570000000002</v>
      </c>
      <c r="J1491">
        <v>16048.862999999999</v>
      </c>
    </row>
    <row r="1492" spans="1:10">
      <c r="A1492" s="390">
        <v>44733</v>
      </c>
      <c r="B1492">
        <v>698.95100000000002</v>
      </c>
      <c r="C1492">
        <v>3577.6909999999998</v>
      </c>
      <c r="H1492" s="390">
        <v>44733</v>
      </c>
      <c r="I1492">
        <v>3642.2240000000002</v>
      </c>
      <c r="J1492">
        <v>16441.876</v>
      </c>
    </row>
    <row r="1493" spans="1:10">
      <c r="A1493" s="390">
        <v>44734</v>
      </c>
      <c r="B1493">
        <v>689.81700000000001</v>
      </c>
      <c r="C1493">
        <v>3573.6239999999998</v>
      </c>
      <c r="H1493" s="390">
        <v>44734</v>
      </c>
      <c r="I1493">
        <v>3594.625</v>
      </c>
      <c r="J1493">
        <v>16423.416000000001</v>
      </c>
    </row>
    <row r="1494" spans="1:10">
      <c r="A1494" s="390">
        <v>44735</v>
      </c>
      <c r="B1494">
        <v>685.28200000000004</v>
      </c>
      <c r="C1494">
        <v>3611.7150000000001</v>
      </c>
      <c r="H1494" s="390">
        <v>44735</v>
      </c>
      <c r="I1494">
        <v>3570.9969999999998</v>
      </c>
      <c r="J1494">
        <v>16599.223000000002</v>
      </c>
    </row>
    <row r="1495" spans="1:10">
      <c r="A1495" s="390">
        <v>44736</v>
      </c>
      <c r="B1495">
        <v>700.63300000000004</v>
      </c>
      <c r="C1495">
        <v>3723.578</v>
      </c>
      <c r="H1495" s="390">
        <v>44736</v>
      </c>
      <c r="I1495">
        <v>3650.99</v>
      </c>
      <c r="J1495">
        <v>17113.714</v>
      </c>
    </row>
    <row r="1496" spans="1:10">
      <c r="A1496" s="390">
        <v>44739</v>
      </c>
      <c r="B1496">
        <v>694.74800000000005</v>
      </c>
      <c r="C1496">
        <v>3711.404</v>
      </c>
      <c r="H1496" s="390">
        <v>44739</v>
      </c>
      <c r="I1496">
        <v>3620.3240000000001</v>
      </c>
      <c r="J1496">
        <v>17058.251</v>
      </c>
    </row>
    <row r="1497" spans="1:10">
      <c r="A1497" s="390">
        <v>44740</v>
      </c>
      <c r="B1497">
        <v>701.11199999999997</v>
      </c>
      <c r="C1497">
        <v>3634.5549999999998</v>
      </c>
      <c r="H1497" s="390">
        <v>44740</v>
      </c>
      <c r="I1497">
        <v>3653.4859999999999</v>
      </c>
      <c r="J1497">
        <v>16705.04</v>
      </c>
    </row>
    <row r="1498" spans="1:10">
      <c r="A1498" s="390">
        <v>44741</v>
      </c>
      <c r="B1498">
        <v>692.63099999999997</v>
      </c>
      <c r="C1498">
        <v>3630.5230000000001</v>
      </c>
      <c r="H1498" s="390">
        <v>44741</v>
      </c>
      <c r="I1498">
        <v>3609.2910000000002</v>
      </c>
      <c r="J1498">
        <v>16688.651000000002</v>
      </c>
    </row>
    <row r="1499" spans="1:10">
      <c r="A1499" s="390">
        <v>44742</v>
      </c>
      <c r="B1499">
        <v>675.29100000000005</v>
      </c>
      <c r="C1499">
        <v>3596.3440000000001</v>
      </c>
      <c r="H1499" s="390">
        <v>44742</v>
      </c>
      <c r="I1499">
        <v>3518.93</v>
      </c>
      <c r="J1499">
        <v>16534.169000000002</v>
      </c>
    </row>
    <row r="1500" spans="1:10">
      <c r="A1500" s="390">
        <v>44743</v>
      </c>
      <c r="B1500">
        <v>678.61</v>
      </c>
      <c r="C1500">
        <v>3635.9650000000001</v>
      </c>
      <c r="H1500" s="390">
        <v>44743</v>
      </c>
      <c r="I1500">
        <v>3536.2280000000001</v>
      </c>
      <c r="J1500">
        <v>16716.559000000001</v>
      </c>
    </row>
    <row r="1501" spans="1:10">
      <c r="A1501" s="390">
        <v>44746</v>
      </c>
      <c r="B1501">
        <v>679.3</v>
      </c>
      <c r="C1501">
        <v>3635.9650000000001</v>
      </c>
      <c r="H1501" s="390">
        <v>44746</v>
      </c>
      <c r="I1501">
        <v>3539.8249999999998</v>
      </c>
      <c r="J1501">
        <v>16716.559000000001</v>
      </c>
    </row>
    <row r="1502" spans="1:10">
      <c r="A1502" s="390">
        <v>44747</v>
      </c>
      <c r="B1502">
        <v>659.5</v>
      </c>
      <c r="C1502">
        <v>3646.652</v>
      </c>
      <c r="H1502" s="390">
        <v>44747</v>
      </c>
      <c r="I1502">
        <v>3436.645</v>
      </c>
      <c r="J1502">
        <v>16768.564999999999</v>
      </c>
    </row>
    <row r="1503" spans="1:10">
      <c r="A1503" s="390">
        <v>44748</v>
      </c>
      <c r="B1503">
        <v>664.62400000000002</v>
      </c>
      <c r="C1503">
        <v>3657.2469999999998</v>
      </c>
      <c r="H1503" s="390">
        <v>44748</v>
      </c>
      <c r="I1503">
        <v>3463.3449999999998</v>
      </c>
      <c r="J1503">
        <v>16817.579000000002</v>
      </c>
    </row>
    <row r="1504" spans="1:10">
      <c r="A1504" s="390">
        <v>44749</v>
      </c>
      <c r="B1504">
        <v>685.05700000000002</v>
      </c>
      <c r="C1504">
        <v>3714.855</v>
      </c>
      <c r="H1504" s="390">
        <v>44749</v>
      </c>
      <c r="I1504">
        <v>3569.8240000000001</v>
      </c>
      <c r="J1504">
        <v>17084.358</v>
      </c>
    </row>
    <row r="1505" spans="1:10">
      <c r="A1505" s="390">
        <v>44750</v>
      </c>
      <c r="B1505">
        <v>691.22500000000002</v>
      </c>
      <c r="C1505">
        <v>3711.087</v>
      </c>
      <c r="H1505" s="390">
        <v>44750</v>
      </c>
      <c r="I1505">
        <v>3601.962</v>
      </c>
      <c r="J1505">
        <v>17068.334999999999</v>
      </c>
    </row>
    <row r="1506" spans="1:10">
      <c r="A1506" s="390">
        <v>44753</v>
      </c>
      <c r="B1506">
        <v>684.92600000000004</v>
      </c>
      <c r="C1506">
        <v>3665.4989999999998</v>
      </c>
      <c r="H1506" s="390">
        <v>44753</v>
      </c>
      <c r="I1506">
        <v>3569.1390000000001</v>
      </c>
      <c r="J1506">
        <v>16858.91</v>
      </c>
    </row>
    <row r="1507" spans="1:10">
      <c r="A1507" s="390">
        <v>44754</v>
      </c>
      <c r="B1507">
        <v>681.14700000000005</v>
      </c>
      <c r="C1507">
        <v>3631.0610000000001</v>
      </c>
      <c r="H1507" s="390">
        <v>44754</v>
      </c>
      <c r="I1507">
        <v>3549.4490000000001</v>
      </c>
      <c r="J1507">
        <v>16700.828000000001</v>
      </c>
    </row>
    <row r="1508" spans="1:10">
      <c r="A1508" s="390">
        <v>44755</v>
      </c>
      <c r="B1508">
        <v>675.15499999999997</v>
      </c>
      <c r="C1508">
        <v>3615.1860000000001</v>
      </c>
      <c r="H1508" s="390">
        <v>44755</v>
      </c>
      <c r="I1508">
        <v>3518.2260000000001</v>
      </c>
      <c r="J1508">
        <v>16628.11</v>
      </c>
    </row>
    <row r="1509" spans="1:10">
      <c r="A1509" s="390">
        <v>44756</v>
      </c>
      <c r="B1509">
        <v>650.41700000000003</v>
      </c>
      <c r="C1509">
        <v>3602.2429999999999</v>
      </c>
      <c r="H1509" s="390">
        <v>44756</v>
      </c>
      <c r="I1509">
        <v>3389.3110000000001</v>
      </c>
      <c r="J1509">
        <v>16570.669999999998</v>
      </c>
    </row>
    <row r="1510" spans="1:10">
      <c r="A1510" s="390">
        <v>44757</v>
      </c>
      <c r="B1510">
        <v>661.50900000000001</v>
      </c>
      <c r="C1510">
        <v>3672.5039999999999</v>
      </c>
      <c r="H1510" s="390">
        <v>44757</v>
      </c>
      <c r="I1510">
        <v>3447.1149999999998</v>
      </c>
      <c r="J1510">
        <v>16893.895</v>
      </c>
    </row>
    <row r="1511" spans="1:10">
      <c r="A1511" s="390">
        <v>44760</v>
      </c>
      <c r="B1511">
        <v>668.88900000000001</v>
      </c>
      <c r="C1511">
        <v>3643.1779999999999</v>
      </c>
      <c r="H1511" s="390">
        <v>44760</v>
      </c>
      <c r="I1511">
        <v>3503.8409999999999</v>
      </c>
      <c r="J1511">
        <v>16758.991999999998</v>
      </c>
    </row>
    <row r="1512" spans="1:10">
      <c r="A1512" s="390">
        <v>44761</v>
      </c>
      <c r="B1512">
        <v>685.78599999999994</v>
      </c>
      <c r="C1512">
        <v>3744.0810000000001</v>
      </c>
      <c r="H1512" s="390">
        <v>44761</v>
      </c>
      <c r="I1512">
        <v>3592.357</v>
      </c>
      <c r="J1512">
        <v>17223.873</v>
      </c>
    </row>
    <row r="1513" spans="1:10">
      <c r="A1513" s="390">
        <v>44762</v>
      </c>
      <c r="B1513">
        <v>673.68899999999996</v>
      </c>
      <c r="C1513">
        <v>3770.8130000000001</v>
      </c>
      <c r="H1513" s="390">
        <v>44762</v>
      </c>
      <c r="I1513">
        <v>3528.989</v>
      </c>
      <c r="J1513">
        <v>17347.106</v>
      </c>
    </row>
    <row r="1514" spans="1:10">
      <c r="A1514" s="390">
        <v>44763</v>
      </c>
      <c r="B1514">
        <v>668.88499999999999</v>
      </c>
      <c r="C1514">
        <v>3809.1689999999999</v>
      </c>
      <c r="H1514" s="390">
        <v>44763</v>
      </c>
      <c r="I1514">
        <v>3503.8220000000001</v>
      </c>
      <c r="J1514">
        <v>17525.027999999998</v>
      </c>
    </row>
    <row r="1515" spans="1:10">
      <c r="A1515" s="390">
        <v>44764</v>
      </c>
      <c r="B1515">
        <v>669.22699999999998</v>
      </c>
      <c r="C1515">
        <v>3769.75</v>
      </c>
      <c r="H1515" s="390">
        <v>44764</v>
      </c>
      <c r="I1515">
        <v>3505.6170000000002</v>
      </c>
      <c r="J1515">
        <v>17343.847000000002</v>
      </c>
    </row>
    <row r="1516" spans="1:10">
      <c r="A1516" s="390">
        <v>44767</v>
      </c>
      <c r="B1516">
        <v>674.88400000000001</v>
      </c>
      <c r="C1516">
        <v>3773.5169999999998</v>
      </c>
      <c r="H1516" s="390">
        <v>44767</v>
      </c>
      <c r="I1516">
        <v>3535.248</v>
      </c>
      <c r="J1516">
        <v>17361.174999999999</v>
      </c>
    </row>
    <row r="1517" spans="1:10">
      <c r="A1517" s="390">
        <v>44768</v>
      </c>
      <c r="B1517">
        <v>668.05100000000004</v>
      </c>
      <c r="C1517">
        <v>3726.703</v>
      </c>
      <c r="H1517" s="390">
        <v>44768</v>
      </c>
      <c r="I1517">
        <v>3499.4540000000002</v>
      </c>
      <c r="J1517">
        <v>17145.955000000002</v>
      </c>
    </row>
    <row r="1518" spans="1:10">
      <c r="A1518" s="390">
        <v>44769</v>
      </c>
      <c r="B1518">
        <v>677.43200000000002</v>
      </c>
      <c r="C1518">
        <v>3826.0140000000001</v>
      </c>
      <c r="H1518" s="390">
        <v>44769</v>
      </c>
      <c r="I1518">
        <v>3548.5949999999998</v>
      </c>
      <c r="J1518">
        <v>17603.036</v>
      </c>
    </row>
    <row r="1519" spans="1:10">
      <c r="A1519" s="390">
        <v>44770</v>
      </c>
      <c r="B1519">
        <v>691.19200000000001</v>
      </c>
      <c r="C1519">
        <v>3872.7280000000001</v>
      </c>
      <c r="H1519" s="390">
        <v>44770</v>
      </c>
      <c r="I1519">
        <v>3620.6729999999998</v>
      </c>
      <c r="J1519">
        <v>17820.036</v>
      </c>
    </row>
    <row r="1520" spans="1:10">
      <c r="A1520" s="390">
        <v>44771</v>
      </c>
      <c r="B1520">
        <v>706.98900000000003</v>
      </c>
      <c r="C1520">
        <v>3927.7089999999998</v>
      </c>
      <c r="H1520" s="390">
        <v>44771</v>
      </c>
      <c r="I1520">
        <v>3703.422</v>
      </c>
      <c r="J1520">
        <v>18076.357</v>
      </c>
    </row>
    <row r="1521" spans="1:10">
      <c r="A1521" s="390">
        <v>44774</v>
      </c>
      <c r="B1521">
        <v>707.51900000000001</v>
      </c>
      <c r="C1521">
        <v>3917.6860000000001</v>
      </c>
      <c r="H1521" s="390">
        <v>44774</v>
      </c>
      <c r="I1521">
        <v>3706.201</v>
      </c>
      <c r="J1521">
        <v>18030.366999999998</v>
      </c>
    </row>
    <row r="1522" spans="1:10">
      <c r="A1522" s="390">
        <v>44775</v>
      </c>
      <c r="B1522">
        <v>704.279</v>
      </c>
      <c r="C1522">
        <v>3895.16</v>
      </c>
      <c r="H1522" s="390">
        <v>44775</v>
      </c>
      <c r="I1522">
        <v>3689.2249999999999</v>
      </c>
      <c r="J1522">
        <v>17926.795999999998</v>
      </c>
    </row>
    <row r="1523" spans="1:10">
      <c r="A1523" s="390">
        <v>44776</v>
      </c>
      <c r="B1523">
        <v>710.048</v>
      </c>
      <c r="C1523">
        <v>3958.77</v>
      </c>
      <c r="H1523" s="390">
        <v>44776</v>
      </c>
      <c r="I1523">
        <v>3719.4479999999999</v>
      </c>
      <c r="J1523">
        <v>18219.784</v>
      </c>
    </row>
    <row r="1524" spans="1:10">
      <c r="A1524" s="390">
        <v>44777</v>
      </c>
      <c r="B1524">
        <v>712.59699999999998</v>
      </c>
      <c r="C1524">
        <v>3957.4250000000002</v>
      </c>
      <c r="H1524" s="390">
        <v>44777</v>
      </c>
      <c r="I1524">
        <v>3732.8</v>
      </c>
      <c r="J1524">
        <v>18215.081999999999</v>
      </c>
    </row>
    <row r="1525" spans="1:10">
      <c r="A1525" s="390">
        <v>44778</v>
      </c>
      <c r="B1525">
        <v>711.601</v>
      </c>
      <c r="C1525">
        <v>3952.2840000000001</v>
      </c>
      <c r="H1525" s="390">
        <v>44778</v>
      </c>
      <c r="I1525">
        <v>3727.5819999999999</v>
      </c>
      <c r="J1525">
        <v>18193.794000000002</v>
      </c>
    </row>
    <row r="1526" spans="1:10">
      <c r="A1526" s="390">
        <v>44781</v>
      </c>
      <c r="B1526">
        <v>717.18700000000001</v>
      </c>
      <c r="C1526">
        <v>3948.739</v>
      </c>
      <c r="H1526" s="390">
        <v>44781</v>
      </c>
      <c r="I1526">
        <v>3756.8409999999999</v>
      </c>
      <c r="J1526">
        <v>18177.957999999999</v>
      </c>
    </row>
    <row r="1527" spans="1:10">
      <c r="A1527" s="390">
        <v>44782</v>
      </c>
      <c r="B1527">
        <v>711.85199999999998</v>
      </c>
      <c r="C1527">
        <v>3928.652</v>
      </c>
      <c r="H1527" s="390">
        <v>44782</v>
      </c>
      <c r="I1527">
        <v>3728.895</v>
      </c>
      <c r="J1527">
        <v>18086.574000000001</v>
      </c>
    </row>
    <row r="1528" spans="1:10">
      <c r="A1528" s="390">
        <v>44783</v>
      </c>
      <c r="B1528">
        <v>717.21900000000005</v>
      </c>
      <c r="C1528">
        <v>4017.8090000000002</v>
      </c>
      <c r="H1528" s="390">
        <v>44783</v>
      </c>
      <c r="I1528">
        <v>3757.0129999999999</v>
      </c>
      <c r="J1528">
        <v>18497.787</v>
      </c>
    </row>
    <row r="1529" spans="1:10">
      <c r="A1529" s="390">
        <v>44784</v>
      </c>
      <c r="B1529">
        <v>722.25199999999995</v>
      </c>
      <c r="C1529">
        <v>4012.9740000000002</v>
      </c>
      <c r="H1529" s="390">
        <v>44784</v>
      </c>
      <c r="I1529">
        <v>3783.375</v>
      </c>
      <c r="J1529">
        <v>18480.272000000001</v>
      </c>
    </row>
    <row r="1530" spans="1:10">
      <c r="A1530" s="390">
        <v>44785</v>
      </c>
      <c r="B1530">
        <v>725.58199999999999</v>
      </c>
      <c r="C1530">
        <v>4083.2139999999999</v>
      </c>
      <c r="H1530" s="390">
        <v>44785</v>
      </c>
      <c r="I1530">
        <v>3800.817</v>
      </c>
      <c r="J1530">
        <v>18806.081999999999</v>
      </c>
    </row>
    <row r="1531" spans="1:10">
      <c r="A1531" s="390">
        <v>44788</v>
      </c>
      <c r="B1531">
        <v>725.58199999999999</v>
      </c>
      <c r="C1531">
        <v>4099.058</v>
      </c>
      <c r="H1531" s="390">
        <v>44788</v>
      </c>
      <c r="I1531">
        <v>3800.817</v>
      </c>
      <c r="J1531">
        <v>18879.596000000001</v>
      </c>
    </row>
    <row r="1532" spans="1:10">
      <c r="A1532" s="390">
        <v>44789</v>
      </c>
      <c r="B1532">
        <v>725.81700000000001</v>
      </c>
      <c r="C1532">
        <v>4105.5119999999997</v>
      </c>
      <c r="H1532" s="390">
        <v>44789</v>
      </c>
      <c r="I1532">
        <v>3802.0520000000001</v>
      </c>
      <c r="J1532">
        <v>18910.27</v>
      </c>
    </row>
    <row r="1533" spans="1:10">
      <c r="A1533" s="390">
        <v>44790</v>
      </c>
      <c r="B1533">
        <v>720.58900000000006</v>
      </c>
      <c r="C1533">
        <v>4072.7060000000001</v>
      </c>
      <c r="H1533" s="390">
        <v>44790</v>
      </c>
      <c r="I1533">
        <v>3774.6640000000002</v>
      </c>
      <c r="J1533">
        <v>18762.358</v>
      </c>
    </row>
    <row r="1534" spans="1:10">
      <c r="A1534" s="390">
        <v>44791</v>
      </c>
      <c r="B1534">
        <v>727.15800000000002</v>
      </c>
      <c r="C1534">
        <v>4081.0369999999998</v>
      </c>
      <c r="H1534" s="390">
        <v>44791</v>
      </c>
      <c r="I1534">
        <v>3809.0749999999998</v>
      </c>
      <c r="J1534">
        <v>18803.977999999999</v>
      </c>
    </row>
    <row r="1535" spans="1:10">
      <c r="A1535" s="390">
        <v>44792</v>
      </c>
      <c r="B1535">
        <v>712.846</v>
      </c>
      <c r="C1535">
        <v>4025.3710000000001</v>
      </c>
      <c r="H1535" s="390">
        <v>44792</v>
      </c>
      <c r="I1535">
        <v>3734.1039999999998</v>
      </c>
      <c r="J1535">
        <v>18548.042000000001</v>
      </c>
    </row>
    <row r="1536" spans="1:10">
      <c r="A1536" s="390">
        <v>44795</v>
      </c>
      <c r="B1536">
        <v>702.19200000000001</v>
      </c>
      <c r="C1536">
        <v>3938.9319999999998</v>
      </c>
      <c r="H1536" s="390">
        <v>44795</v>
      </c>
      <c r="I1536">
        <v>3678.297</v>
      </c>
      <c r="J1536">
        <v>18151.580000000002</v>
      </c>
    </row>
    <row r="1537" spans="1:10">
      <c r="A1537" s="390">
        <v>44796</v>
      </c>
      <c r="B1537">
        <v>709.36800000000005</v>
      </c>
      <c r="C1537">
        <v>3930.616</v>
      </c>
      <c r="H1537" s="390">
        <v>44796</v>
      </c>
      <c r="I1537">
        <v>3715.884</v>
      </c>
      <c r="J1537">
        <v>18113.484</v>
      </c>
    </row>
    <row r="1538" spans="1:10">
      <c r="A1538" s="390">
        <v>44797</v>
      </c>
      <c r="B1538">
        <v>711.47</v>
      </c>
      <c r="C1538">
        <v>3943.587</v>
      </c>
      <c r="H1538" s="390">
        <v>44797</v>
      </c>
      <c r="I1538">
        <v>3726.8969999999999</v>
      </c>
      <c r="J1538">
        <v>18173.612000000001</v>
      </c>
    </row>
    <row r="1539" spans="1:10">
      <c r="A1539" s="390">
        <v>44798</v>
      </c>
      <c r="B1539">
        <v>711.96699999999998</v>
      </c>
      <c r="C1539">
        <v>4001.1260000000002</v>
      </c>
      <c r="H1539" s="390">
        <v>44798</v>
      </c>
      <c r="I1539">
        <v>3729.5010000000002</v>
      </c>
      <c r="J1539">
        <v>18439.177</v>
      </c>
    </row>
    <row r="1540" spans="1:10">
      <c r="A1540" s="390">
        <v>44799</v>
      </c>
      <c r="B1540">
        <v>694.55399999999997</v>
      </c>
      <c r="C1540">
        <v>3865.7060000000001</v>
      </c>
      <c r="H1540" s="390">
        <v>44799</v>
      </c>
      <c r="I1540">
        <v>3638.2860000000001</v>
      </c>
      <c r="J1540">
        <v>17815.556</v>
      </c>
    </row>
    <row r="1541" spans="1:10">
      <c r="A1541" s="390">
        <v>44802</v>
      </c>
      <c r="B1541">
        <v>693.88199999999995</v>
      </c>
      <c r="C1541">
        <v>3838.9319999999998</v>
      </c>
      <c r="H1541" s="390">
        <v>44802</v>
      </c>
      <c r="I1541">
        <v>3634.7629999999999</v>
      </c>
      <c r="J1541">
        <v>17692.978999999999</v>
      </c>
    </row>
    <row r="1542" spans="1:10">
      <c r="A1542" s="390">
        <v>44803</v>
      </c>
      <c r="B1542">
        <v>692.10599999999999</v>
      </c>
      <c r="C1542">
        <v>3796.7669999999998</v>
      </c>
      <c r="H1542" s="390">
        <v>44803</v>
      </c>
      <c r="I1542">
        <v>3625.462</v>
      </c>
      <c r="J1542">
        <v>17500.02</v>
      </c>
    </row>
    <row r="1543" spans="1:10">
      <c r="A1543" s="390">
        <v>44804</v>
      </c>
      <c r="B1543">
        <v>683.60599999999999</v>
      </c>
      <c r="C1543">
        <v>3767.4490000000001</v>
      </c>
      <c r="H1543" s="390">
        <v>44804</v>
      </c>
      <c r="I1543">
        <v>3580.9349999999999</v>
      </c>
      <c r="J1543">
        <v>17368.286</v>
      </c>
    </row>
    <row r="1544" spans="1:10">
      <c r="A1544" s="390">
        <v>44805</v>
      </c>
      <c r="B1544">
        <v>675.91399999999999</v>
      </c>
      <c r="C1544">
        <v>3774.72</v>
      </c>
      <c r="H1544" s="390">
        <v>44805</v>
      </c>
      <c r="I1544">
        <v>3540.6439999999998</v>
      </c>
      <c r="J1544">
        <v>17404.68</v>
      </c>
    </row>
    <row r="1545" spans="1:10">
      <c r="A1545" s="390">
        <v>44806</v>
      </c>
      <c r="B1545">
        <v>695.10900000000004</v>
      </c>
      <c r="C1545">
        <v>3735.5329999999999</v>
      </c>
      <c r="H1545" s="390">
        <v>44806</v>
      </c>
      <c r="I1545">
        <v>3641.1909999999998</v>
      </c>
      <c r="J1545">
        <v>17225.325000000001</v>
      </c>
    </row>
    <row r="1546" spans="1:10">
      <c r="A1546" s="390">
        <v>44809</v>
      </c>
      <c r="B1546">
        <v>681.827</v>
      </c>
      <c r="C1546">
        <v>3735.5329999999999</v>
      </c>
      <c r="H1546" s="390">
        <v>44809</v>
      </c>
      <c r="I1546">
        <v>3571.6179999999999</v>
      </c>
      <c r="J1546">
        <v>17225.325000000001</v>
      </c>
    </row>
    <row r="1547" spans="1:10">
      <c r="A1547" s="390">
        <v>44810</v>
      </c>
      <c r="B1547">
        <v>681.54700000000003</v>
      </c>
      <c r="C1547">
        <v>3719.8870000000002</v>
      </c>
      <c r="H1547" s="390">
        <v>44810</v>
      </c>
      <c r="I1547">
        <v>3570.1509999999998</v>
      </c>
      <c r="J1547">
        <v>17154.037</v>
      </c>
    </row>
    <row r="1548" spans="1:10">
      <c r="A1548" s="390">
        <v>44811</v>
      </c>
      <c r="B1548">
        <v>680.803</v>
      </c>
      <c r="C1548">
        <v>3789.0990000000002</v>
      </c>
      <c r="H1548" s="390">
        <v>44811</v>
      </c>
      <c r="I1548">
        <v>3566.2550000000001</v>
      </c>
      <c r="J1548">
        <v>17473.642</v>
      </c>
    </row>
    <row r="1549" spans="1:10">
      <c r="A1549" s="390">
        <v>44812</v>
      </c>
      <c r="B1549">
        <v>686.71400000000006</v>
      </c>
      <c r="C1549">
        <v>3816.4780000000001</v>
      </c>
      <c r="H1549" s="390">
        <v>44812</v>
      </c>
      <c r="I1549">
        <v>3597.2150000000001</v>
      </c>
      <c r="J1549">
        <v>17601.936000000002</v>
      </c>
    </row>
    <row r="1550" spans="1:10">
      <c r="A1550" s="390">
        <v>44813</v>
      </c>
      <c r="B1550">
        <v>699.19</v>
      </c>
      <c r="C1550">
        <v>3877.5410000000002</v>
      </c>
      <c r="H1550" s="390">
        <v>44813</v>
      </c>
      <c r="I1550">
        <v>3662.57</v>
      </c>
      <c r="J1550">
        <v>17885.023000000001</v>
      </c>
    </row>
    <row r="1551" spans="1:10">
      <c r="A1551" s="390">
        <v>44816</v>
      </c>
      <c r="B1551">
        <v>716.62199999999996</v>
      </c>
      <c r="C1551">
        <v>3919.19</v>
      </c>
      <c r="H1551" s="390">
        <v>44816</v>
      </c>
      <c r="I1551">
        <v>3753.886</v>
      </c>
      <c r="J1551">
        <v>18077.129000000001</v>
      </c>
    </row>
    <row r="1552" spans="1:10">
      <c r="A1552" s="390">
        <v>44817</v>
      </c>
      <c r="B1552">
        <v>708.21799999999996</v>
      </c>
      <c r="C1552">
        <v>3749.6750000000002</v>
      </c>
      <c r="H1552" s="390">
        <v>44817</v>
      </c>
      <c r="I1552">
        <v>3709.864</v>
      </c>
      <c r="J1552">
        <v>17295.696</v>
      </c>
    </row>
    <row r="1553" spans="1:10">
      <c r="A1553" s="390">
        <v>44818</v>
      </c>
      <c r="B1553">
        <v>711.98199999999997</v>
      </c>
      <c r="C1553">
        <v>3763.183</v>
      </c>
      <c r="H1553" s="390">
        <v>44818</v>
      </c>
      <c r="I1553">
        <v>3729.58</v>
      </c>
      <c r="J1553">
        <v>17362.583999999999</v>
      </c>
    </row>
    <row r="1554" spans="1:10">
      <c r="A1554" s="390">
        <v>44819</v>
      </c>
      <c r="B1554">
        <v>710.36400000000003</v>
      </c>
      <c r="C1554">
        <v>3720.7280000000001</v>
      </c>
      <c r="H1554" s="390">
        <v>44819</v>
      </c>
      <c r="I1554">
        <v>3721.1010000000001</v>
      </c>
      <c r="J1554">
        <v>17168.605</v>
      </c>
    </row>
    <row r="1555" spans="1:10">
      <c r="A1555" s="390">
        <v>44820</v>
      </c>
      <c r="B1555">
        <v>702.10699999999997</v>
      </c>
      <c r="C1555">
        <v>3690.5309999999999</v>
      </c>
      <c r="H1555" s="390">
        <v>44820</v>
      </c>
      <c r="I1555">
        <v>3677.8490000000002</v>
      </c>
      <c r="J1555">
        <v>17029.513999999999</v>
      </c>
    </row>
    <row r="1556" spans="1:10">
      <c r="A1556" s="390">
        <v>44823</v>
      </c>
      <c r="B1556">
        <v>702.24599999999998</v>
      </c>
      <c r="C1556">
        <v>3715.723</v>
      </c>
      <c r="H1556" s="390">
        <v>44823</v>
      </c>
      <c r="I1556">
        <v>3685.1840000000002</v>
      </c>
      <c r="J1556">
        <v>17145.971000000001</v>
      </c>
    </row>
    <row r="1557" spans="1:10">
      <c r="A1557" s="390">
        <v>44824</v>
      </c>
      <c r="B1557">
        <v>690.12900000000002</v>
      </c>
      <c r="C1557">
        <v>3672.837</v>
      </c>
      <c r="H1557" s="390">
        <v>44824</v>
      </c>
      <c r="I1557">
        <v>3621.5970000000002</v>
      </c>
      <c r="J1557">
        <v>16948.251</v>
      </c>
    </row>
    <row r="1558" spans="1:10">
      <c r="A1558" s="390">
        <v>44825</v>
      </c>
      <c r="B1558">
        <v>697.15099999999995</v>
      </c>
      <c r="C1558">
        <v>3609.848</v>
      </c>
      <c r="H1558" s="390">
        <v>44825</v>
      </c>
      <c r="I1558">
        <v>3658.4459999999999</v>
      </c>
      <c r="J1558">
        <v>16658.61</v>
      </c>
    </row>
    <row r="1559" spans="1:10">
      <c r="A1559" s="390">
        <v>44826</v>
      </c>
      <c r="B1559">
        <v>691.92700000000002</v>
      </c>
      <c r="C1559">
        <v>3575.5410000000002</v>
      </c>
      <c r="H1559" s="390">
        <v>44826</v>
      </c>
      <c r="I1559">
        <v>3631.0309999999999</v>
      </c>
      <c r="J1559">
        <v>16501.014999999999</v>
      </c>
    </row>
    <row r="1560" spans="1:10">
      <c r="A1560" s="390">
        <v>44827</v>
      </c>
      <c r="B1560">
        <v>668.20899999999995</v>
      </c>
      <c r="C1560">
        <v>3513.2280000000001</v>
      </c>
      <c r="H1560" s="390">
        <v>44827</v>
      </c>
      <c r="I1560">
        <v>3506.5680000000002</v>
      </c>
      <c r="J1560">
        <v>16213.793</v>
      </c>
    </row>
    <row r="1561" spans="1:10">
      <c r="A1561" s="390">
        <v>44830</v>
      </c>
      <c r="B1561">
        <v>672.41</v>
      </c>
      <c r="C1561">
        <v>3476.116</v>
      </c>
      <c r="H1561" s="390">
        <v>44830</v>
      </c>
      <c r="I1561">
        <v>3528.6120000000001</v>
      </c>
      <c r="J1561">
        <v>16042.563</v>
      </c>
    </row>
    <row r="1562" spans="1:10">
      <c r="A1562" s="390">
        <v>44831</v>
      </c>
      <c r="B1562">
        <v>663.74</v>
      </c>
      <c r="C1562">
        <v>3470.3240000000001</v>
      </c>
      <c r="H1562" s="390">
        <v>44831</v>
      </c>
      <c r="I1562">
        <v>3483.114</v>
      </c>
      <c r="J1562">
        <v>16016.805</v>
      </c>
    </row>
    <row r="1563" spans="1:10">
      <c r="A1563" s="390">
        <v>44832</v>
      </c>
      <c r="B1563">
        <v>661.79</v>
      </c>
      <c r="C1563">
        <v>3540.0450000000001</v>
      </c>
      <c r="H1563" s="390">
        <v>44832</v>
      </c>
      <c r="I1563">
        <v>3472.88</v>
      </c>
      <c r="J1563">
        <v>16339.484</v>
      </c>
    </row>
    <row r="1564" spans="1:10">
      <c r="A1564" s="390">
        <v>44833</v>
      </c>
      <c r="B1564">
        <v>647.03099999999995</v>
      </c>
      <c r="C1564">
        <v>3464.2240000000002</v>
      </c>
      <c r="H1564" s="390">
        <v>44833</v>
      </c>
      <c r="I1564">
        <v>3395.4290000000001</v>
      </c>
      <c r="J1564">
        <v>15992.154</v>
      </c>
    </row>
    <row r="1565" spans="1:10">
      <c r="A1565" s="390">
        <v>44834</v>
      </c>
      <c r="B1565">
        <v>655.678</v>
      </c>
      <c r="C1565">
        <v>3413.2469999999998</v>
      </c>
      <c r="H1565" s="390">
        <v>44834</v>
      </c>
      <c r="I1565">
        <v>3440.806</v>
      </c>
      <c r="J1565">
        <v>15757.494000000001</v>
      </c>
    </row>
    <row r="1566" spans="1:10">
      <c r="A1566" s="390">
        <v>44837</v>
      </c>
      <c r="B1566">
        <v>666.45299999999997</v>
      </c>
      <c r="C1566">
        <v>3501.9409999999998</v>
      </c>
      <c r="H1566" s="390">
        <v>44837</v>
      </c>
      <c r="I1566">
        <v>3497.3510000000001</v>
      </c>
      <c r="J1566">
        <v>16167.085999999999</v>
      </c>
    </row>
    <row r="1567" spans="1:10">
      <c r="A1567" s="390">
        <v>44838</v>
      </c>
      <c r="B1567">
        <v>688.154</v>
      </c>
      <c r="C1567">
        <v>3611.828</v>
      </c>
      <c r="H1567" s="390">
        <v>44838</v>
      </c>
      <c r="I1567">
        <v>3611.2339999999999</v>
      </c>
      <c r="J1567">
        <v>16675.815999999999</v>
      </c>
    </row>
    <row r="1568" spans="1:10">
      <c r="A1568" s="390">
        <v>44839</v>
      </c>
      <c r="B1568">
        <v>676.41499999999996</v>
      </c>
      <c r="C1568">
        <v>3604.39</v>
      </c>
      <c r="H1568" s="390">
        <v>44839</v>
      </c>
      <c r="I1568">
        <v>3549.63</v>
      </c>
      <c r="J1568">
        <v>16643</v>
      </c>
    </row>
    <row r="1569" spans="1:10">
      <c r="A1569" s="390">
        <v>44840</v>
      </c>
      <c r="B1569">
        <v>668.45799999999997</v>
      </c>
      <c r="C1569">
        <v>3568.8139999999999</v>
      </c>
      <c r="H1569" s="390">
        <v>44840</v>
      </c>
      <c r="I1569">
        <v>3507.8719999999998</v>
      </c>
      <c r="J1569">
        <v>16482.75</v>
      </c>
    </row>
    <row r="1570" spans="1:10">
      <c r="A1570" s="390">
        <v>44841</v>
      </c>
      <c r="B1570">
        <v>662.55700000000002</v>
      </c>
      <c r="C1570">
        <v>3466.5210000000002</v>
      </c>
      <c r="H1570" s="390">
        <v>44841</v>
      </c>
      <c r="I1570">
        <v>3476.9070000000002</v>
      </c>
      <c r="J1570">
        <v>16010.806</v>
      </c>
    </row>
    <row r="1571" spans="1:10">
      <c r="A1571" s="390">
        <v>44844</v>
      </c>
      <c r="B1571">
        <v>663.48800000000006</v>
      </c>
      <c r="C1571">
        <v>3438.7370000000001</v>
      </c>
      <c r="H1571" s="390">
        <v>44844</v>
      </c>
      <c r="I1571">
        <v>3481.7950000000001</v>
      </c>
      <c r="J1571">
        <v>15882.477999999999</v>
      </c>
    </row>
    <row r="1572" spans="1:10">
      <c r="A1572" s="390">
        <v>44845</v>
      </c>
      <c r="B1572">
        <v>658.95899999999995</v>
      </c>
      <c r="C1572">
        <v>3414.596</v>
      </c>
      <c r="H1572" s="390">
        <v>44845</v>
      </c>
      <c r="I1572">
        <v>3458.027</v>
      </c>
      <c r="J1572">
        <v>15771.234</v>
      </c>
    </row>
    <row r="1573" spans="1:10">
      <c r="A1573" s="390">
        <v>44846</v>
      </c>
      <c r="B1573">
        <v>650.94500000000005</v>
      </c>
      <c r="C1573">
        <v>3404.2620000000002</v>
      </c>
      <c r="H1573" s="390">
        <v>44846</v>
      </c>
      <c r="I1573">
        <v>3415.9690000000001</v>
      </c>
      <c r="J1573">
        <v>15723.898999999999</v>
      </c>
    </row>
    <row r="1574" spans="1:10">
      <c r="A1574" s="390">
        <v>44847</v>
      </c>
      <c r="B1574">
        <v>660.58500000000004</v>
      </c>
      <c r="C1574">
        <v>3489.241</v>
      </c>
      <c r="H1574" s="390">
        <v>44847</v>
      </c>
      <c r="I1574">
        <v>3466.558</v>
      </c>
      <c r="J1574">
        <v>16118.434999999999</v>
      </c>
    </row>
    <row r="1575" spans="1:10">
      <c r="A1575" s="390">
        <v>44848</v>
      </c>
      <c r="B1575">
        <v>665.86500000000001</v>
      </c>
      <c r="C1575">
        <v>3404.5149999999999</v>
      </c>
      <c r="H1575" s="390">
        <v>44848</v>
      </c>
      <c r="I1575">
        <v>3494.2640000000001</v>
      </c>
      <c r="J1575">
        <v>15727.65</v>
      </c>
    </row>
    <row r="1576" spans="1:10">
      <c r="A1576" s="390">
        <v>44851</v>
      </c>
      <c r="B1576">
        <v>678.05100000000004</v>
      </c>
      <c r="C1576">
        <v>3497.585</v>
      </c>
      <c r="H1576" s="390">
        <v>44851</v>
      </c>
      <c r="I1576">
        <v>3558.2150000000001</v>
      </c>
      <c r="J1576">
        <v>16157.6</v>
      </c>
    </row>
    <row r="1577" spans="1:10">
      <c r="A1577" s="390">
        <v>44852</v>
      </c>
      <c r="B1577">
        <v>684.59400000000005</v>
      </c>
      <c r="C1577">
        <v>3538.3670000000002</v>
      </c>
      <c r="H1577" s="390">
        <v>44852</v>
      </c>
      <c r="I1577">
        <v>3592.5520000000001</v>
      </c>
      <c r="J1577">
        <v>16346.376</v>
      </c>
    </row>
    <row r="1578" spans="1:10">
      <c r="A1578" s="390">
        <v>44853</v>
      </c>
      <c r="B1578">
        <v>682.73400000000004</v>
      </c>
      <c r="C1578">
        <v>3512.596</v>
      </c>
      <c r="H1578" s="390">
        <v>44853</v>
      </c>
      <c r="I1578">
        <v>3582.788</v>
      </c>
      <c r="J1578">
        <v>16227.323</v>
      </c>
    </row>
    <row r="1579" spans="1:10">
      <c r="A1579" s="390">
        <v>44854</v>
      </c>
      <c r="B1579">
        <v>689.33600000000001</v>
      </c>
      <c r="C1579">
        <v>3486.05</v>
      </c>
      <c r="H1579" s="390">
        <v>44854</v>
      </c>
      <c r="I1579">
        <v>3617.4369999999999</v>
      </c>
      <c r="J1579">
        <v>16106.375</v>
      </c>
    </row>
    <row r="1580" spans="1:10">
      <c r="A1580" s="390">
        <v>44855</v>
      </c>
      <c r="B1580">
        <v>684.91399999999999</v>
      </c>
      <c r="C1580">
        <v>3567.1869999999999</v>
      </c>
      <c r="H1580" s="390">
        <v>44855</v>
      </c>
      <c r="I1580">
        <v>3594.2289999999998</v>
      </c>
      <c r="J1580">
        <v>16481.562999999998</v>
      </c>
    </row>
    <row r="1581" spans="1:10">
      <c r="A1581" s="390">
        <v>44858</v>
      </c>
      <c r="B1581">
        <v>697.68100000000004</v>
      </c>
      <c r="C1581">
        <v>3607.0039999999999</v>
      </c>
      <c r="H1581" s="390">
        <v>44858</v>
      </c>
      <c r="I1581">
        <v>3661.2289999999998</v>
      </c>
      <c r="J1581">
        <v>16665.528999999999</v>
      </c>
    </row>
    <row r="1582" spans="1:10">
      <c r="A1582" s="390">
        <v>44859</v>
      </c>
      <c r="B1582">
        <v>706.28399999999999</v>
      </c>
      <c r="C1582">
        <v>3668.9259999999999</v>
      </c>
      <c r="H1582" s="390">
        <v>44859</v>
      </c>
      <c r="I1582">
        <v>3706.3710000000001</v>
      </c>
      <c r="J1582">
        <v>16951.702000000001</v>
      </c>
    </row>
    <row r="1583" spans="1:10">
      <c r="A1583" s="390">
        <v>44860</v>
      </c>
      <c r="B1583">
        <v>710.38</v>
      </c>
      <c r="C1583">
        <v>3642.0439999999999</v>
      </c>
      <c r="H1583" s="390">
        <v>44860</v>
      </c>
      <c r="I1583">
        <v>3727.8679999999999</v>
      </c>
      <c r="J1583">
        <v>16827.75</v>
      </c>
    </row>
    <row r="1584" spans="1:10">
      <c r="A1584" s="390">
        <v>44861</v>
      </c>
      <c r="B1584">
        <v>719.649</v>
      </c>
      <c r="C1584">
        <v>3620.721</v>
      </c>
      <c r="H1584" s="390">
        <v>44861</v>
      </c>
      <c r="I1584">
        <v>3776.511</v>
      </c>
      <c r="J1584">
        <v>16729.505000000001</v>
      </c>
    </row>
    <row r="1585" spans="1:10">
      <c r="A1585" s="390">
        <v>44862</v>
      </c>
      <c r="B1585">
        <v>718.16600000000005</v>
      </c>
      <c r="C1585">
        <v>3708.0140000000001</v>
      </c>
      <c r="H1585" s="390">
        <v>44862</v>
      </c>
      <c r="I1585">
        <v>3768.7249999999999</v>
      </c>
      <c r="J1585">
        <v>17134.699000000001</v>
      </c>
    </row>
    <row r="1586" spans="1:10">
      <c r="A1586" s="390">
        <v>44865</v>
      </c>
      <c r="B1586">
        <v>723.43600000000004</v>
      </c>
      <c r="C1586">
        <v>3680.5349999999999</v>
      </c>
      <c r="H1586" s="390">
        <v>44865</v>
      </c>
      <c r="I1586">
        <v>3796.3820000000001</v>
      </c>
      <c r="J1586">
        <v>17008.383999999998</v>
      </c>
    </row>
    <row r="1587" spans="1:10">
      <c r="A1587" s="390">
        <v>44866</v>
      </c>
      <c r="B1587">
        <v>728.46299999999997</v>
      </c>
      <c r="C1587">
        <v>3666.6460000000002</v>
      </c>
      <c r="H1587" s="390">
        <v>44866</v>
      </c>
      <c r="I1587">
        <v>3822.76</v>
      </c>
      <c r="J1587">
        <v>16944.339</v>
      </c>
    </row>
    <row r="1588" spans="1:10">
      <c r="A1588" s="390">
        <v>44867</v>
      </c>
      <c r="B1588">
        <v>729.10199999999998</v>
      </c>
      <c r="C1588">
        <v>3572.0949999999998</v>
      </c>
      <c r="H1588" s="390">
        <v>44867</v>
      </c>
      <c r="I1588">
        <v>3826.1149999999998</v>
      </c>
      <c r="J1588">
        <v>16507.477999999999</v>
      </c>
    </row>
    <row r="1589" spans="1:10">
      <c r="A1589" s="390">
        <v>44868</v>
      </c>
      <c r="B1589">
        <v>726.64200000000005</v>
      </c>
      <c r="C1589">
        <v>3534.5859999999998</v>
      </c>
      <c r="H1589" s="390">
        <v>44868</v>
      </c>
      <c r="I1589">
        <v>3813.2040000000002</v>
      </c>
      <c r="J1589">
        <v>16336.151</v>
      </c>
    </row>
    <row r="1590" spans="1:10">
      <c r="A1590" s="390">
        <v>44869</v>
      </c>
      <c r="B1590">
        <v>745.16499999999996</v>
      </c>
      <c r="C1590">
        <v>3579.6210000000001</v>
      </c>
      <c r="H1590" s="390">
        <v>44869</v>
      </c>
      <c r="I1590">
        <v>3910.4090000000001</v>
      </c>
      <c r="J1590">
        <v>16547.755000000001</v>
      </c>
    </row>
    <row r="1591" spans="1:10">
      <c r="A1591" s="390">
        <v>44872</v>
      </c>
      <c r="B1591">
        <v>751.59</v>
      </c>
      <c r="C1591">
        <v>3613.2530000000002</v>
      </c>
      <c r="H1591" s="390">
        <v>44872</v>
      </c>
      <c r="I1591">
        <v>3944.1260000000002</v>
      </c>
      <c r="J1591">
        <v>16703.567999999999</v>
      </c>
    </row>
    <row r="1592" spans="1:10">
      <c r="A1592" s="390">
        <v>44873</v>
      </c>
      <c r="B1592">
        <v>757.39300000000003</v>
      </c>
      <c r="C1592">
        <v>3633.7959999999998</v>
      </c>
      <c r="H1592" s="390">
        <v>44873</v>
      </c>
      <c r="I1592">
        <v>3974.5790000000002</v>
      </c>
      <c r="J1592">
        <v>16798.703000000001</v>
      </c>
    </row>
    <row r="1593" spans="1:10">
      <c r="A1593" s="390">
        <v>44874</v>
      </c>
      <c r="B1593">
        <v>760.28300000000002</v>
      </c>
      <c r="C1593">
        <v>3555.654</v>
      </c>
      <c r="H1593" s="390">
        <v>44874</v>
      </c>
      <c r="I1593">
        <v>3989.7440000000001</v>
      </c>
      <c r="J1593">
        <v>16440.839</v>
      </c>
    </row>
    <row r="1594" spans="1:10">
      <c r="A1594" s="390">
        <v>44875</v>
      </c>
      <c r="B1594">
        <v>777.44</v>
      </c>
      <c r="C1594">
        <v>3758.239</v>
      </c>
      <c r="H1594" s="390">
        <v>44875</v>
      </c>
      <c r="I1594">
        <v>4079.7779999999998</v>
      </c>
      <c r="J1594">
        <v>17378.798999999999</v>
      </c>
    </row>
    <row r="1595" spans="1:10">
      <c r="A1595" s="390">
        <v>44876</v>
      </c>
      <c r="B1595">
        <v>779.26700000000005</v>
      </c>
      <c r="C1595">
        <v>3796.413</v>
      </c>
      <c r="H1595" s="390">
        <v>44876</v>
      </c>
      <c r="I1595">
        <v>4089.366</v>
      </c>
      <c r="J1595">
        <v>17555.322</v>
      </c>
    </row>
    <row r="1596" spans="1:10">
      <c r="A1596" s="390">
        <v>44879</v>
      </c>
      <c r="B1596">
        <v>782.53499999999997</v>
      </c>
      <c r="C1596">
        <v>3760.6610000000001</v>
      </c>
      <c r="H1596" s="390">
        <v>44879</v>
      </c>
      <c r="I1596">
        <v>4106.518</v>
      </c>
      <c r="J1596">
        <v>17393.916000000001</v>
      </c>
    </row>
    <row r="1597" spans="1:10">
      <c r="A1597" s="390">
        <v>44880</v>
      </c>
      <c r="B1597">
        <v>785.30799999999999</v>
      </c>
      <c r="C1597">
        <v>3796.2289999999998</v>
      </c>
      <c r="H1597" s="390">
        <v>44880</v>
      </c>
      <c r="I1597">
        <v>4121.067</v>
      </c>
      <c r="J1597">
        <v>17559.727999999999</v>
      </c>
    </row>
    <row r="1598" spans="1:10">
      <c r="A1598" s="390">
        <v>44881</v>
      </c>
      <c r="B1598">
        <v>780.45399999999995</v>
      </c>
      <c r="C1598">
        <v>3761.444</v>
      </c>
      <c r="H1598" s="390">
        <v>44881</v>
      </c>
      <c r="I1598">
        <v>4095.596</v>
      </c>
      <c r="J1598">
        <v>17402.629000000001</v>
      </c>
    </row>
    <row r="1599" spans="1:10">
      <c r="A1599" s="390">
        <v>44882</v>
      </c>
      <c r="B1599">
        <v>773.79</v>
      </c>
      <c r="C1599">
        <v>3747.3270000000002</v>
      </c>
      <c r="H1599" s="390">
        <v>44882</v>
      </c>
      <c r="I1599">
        <v>4060.623</v>
      </c>
      <c r="J1599">
        <v>17340.916000000001</v>
      </c>
    </row>
    <row r="1600" spans="1:10">
      <c r="A1600" s="390">
        <v>44883</v>
      </c>
      <c r="B1600">
        <v>785.15899999999999</v>
      </c>
      <c r="C1600">
        <v>3764.732</v>
      </c>
      <c r="H1600" s="390">
        <v>44883</v>
      </c>
      <c r="I1600">
        <v>4120.2879999999996</v>
      </c>
      <c r="J1600">
        <v>17421.945</v>
      </c>
    </row>
    <row r="1601" spans="1:10">
      <c r="A1601" s="390">
        <v>44886</v>
      </c>
      <c r="B1601">
        <v>774.01300000000003</v>
      </c>
      <c r="C1601">
        <v>3747.9259999999999</v>
      </c>
      <c r="H1601" s="390">
        <v>44886</v>
      </c>
      <c r="I1601">
        <v>4093.7150000000001</v>
      </c>
      <c r="J1601">
        <v>17346.072</v>
      </c>
    </row>
    <row r="1602" spans="1:10">
      <c r="A1602" s="390">
        <v>44887</v>
      </c>
      <c r="B1602">
        <v>782.30799999999999</v>
      </c>
      <c r="C1602">
        <v>3798.56</v>
      </c>
      <c r="H1602" s="390">
        <v>44887</v>
      </c>
      <c r="I1602">
        <v>4137.5860000000002</v>
      </c>
      <c r="J1602">
        <v>17580.842000000001</v>
      </c>
    </row>
    <row r="1603" spans="1:10">
      <c r="A1603" s="390">
        <v>44888</v>
      </c>
      <c r="B1603">
        <v>781.06700000000001</v>
      </c>
      <c r="C1603">
        <v>3822.1579999999999</v>
      </c>
      <c r="H1603" s="390">
        <v>44888</v>
      </c>
      <c r="I1603">
        <v>4131.0219999999999</v>
      </c>
      <c r="J1603">
        <v>17690.929</v>
      </c>
    </row>
    <row r="1604" spans="1:10">
      <c r="A1604" s="390">
        <v>44889</v>
      </c>
      <c r="B1604">
        <v>786.51400000000001</v>
      </c>
      <c r="C1604">
        <v>3822.1579999999999</v>
      </c>
      <c r="H1604" s="390">
        <v>44889</v>
      </c>
      <c r="I1604">
        <v>4159.8320000000003</v>
      </c>
      <c r="J1604">
        <v>17690.929</v>
      </c>
    </row>
    <row r="1605" spans="1:10">
      <c r="A1605" s="390">
        <v>44890</v>
      </c>
      <c r="B1605">
        <v>786.01499999999999</v>
      </c>
      <c r="C1605">
        <v>3820.7910000000002</v>
      </c>
      <c r="H1605" s="390">
        <v>44890</v>
      </c>
      <c r="I1605">
        <v>4157.1949999999997</v>
      </c>
      <c r="J1605">
        <v>17685.143</v>
      </c>
    </row>
    <row r="1606" spans="1:10">
      <c r="A1606" s="390">
        <v>44893</v>
      </c>
      <c r="B1606">
        <v>777.43799999999999</v>
      </c>
      <c r="C1606">
        <v>3761.5</v>
      </c>
      <c r="H1606" s="390">
        <v>44893</v>
      </c>
      <c r="I1606">
        <v>4111.8280000000004</v>
      </c>
      <c r="J1606">
        <v>17410.808000000001</v>
      </c>
    </row>
    <row r="1607" spans="1:10">
      <c r="A1607" s="390">
        <v>44894</v>
      </c>
      <c r="B1607">
        <v>778.98800000000006</v>
      </c>
      <c r="C1607">
        <v>3754.8359999999998</v>
      </c>
      <c r="H1607" s="390">
        <v>44894</v>
      </c>
      <c r="I1607">
        <v>4120.0280000000002</v>
      </c>
      <c r="J1607">
        <v>17381.419999999998</v>
      </c>
    </row>
    <row r="1608" spans="1:10">
      <c r="A1608" s="390">
        <v>44895</v>
      </c>
      <c r="B1608">
        <v>783.93899999999996</v>
      </c>
      <c r="C1608">
        <v>3873.16</v>
      </c>
      <c r="H1608" s="390">
        <v>44895</v>
      </c>
      <c r="I1608">
        <v>4146.2150000000001</v>
      </c>
      <c r="J1608">
        <v>17933.754000000001</v>
      </c>
    </row>
    <row r="1609" spans="1:10">
      <c r="A1609" s="390">
        <v>44896</v>
      </c>
      <c r="B1609">
        <v>785.68200000000002</v>
      </c>
      <c r="C1609">
        <v>3871.4110000000001</v>
      </c>
      <c r="H1609" s="390">
        <v>44896</v>
      </c>
      <c r="I1609">
        <v>4155.43</v>
      </c>
      <c r="J1609">
        <v>17928.522000000001</v>
      </c>
    </row>
    <row r="1610" spans="1:10">
      <c r="A1610" s="390">
        <v>44897</v>
      </c>
      <c r="B1610">
        <v>783.16600000000005</v>
      </c>
      <c r="C1610">
        <v>3866.076</v>
      </c>
      <c r="H1610" s="390">
        <v>44897</v>
      </c>
      <c r="I1610">
        <v>4142.1279999999997</v>
      </c>
      <c r="J1610">
        <v>17905.150000000001</v>
      </c>
    </row>
    <row r="1611" spans="1:10">
      <c r="A1611" s="390">
        <v>44900</v>
      </c>
      <c r="B1611">
        <v>781.06600000000003</v>
      </c>
      <c r="C1611">
        <v>3793.5949999999998</v>
      </c>
      <c r="H1611" s="390">
        <v>44900</v>
      </c>
      <c r="I1611">
        <v>4131.018</v>
      </c>
      <c r="J1611">
        <v>17569.686000000002</v>
      </c>
    </row>
    <row r="1612" spans="1:10">
      <c r="A1612" s="390">
        <v>44901</v>
      </c>
      <c r="B1612">
        <v>771.66600000000005</v>
      </c>
      <c r="C1612">
        <v>3737.422</v>
      </c>
      <c r="H1612" s="390">
        <v>44901</v>
      </c>
      <c r="I1612">
        <v>4081.3009999999999</v>
      </c>
      <c r="J1612">
        <v>17310.183000000001</v>
      </c>
    </row>
    <row r="1613" spans="1:10">
      <c r="A1613" s="390">
        <v>44902</v>
      </c>
      <c r="B1613">
        <v>771.61099999999999</v>
      </c>
      <c r="C1613">
        <v>3730.8670000000002</v>
      </c>
      <c r="H1613" s="390">
        <v>44902</v>
      </c>
      <c r="I1613">
        <v>4081.011</v>
      </c>
      <c r="J1613">
        <v>17280.285</v>
      </c>
    </row>
    <row r="1614" spans="1:10">
      <c r="A1614" s="390">
        <v>44903</v>
      </c>
      <c r="B1614">
        <v>768.94500000000005</v>
      </c>
      <c r="C1614">
        <v>3760.2289999999998</v>
      </c>
      <c r="H1614" s="390">
        <v>44903</v>
      </c>
      <c r="I1614">
        <v>4066.9110000000001</v>
      </c>
      <c r="J1614">
        <v>17418.710999999999</v>
      </c>
    </row>
    <row r="1615" spans="1:10">
      <c r="A1615" s="390">
        <v>44904</v>
      </c>
      <c r="B1615">
        <v>770.221</v>
      </c>
      <c r="C1615">
        <v>3732.2919999999999</v>
      </c>
      <c r="H1615" s="390">
        <v>44904</v>
      </c>
      <c r="I1615">
        <v>4073.6579999999999</v>
      </c>
      <c r="J1615">
        <v>17290</v>
      </c>
    </row>
    <row r="1616" spans="1:10">
      <c r="A1616" s="390">
        <v>44907</v>
      </c>
      <c r="B1616">
        <v>772.02200000000005</v>
      </c>
      <c r="C1616">
        <v>3786.346</v>
      </c>
      <c r="H1616" s="390">
        <v>44907</v>
      </c>
      <c r="I1616">
        <v>4083.1860000000001</v>
      </c>
      <c r="J1616">
        <v>17540.496999999999</v>
      </c>
    </row>
    <row r="1617" spans="1:10">
      <c r="A1617" s="390">
        <v>44908</v>
      </c>
      <c r="B1617">
        <v>781.12400000000002</v>
      </c>
      <c r="C1617">
        <v>3815.1239999999998</v>
      </c>
      <c r="H1617" s="390">
        <v>44908</v>
      </c>
      <c r="I1617">
        <v>4131.3239999999996</v>
      </c>
      <c r="J1617">
        <v>17674.481</v>
      </c>
    </row>
    <row r="1618" spans="1:10">
      <c r="A1618" s="390">
        <v>44909</v>
      </c>
      <c r="B1618">
        <v>779.78700000000003</v>
      </c>
      <c r="C1618">
        <v>3792.1149999999998</v>
      </c>
      <c r="H1618" s="390">
        <v>44909</v>
      </c>
      <c r="I1618">
        <v>4124.2550000000001</v>
      </c>
      <c r="J1618">
        <v>17571.188999999998</v>
      </c>
    </row>
    <row r="1619" spans="1:10">
      <c r="A1619" s="390">
        <v>44910</v>
      </c>
      <c r="B1619">
        <v>753.42</v>
      </c>
      <c r="C1619">
        <v>3695.8139999999999</v>
      </c>
      <c r="H1619" s="390">
        <v>44910</v>
      </c>
      <c r="I1619">
        <v>3984.8009999999999</v>
      </c>
      <c r="J1619">
        <v>17126.361000000001</v>
      </c>
    </row>
    <row r="1620" spans="1:10">
      <c r="A1620" s="390">
        <v>44911</v>
      </c>
      <c r="B1620">
        <v>752.90099999999995</v>
      </c>
      <c r="C1620">
        <v>3654.4059999999999</v>
      </c>
      <c r="H1620" s="390">
        <v>44911</v>
      </c>
      <c r="I1620">
        <v>3982.0529999999999</v>
      </c>
      <c r="J1620">
        <v>16935.754000000001</v>
      </c>
    </row>
    <row r="1621" spans="1:10">
      <c r="A1621" s="390">
        <v>44914</v>
      </c>
      <c r="B1621">
        <v>752.94200000000001</v>
      </c>
      <c r="C1621">
        <v>3619.8739999999998</v>
      </c>
      <c r="H1621" s="390">
        <v>44914</v>
      </c>
      <c r="I1621">
        <v>3982.2719999999999</v>
      </c>
      <c r="J1621">
        <v>16776.827000000001</v>
      </c>
    </row>
    <row r="1622" spans="1:10">
      <c r="A1622" s="390">
        <v>44915</v>
      </c>
      <c r="B1622">
        <v>753.94100000000003</v>
      </c>
      <c r="C1622">
        <v>3624.1979999999999</v>
      </c>
      <c r="H1622" s="390">
        <v>44915</v>
      </c>
      <c r="I1622">
        <v>3987.5540000000001</v>
      </c>
      <c r="J1622">
        <v>16797.457999999999</v>
      </c>
    </row>
    <row r="1623" spans="1:10">
      <c r="A1623" s="390">
        <v>44916</v>
      </c>
      <c r="B1623">
        <v>766.572</v>
      </c>
      <c r="C1623">
        <v>3678.3629999999998</v>
      </c>
      <c r="H1623" s="390">
        <v>44916</v>
      </c>
      <c r="I1623">
        <v>4054.3620000000001</v>
      </c>
      <c r="J1623">
        <v>17050.761999999999</v>
      </c>
    </row>
    <row r="1624" spans="1:10">
      <c r="A1624" s="390">
        <v>44917</v>
      </c>
      <c r="B1624">
        <v>758.072</v>
      </c>
      <c r="C1624">
        <v>3624.6390000000001</v>
      </c>
      <c r="H1624" s="390">
        <v>44917</v>
      </c>
      <c r="I1624">
        <v>4009.404</v>
      </c>
      <c r="J1624">
        <v>16801.727999999999</v>
      </c>
    </row>
    <row r="1625" spans="1:10">
      <c r="A1625" s="390">
        <v>44918</v>
      </c>
      <c r="B1625">
        <v>760.49400000000003</v>
      </c>
      <c r="C1625">
        <v>3644.9169999999999</v>
      </c>
      <c r="H1625" s="390">
        <v>44918</v>
      </c>
      <c r="I1625">
        <v>4022.212</v>
      </c>
      <c r="J1625">
        <v>16896.234</v>
      </c>
    </row>
    <row r="1626" spans="1:10">
      <c r="A1626" s="390">
        <v>44921</v>
      </c>
      <c r="B1626">
        <v>760.49400000000003</v>
      </c>
      <c r="C1626">
        <v>3644.9169999999999</v>
      </c>
      <c r="H1626" s="390">
        <v>44921</v>
      </c>
      <c r="I1626">
        <v>4022.212</v>
      </c>
      <c r="J1626">
        <v>16896.234</v>
      </c>
    </row>
    <row r="1627" spans="1:10">
      <c r="A1627" s="390">
        <v>44922</v>
      </c>
      <c r="B1627">
        <v>760.51099999999997</v>
      </c>
      <c r="C1627">
        <v>3629.2779999999998</v>
      </c>
      <c r="H1627" s="390">
        <v>44922</v>
      </c>
      <c r="I1627">
        <v>4022.3049999999998</v>
      </c>
      <c r="J1627">
        <v>16825.005000000001</v>
      </c>
    </row>
    <row r="1628" spans="1:10">
      <c r="A1628" s="390">
        <v>44923</v>
      </c>
      <c r="B1628">
        <v>758.34400000000005</v>
      </c>
      <c r="C1628">
        <v>3585.348</v>
      </c>
      <c r="H1628" s="390">
        <v>44923</v>
      </c>
      <c r="I1628">
        <v>4010.8429999999998</v>
      </c>
      <c r="J1628">
        <v>16621.482</v>
      </c>
    </row>
    <row r="1629" spans="1:10">
      <c r="A1629" s="390">
        <v>44924</v>
      </c>
      <c r="B1629">
        <v>767.16099999999994</v>
      </c>
      <c r="C1629">
        <v>3649.3789999999999</v>
      </c>
      <c r="H1629" s="390">
        <v>44924</v>
      </c>
      <c r="I1629">
        <v>4057.473</v>
      </c>
      <c r="J1629">
        <v>16920.922999999999</v>
      </c>
    </row>
    <row r="1630" spans="1:10">
      <c r="A1630" s="390">
        <v>44925</v>
      </c>
      <c r="B1630">
        <v>756.11500000000001</v>
      </c>
      <c r="C1630">
        <v>3640.1930000000002</v>
      </c>
      <c r="H1630" s="390">
        <v>44925</v>
      </c>
      <c r="I1630">
        <v>3999.0520000000001</v>
      </c>
      <c r="J1630">
        <v>16879.297999999999</v>
      </c>
    </row>
    <row r="1631" spans="1:10">
      <c r="A1631" s="390">
        <v>44928</v>
      </c>
      <c r="B1631">
        <v>771.01300000000003</v>
      </c>
      <c r="C1631">
        <v>3640.1930000000002</v>
      </c>
      <c r="H1631" s="390">
        <v>44928</v>
      </c>
      <c r="I1631">
        <v>4077.846</v>
      </c>
      <c r="J1631">
        <v>16879.297999999999</v>
      </c>
    </row>
    <row r="1632" spans="1:10">
      <c r="A1632" s="390">
        <v>44929</v>
      </c>
      <c r="B1632">
        <v>780.44299999999998</v>
      </c>
      <c r="C1632">
        <v>3624.41</v>
      </c>
      <c r="H1632" s="390">
        <v>44929</v>
      </c>
      <c r="I1632">
        <v>4127.7209999999995</v>
      </c>
      <c r="J1632">
        <v>16806.731</v>
      </c>
    </row>
    <row r="1633" spans="1:10">
      <c r="A1633" s="390">
        <v>44930</v>
      </c>
      <c r="B1633">
        <v>793.31600000000003</v>
      </c>
      <c r="C1633">
        <v>3653.096</v>
      </c>
      <c r="H1633" s="390">
        <v>44930</v>
      </c>
      <c r="I1633">
        <v>4195.8090000000002</v>
      </c>
      <c r="J1633">
        <v>16940.59</v>
      </c>
    </row>
    <row r="1634" spans="1:10">
      <c r="A1634" s="390">
        <v>44931</v>
      </c>
      <c r="B1634">
        <v>792.59900000000005</v>
      </c>
      <c r="C1634">
        <v>3609.4409999999998</v>
      </c>
      <c r="H1634" s="390">
        <v>44931</v>
      </c>
      <c r="I1634">
        <v>4192.0150000000003</v>
      </c>
      <c r="J1634">
        <v>16740.695</v>
      </c>
    </row>
    <row r="1635" spans="1:10">
      <c r="A1635" s="390">
        <v>44932</v>
      </c>
      <c r="B1635">
        <v>803.03499999999997</v>
      </c>
      <c r="C1635">
        <v>3691.2139999999999</v>
      </c>
      <c r="H1635" s="390">
        <v>44932</v>
      </c>
      <c r="I1635">
        <v>4247.2089999999998</v>
      </c>
      <c r="J1635">
        <v>17120.304</v>
      </c>
    </row>
    <row r="1636" spans="1:10">
      <c r="A1636" s="390">
        <v>44935</v>
      </c>
      <c r="B1636">
        <v>807.43700000000001</v>
      </c>
      <c r="C1636">
        <v>3689.9459999999999</v>
      </c>
      <c r="H1636" s="390">
        <v>44935</v>
      </c>
      <c r="I1636">
        <v>4270.4930000000004</v>
      </c>
      <c r="J1636">
        <v>17117.413</v>
      </c>
    </row>
    <row r="1637" spans="1:10">
      <c r="A1637" s="390">
        <v>44936</v>
      </c>
      <c r="B1637">
        <v>807.01700000000005</v>
      </c>
      <c r="C1637">
        <v>3716.1350000000002</v>
      </c>
      <c r="H1637" s="390">
        <v>44936</v>
      </c>
      <c r="I1637">
        <v>4268.2719999999999</v>
      </c>
      <c r="J1637">
        <v>17238.902999999998</v>
      </c>
    </row>
    <row r="1638" spans="1:10">
      <c r="A1638" s="390">
        <v>44937</v>
      </c>
      <c r="B1638">
        <v>812.69399999999996</v>
      </c>
      <c r="C1638">
        <v>3765.38</v>
      </c>
      <c r="H1638" s="390">
        <v>44937</v>
      </c>
      <c r="I1638">
        <v>4298.2969999999996</v>
      </c>
      <c r="J1638">
        <v>17467.699000000001</v>
      </c>
    </row>
    <row r="1639" spans="1:10">
      <c r="A1639" s="390">
        <v>44938</v>
      </c>
      <c r="B1639">
        <v>819.23699999999997</v>
      </c>
      <c r="C1639">
        <v>3779.0160000000001</v>
      </c>
      <c r="H1639" s="390">
        <v>44938</v>
      </c>
      <c r="I1639">
        <v>4332.902</v>
      </c>
      <c r="J1639">
        <v>17532.989000000001</v>
      </c>
    </row>
    <row r="1640" spans="1:10">
      <c r="A1640" s="390">
        <v>44939</v>
      </c>
      <c r="B1640">
        <v>819.45299999999997</v>
      </c>
      <c r="C1640">
        <v>3795.2910000000002</v>
      </c>
      <c r="H1640" s="390">
        <v>44939</v>
      </c>
      <c r="I1640">
        <v>4334.0450000000001</v>
      </c>
      <c r="J1640">
        <v>17609.084999999999</v>
      </c>
    </row>
    <row r="1641" spans="1:10">
      <c r="A1641" s="390">
        <v>44942</v>
      </c>
      <c r="B1641">
        <v>822.69</v>
      </c>
      <c r="C1641">
        <v>3795.2910000000002</v>
      </c>
      <c r="H1641" s="390">
        <v>44942</v>
      </c>
      <c r="I1641">
        <v>4351.1629999999996</v>
      </c>
      <c r="J1641">
        <v>17609.084999999999</v>
      </c>
    </row>
    <row r="1642" spans="1:10">
      <c r="A1642" s="390">
        <v>44943</v>
      </c>
      <c r="B1642">
        <v>824.04600000000005</v>
      </c>
      <c r="C1642">
        <v>3789.0990000000002</v>
      </c>
      <c r="H1642" s="390">
        <v>44943</v>
      </c>
      <c r="I1642">
        <v>4358.34</v>
      </c>
      <c r="J1642">
        <v>17580.392</v>
      </c>
    </row>
    <row r="1643" spans="1:10">
      <c r="A1643" s="390">
        <v>44944</v>
      </c>
      <c r="B1643">
        <v>824.72299999999996</v>
      </c>
      <c r="C1643">
        <v>3730.8020000000001</v>
      </c>
      <c r="H1643" s="390">
        <v>44944</v>
      </c>
      <c r="I1643">
        <v>4361.9160000000002</v>
      </c>
      <c r="J1643">
        <v>17309.909</v>
      </c>
    </row>
    <row r="1644" spans="1:10">
      <c r="A1644" s="390">
        <v>44945</v>
      </c>
      <c r="B1644">
        <v>811.00099999999998</v>
      </c>
      <c r="C1644">
        <v>3701.1509999999998</v>
      </c>
      <c r="H1644" s="390">
        <v>44945</v>
      </c>
      <c r="I1644">
        <v>4289.3450000000003</v>
      </c>
      <c r="J1644">
        <v>17174.416000000001</v>
      </c>
    </row>
    <row r="1645" spans="1:10">
      <c r="A1645" s="390">
        <v>44946</v>
      </c>
      <c r="B1645">
        <v>816.76700000000005</v>
      </c>
      <c r="C1645">
        <v>3772.9430000000002</v>
      </c>
      <c r="H1645" s="390">
        <v>44946</v>
      </c>
      <c r="I1645">
        <v>4319.8410000000003</v>
      </c>
      <c r="J1645">
        <v>17507.918000000001</v>
      </c>
    </row>
    <row r="1646" spans="1:10">
      <c r="A1646" s="390">
        <v>44949</v>
      </c>
      <c r="B1646">
        <v>815.83</v>
      </c>
      <c r="C1646">
        <v>3819.8679999999999</v>
      </c>
      <c r="H1646" s="390">
        <v>44949</v>
      </c>
      <c r="I1646">
        <v>4338.4880000000003</v>
      </c>
      <c r="J1646">
        <v>17725.671999999999</v>
      </c>
    </row>
    <row r="1647" spans="1:10">
      <c r="A1647" s="390">
        <v>44950</v>
      </c>
      <c r="B1647">
        <v>817.85799999999995</v>
      </c>
      <c r="C1647">
        <v>3815.8690000000001</v>
      </c>
      <c r="H1647" s="390">
        <v>44950</v>
      </c>
      <c r="I1647">
        <v>4349.2719999999999</v>
      </c>
      <c r="J1647">
        <v>17707.560000000001</v>
      </c>
    </row>
    <row r="1648" spans="1:10">
      <c r="A1648" s="390">
        <v>44951</v>
      </c>
      <c r="B1648">
        <v>816.50300000000004</v>
      </c>
      <c r="C1648">
        <v>3815.2890000000002</v>
      </c>
      <c r="H1648" s="390">
        <v>44951</v>
      </c>
      <c r="I1648">
        <v>4342.067</v>
      </c>
      <c r="J1648">
        <v>17705.042000000001</v>
      </c>
    </row>
    <row r="1649" spans="1:10">
      <c r="A1649" s="390">
        <v>44952</v>
      </c>
      <c r="B1649">
        <v>823.44100000000003</v>
      </c>
      <c r="C1649">
        <v>3858.9780000000001</v>
      </c>
      <c r="H1649" s="390">
        <v>44952</v>
      </c>
      <c r="I1649">
        <v>4378.9650000000001</v>
      </c>
      <c r="J1649">
        <v>17908.996999999999</v>
      </c>
    </row>
    <row r="1650" spans="1:10">
      <c r="A1650" s="390">
        <v>44953</v>
      </c>
      <c r="B1650">
        <v>829.79899999999998</v>
      </c>
      <c r="C1650">
        <v>3871.1060000000002</v>
      </c>
      <c r="H1650" s="390">
        <v>44953</v>
      </c>
      <c r="I1650">
        <v>4412.7740000000003</v>
      </c>
      <c r="J1650">
        <v>17965.57</v>
      </c>
    </row>
    <row r="1651" spans="1:10">
      <c r="A1651" s="390">
        <v>44956</v>
      </c>
      <c r="B1651">
        <v>826.48699999999997</v>
      </c>
      <c r="C1651">
        <v>3818.886</v>
      </c>
      <c r="H1651" s="390">
        <v>44956</v>
      </c>
      <c r="I1651">
        <v>4395.1639999999998</v>
      </c>
      <c r="J1651">
        <v>17724.782999999999</v>
      </c>
    </row>
    <row r="1652" spans="1:10">
      <c r="A1652" s="390">
        <v>44957</v>
      </c>
      <c r="B1652">
        <v>836.97400000000005</v>
      </c>
      <c r="C1652">
        <v>3875.9319999999998</v>
      </c>
      <c r="H1652" s="390">
        <v>44957</v>
      </c>
      <c r="I1652">
        <v>4450.93</v>
      </c>
      <c r="J1652">
        <v>17989.883000000002</v>
      </c>
    </row>
    <row r="1653" spans="1:10">
      <c r="A1653" s="390">
        <v>44958</v>
      </c>
      <c r="B1653">
        <v>837.72799999999995</v>
      </c>
      <c r="C1653">
        <v>3918.3429999999998</v>
      </c>
      <c r="H1653" s="390">
        <v>44958</v>
      </c>
      <c r="I1653">
        <v>4454.9399999999996</v>
      </c>
      <c r="J1653">
        <v>18186.832999999999</v>
      </c>
    </row>
    <row r="1654" spans="1:10">
      <c r="A1654" s="390">
        <v>44959</v>
      </c>
      <c r="B1654">
        <v>849.94600000000003</v>
      </c>
      <c r="C1654">
        <v>3978.4490000000001</v>
      </c>
      <c r="H1654" s="390">
        <v>44959</v>
      </c>
      <c r="I1654">
        <v>4519.9160000000002</v>
      </c>
      <c r="J1654">
        <v>18466.768</v>
      </c>
    </row>
    <row r="1655" spans="1:10">
      <c r="A1655" s="390">
        <v>44960</v>
      </c>
      <c r="B1655">
        <v>843.524</v>
      </c>
      <c r="C1655">
        <v>3935.1080000000002</v>
      </c>
      <c r="H1655" s="390">
        <v>44960</v>
      </c>
      <c r="I1655">
        <v>4485.7619999999997</v>
      </c>
      <c r="J1655">
        <v>18266.704000000002</v>
      </c>
    </row>
    <row r="1656" spans="1:10">
      <c r="A1656" s="390">
        <v>44963</v>
      </c>
      <c r="B1656">
        <v>847.18100000000004</v>
      </c>
      <c r="C1656">
        <v>3909.3850000000002</v>
      </c>
      <c r="H1656" s="390">
        <v>44963</v>
      </c>
      <c r="I1656">
        <v>4505.2110000000002</v>
      </c>
      <c r="J1656">
        <v>18148.513999999999</v>
      </c>
    </row>
    <row r="1657" spans="1:10">
      <c r="A1657" s="390">
        <v>44964</v>
      </c>
      <c r="B1657">
        <v>850.13300000000004</v>
      </c>
      <c r="C1657">
        <v>3959.8020000000001</v>
      </c>
      <c r="H1657" s="390">
        <v>44964</v>
      </c>
      <c r="I1657">
        <v>4520.9089999999997</v>
      </c>
      <c r="J1657">
        <v>18382.879000000001</v>
      </c>
    </row>
    <row r="1658" spans="1:10">
      <c r="A1658" s="390">
        <v>44965</v>
      </c>
      <c r="B1658">
        <v>851.86599999999999</v>
      </c>
      <c r="C1658">
        <v>3915.8389999999999</v>
      </c>
      <c r="H1658" s="390">
        <v>44965</v>
      </c>
      <c r="I1658">
        <v>4530.1270000000004</v>
      </c>
      <c r="J1658">
        <v>18179.330000000002</v>
      </c>
    </row>
    <row r="1659" spans="1:10">
      <c r="A1659" s="390">
        <v>44966</v>
      </c>
      <c r="B1659">
        <v>863.17499999999995</v>
      </c>
      <c r="C1659">
        <v>3880.0360000000001</v>
      </c>
      <c r="H1659" s="390">
        <v>44966</v>
      </c>
      <c r="I1659">
        <v>4590.2619999999997</v>
      </c>
      <c r="J1659">
        <v>18015.757000000001</v>
      </c>
    </row>
    <row r="1660" spans="1:10">
      <c r="A1660" s="390">
        <v>44967</v>
      </c>
      <c r="B1660">
        <v>856.95299999999997</v>
      </c>
      <c r="C1660">
        <v>3886.712</v>
      </c>
      <c r="H1660" s="390">
        <v>44967</v>
      </c>
      <c r="I1660">
        <v>4557.1760000000004</v>
      </c>
      <c r="J1660">
        <v>18050.375</v>
      </c>
    </row>
    <row r="1661" spans="1:10">
      <c r="A1661" s="390">
        <v>44970</v>
      </c>
      <c r="B1661">
        <v>861.77599999999995</v>
      </c>
      <c r="C1661">
        <v>3931.1579999999999</v>
      </c>
      <c r="H1661" s="390">
        <v>44970</v>
      </c>
      <c r="I1661">
        <v>4582.8270000000002</v>
      </c>
      <c r="J1661">
        <v>18259.467000000001</v>
      </c>
    </row>
    <row r="1662" spans="1:10">
      <c r="A1662" s="390">
        <v>44971</v>
      </c>
      <c r="B1662">
        <v>863.649</v>
      </c>
      <c r="C1662">
        <v>3932.5720000000001</v>
      </c>
      <c r="H1662" s="390">
        <v>44971</v>
      </c>
      <c r="I1662">
        <v>4592.7870000000003</v>
      </c>
      <c r="J1662">
        <v>18268.151999999998</v>
      </c>
    </row>
    <row r="1663" spans="1:10">
      <c r="A1663" s="390">
        <v>44972</v>
      </c>
      <c r="B1663">
        <v>864.30200000000002</v>
      </c>
      <c r="C1663">
        <v>3948.527</v>
      </c>
      <c r="H1663" s="390">
        <v>44972</v>
      </c>
      <c r="I1663">
        <v>4596.2569999999996</v>
      </c>
      <c r="J1663">
        <v>18346.603999999999</v>
      </c>
    </row>
    <row r="1664" spans="1:10">
      <c r="A1664" s="390">
        <v>44973</v>
      </c>
      <c r="B1664">
        <v>874.76199999999994</v>
      </c>
      <c r="C1664">
        <v>3893.8180000000002</v>
      </c>
      <c r="H1664" s="390">
        <v>44973</v>
      </c>
      <c r="I1664">
        <v>4651.884</v>
      </c>
      <c r="J1664">
        <v>18094.046999999999</v>
      </c>
    </row>
    <row r="1665" spans="1:10">
      <c r="A1665" s="390">
        <v>44974</v>
      </c>
      <c r="B1665">
        <v>871.36400000000003</v>
      </c>
      <c r="C1665">
        <v>3880.3820000000001</v>
      </c>
      <c r="H1665" s="390">
        <v>44974</v>
      </c>
      <c r="I1665">
        <v>4633.8119999999999</v>
      </c>
      <c r="J1665">
        <v>18034.862000000001</v>
      </c>
    </row>
    <row r="1666" spans="1:10">
      <c r="A1666" s="390">
        <v>44977</v>
      </c>
      <c r="B1666">
        <v>867.45600000000002</v>
      </c>
      <c r="C1666">
        <v>3880.3820000000001</v>
      </c>
      <c r="H1666" s="390">
        <v>44977</v>
      </c>
      <c r="I1666">
        <v>4613.03</v>
      </c>
      <c r="J1666">
        <v>18034.862000000001</v>
      </c>
    </row>
    <row r="1667" spans="1:10">
      <c r="A1667" s="390">
        <v>44978</v>
      </c>
      <c r="B1667">
        <v>861.31899999999996</v>
      </c>
      <c r="C1667">
        <v>3801.3969999999999</v>
      </c>
      <c r="H1667" s="390">
        <v>44978</v>
      </c>
      <c r="I1667">
        <v>4580.3950000000004</v>
      </c>
      <c r="J1667">
        <v>17668.101999999999</v>
      </c>
    </row>
    <row r="1668" spans="1:10">
      <c r="A1668" s="390">
        <v>44979</v>
      </c>
      <c r="B1668">
        <v>851.75800000000004</v>
      </c>
      <c r="C1668">
        <v>3797.4319999999998</v>
      </c>
      <c r="H1668" s="390">
        <v>44979</v>
      </c>
      <c r="I1668">
        <v>4529.5519999999997</v>
      </c>
      <c r="J1668">
        <v>17649.974999999999</v>
      </c>
    </row>
    <row r="1669" spans="1:10">
      <c r="A1669" s="390">
        <v>44980</v>
      </c>
      <c r="B1669">
        <v>855.87699999999995</v>
      </c>
      <c r="C1669">
        <v>3817.1410000000001</v>
      </c>
      <c r="H1669" s="390">
        <v>44980</v>
      </c>
      <c r="I1669">
        <v>4551.4539999999997</v>
      </c>
      <c r="J1669">
        <v>17742.954000000002</v>
      </c>
    </row>
    <row r="1670" spans="1:10">
      <c r="A1670" s="390">
        <v>44981</v>
      </c>
      <c r="B1670">
        <v>846.88400000000001</v>
      </c>
      <c r="C1670">
        <v>3775.92</v>
      </c>
      <c r="H1670" s="390">
        <v>44981</v>
      </c>
      <c r="I1670">
        <v>4503.6289999999999</v>
      </c>
      <c r="J1670">
        <v>17552.109</v>
      </c>
    </row>
    <row r="1671" spans="1:10">
      <c r="A1671" s="390">
        <v>44984</v>
      </c>
      <c r="B1671">
        <v>860.92499999999995</v>
      </c>
      <c r="C1671">
        <v>3787.7429999999999</v>
      </c>
      <c r="H1671" s="390">
        <v>44984</v>
      </c>
      <c r="I1671">
        <v>4578.2979999999998</v>
      </c>
      <c r="J1671">
        <v>17609.163</v>
      </c>
    </row>
    <row r="1672" spans="1:10">
      <c r="A1672" s="390">
        <v>44985</v>
      </c>
      <c r="B1672">
        <v>862.26300000000003</v>
      </c>
      <c r="C1672">
        <v>3776.884</v>
      </c>
      <c r="H1672" s="390">
        <v>44985</v>
      </c>
      <c r="I1672">
        <v>4585.4160000000002</v>
      </c>
      <c r="J1672">
        <v>17560.422999999999</v>
      </c>
    </row>
    <row r="1673" spans="1:10">
      <c r="A1673" s="390">
        <v>44986</v>
      </c>
      <c r="B1673">
        <v>856.27800000000002</v>
      </c>
      <c r="C1673">
        <v>3759.23</v>
      </c>
      <c r="H1673" s="390">
        <v>44986</v>
      </c>
      <c r="I1673">
        <v>4553.5870000000004</v>
      </c>
      <c r="J1673">
        <v>17479.335999999999</v>
      </c>
    </row>
    <row r="1674" spans="1:10">
      <c r="A1674" s="390">
        <v>44987</v>
      </c>
      <c r="B1674">
        <v>861.66899999999998</v>
      </c>
      <c r="C1674">
        <v>3787.6010000000001</v>
      </c>
      <c r="H1674" s="390">
        <v>44987</v>
      </c>
      <c r="I1674">
        <v>4582.2560000000003</v>
      </c>
      <c r="J1674">
        <v>17613.881000000001</v>
      </c>
    </row>
    <row r="1675" spans="1:10">
      <c r="A1675" s="390">
        <v>44988</v>
      </c>
      <c r="B1675">
        <v>875.47799999999995</v>
      </c>
      <c r="C1675">
        <v>3849.518</v>
      </c>
      <c r="H1675" s="390">
        <v>44988</v>
      </c>
      <c r="I1675">
        <v>4655.6899999999996</v>
      </c>
      <c r="J1675">
        <v>17903.219000000001</v>
      </c>
    </row>
    <row r="1676" spans="1:10">
      <c r="A1676" s="390">
        <v>44991</v>
      </c>
      <c r="B1676">
        <v>878.65099999999995</v>
      </c>
      <c r="C1676">
        <v>3850.2310000000002</v>
      </c>
      <c r="H1676" s="390">
        <v>44991</v>
      </c>
      <c r="I1676">
        <v>4672.5659999999998</v>
      </c>
      <c r="J1676">
        <v>17907.344000000001</v>
      </c>
    </row>
    <row r="1677" spans="1:10">
      <c r="A1677" s="390">
        <v>44992</v>
      </c>
      <c r="B1677">
        <v>873.51400000000001</v>
      </c>
      <c r="C1677">
        <v>3791.962</v>
      </c>
      <c r="H1677" s="390">
        <v>44992</v>
      </c>
      <c r="I1677">
        <v>4645.2449999999999</v>
      </c>
      <c r="J1677">
        <v>17636.781999999999</v>
      </c>
    </row>
    <row r="1678" spans="1:10">
      <c r="A1678" s="390">
        <v>44993</v>
      </c>
      <c r="B1678">
        <v>876.43700000000001</v>
      </c>
      <c r="C1678">
        <v>3796.9540000000002</v>
      </c>
      <c r="H1678" s="390">
        <v>44993</v>
      </c>
      <c r="I1678">
        <v>4660.7910000000002</v>
      </c>
      <c r="J1678">
        <v>17661.469000000001</v>
      </c>
    </row>
    <row r="1679" spans="1:10">
      <c r="A1679" s="390">
        <v>44994</v>
      </c>
      <c r="B1679">
        <v>869.57500000000005</v>
      </c>
      <c r="C1679">
        <v>3724.7069999999999</v>
      </c>
      <c r="H1679" s="390">
        <v>44994</v>
      </c>
      <c r="I1679">
        <v>4624.2969999999996</v>
      </c>
      <c r="J1679">
        <v>17328.252</v>
      </c>
    </row>
    <row r="1680" spans="1:10">
      <c r="A1680" s="390">
        <v>44995</v>
      </c>
      <c r="B1680">
        <v>856.05899999999997</v>
      </c>
      <c r="C1680">
        <v>3666.877</v>
      </c>
      <c r="H1680" s="390">
        <v>44995</v>
      </c>
      <c r="I1680">
        <v>4552.424</v>
      </c>
      <c r="J1680">
        <v>17060.458999999999</v>
      </c>
    </row>
    <row r="1681" spans="1:10">
      <c r="A1681" s="390">
        <v>44998</v>
      </c>
      <c r="B1681">
        <v>821.66899999999998</v>
      </c>
      <c r="C1681">
        <v>3661.3519999999999</v>
      </c>
      <c r="H1681" s="390">
        <v>44998</v>
      </c>
      <c r="I1681">
        <v>4369.5429999999997</v>
      </c>
      <c r="J1681">
        <v>17035.142</v>
      </c>
    </row>
    <row r="1682" spans="1:10">
      <c r="A1682" s="390">
        <v>44999</v>
      </c>
      <c r="B1682">
        <v>839.98900000000003</v>
      </c>
      <c r="C1682">
        <v>3723.2440000000001</v>
      </c>
      <c r="H1682" s="390">
        <v>44999</v>
      </c>
      <c r="I1682">
        <v>4466.9620000000004</v>
      </c>
      <c r="J1682">
        <v>17327.088</v>
      </c>
    </row>
    <row r="1683" spans="1:10">
      <c r="A1683" s="390">
        <v>45000</v>
      </c>
      <c r="B1683">
        <v>801.29600000000005</v>
      </c>
      <c r="C1683">
        <v>3696.6669999999999</v>
      </c>
      <c r="H1683" s="390">
        <v>45000</v>
      </c>
      <c r="I1683">
        <v>4261.1980000000003</v>
      </c>
      <c r="J1683">
        <v>17204.077000000001</v>
      </c>
    </row>
    <row r="1684" spans="1:10">
      <c r="A1684" s="390">
        <v>45001</v>
      </c>
      <c r="B1684">
        <v>810.75599999999997</v>
      </c>
      <c r="C1684">
        <v>3761.953</v>
      </c>
      <c r="H1684" s="390">
        <v>45001</v>
      </c>
      <c r="I1684">
        <v>4311.5039999999999</v>
      </c>
      <c r="J1684">
        <v>17510.620999999999</v>
      </c>
    </row>
    <row r="1685" spans="1:10">
      <c r="A1685" s="390">
        <v>45002</v>
      </c>
      <c r="B1685">
        <v>796.57399999999996</v>
      </c>
      <c r="C1685">
        <v>3719.7539999999999</v>
      </c>
      <c r="H1685" s="390">
        <v>45002</v>
      </c>
      <c r="I1685">
        <v>4236.09</v>
      </c>
      <c r="J1685">
        <v>17314.618999999999</v>
      </c>
    </row>
    <row r="1686" spans="1:10">
      <c r="A1686" s="390">
        <v>45005</v>
      </c>
      <c r="B1686">
        <v>809.29899999999998</v>
      </c>
      <c r="C1686">
        <v>3752.201</v>
      </c>
      <c r="H1686" s="390">
        <v>45005</v>
      </c>
      <c r="I1686">
        <v>4310.8339999999998</v>
      </c>
      <c r="J1686">
        <v>17465.781999999999</v>
      </c>
    </row>
    <row r="1687" spans="1:10">
      <c r="A1687" s="390">
        <v>45006</v>
      </c>
      <c r="B1687">
        <v>830.74099999999999</v>
      </c>
      <c r="C1687">
        <v>3803.2170000000001</v>
      </c>
      <c r="H1687" s="390">
        <v>45006</v>
      </c>
      <c r="I1687">
        <v>4425.05</v>
      </c>
      <c r="J1687">
        <v>17704.504000000001</v>
      </c>
    </row>
    <row r="1688" spans="1:10">
      <c r="A1688" s="390">
        <v>45007</v>
      </c>
      <c r="B1688">
        <v>829.70799999999997</v>
      </c>
      <c r="C1688">
        <v>3738.9609999999998</v>
      </c>
      <c r="H1688" s="390">
        <v>45007</v>
      </c>
      <c r="I1688">
        <v>4419.549</v>
      </c>
      <c r="J1688">
        <v>17406.647000000001</v>
      </c>
    </row>
    <row r="1689" spans="1:10">
      <c r="A1689" s="390">
        <v>45008</v>
      </c>
      <c r="B1689">
        <v>827.49599999999998</v>
      </c>
      <c r="C1689">
        <v>3749.971</v>
      </c>
      <c r="H1689" s="390">
        <v>45008</v>
      </c>
      <c r="I1689">
        <v>4407.7659999999996</v>
      </c>
      <c r="J1689">
        <v>17459.305</v>
      </c>
    </row>
    <row r="1690" spans="1:10">
      <c r="A1690" s="390">
        <v>45009</v>
      </c>
      <c r="B1690">
        <v>810.67700000000002</v>
      </c>
      <c r="C1690">
        <v>3769.6239999999998</v>
      </c>
      <c r="H1690" s="390">
        <v>45009</v>
      </c>
      <c r="I1690">
        <v>4318.1760000000004</v>
      </c>
      <c r="J1690">
        <v>17550.964</v>
      </c>
    </row>
    <row r="1691" spans="1:10">
      <c r="A1691" s="390">
        <v>45012</v>
      </c>
      <c r="B1691">
        <v>820.49099999999999</v>
      </c>
      <c r="C1691">
        <v>3776.703</v>
      </c>
      <c r="H1691" s="390">
        <v>45012</v>
      </c>
      <c r="I1691">
        <v>4370.451</v>
      </c>
      <c r="J1691">
        <v>17583.925999999999</v>
      </c>
    </row>
    <row r="1692" spans="1:10">
      <c r="A1692" s="390">
        <v>45013</v>
      </c>
      <c r="B1692">
        <v>827.47299999999996</v>
      </c>
      <c r="C1692">
        <v>3770.4479999999999</v>
      </c>
      <c r="H1692" s="390">
        <v>45013</v>
      </c>
      <c r="I1692">
        <v>4407.6419999999998</v>
      </c>
      <c r="J1692">
        <v>17555.202000000001</v>
      </c>
    </row>
    <row r="1693" spans="1:10">
      <c r="A1693" s="390">
        <v>45014</v>
      </c>
      <c r="B1693">
        <v>836.779</v>
      </c>
      <c r="C1693">
        <v>3825.1170000000002</v>
      </c>
      <c r="H1693" s="390">
        <v>45014</v>
      </c>
      <c r="I1693">
        <v>4457.2129999999997</v>
      </c>
      <c r="J1693">
        <v>17809.740000000002</v>
      </c>
    </row>
    <row r="1694" spans="1:10">
      <c r="A1694" s="390">
        <v>45015</v>
      </c>
      <c r="B1694">
        <v>844.28099999999995</v>
      </c>
      <c r="C1694">
        <v>3847.422</v>
      </c>
      <c r="H1694" s="390">
        <v>45015</v>
      </c>
      <c r="I1694">
        <v>4497.1719999999996</v>
      </c>
      <c r="J1694">
        <v>17916.281999999999</v>
      </c>
    </row>
    <row r="1695" spans="1:10">
      <c r="A1695" s="390">
        <v>45016</v>
      </c>
      <c r="B1695">
        <v>847.19100000000003</v>
      </c>
      <c r="C1695">
        <v>3904.8040000000001</v>
      </c>
      <c r="H1695" s="390">
        <v>45016</v>
      </c>
      <c r="I1695">
        <v>4512.6710000000003</v>
      </c>
      <c r="J1695">
        <v>18184.144</v>
      </c>
    </row>
    <row r="1696" spans="1:10">
      <c r="A1696" s="390">
        <v>45019</v>
      </c>
      <c r="B1696">
        <v>850.85</v>
      </c>
      <c r="C1696">
        <v>3917.19</v>
      </c>
      <c r="H1696" s="390">
        <v>45019</v>
      </c>
      <c r="I1696">
        <v>4532.1639999999998</v>
      </c>
      <c r="J1696">
        <v>18241.856</v>
      </c>
    </row>
    <row r="1697" spans="1:10">
      <c r="A1697" s="390">
        <v>45020</v>
      </c>
      <c r="B1697">
        <v>845.74599999999998</v>
      </c>
      <c r="C1697">
        <v>3893.4589999999998</v>
      </c>
      <c r="H1697" s="390">
        <v>45020</v>
      </c>
      <c r="I1697">
        <v>4504.973</v>
      </c>
      <c r="J1697">
        <v>18132.945</v>
      </c>
    </row>
    <row r="1698" spans="1:10">
      <c r="A1698" s="390">
        <v>45021</v>
      </c>
      <c r="B1698">
        <v>843.827</v>
      </c>
      <c r="C1698">
        <v>3880.7849999999999</v>
      </c>
      <c r="H1698" s="390">
        <v>45021</v>
      </c>
      <c r="I1698">
        <v>4494.7539999999999</v>
      </c>
      <c r="J1698">
        <v>18076.147000000001</v>
      </c>
    </row>
    <row r="1699" spans="1:10">
      <c r="A1699" s="390">
        <v>45022</v>
      </c>
      <c r="B1699">
        <v>855.16099999999994</v>
      </c>
      <c r="C1699">
        <v>3894.0360000000001</v>
      </c>
      <c r="H1699" s="390">
        <v>45022</v>
      </c>
      <c r="I1699">
        <v>4555.1260000000002</v>
      </c>
      <c r="J1699">
        <v>18141.403999999999</v>
      </c>
    </row>
    <row r="1700" spans="1:10">
      <c r="A1700" s="390">
        <v>45023</v>
      </c>
      <c r="B1700">
        <v>855.16099999999994</v>
      </c>
      <c r="C1700">
        <v>3894.0360000000001</v>
      </c>
      <c r="H1700" s="390">
        <v>45023</v>
      </c>
      <c r="I1700">
        <v>4555.1260000000002</v>
      </c>
      <c r="J1700">
        <v>18141.403999999999</v>
      </c>
    </row>
    <row r="1701" spans="1:10">
      <c r="A1701" s="390">
        <v>45026</v>
      </c>
      <c r="B1701">
        <v>855.16099999999994</v>
      </c>
      <c r="C1701">
        <v>3898.529</v>
      </c>
      <c r="H1701" s="390">
        <v>45026</v>
      </c>
      <c r="I1701">
        <v>4555.1260000000002</v>
      </c>
      <c r="J1701">
        <v>18162.723999999998</v>
      </c>
    </row>
    <row r="1702" spans="1:10">
      <c r="A1702" s="390">
        <v>45027</v>
      </c>
      <c r="B1702">
        <v>865.10199999999998</v>
      </c>
      <c r="C1702">
        <v>3899.3679999999999</v>
      </c>
      <c r="H1702" s="390">
        <v>45027</v>
      </c>
      <c r="I1702">
        <v>4608.0780000000004</v>
      </c>
      <c r="J1702">
        <v>18166.634999999998</v>
      </c>
    </row>
    <row r="1703" spans="1:10">
      <c r="A1703" s="390">
        <v>45028</v>
      </c>
      <c r="B1703">
        <v>869.92100000000005</v>
      </c>
      <c r="C1703">
        <v>3882.5909999999999</v>
      </c>
      <c r="H1703" s="390">
        <v>45028</v>
      </c>
      <c r="I1703">
        <v>4633.7439999999997</v>
      </c>
      <c r="J1703">
        <v>18088.856</v>
      </c>
    </row>
    <row r="1704" spans="1:10">
      <c r="A1704" s="390">
        <v>45029</v>
      </c>
      <c r="B1704">
        <v>868.44500000000005</v>
      </c>
      <c r="C1704">
        <v>3934.7040000000002</v>
      </c>
      <c r="H1704" s="390">
        <v>45029</v>
      </c>
      <c r="I1704">
        <v>4625.8850000000002</v>
      </c>
      <c r="J1704">
        <v>18334.416000000001</v>
      </c>
    </row>
    <row r="1705" spans="1:10">
      <c r="A1705" s="390">
        <v>45030</v>
      </c>
      <c r="B1705">
        <v>877.245</v>
      </c>
      <c r="C1705">
        <v>3926.3420000000001</v>
      </c>
      <c r="H1705" s="390">
        <v>45030</v>
      </c>
      <c r="I1705">
        <v>4672.7610000000004</v>
      </c>
      <c r="J1705">
        <v>18295.513999999999</v>
      </c>
    </row>
    <row r="1706" spans="1:10">
      <c r="A1706" s="390">
        <v>45033</v>
      </c>
      <c r="B1706">
        <v>871.04600000000005</v>
      </c>
      <c r="C1706">
        <v>3939.4549999999999</v>
      </c>
      <c r="H1706" s="390">
        <v>45033</v>
      </c>
      <c r="I1706">
        <v>4639.7370000000001</v>
      </c>
      <c r="J1706">
        <v>18356.921999999999</v>
      </c>
    </row>
    <row r="1707" spans="1:10">
      <c r="A1707" s="390">
        <v>45034</v>
      </c>
      <c r="B1707">
        <v>877.08299999999997</v>
      </c>
      <c r="C1707">
        <v>3943.31</v>
      </c>
      <c r="H1707" s="390">
        <v>45034</v>
      </c>
      <c r="I1707">
        <v>4671.8969999999999</v>
      </c>
      <c r="J1707">
        <v>18374.885999999999</v>
      </c>
    </row>
    <row r="1708" spans="1:10">
      <c r="A1708" s="390">
        <v>45035</v>
      </c>
      <c r="B1708">
        <v>879.38</v>
      </c>
      <c r="C1708">
        <v>3942.55</v>
      </c>
      <c r="H1708" s="390">
        <v>45035</v>
      </c>
      <c r="I1708">
        <v>4684.1319999999996</v>
      </c>
      <c r="J1708">
        <v>18371.341</v>
      </c>
    </row>
    <row r="1709" spans="1:10">
      <c r="A1709" s="390">
        <v>45036</v>
      </c>
      <c r="B1709">
        <v>870.73599999999999</v>
      </c>
      <c r="C1709">
        <v>3918.6579999999999</v>
      </c>
      <c r="H1709" s="390">
        <v>45036</v>
      </c>
      <c r="I1709">
        <v>4638.0889999999999</v>
      </c>
      <c r="J1709">
        <v>18261.868999999999</v>
      </c>
    </row>
    <row r="1710" spans="1:10">
      <c r="A1710" s="390">
        <v>45037</v>
      </c>
      <c r="B1710">
        <v>874.66700000000003</v>
      </c>
      <c r="C1710">
        <v>3921.6550000000002</v>
      </c>
      <c r="H1710" s="390">
        <v>45037</v>
      </c>
      <c r="I1710">
        <v>4659.0280000000002</v>
      </c>
      <c r="J1710">
        <v>18276.146000000001</v>
      </c>
    </row>
    <row r="1711" spans="1:10">
      <c r="A1711" s="390">
        <v>45040</v>
      </c>
      <c r="B1711">
        <v>868.77300000000002</v>
      </c>
      <c r="C1711">
        <v>3924.0320000000002</v>
      </c>
      <c r="H1711" s="390">
        <v>45040</v>
      </c>
      <c r="I1711">
        <v>4700.9880000000003</v>
      </c>
      <c r="J1711">
        <v>18287.272000000001</v>
      </c>
    </row>
    <row r="1712" spans="1:10">
      <c r="A1712" s="390">
        <v>45041</v>
      </c>
      <c r="B1712">
        <v>860.13900000000001</v>
      </c>
      <c r="C1712">
        <v>3859.7080000000001</v>
      </c>
      <c r="H1712" s="390">
        <v>45041</v>
      </c>
      <c r="I1712">
        <v>4654.2659999999996</v>
      </c>
      <c r="J1712">
        <v>17988.242999999999</v>
      </c>
    </row>
    <row r="1713" spans="1:10">
      <c r="A1713" s="390">
        <v>45042</v>
      </c>
      <c r="B1713">
        <v>855.673</v>
      </c>
      <c r="C1713">
        <v>3845.0610000000001</v>
      </c>
      <c r="H1713" s="390">
        <v>45042</v>
      </c>
      <c r="I1713">
        <v>4630.1030000000001</v>
      </c>
      <c r="J1713">
        <v>17920.080999999998</v>
      </c>
    </row>
    <row r="1714" spans="1:10">
      <c r="A1714" s="390">
        <v>45043</v>
      </c>
      <c r="B1714">
        <v>862.01300000000003</v>
      </c>
      <c r="C1714">
        <v>3919.2730000000001</v>
      </c>
      <c r="H1714" s="390">
        <v>45043</v>
      </c>
      <c r="I1714">
        <v>4664.4110000000001</v>
      </c>
      <c r="J1714">
        <v>18266.352999999999</v>
      </c>
    </row>
    <row r="1715" spans="1:10">
      <c r="A1715" s="390">
        <v>45044</v>
      </c>
      <c r="B1715">
        <v>859.96199999999999</v>
      </c>
      <c r="C1715">
        <v>3950.6860000000001</v>
      </c>
      <c r="H1715" s="390">
        <v>45044</v>
      </c>
      <c r="I1715">
        <v>4653.3119999999999</v>
      </c>
      <c r="J1715">
        <v>18414.904999999999</v>
      </c>
    </row>
    <row r="1716" spans="1:10">
      <c r="A1716" s="390">
        <v>45047</v>
      </c>
      <c r="B1716">
        <v>859.96199999999999</v>
      </c>
      <c r="C1716">
        <v>3949.4050000000002</v>
      </c>
      <c r="H1716" s="390">
        <v>45047</v>
      </c>
      <c r="I1716">
        <v>4653.3119999999999</v>
      </c>
      <c r="J1716">
        <v>18408.984</v>
      </c>
    </row>
    <row r="1717" spans="1:10">
      <c r="A1717" s="390">
        <v>45048</v>
      </c>
      <c r="B1717">
        <v>844.24900000000002</v>
      </c>
      <c r="C1717">
        <v>3902.7570000000001</v>
      </c>
      <c r="H1717" s="390">
        <v>45048</v>
      </c>
      <c r="I1717">
        <v>4568.2849999999999</v>
      </c>
      <c r="J1717">
        <v>18191.703000000001</v>
      </c>
    </row>
    <row r="1718" spans="1:10">
      <c r="A1718" s="390">
        <v>45049</v>
      </c>
      <c r="B1718">
        <v>851.58900000000006</v>
      </c>
      <c r="C1718">
        <v>3876.49</v>
      </c>
      <c r="H1718" s="390">
        <v>45049</v>
      </c>
      <c r="I1718">
        <v>4608.0039999999999</v>
      </c>
      <c r="J1718">
        <v>18069.447</v>
      </c>
    </row>
    <row r="1719" spans="1:10">
      <c r="A1719" s="390">
        <v>45050</v>
      </c>
      <c r="B1719">
        <v>848.66399999999999</v>
      </c>
      <c r="C1719">
        <v>3848.9389999999999</v>
      </c>
      <c r="H1719" s="390">
        <v>45050</v>
      </c>
      <c r="I1719">
        <v>4592.1790000000001</v>
      </c>
      <c r="J1719">
        <v>17942.955999999998</v>
      </c>
    </row>
    <row r="1720" spans="1:10">
      <c r="A1720" s="390">
        <v>45051</v>
      </c>
      <c r="B1720">
        <v>870.28399999999999</v>
      </c>
      <c r="C1720">
        <v>3920.5059999999999</v>
      </c>
      <c r="H1720" s="390">
        <v>45051</v>
      </c>
      <c r="I1720">
        <v>4709.1639999999998</v>
      </c>
      <c r="J1720">
        <v>18277.564999999999</v>
      </c>
    </row>
    <row r="1721" spans="1:10">
      <c r="A1721" s="390">
        <v>45054</v>
      </c>
      <c r="B1721">
        <v>872.50099999999998</v>
      </c>
      <c r="C1721">
        <v>3923.9870000000001</v>
      </c>
      <c r="H1721" s="390">
        <v>45054</v>
      </c>
      <c r="I1721">
        <v>4721.1570000000002</v>
      </c>
      <c r="J1721">
        <v>18294.072</v>
      </c>
    </row>
    <row r="1722" spans="1:10">
      <c r="A1722" s="390">
        <v>45055</v>
      </c>
      <c r="B1722">
        <v>870.08399999999995</v>
      </c>
      <c r="C1722">
        <v>3906.7310000000002</v>
      </c>
      <c r="H1722" s="390">
        <v>45055</v>
      </c>
      <c r="I1722">
        <v>4708.0789999999997</v>
      </c>
      <c r="J1722">
        <v>18214.932000000001</v>
      </c>
    </row>
    <row r="1723" spans="1:10">
      <c r="A1723" s="390">
        <v>45056</v>
      </c>
      <c r="B1723">
        <v>865.02499999999998</v>
      </c>
      <c r="C1723">
        <v>3925.4580000000001</v>
      </c>
      <c r="H1723" s="390">
        <v>45056</v>
      </c>
      <c r="I1723">
        <v>4680.7060000000001</v>
      </c>
      <c r="J1723">
        <v>18302.732</v>
      </c>
    </row>
    <row r="1724" spans="1:10">
      <c r="A1724" s="390">
        <v>45057</v>
      </c>
      <c r="B1724">
        <v>860.8</v>
      </c>
      <c r="C1724">
        <v>3918.9760000000001</v>
      </c>
      <c r="H1724" s="390">
        <v>45057</v>
      </c>
      <c r="I1724">
        <v>4657.8459999999995</v>
      </c>
      <c r="J1724">
        <v>18276.219000000001</v>
      </c>
    </row>
    <row r="1725" spans="1:10">
      <c r="A1725" s="390">
        <v>45058</v>
      </c>
      <c r="B1725">
        <v>867.71799999999996</v>
      </c>
      <c r="C1725">
        <v>3911.6329999999998</v>
      </c>
      <c r="H1725" s="390">
        <v>45058</v>
      </c>
      <c r="I1725">
        <v>4695.2809999999999</v>
      </c>
      <c r="J1725">
        <v>18246</v>
      </c>
    </row>
    <row r="1726" spans="1:10">
      <c r="A1726" s="390">
        <v>45061</v>
      </c>
      <c r="B1726">
        <v>864.22299999999996</v>
      </c>
      <c r="C1726">
        <v>3924.9279999999999</v>
      </c>
      <c r="H1726" s="390">
        <v>45061</v>
      </c>
      <c r="I1726">
        <v>4676.366</v>
      </c>
      <c r="J1726">
        <v>18310.46</v>
      </c>
    </row>
    <row r="1727" spans="1:10">
      <c r="A1727" s="390">
        <v>45062</v>
      </c>
      <c r="B1727">
        <v>861.17399999999998</v>
      </c>
      <c r="C1727">
        <v>3897.5</v>
      </c>
      <c r="H1727" s="390">
        <v>45062</v>
      </c>
      <c r="I1727">
        <v>4659.87</v>
      </c>
      <c r="J1727">
        <v>18183.472000000002</v>
      </c>
    </row>
    <row r="1728" spans="1:10">
      <c r="A1728" s="390">
        <v>45063</v>
      </c>
      <c r="B1728">
        <v>860.97500000000002</v>
      </c>
      <c r="C1728">
        <v>3944.817</v>
      </c>
      <c r="H1728" s="390">
        <v>45063</v>
      </c>
      <c r="I1728">
        <v>4658.7920000000004</v>
      </c>
      <c r="J1728">
        <v>18407.572</v>
      </c>
    </row>
    <row r="1729" spans="1:10">
      <c r="A1729" s="390">
        <v>45064</v>
      </c>
      <c r="B1729">
        <v>860.50400000000002</v>
      </c>
      <c r="C1729">
        <v>3983.3629999999998</v>
      </c>
      <c r="H1729" s="390">
        <v>45064</v>
      </c>
      <c r="I1729">
        <v>4656.2420000000002</v>
      </c>
      <c r="J1729">
        <v>18590.702000000001</v>
      </c>
    </row>
    <row r="1730" spans="1:10">
      <c r="A1730" s="390">
        <v>45065</v>
      </c>
      <c r="B1730">
        <v>869.42100000000005</v>
      </c>
      <c r="C1730">
        <v>3976.5659999999998</v>
      </c>
      <c r="H1730" s="390">
        <v>45065</v>
      </c>
      <c r="I1730">
        <v>4704.4930000000004</v>
      </c>
      <c r="J1730">
        <v>18559.556</v>
      </c>
    </row>
    <row r="1731" spans="1:10">
      <c r="A1731" s="390">
        <v>45068</v>
      </c>
      <c r="B1731">
        <v>863.28499999999997</v>
      </c>
      <c r="C1731">
        <v>3979.5219999999999</v>
      </c>
      <c r="H1731" s="390">
        <v>45068</v>
      </c>
      <c r="I1731">
        <v>4726.4610000000002</v>
      </c>
      <c r="J1731">
        <v>18575.381000000001</v>
      </c>
    </row>
    <row r="1732" spans="1:10">
      <c r="A1732" s="390">
        <v>45069</v>
      </c>
      <c r="B1732">
        <v>859.05100000000004</v>
      </c>
      <c r="C1732">
        <v>3934.67</v>
      </c>
      <c r="H1732" s="390">
        <v>45069</v>
      </c>
      <c r="I1732">
        <v>4703.2780000000002</v>
      </c>
      <c r="J1732">
        <v>18366.367999999999</v>
      </c>
    </row>
    <row r="1733" spans="1:10">
      <c r="A1733" s="390">
        <v>45070</v>
      </c>
      <c r="B1733">
        <v>841.45799999999997</v>
      </c>
      <c r="C1733">
        <v>3906.9760000000001</v>
      </c>
      <c r="H1733" s="390">
        <v>45070</v>
      </c>
      <c r="I1733">
        <v>4606.9589999999998</v>
      </c>
      <c r="J1733">
        <v>18237.419999999998</v>
      </c>
    </row>
    <row r="1734" spans="1:10">
      <c r="A1734" s="390">
        <v>45071</v>
      </c>
      <c r="B1734">
        <v>837.476</v>
      </c>
      <c r="C1734">
        <v>3938.3020000000001</v>
      </c>
      <c r="H1734" s="390">
        <v>45071</v>
      </c>
      <c r="I1734">
        <v>4585.1559999999999</v>
      </c>
      <c r="J1734">
        <v>18384.25</v>
      </c>
    </row>
    <row r="1735" spans="1:10">
      <c r="A1735" s="390">
        <v>45072</v>
      </c>
      <c r="B1735">
        <v>845.72299999999996</v>
      </c>
      <c r="C1735">
        <v>3991.9160000000002</v>
      </c>
      <c r="H1735" s="390">
        <v>45072</v>
      </c>
      <c r="I1735">
        <v>4630.3059999999996</v>
      </c>
      <c r="J1735">
        <v>18635.754000000001</v>
      </c>
    </row>
    <row r="1736" spans="1:10">
      <c r="A1736" s="390">
        <v>45075</v>
      </c>
      <c r="B1736">
        <v>843.46600000000001</v>
      </c>
      <c r="C1736">
        <v>3991.9160000000002</v>
      </c>
      <c r="H1736" s="390">
        <v>45075</v>
      </c>
      <c r="I1736">
        <v>4617.9539999999997</v>
      </c>
      <c r="J1736">
        <v>18635.754000000001</v>
      </c>
    </row>
    <row r="1737" spans="1:10">
      <c r="A1737" s="390">
        <v>45076</v>
      </c>
      <c r="B1737">
        <v>841.37900000000002</v>
      </c>
      <c r="C1737">
        <v>3992.3960000000002</v>
      </c>
      <c r="H1737" s="390">
        <v>45076</v>
      </c>
      <c r="I1737">
        <v>4606.5240000000003</v>
      </c>
      <c r="J1737">
        <v>18639.23</v>
      </c>
    </row>
    <row r="1738" spans="1:10">
      <c r="A1738" s="390">
        <v>45077</v>
      </c>
      <c r="B1738">
        <v>823.23900000000003</v>
      </c>
      <c r="C1738">
        <v>3969.21</v>
      </c>
      <c r="H1738" s="390">
        <v>45077</v>
      </c>
      <c r="I1738">
        <v>4507.2120000000004</v>
      </c>
      <c r="J1738">
        <v>18534.694</v>
      </c>
    </row>
    <row r="1739" spans="1:10">
      <c r="A1739" s="390">
        <v>45078</v>
      </c>
      <c r="B1739">
        <v>839.51400000000001</v>
      </c>
      <c r="C1739">
        <v>4008.8890000000001</v>
      </c>
      <c r="H1739" s="390">
        <v>45078</v>
      </c>
      <c r="I1739">
        <v>4596.3149999999996</v>
      </c>
      <c r="J1739">
        <v>18723.218000000001</v>
      </c>
    </row>
    <row r="1740" spans="1:10">
      <c r="A1740" s="390">
        <v>45079</v>
      </c>
      <c r="B1740">
        <v>855.81399999999996</v>
      </c>
      <c r="C1740">
        <v>4068.5749999999998</v>
      </c>
      <c r="H1740" s="390">
        <v>45079</v>
      </c>
      <c r="I1740">
        <v>4685.558</v>
      </c>
      <c r="J1740">
        <v>19003.060000000001</v>
      </c>
    </row>
    <row r="1741" spans="1:10">
      <c r="A1741" s="390">
        <v>45082</v>
      </c>
      <c r="B1741">
        <v>849.25199999999995</v>
      </c>
      <c r="C1741">
        <v>4060.7979999999998</v>
      </c>
      <c r="H1741" s="390">
        <v>45082</v>
      </c>
      <c r="I1741">
        <v>4649.6270000000004</v>
      </c>
      <c r="J1741">
        <v>18967.016</v>
      </c>
    </row>
    <row r="1742" spans="1:10">
      <c r="A1742" s="390">
        <v>45083</v>
      </c>
      <c r="B1742">
        <v>854.91300000000001</v>
      </c>
      <c r="C1742">
        <v>4070.9459999999999</v>
      </c>
      <c r="H1742" s="390">
        <v>45083</v>
      </c>
      <c r="I1742">
        <v>4680.6220000000003</v>
      </c>
      <c r="J1742">
        <v>19014.901999999998</v>
      </c>
    </row>
    <row r="1743" spans="1:10">
      <c r="A1743" s="390">
        <v>45084</v>
      </c>
      <c r="B1743">
        <v>853.95799999999997</v>
      </c>
      <c r="C1743">
        <v>4053.444</v>
      </c>
      <c r="H1743" s="390">
        <v>45084</v>
      </c>
      <c r="I1743">
        <v>4675.3950000000004</v>
      </c>
      <c r="J1743">
        <v>18933.697</v>
      </c>
    </row>
    <row r="1744" spans="1:10">
      <c r="A1744" s="390">
        <v>45085</v>
      </c>
      <c r="B1744">
        <v>860.80399999999997</v>
      </c>
      <c r="C1744">
        <v>4078.8710000000001</v>
      </c>
      <c r="H1744" s="390">
        <v>45085</v>
      </c>
      <c r="I1744">
        <v>4712.8789999999999</v>
      </c>
      <c r="J1744">
        <v>19054.524000000001</v>
      </c>
    </row>
    <row r="1745" spans="1:10">
      <c r="A1745" s="390">
        <v>45086</v>
      </c>
      <c r="B1745">
        <v>856.20799999999997</v>
      </c>
      <c r="C1745">
        <v>4083.067</v>
      </c>
      <c r="H1745" s="390">
        <v>45086</v>
      </c>
      <c r="I1745">
        <v>4687.7160000000003</v>
      </c>
      <c r="J1745">
        <v>19074.652999999998</v>
      </c>
    </row>
    <row r="1746" spans="1:10">
      <c r="A1746" s="390">
        <v>45089</v>
      </c>
      <c r="B1746">
        <v>862.51800000000003</v>
      </c>
      <c r="C1746">
        <v>4122.5950000000003</v>
      </c>
      <c r="H1746" s="390">
        <v>45089</v>
      </c>
      <c r="I1746">
        <v>4722.2629999999999</v>
      </c>
      <c r="J1746">
        <v>19259.313999999998</v>
      </c>
    </row>
    <row r="1747" spans="1:10">
      <c r="A1747" s="390">
        <v>45090</v>
      </c>
      <c r="B1747">
        <v>867.51300000000003</v>
      </c>
      <c r="C1747">
        <v>4151.8379999999997</v>
      </c>
      <c r="H1747" s="390">
        <v>45090</v>
      </c>
      <c r="I1747">
        <v>4749.6080000000002</v>
      </c>
      <c r="J1747">
        <v>19396.683000000001</v>
      </c>
    </row>
    <row r="1748" spans="1:10">
      <c r="A1748" s="390">
        <v>45091</v>
      </c>
      <c r="B1748">
        <v>875.34</v>
      </c>
      <c r="C1748">
        <v>4154.9859999999999</v>
      </c>
      <c r="H1748" s="390">
        <v>45091</v>
      </c>
      <c r="I1748">
        <v>4792.46</v>
      </c>
      <c r="J1748">
        <v>19415.78</v>
      </c>
    </row>
    <row r="1749" spans="1:10">
      <c r="A1749" s="390">
        <v>45092</v>
      </c>
      <c r="B1749">
        <v>873.86099999999999</v>
      </c>
      <c r="C1749">
        <v>4206.2420000000002</v>
      </c>
      <c r="H1749" s="390">
        <v>45092</v>
      </c>
      <c r="I1749">
        <v>4784.3620000000001</v>
      </c>
      <c r="J1749">
        <v>19658.96</v>
      </c>
    </row>
    <row r="1750" spans="1:10">
      <c r="A1750" s="390">
        <v>45093</v>
      </c>
      <c r="B1750">
        <v>877.77700000000004</v>
      </c>
      <c r="C1750">
        <v>4190.2879999999996</v>
      </c>
      <c r="H1750" s="390">
        <v>45093</v>
      </c>
      <c r="I1750">
        <v>4805.8019999999997</v>
      </c>
      <c r="J1750">
        <v>19584.73</v>
      </c>
    </row>
    <row r="1751" spans="1:10">
      <c r="A1751" s="390">
        <v>45096</v>
      </c>
      <c r="B1751">
        <v>875.3</v>
      </c>
      <c r="C1751">
        <v>4190.2879999999996</v>
      </c>
      <c r="H1751" s="390">
        <v>45096</v>
      </c>
      <c r="I1751">
        <v>4803.7749999999996</v>
      </c>
      <c r="J1751">
        <v>19584.73</v>
      </c>
    </row>
    <row r="1752" spans="1:10">
      <c r="A1752" s="390">
        <v>45097</v>
      </c>
      <c r="B1752">
        <v>869.38400000000001</v>
      </c>
      <c r="C1752">
        <v>4169.99</v>
      </c>
      <c r="H1752" s="390">
        <v>45097</v>
      </c>
      <c r="I1752">
        <v>4771.3050000000003</v>
      </c>
      <c r="J1752">
        <v>19489.992999999999</v>
      </c>
    </row>
    <row r="1753" spans="1:10">
      <c r="A1753" s="390">
        <v>45098</v>
      </c>
      <c r="B1753">
        <v>872.25300000000004</v>
      </c>
      <c r="C1753">
        <v>4146.7039999999997</v>
      </c>
      <c r="H1753" s="390">
        <v>45098</v>
      </c>
      <c r="I1753">
        <v>4787.0529999999999</v>
      </c>
      <c r="J1753">
        <v>19382.313999999998</v>
      </c>
    </row>
    <row r="1754" spans="1:10">
      <c r="A1754" s="390">
        <v>45099</v>
      </c>
      <c r="B1754">
        <v>864.91200000000003</v>
      </c>
      <c r="C1754">
        <v>4161.9629999999997</v>
      </c>
      <c r="H1754" s="390">
        <v>45099</v>
      </c>
      <c r="I1754">
        <v>4746.7629999999999</v>
      </c>
      <c r="J1754">
        <v>19455.268</v>
      </c>
    </row>
    <row r="1755" spans="1:10">
      <c r="A1755" s="390">
        <v>45100</v>
      </c>
      <c r="B1755">
        <v>860.03200000000004</v>
      </c>
      <c r="C1755">
        <v>4129.5410000000002</v>
      </c>
      <c r="H1755" s="390">
        <v>45100</v>
      </c>
      <c r="I1755">
        <v>4719.982</v>
      </c>
      <c r="J1755">
        <v>19303.866000000002</v>
      </c>
    </row>
    <row r="1756" spans="1:10">
      <c r="A1756" s="390">
        <v>45103</v>
      </c>
      <c r="B1756">
        <v>860.89099999999996</v>
      </c>
      <c r="C1756">
        <v>4111.5690000000004</v>
      </c>
      <c r="H1756" s="390">
        <v>45103</v>
      </c>
      <c r="I1756">
        <v>4724.6949999999997</v>
      </c>
      <c r="J1756">
        <v>19220.260999999999</v>
      </c>
    </row>
    <row r="1757" spans="1:10">
      <c r="A1757" s="390">
        <v>45104</v>
      </c>
      <c r="B1757">
        <v>866.76800000000003</v>
      </c>
      <c r="C1757">
        <v>4160.0429999999997</v>
      </c>
      <c r="H1757" s="390">
        <v>45104</v>
      </c>
      <c r="I1757">
        <v>4756.951</v>
      </c>
      <c r="J1757">
        <v>19446.861000000001</v>
      </c>
    </row>
    <row r="1758" spans="1:10">
      <c r="A1758" s="390">
        <v>45105</v>
      </c>
      <c r="B1758">
        <v>873.12099999999998</v>
      </c>
      <c r="C1758">
        <v>4160.3379999999997</v>
      </c>
      <c r="H1758" s="390">
        <v>45105</v>
      </c>
      <c r="I1758">
        <v>4791.8149999999996</v>
      </c>
      <c r="J1758">
        <v>19448.241000000002</v>
      </c>
    </row>
    <row r="1759" spans="1:10">
      <c r="A1759" s="390">
        <v>45106</v>
      </c>
      <c r="B1759">
        <v>882.84500000000003</v>
      </c>
      <c r="C1759">
        <v>4177.8230000000003</v>
      </c>
      <c r="H1759" s="390">
        <v>45106</v>
      </c>
      <c r="I1759">
        <v>4845.1819999999998</v>
      </c>
      <c r="J1759">
        <v>19532.598000000002</v>
      </c>
    </row>
    <row r="1760" spans="1:10">
      <c r="A1760" s="390">
        <v>45107</v>
      </c>
      <c r="B1760">
        <v>891.779</v>
      </c>
      <c r="C1760">
        <v>4228.5870000000004</v>
      </c>
      <c r="H1760" s="390">
        <v>45107</v>
      </c>
      <c r="I1760">
        <v>4894.2120000000004</v>
      </c>
      <c r="J1760">
        <v>19770.618999999999</v>
      </c>
    </row>
    <row r="1761" spans="1:10">
      <c r="A1761" s="390">
        <v>45110</v>
      </c>
      <c r="B1761">
        <v>898.50300000000004</v>
      </c>
      <c r="C1761">
        <v>4234.5690000000004</v>
      </c>
      <c r="H1761" s="390">
        <v>45110</v>
      </c>
      <c r="I1761">
        <v>4931.1170000000002</v>
      </c>
      <c r="J1761">
        <v>19799.537</v>
      </c>
    </row>
    <row r="1762" spans="1:10">
      <c r="A1762" s="390">
        <v>45111</v>
      </c>
      <c r="B1762">
        <v>897.51099999999997</v>
      </c>
      <c r="C1762">
        <v>4234.5690000000004</v>
      </c>
      <c r="H1762" s="390">
        <v>45111</v>
      </c>
      <c r="I1762">
        <v>4925.67</v>
      </c>
      <c r="J1762">
        <v>19799.537</v>
      </c>
    </row>
    <row r="1763" spans="1:10">
      <c r="A1763" s="390">
        <v>45112</v>
      </c>
      <c r="B1763">
        <v>892.25099999999998</v>
      </c>
      <c r="C1763">
        <v>4225.8850000000002</v>
      </c>
      <c r="H1763" s="390">
        <v>45112</v>
      </c>
      <c r="I1763">
        <v>4896.8040000000001</v>
      </c>
      <c r="J1763">
        <v>19761.27</v>
      </c>
    </row>
    <row r="1764" spans="1:10">
      <c r="A1764" s="390">
        <v>45113</v>
      </c>
      <c r="B1764">
        <v>871.33799999999997</v>
      </c>
      <c r="C1764">
        <v>4190.0780000000004</v>
      </c>
      <c r="H1764" s="390">
        <v>45113</v>
      </c>
      <c r="I1764">
        <v>4782.0280000000002</v>
      </c>
      <c r="J1764">
        <v>19595.306</v>
      </c>
    </row>
    <row r="1765" spans="1:10">
      <c r="A1765" s="390">
        <v>45114</v>
      </c>
      <c r="B1765">
        <v>878.90300000000002</v>
      </c>
      <c r="C1765">
        <v>4180.1080000000002</v>
      </c>
      <c r="H1765" s="390">
        <v>45114</v>
      </c>
      <c r="I1765">
        <v>4823.5479999999998</v>
      </c>
      <c r="J1765">
        <v>19551.627</v>
      </c>
    </row>
    <row r="1766" spans="1:10">
      <c r="A1766" s="390">
        <v>45117</v>
      </c>
      <c r="B1766">
        <v>881.28300000000002</v>
      </c>
      <c r="C1766">
        <v>4191.7849999999999</v>
      </c>
      <c r="H1766" s="390">
        <v>45117</v>
      </c>
      <c r="I1766">
        <v>4836.6120000000001</v>
      </c>
      <c r="J1766">
        <v>19606.388999999999</v>
      </c>
    </row>
    <row r="1767" spans="1:10">
      <c r="A1767" s="390">
        <v>45118</v>
      </c>
      <c r="B1767">
        <v>886.75300000000004</v>
      </c>
      <c r="C1767">
        <v>4223.17</v>
      </c>
      <c r="H1767" s="390">
        <v>45118</v>
      </c>
      <c r="I1767">
        <v>4866.63</v>
      </c>
      <c r="J1767">
        <v>19753.517</v>
      </c>
    </row>
    <row r="1768" spans="1:10">
      <c r="A1768" s="390">
        <v>45119</v>
      </c>
      <c r="B1768">
        <v>900.25</v>
      </c>
      <c r="C1768">
        <v>4253.8459999999995</v>
      </c>
      <c r="H1768" s="390">
        <v>45119</v>
      </c>
      <c r="I1768">
        <v>4940.7020000000002</v>
      </c>
      <c r="J1768">
        <v>19897.424999999999</v>
      </c>
    </row>
    <row r="1769" spans="1:10">
      <c r="A1769" s="390">
        <v>45120</v>
      </c>
      <c r="B1769">
        <v>906.81899999999996</v>
      </c>
      <c r="C1769">
        <v>4292.7979999999998</v>
      </c>
      <c r="H1769" s="390">
        <v>45120</v>
      </c>
      <c r="I1769">
        <v>4976.7569999999996</v>
      </c>
      <c r="J1769">
        <v>20081.621999999999</v>
      </c>
    </row>
    <row r="1770" spans="1:10">
      <c r="A1770" s="390">
        <v>45121</v>
      </c>
      <c r="B1770">
        <v>902.83399999999995</v>
      </c>
      <c r="C1770">
        <v>4287.1030000000001</v>
      </c>
      <c r="H1770" s="390">
        <v>45121</v>
      </c>
      <c r="I1770">
        <v>4954.8819999999996</v>
      </c>
      <c r="J1770">
        <v>20055.669000000002</v>
      </c>
    </row>
    <row r="1771" spans="1:10">
      <c r="A1771" s="390">
        <v>45124</v>
      </c>
      <c r="B1771">
        <v>901.01199999999994</v>
      </c>
      <c r="C1771">
        <v>4306.3149999999996</v>
      </c>
      <c r="H1771" s="390">
        <v>45124</v>
      </c>
      <c r="I1771">
        <v>4944.884</v>
      </c>
      <c r="J1771">
        <v>20145.572</v>
      </c>
    </row>
    <row r="1772" spans="1:10">
      <c r="A1772" s="390">
        <v>45125</v>
      </c>
      <c r="B1772">
        <v>903.88300000000004</v>
      </c>
      <c r="C1772">
        <v>4336.9459999999999</v>
      </c>
      <c r="H1772" s="390">
        <v>45125</v>
      </c>
      <c r="I1772">
        <v>4960.6400000000003</v>
      </c>
      <c r="J1772">
        <v>20288.870999999999</v>
      </c>
    </row>
    <row r="1773" spans="1:10">
      <c r="A1773" s="390">
        <v>45126</v>
      </c>
      <c r="B1773">
        <v>904.13800000000003</v>
      </c>
      <c r="C1773">
        <v>4347.848</v>
      </c>
      <c r="H1773" s="390">
        <v>45126</v>
      </c>
      <c r="I1773">
        <v>4962.0389999999998</v>
      </c>
      <c r="J1773">
        <v>20340.205999999998</v>
      </c>
    </row>
    <row r="1774" spans="1:10">
      <c r="A1774" s="390">
        <v>45127</v>
      </c>
      <c r="B1774">
        <v>908.60500000000002</v>
      </c>
      <c r="C1774">
        <v>4315</v>
      </c>
      <c r="H1774" s="390">
        <v>45127</v>
      </c>
      <c r="I1774">
        <v>4986.5569999999998</v>
      </c>
      <c r="J1774">
        <v>20188.385999999999</v>
      </c>
    </row>
    <row r="1775" spans="1:10">
      <c r="A1775" s="390">
        <v>45128</v>
      </c>
      <c r="B1775">
        <v>910.923</v>
      </c>
      <c r="C1775">
        <v>4316.5240000000003</v>
      </c>
      <c r="H1775" s="390">
        <v>45128</v>
      </c>
      <c r="I1775">
        <v>4999.2759999999998</v>
      </c>
      <c r="J1775">
        <v>20195.514999999999</v>
      </c>
    </row>
    <row r="1776" spans="1:10">
      <c r="A1776" s="390">
        <v>45131</v>
      </c>
      <c r="B1776">
        <v>912.79100000000005</v>
      </c>
      <c r="C1776">
        <v>4332.45</v>
      </c>
      <c r="H1776" s="390">
        <v>45131</v>
      </c>
      <c r="I1776">
        <v>5031.4989999999998</v>
      </c>
      <c r="J1776">
        <v>20270.374</v>
      </c>
    </row>
    <row r="1777" spans="1:10">
      <c r="A1777" s="390">
        <v>45132</v>
      </c>
      <c r="B1777">
        <v>913.44</v>
      </c>
      <c r="C1777">
        <v>4345.1229999999996</v>
      </c>
      <c r="H1777" s="390">
        <v>45132</v>
      </c>
      <c r="I1777">
        <v>5035.0789999999997</v>
      </c>
      <c r="J1777">
        <v>20330.021000000001</v>
      </c>
    </row>
    <row r="1778" spans="1:10">
      <c r="A1778" s="390">
        <v>45133</v>
      </c>
      <c r="B1778">
        <v>914.24099999999999</v>
      </c>
      <c r="C1778">
        <v>4345.3500000000004</v>
      </c>
      <c r="H1778" s="390">
        <v>45133</v>
      </c>
      <c r="I1778">
        <v>5039.4949999999999</v>
      </c>
      <c r="J1778">
        <v>20331.359</v>
      </c>
    </row>
    <row r="1779" spans="1:10">
      <c r="A1779" s="390">
        <v>45134</v>
      </c>
      <c r="B1779">
        <v>930.346</v>
      </c>
      <c r="C1779">
        <v>4316.6729999999998</v>
      </c>
      <c r="H1779" s="390">
        <v>45134</v>
      </c>
      <c r="I1779">
        <v>5128.2659999999996</v>
      </c>
      <c r="J1779">
        <v>20198.528999999999</v>
      </c>
    </row>
    <row r="1780" spans="1:10">
      <c r="A1780" s="390">
        <v>45135</v>
      </c>
      <c r="B1780">
        <v>929.904</v>
      </c>
      <c r="C1780">
        <v>4361.375</v>
      </c>
      <c r="H1780" s="390">
        <v>45135</v>
      </c>
      <c r="I1780">
        <v>5125.83</v>
      </c>
      <c r="J1780">
        <v>20409.805</v>
      </c>
    </row>
    <row r="1781" spans="1:10">
      <c r="A1781" s="390">
        <v>45138</v>
      </c>
      <c r="B1781">
        <v>934.51499999999999</v>
      </c>
      <c r="C1781">
        <v>4370.098</v>
      </c>
      <c r="H1781" s="390">
        <v>45138</v>
      </c>
      <c r="I1781">
        <v>5151.2479999999996</v>
      </c>
      <c r="J1781">
        <v>20451.177</v>
      </c>
    </row>
    <row r="1782" spans="1:10">
      <c r="A1782" s="390">
        <v>45139</v>
      </c>
      <c r="B1782">
        <v>924.53800000000001</v>
      </c>
      <c r="C1782">
        <v>4357.8599999999997</v>
      </c>
      <c r="H1782" s="390">
        <v>45139</v>
      </c>
      <c r="I1782">
        <v>5096.2529999999997</v>
      </c>
      <c r="J1782">
        <v>20394.437000000002</v>
      </c>
    </row>
    <row r="1783" spans="1:10">
      <c r="A1783" s="390">
        <v>45140</v>
      </c>
      <c r="B1783">
        <v>912.05100000000004</v>
      </c>
      <c r="C1783">
        <v>4294.62</v>
      </c>
      <c r="H1783" s="390">
        <v>45140</v>
      </c>
      <c r="I1783">
        <v>5027.4210000000003</v>
      </c>
      <c r="J1783">
        <v>20098.667000000001</v>
      </c>
    </row>
    <row r="1784" spans="1:10">
      <c r="A1784" s="390">
        <v>45141</v>
      </c>
      <c r="B1784">
        <v>904.92899999999997</v>
      </c>
      <c r="C1784">
        <v>4284.6459999999997</v>
      </c>
      <c r="H1784" s="390">
        <v>45141</v>
      </c>
      <c r="I1784">
        <v>4988.1660000000002</v>
      </c>
      <c r="J1784">
        <v>20052.919999999998</v>
      </c>
    </row>
    <row r="1785" spans="1:10">
      <c r="A1785" s="390">
        <v>45142</v>
      </c>
      <c r="B1785">
        <v>902.71600000000001</v>
      </c>
      <c r="C1785">
        <v>4261.5020000000004</v>
      </c>
      <c r="H1785" s="390">
        <v>45142</v>
      </c>
      <c r="I1785">
        <v>4975.9650000000001</v>
      </c>
      <c r="J1785">
        <v>19946.007000000001</v>
      </c>
    </row>
    <row r="1786" spans="1:10">
      <c r="A1786" s="390">
        <v>45145</v>
      </c>
      <c r="B1786">
        <v>901.70600000000002</v>
      </c>
      <c r="C1786">
        <v>4298.6149999999998</v>
      </c>
      <c r="H1786" s="390">
        <v>45145</v>
      </c>
      <c r="I1786">
        <v>4970.3999999999996</v>
      </c>
      <c r="J1786">
        <v>20120.223999999998</v>
      </c>
    </row>
    <row r="1787" spans="1:10">
      <c r="A1787" s="390">
        <v>45146</v>
      </c>
      <c r="B1787">
        <v>882.42399999999998</v>
      </c>
      <c r="C1787">
        <v>4278.4840000000004</v>
      </c>
      <c r="H1787" s="390">
        <v>45146</v>
      </c>
      <c r="I1787">
        <v>4864.1120000000001</v>
      </c>
      <c r="J1787">
        <v>20026.223999999998</v>
      </c>
    </row>
    <row r="1788" spans="1:10">
      <c r="A1788" s="390">
        <v>45147</v>
      </c>
      <c r="B1788">
        <v>895.16300000000001</v>
      </c>
      <c r="C1788">
        <v>4247.4560000000001</v>
      </c>
      <c r="H1788" s="390">
        <v>45147</v>
      </c>
      <c r="I1788">
        <v>4934.3329999999996</v>
      </c>
      <c r="J1788">
        <v>19882.611000000001</v>
      </c>
    </row>
    <row r="1789" spans="1:10">
      <c r="A1789" s="390">
        <v>45148</v>
      </c>
      <c r="B1789">
        <v>904.18799999999999</v>
      </c>
      <c r="C1789">
        <v>4248.8389999999999</v>
      </c>
      <c r="H1789" s="390">
        <v>45148</v>
      </c>
      <c r="I1789">
        <v>4984.08</v>
      </c>
      <c r="J1789">
        <v>19891.682000000001</v>
      </c>
    </row>
    <row r="1790" spans="1:10">
      <c r="A1790" s="390">
        <v>45149</v>
      </c>
      <c r="B1790">
        <v>894.99300000000005</v>
      </c>
      <c r="C1790">
        <v>4243.0829999999996</v>
      </c>
      <c r="H1790" s="390">
        <v>45149</v>
      </c>
      <c r="I1790">
        <v>4933.3940000000002</v>
      </c>
      <c r="J1790">
        <v>19867.526999999998</v>
      </c>
    </row>
    <row r="1791" spans="1:10">
      <c r="A1791" s="390">
        <v>45152</v>
      </c>
      <c r="B1791">
        <v>899.21</v>
      </c>
      <c r="C1791">
        <v>4267.3370000000004</v>
      </c>
      <c r="H1791" s="390">
        <v>45152</v>
      </c>
      <c r="I1791">
        <v>4956.6400000000003</v>
      </c>
      <c r="J1791">
        <v>19982.428</v>
      </c>
    </row>
    <row r="1792" spans="1:10">
      <c r="A1792" s="390">
        <v>45153</v>
      </c>
      <c r="B1792">
        <v>899.21</v>
      </c>
      <c r="C1792">
        <v>4217.6390000000001</v>
      </c>
      <c r="H1792" s="390">
        <v>45153</v>
      </c>
      <c r="I1792">
        <v>4956.6400000000003</v>
      </c>
      <c r="J1792">
        <v>19752.647000000001</v>
      </c>
    </row>
    <row r="1793" spans="1:10">
      <c r="A1793" s="390">
        <v>45154</v>
      </c>
      <c r="B1793">
        <v>890.55499999999995</v>
      </c>
      <c r="C1793">
        <v>4185.5569999999998</v>
      </c>
      <c r="H1793" s="390">
        <v>45154</v>
      </c>
      <c r="I1793">
        <v>4908.9290000000001</v>
      </c>
      <c r="J1793">
        <v>19605.328000000001</v>
      </c>
    </row>
    <row r="1794" spans="1:10">
      <c r="A1794" s="390">
        <v>45155</v>
      </c>
      <c r="B1794">
        <v>881.88699999999994</v>
      </c>
      <c r="C1794">
        <v>4151.6660000000002</v>
      </c>
      <c r="H1794" s="390">
        <v>45155</v>
      </c>
      <c r="I1794">
        <v>4861.1490000000003</v>
      </c>
      <c r="J1794">
        <v>19450.333999999999</v>
      </c>
    </row>
    <row r="1795" spans="1:10">
      <c r="A1795" s="390">
        <v>45156</v>
      </c>
      <c r="B1795">
        <v>878.29300000000001</v>
      </c>
      <c r="C1795">
        <v>4152.3469999999998</v>
      </c>
      <c r="H1795" s="390">
        <v>45156</v>
      </c>
      <c r="I1795">
        <v>4841.3389999999999</v>
      </c>
      <c r="J1795">
        <v>19454.752</v>
      </c>
    </row>
    <row r="1796" spans="1:10">
      <c r="A1796" s="390">
        <v>45159</v>
      </c>
      <c r="B1796">
        <v>885.66200000000003</v>
      </c>
      <c r="C1796">
        <v>4181.0020000000004</v>
      </c>
      <c r="H1796" s="390">
        <v>45159</v>
      </c>
      <c r="I1796">
        <v>4881.96</v>
      </c>
      <c r="J1796">
        <v>19589.37</v>
      </c>
    </row>
    <row r="1797" spans="1:10">
      <c r="A1797" s="390">
        <v>45160</v>
      </c>
      <c r="B1797">
        <v>890.44600000000003</v>
      </c>
      <c r="C1797">
        <v>4169.7669999999998</v>
      </c>
      <c r="H1797" s="390">
        <v>45160</v>
      </c>
      <c r="I1797">
        <v>4908.3289999999997</v>
      </c>
      <c r="J1797">
        <v>19537.024000000001</v>
      </c>
    </row>
    <row r="1798" spans="1:10">
      <c r="A1798" s="390">
        <v>45161</v>
      </c>
      <c r="B1798">
        <v>892.74</v>
      </c>
      <c r="C1798">
        <v>4216.558</v>
      </c>
      <c r="H1798" s="390">
        <v>45161</v>
      </c>
      <c r="I1798">
        <v>4920.9740000000002</v>
      </c>
      <c r="J1798">
        <v>19756.606</v>
      </c>
    </row>
    <row r="1799" spans="1:10">
      <c r="A1799" s="390">
        <v>45162</v>
      </c>
      <c r="B1799">
        <v>888.81299999999999</v>
      </c>
      <c r="C1799">
        <v>4158.1499999999996</v>
      </c>
      <c r="H1799" s="390">
        <v>45162</v>
      </c>
      <c r="I1799">
        <v>4899.3270000000002</v>
      </c>
      <c r="J1799">
        <v>19483.47</v>
      </c>
    </row>
    <row r="1800" spans="1:10">
      <c r="A1800" s="390">
        <v>45163</v>
      </c>
      <c r="B1800">
        <v>893.58600000000001</v>
      </c>
      <c r="C1800">
        <v>4186.4269999999997</v>
      </c>
      <c r="H1800" s="390">
        <v>45163</v>
      </c>
      <c r="I1800">
        <v>4925.6400000000003</v>
      </c>
      <c r="J1800">
        <v>19618.188999999998</v>
      </c>
    </row>
    <row r="1801" spans="1:10">
      <c r="A1801" s="390">
        <v>45166</v>
      </c>
      <c r="B1801">
        <v>903.84100000000001</v>
      </c>
      <c r="C1801">
        <v>4212.683</v>
      </c>
      <c r="H1801" s="390">
        <v>45166</v>
      </c>
      <c r="I1801">
        <v>4982.1629999999996</v>
      </c>
      <c r="J1801">
        <v>19741.464</v>
      </c>
    </row>
    <row r="1802" spans="1:10">
      <c r="A1802" s="390">
        <v>45167</v>
      </c>
      <c r="B1802">
        <v>914.30799999999999</v>
      </c>
      <c r="C1802">
        <v>4275.7610000000004</v>
      </c>
      <c r="H1802" s="390">
        <v>45167</v>
      </c>
      <c r="I1802">
        <v>5039.8639999999996</v>
      </c>
      <c r="J1802">
        <v>20037.616999999998</v>
      </c>
    </row>
    <row r="1803" spans="1:10">
      <c r="A1803" s="390">
        <v>45168</v>
      </c>
      <c r="B1803">
        <v>915.58500000000004</v>
      </c>
      <c r="C1803">
        <v>4293.4390000000003</v>
      </c>
      <c r="H1803" s="390">
        <v>45168</v>
      </c>
      <c r="I1803">
        <v>5046.9040000000005</v>
      </c>
      <c r="J1803">
        <v>20123.706999999999</v>
      </c>
    </row>
    <row r="1804" spans="1:10">
      <c r="A1804" s="390">
        <v>45169</v>
      </c>
      <c r="B1804">
        <v>912.40800000000002</v>
      </c>
      <c r="C1804">
        <v>4288.8109999999997</v>
      </c>
      <c r="H1804" s="390">
        <v>45169</v>
      </c>
      <c r="I1804">
        <v>5029.3890000000001</v>
      </c>
      <c r="J1804">
        <v>20106.455000000002</v>
      </c>
    </row>
    <row r="1805" spans="1:10">
      <c r="A1805" s="390">
        <v>45170</v>
      </c>
      <c r="B1805">
        <v>905.96600000000001</v>
      </c>
      <c r="C1805">
        <v>4298.1779999999999</v>
      </c>
      <c r="H1805" s="390">
        <v>45170</v>
      </c>
      <c r="I1805">
        <v>4993.8810000000003</v>
      </c>
      <c r="J1805">
        <v>20151.377</v>
      </c>
    </row>
    <row r="1806" spans="1:10">
      <c r="A1806" s="390">
        <v>45173</v>
      </c>
      <c r="B1806">
        <v>906.44600000000003</v>
      </c>
      <c r="C1806">
        <v>4298.1779999999999</v>
      </c>
      <c r="H1806" s="390">
        <v>45173</v>
      </c>
      <c r="I1806">
        <v>4996.5240000000003</v>
      </c>
      <c r="J1806">
        <v>20151.377</v>
      </c>
    </row>
    <row r="1807" spans="1:10">
      <c r="A1807" s="390">
        <v>45174</v>
      </c>
      <c r="B1807">
        <v>906.625</v>
      </c>
      <c r="C1807">
        <v>4280.6450000000004</v>
      </c>
      <c r="H1807" s="390">
        <v>45174</v>
      </c>
      <c r="I1807">
        <v>4997.5129999999999</v>
      </c>
      <c r="J1807">
        <v>20070.076000000001</v>
      </c>
    </row>
    <row r="1808" spans="1:10">
      <c r="A1808" s="390">
        <v>45175</v>
      </c>
      <c r="B1808">
        <v>892.49800000000005</v>
      </c>
      <c r="C1808">
        <v>4250.6989999999996</v>
      </c>
      <c r="H1808" s="390">
        <v>45175</v>
      </c>
      <c r="I1808">
        <v>4919.6379999999999</v>
      </c>
      <c r="J1808">
        <v>19930.161</v>
      </c>
    </row>
    <row r="1809" spans="1:10">
      <c r="A1809" s="390">
        <v>45176</v>
      </c>
      <c r="B1809">
        <v>893.197</v>
      </c>
      <c r="C1809">
        <v>4237.2629999999999</v>
      </c>
      <c r="H1809" s="390">
        <v>45176</v>
      </c>
      <c r="I1809">
        <v>4923.4949999999999</v>
      </c>
      <c r="J1809">
        <v>19869.582999999999</v>
      </c>
    </row>
    <row r="1810" spans="1:10">
      <c r="A1810" s="390">
        <v>45177</v>
      </c>
      <c r="B1810">
        <v>895.178</v>
      </c>
      <c r="C1810">
        <v>4243.2299999999996</v>
      </c>
      <c r="H1810" s="390">
        <v>45177</v>
      </c>
      <c r="I1810">
        <v>4934.4110000000001</v>
      </c>
      <c r="J1810">
        <v>19898.924999999999</v>
      </c>
    </row>
    <row r="1811" spans="1:10">
      <c r="A1811" s="390">
        <v>45180</v>
      </c>
      <c r="B1811">
        <v>905.39300000000003</v>
      </c>
      <c r="C1811">
        <v>4272.8720000000003</v>
      </c>
      <c r="H1811" s="390">
        <v>45180</v>
      </c>
      <c r="I1811">
        <v>4990.72</v>
      </c>
      <c r="J1811">
        <v>20037.932000000001</v>
      </c>
    </row>
    <row r="1812" spans="1:10">
      <c r="A1812" s="390">
        <v>45181</v>
      </c>
      <c r="B1812">
        <v>907.16499999999996</v>
      </c>
      <c r="C1812">
        <v>4248.0919999999996</v>
      </c>
      <c r="H1812" s="390">
        <v>45181</v>
      </c>
      <c r="I1812">
        <v>5000.4889999999996</v>
      </c>
      <c r="J1812">
        <v>19922.453000000001</v>
      </c>
    </row>
    <row r="1813" spans="1:10">
      <c r="A1813" s="390">
        <v>45182</v>
      </c>
      <c r="B1813">
        <v>903.01800000000003</v>
      </c>
      <c r="C1813">
        <v>4251.6710000000003</v>
      </c>
      <c r="H1813" s="390">
        <v>45182</v>
      </c>
      <c r="I1813">
        <v>4977.6270000000004</v>
      </c>
      <c r="J1813">
        <v>19939.401000000002</v>
      </c>
    </row>
    <row r="1814" spans="1:10">
      <c r="A1814" s="390">
        <v>45183</v>
      </c>
      <c r="B1814">
        <v>915.80799999999999</v>
      </c>
      <c r="C1814">
        <v>4286.2380000000003</v>
      </c>
      <c r="H1814" s="390">
        <v>45183</v>
      </c>
      <c r="I1814">
        <v>5048.1279999999997</v>
      </c>
      <c r="J1814">
        <v>20107.205999999998</v>
      </c>
    </row>
    <row r="1815" spans="1:10">
      <c r="A1815" s="390">
        <v>45184</v>
      </c>
      <c r="B1815">
        <v>917.27800000000002</v>
      </c>
      <c r="C1815">
        <v>4234.4520000000002</v>
      </c>
      <c r="H1815" s="390">
        <v>45184</v>
      </c>
      <c r="I1815">
        <v>5056.2349999999997</v>
      </c>
      <c r="J1815">
        <v>19865.046999999999</v>
      </c>
    </row>
    <row r="1816" spans="1:10">
      <c r="A1816" s="390">
        <v>45187</v>
      </c>
      <c r="B1816">
        <v>907.34</v>
      </c>
      <c r="C1816">
        <v>4236.7020000000002</v>
      </c>
      <c r="H1816" s="390">
        <v>45187</v>
      </c>
      <c r="I1816">
        <v>5009.18</v>
      </c>
      <c r="J1816">
        <v>19875.867999999999</v>
      </c>
    </row>
    <row r="1817" spans="1:10">
      <c r="A1817" s="390">
        <v>45188</v>
      </c>
      <c r="B1817">
        <v>912.79300000000001</v>
      </c>
      <c r="C1817">
        <v>4227.1400000000003</v>
      </c>
      <c r="H1817" s="390">
        <v>45188</v>
      </c>
      <c r="I1817">
        <v>5039.2849999999999</v>
      </c>
      <c r="J1817">
        <v>19831.042000000001</v>
      </c>
    </row>
    <row r="1818" spans="1:10">
      <c r="A1818" s="390">
        <v>45189</v>
      </c>
      <c r="B1818">
        <v>929.19200000000001</v>
      </c>
      <c r="C1818">
        <v>4188.0370000000003</v>
      </c>
      <c r="H1818" s="390">
        <v>45189</v>
      </c>
      <c r="I1818">
        <v>5129.8190000000004</v>
      </c>
      <c r="J1818">
        <v>19648.835999999999</v>
      </c>
    </row>
    <row r="1819" spans="1:10">
      <c r="A1819" s="390">
        <v>45190</v>
      </c>
      <c r="B1819">
        <v>911.55799999999999</v>
      </c>
      <c r="C1819">
        <v>4117.3900000000003</v>
      </c>
      <c r="H1819" s="390">
        <v>45190</v>
      </c>
      <c r="I1819">
        <v>5032.4660000000003</v>
      </c>
      <c r="J1819">
        <v>19317.951000000001</v>
      </c>
    </row>
    <row r="1820" spans="1:10">
      <c r="A1820" s="390">
        <v>45191</v>
      </c>
      <c r="B1820">
        <v>907.93100000000004</v>
      </c>
      <c r="C1820">
        <v>4109.0429999999997</v>
      </c>
      <c r="H1820" s="390">
        <v>45191</v>
      </c>
      <c r="I1820">
        <v>5012.4390000000003</v>
      </c>
      <c r="J1820">
        <v>19279.155999999999</v>
      </c>
    </row>
    <row r="1821" spans="1:10">
      <c r="A1821" s="390">
        <v>45194</v>
      </c>
      <c r="B1821">
        <v>900.55899999999997</v>
      </c>
      <c r="C1821">
        <v>4125.7420000000002</v>
      </c>
      <c r="H1821" s="390">
        <v>45194</v>
      </c>
      <c r="I1821">
        <v>4971.74</v>
      </c>
      <c r="J1821">
        <v>19357.734</v>
      </c>
    </row>
    <row r="1822" spans="1:10">
      <c r="A1822" s="390">
        <v>45195</v>
      </c>
      <c r="B1822">
        <v>892.178</v>
      </c>
      <c r="C1822">
        <v>4065.2260000000001</v>
      </c>
      <c r="H1822" s="390">
        <v>45195</v>
      </c>
      <c r="I1822">
        <v>4925.4759999999997</v>
      </c>
      <c r="J1822">
        <v>19075.004000000001</v>
      </c>
    </row>
    <row r="1823" spans="1:10">
      <c r="A1823" s="390">
        <v>45196</v>
      </c>
      <c r="B1823">
        <v>889.83100000000002</v>
      </c>
      <c r="C1823">
        <v>4068.1680000000001</v>
      </c>
      <c r="H1823" s="390">
        <v>45196</v>
      </c>
      <c r="I1823">
        <v>4912.5150000000003</v>
      </c>
      <c r="J1823">
        <v>19089.174999999999</v>
      </c>
    </row>
    <row r="1824" spans="1:10">
      <c r="A1824" s="390">
        <v>45197</v>
      </c>
      <c r="B1824">
        <v>894.19399999999996</v>
      </c>
      <c r="C1824">
        <v>4093.3180000000002</v>
      </c>
      <c r="H1824" s="390">
        <v>45197</v>
      </c>
      <c r="I1824">
        <v>4936.6019999999999</v>
      </c>
      <c r="J1824">
        <v>19209.954000000002</v>
      </c>
    </row>
    <row r="1825" spans="1:10">
      <c r="A1825" s="390">
        <v>45198</v>
      </c>
      <c r="B1825">
        <v>896.70299999999997</v>
      </c>
      <c r="C1825">
        <v>4083.3290000000002</v>
      </c>
      <c r="H1825" s="390">
        <v>45198</v>
      </c>
      <c r="I1825">
        <v>4950.4530000000004</v>
      </c>
      <c r="J1825">
        <v>19163.671999999999</v>
      </c>
    </row>
    <row r="1826" spans="1:10">
      <c r="A1826" s="390">
        <v>45201</v>
      </c>
      <c r="B1826">
        <v>882.89700000000005</v>
      </c>
      <c r="C1826">
        <v>4082.4119999999998</v>
      </c>
      <c r="H1826" s="390">
        <v>45201</v>
      </c>
      <c r="I1826">
        <v>4874.2359999999999</v>
      </c>
      <c r="J1826">
        <v>19159.468000000001</v>
      </c>
    </row>
    <row r="1827" spans="1:10">
      <c r="A1827" s="390">
        <v>45202</v>
      </c>
      <c r="B1827">
        <v>870.71199999999999</v>
      </c>
      <c r="C1827">
        <v>4024.57</v>
      </c>
      <c r="H1827" s="390">
        <v>45202</v>
      </c>
      <c r="I1827">
        <v>4806.9639999999999</v>
      </c>
      <c r="J1827">
        <v>18889.431</v>
      </c>
    </row>
    <row r="1828" spans="1:10">
      <c r="A1828" s="390">
        <v>45203</v>
      </c>
      <c r="B1828">
        <v>867.93600000000004</v>
      </c>
      <c r="C1828">
        <v>4057.777</v>
      </c>
      <c r="H1828" s="390">
        <v>45203</v>
      </c>
      <c r="I1828">
        <v>4791.6409999999996</v>
      </c>
      <c r="J1828">
        <v>19045.382000000001</v>
      </c>
    </row>
    <row r="1829" spans="1:10">
      <c r="A1829" s="390">
        <v>45204</v>
      </c>
      <c r="B1829">
        <v>870.09100000000001</v>
      </c>
      <c r="C1829">
        <v>4051.9259999999999</v>
      </c>
      <c r="H1829" s="390">
        <v>45204</v>
      </c>
      <c r="I1829">
        <v>4803.5370000000003</v>
      </c>
      <c r="J1829">
        <v>19021.339</v>
      </c>
    </row>
    <row r="1830" spans="1:10">
      <c r="A1830" s="390">
        <v>45205</v>
      </c>
      <c r="B1830">
        <v>879.47299999999996</v>
      </c>
      <c r="C1830">
        <v>4101.6840000000002</v>
      </c>
      <c r="H1830" s="390">
        <v>45205</v>
      </c>
      <c r="I1830">
        <v>4855.335</v>
      </c>
      <c r="J1830">
        <v>19257.874</v>
      </c>
    </row>
    <row r="1831" spans="1:10">
      <c r="A1831" s="390">
        <v>45208</v>
      </c>
      <c r="B1831">
        <v>876.346</v>
      </c>
      <c r="C1831">
        <v>4128.1639999999998</v>
      </c>
      <c r="H1831" s="390">
        <v>45208</v>
      </c>
      <c r="I1831">
        <v>4838.0659999999998</v>
      </c>
      <c r="J1831">
        <v>19382.205000000002</v>
      </c>
    </row>
    <row r="1832" spans="1:10">
      <c r="A1832" s="390">
        <v>45209</v>
      </c>
      <c r="B1832">
        <v>896.64599999999996</v>
      </c>
      <c r="C1832">
        <v>4150.8069999999998</v>
      </c>
      <c r="H1832" s="390">
        <v>45209</v>
      </c>
      <c r="I1832">
        <v>4950.1379999999999</v>
      </c>
      <c r="J1832">
        <v>19488.896000000001</v>
      </c>
    </row>
    <row r="1833" spans="1:10">
      <c r="A1833" s="390">
        <v>45210</v>
      </c>
      <c r="B1833">
        <v>899.91</v>
      </c>
      <c r="C1833">
        <v>4168.5159999999996</v>
      </c>
      <c r="H1833" s="390">
        <v>45210</v>
      </c>
      <c r="I1833">
        <v>4968.1580000000004</v>
      </c>
      <c r="J1833">
        <v>19572.935000000001</v>
      </c>
    </row>
    <row r="1834" spans="1:10">
      <c r="A1834" s="390">
        <v>45211</v>
      </c>
      <c r="B1834">
        <v>902.04700000000003</v>
      </c>
      <c r="C1834">
        <v>4140.8689999999997</v>
      </c>
      <c r="H1834" s="390">
        <v>45211</v>
      </c>
      <c r="I1834">
        <v>4979.9560000000001</v>
      </c>
      <c r="J1834">
        <v>19445.128000000001</v>
      </c>
    </row>
    <row r="1835" spans="1:10">
      <c r="A1835" s="390">
        <v>45212</v>
      </c>
      <c r="B1835">
        <v>895.87300000000005</v>
      </c>
      <c r="C1835">
        <v>4118.4880000000003</v>
      </c>
      <c r="H1835" s="390">
        <v>45212</v>
      </c>
      <c r="I1835">
        <v>4945.8710000000001</v>
      </c>
      <c r="J1835">
        <v>19340.116000000002</v>
      </c>
    </row>
    <row r="1836" spans="1:10">
      <c r="A1836" s="390">
        <v>45215</v>
      </c>
      <c r="B1836">
        <v>900.38800000000003</v>
      </c>
      <c r="C1836">
        <v>4163.2830000000004</v>
      </c>
      <c r="H1836" s="390">
        <v>45215</v>
      </c>
      <c r="I1836">
        <v>4970.8010000000004</v>
      </c>
      <c r="J1836">
        <v>19551.065999999999</v>
      </c>
    </row>
    <row r="1837" spans="1:10">
      <c r="A1837" s="390">
        <v>45216</v>
      </c>
      <c r="B1837">
        <v>900.11900000000003</v>
      </c>
      <c r="C1837">
        <v>4163.3739999999998</v>
      </c>
      <c r="H1837" s="390">
        <v>45216</v>
      </c>
      <c r="I1837">
        <v>4969.3130000000001</v>
      </c>
      <c r="J1837">
        <v>19551.522000000001</v>
      </c>
    </row>
    <row r="1838" spans="1:10">
      <c r="A1838" s="390">
        <v>45217</v>
      </c>
      <c r="B1838">
        <v>893.7</v>
      </c>
      <c r="C1838">
        <v>4105.8140000000003</v>
      </c>
      <c r="H1838" s="390">
        <v>45217</v>
      </c>
      <c r="I1838">
        <v>4933.8779999999997</v>
      </c>
      <c r="J1838">
        <v>19281.218000000001</v>
      </c>
    </row>
    <row r="1839" spans="1:10">
      <c r="A1839" s="390">
        <v>45218</v>
      </c>
      <c r="B1839">
        <v>882.47799999999995</v>
      </c>
      <c r="C1839">
        <v>4069.4659999999999</v>
      </c>
      <c r="H1839" s="390">
        <v>45218</v>
      </c>
      <c r="I1839">
        <v>4871.9219999999996</v>
      </c>
      <c r="J1839">
        <v>19112.067999999999</v>
      </c>
    </row>
    <row r="1840" spans="1:10">
      <c r="A1840" s="390">
        <v>45219</v>
      </c>
      <c r="B1840">
        <v>871.899</v>
      </c>
      <c r="C1840">
        <v>4017.5059999999999</v>
      </c>
      <c r="H1840" s="390">
        <v>45219</v>
      </c>
      <c r="I1840">
        <v>4813.5190000000002</v>
      </c>
      <c r="J1840">
        <v>18868.608</v>
      </c>
    </row>
    <row r="1841" spans="1:10">
      <c r="A1841" s="390">
        <v>45222</v>
      </c>
      <c r="B1841">
        <v>879.29300000000001</v>
      </c>
      <c r="C1841">
        <v>4010.0720000000001</v>
      </c>
      <c r="H1841" s="390">
        <v>45222</v>
      </c>
      <c r="I1841">
        <v>4854.3360000000002</v>
      </c>
      <c r="J1841">
        <v>18833.743999999999</v>
      </c>
    </row>
    <row r="1842" spans="1:10">
      <c r="A1842" s="390">
        <v>45223</v>
      </c>
      <c r="B1842">
        <v>880.61599999999999</v>
      </c>
      <c r="C1842">
        <v>4039.857</v>
      </c>
      <c r="H1842" s="390">
        <v>45223</v>
      </c>
      <c r="I1842">
        <v>4861.6409999999996</v>
      </c>
      <c r="J1842">
        <v>18974.030999999999</v>
      </c>
    </row>
    <row r="1843" spans="1:10">
      <c r="A1843" s="390">
        <v>45224</v>
      </c>
      <c r="B1843">
        <v>875.56799999999998</v>
      </c>
      <c r="C1843">
        <v>3978.2249999999999</v>
      </c>
      <c r="H1843" s="390">
        <v>45224</v>
      </c>
      <c r="I1843">
        <v>4833.7740000000003</v>
      </c>
      <c r="J1843">
        <v>18684.666000000001</v>
      </c>
    </row>
    <row r="1844" spans="1:10">
      <c r="A1844" s="390">
        <v>45225</v>
      </c>
      <c r="B1844">
        <v>875.53399999999999</v>
      </c>
      <c r="C1844">
        <v>3931.7150000000001</v>
      </c>
      <c r="H1844" s="390">
        <v>45225</v>
      </c>
      <c r="I1844">
        <v>4833.5889999999999</v>
      </c>
      <c r="J1844">
        <v>18466.482</v>
      </c>
    </row>
    <row r="1845" spans="1:10">
      <c r="A1845" s="390">
        <v>45226</v>
      </c>
      <c r="B1845">
        <v>870.06500000000005</v>
      </c>
      <c r="C1845">
        <v>3913.3510000000001</v>
      </c>
      <c r="H1845" s="390">
        <v>45226</v>
      </c>
      <c r="I1845">
        <v>4803.3909999999996</v>
      </c>
      <c r="J1845">
        <v>18380.550999999999</v>
      </c>
    </row>
    <row r="1846" spans="1:10">
      <c r="A1846" s="390">
        <v>45229</v>
      </c>
      <c r="B1846">
        <v>874.48</v>
      </c>
      <c r="C1846">
        <v>3959.2530000000002</v>
      </c>
      <c r="H1846" s="390">
        <v>45229</v>
      </c>
      <c r="I1846">
        <v>4827.7669999999998</v>
      </c>
      <c r="J1846">
        <v>18597.774000000001</v>
      </c>
    </row>
    <row r="1847" spans="1:10">
      <c r="A1847" s="390">
        <v>45230</v>
      </c>
      <c r="B1847">
        <v>887.14200000000005</v>
      </c>
      <c r="C1847">
        <v>3985.5920000000001</v>
      </c>
      <c r="H1847" s="390">
        <v>45230</v>
      </c>
      <c r="I1847">
        <v>4897.6710000000003</v>
      </c>
      <c r="J1847">
        <v>18722.685000000001</v>
      </c>
    </row>
    <row r="1848" spans="1:10">
      <c r="A1848" s="390">
        <v>45231</v>
      </c>
      <c r="B1848">
        <v>895.32899999999995</v>
      </c>
      <c r="C1848">
        <v>4026.886</v>
      </c>
      <c r="H1848" s="390">
        <v>45231</v>
      </c>
      <c r="I1848">
        <v>4942.866</v>
      </c>
      <c r="J1848">
        <v>18916.752</v>
      </c>
    </row>
    <row r="1849" spans="1:10">
      <c r="A1849" s="390">
        <v>45232</v>
      </c>
      <c r="B1849">
        <v>910.721</v>
      </c>
      <c r="C1849">
        <v>4104.1189999999997</v>
      </c>
      <c r="H1849" s="390">
        <v>45232</v>
      </c>
      <c r="I1849">
        <v>5027.8469999999998</v>
      </c>
      <c r="J1849">
        <v>19280.798999999999</v>
      </c>
    </row>
    <row r="1850" spans="1:10">
      <c r="A1850" s="390">
        <v>45233</v>
      </c>
      <c r="B1850">
        <v>916.58799999999997</v>
      </c>
      <c r="C1850">
        <v>4145.4179999999997</v>
      </c>
      <c r="H1850" s="390">
        <v>45233</v>
      </c>
      <c r="I1850">
        <v>5060.2330000000002</v>
      </c>
      <c r="J1850">
        <v>19475.687000000002</v>
      </c>
    </row>
    <row r="1851" spans="1:10">
      <c r="A1851" s="390">
        <v>45236</v>
      </c>
      <c r="B1851">
        <v>914.54</v>
      </c>
      <c r="C1851">
        <v>4151.085</v>
      </c>
      <c r="H1851" s="390">
        <v>45236</v>
      </c>
      <c r="I1851">
        <v>5048.9269999999997</v>
      </c>
      <c r="J1851">
        <v>19502.895</v>
      </c>
    </row>
    <row r="1852" spans="1:10">
      <c r="A1852" s="390">
        <v>45237</v>
      </c>
      <c r="B1852">
        <v>907.072</v>
      </c>
      <c r="C1852">
        <v>4165.5929999999998</v>
      </c>
      <c r="H1852" s="390">
        <v>45237</v>
      </c>
      <c r="I1852">
        <v>5007.6970000000001</v>
      </c>
      <c r="J1852">
        <v>19571.43</v>
      </c>
    </row>
    <row r="1853" spans="1:10">
      <c r="A1853" s="390">
        <v>45238</v>
      </c>
      <c r="B1853">
        <v>908.22</v>
      </c>
      <c r="C1853">
        <v>4169.01</v>
      </c>
      <c r="H1853" s="390">
        <v>45238</v>
      </c>
      <c r="I1853">
        <v>5014.0370000000003</v>
      </c>
      <c r="J1853">
        <v>19588.433000000001</v>
      </c>
    </row>
    <row r="1854" spans="1:10">
      <c r="A1854" s="390">
        <v>45239</v>
      </c>
      <c r="B1854">
        <v>914.12800000000004</v>
      </c>
      <c r="C1854">
        <v>4134.3119999999999</v>
      </c>
      <c r="H1854" s="390">
        <v>45239</v>
      </c>
      <c r="I1854">
        <v>5046.6530000000002</v>
      </c>
      <c r="J1854">
        <v>19429.042000000001</v>
      </c>
    </row>
    <row r="1855" spans="1:10">
      <c r="A1855" s="390">
        <v>45240</v>
      </c>
      <c r="B1855">
        <v>908.39700000000005</v>
      </c>
      <c r="C1855">
        <v>4198.5789999999997</v>
      </c>
      <c r="H1855" s="390">
        <v>45240</v>
      </c>
      <c r="I1855">
        <v>5015.0129999999999</v>
      </c>
      <c r="J1855">
        <v>19734.3</v>
      </c>
    </row>
    <row r="1856" spans="1:10">
      <c r="A1856" s="390">
        <v>45243</v>
      </c>
      <c r="B1856">
        <v>921.66700000000003</v>
      </c>
      <c r="C1856">
        <v>4195.4859999999999</v>
      </c>
      <c r="H1856" s="390">
        <v>45243</v>
      </c>
      <c r="I1856">
        <v>5088.2749999999996</v>
      </c>
      <c r="J1856">
        <v>19720.97</v>
      </c>
    </row>
    <row r="1857" spans="1:10">
      <c r="A1857" s="390">
        <v>45244</v>
      </c>
      <c r="B1857">
        <v>933.97699999999998</v>
      </c>
      <c r="C1857">
        <v>4278.7860000000001</v>
      </c>
      <c r="H1857" s="390">
        <v>45244</v>
      </c>
      <c r="I1857">
        <v>5156.2330000000002</v>
      </c>
      <c r="J1857">
        <v>20116.541000000001</v>
      </c>
    </row>
    <row r="1858" spans="1:10">
      <c r="A1858" s="390">
        <v>45245</v>
      </c>
      <c r="B1858">
        <v>934.40800000000002</v>
      </c>
      <c r="C1858">
        <v>4285.6319999999996</v>
      </c>
      <c r="H1858" s="390">
        <v>45245</v>
      </c>
      <c r="I1858">
        <v>5158.6109999999999</v>
      </c>
      <c r="J1858">
        <v>20152.181</v>
      </c>
    </row>
    <row r="1859" spans="1:10">
      <c r="A1859" s="390">
        <v>45246</v>
      </c>
      <c r="B1859">
        <v>928.26199999999994</v>
      </c>
      <c r="C1859">
        <v>4288.9139999999998</v>
      </c>
      <c r="H1859" s="390">
        <v>45246</v>
      </c>
      <c r="I1859">
        <v>5124.6809999999996</v>
      </c>
      <c r="J1859">
        <v>20172.437000000002</v>
      </c>
    </row>
    <row r="1860" spans="1:10">
      <c r="A1860" s="390">
        <v>45247</v>
      </c>
      <c r="B1860">
        <v>936.71799999999996</v>
      </c>
      <c r="C1860">
        <v>4295.7219999999998</v>
      </c>
      <c r="H1860" s="390">
        <v>45247</v>
      </c>
      <c r="I1860">
        <v>5171.366</v>
      </c>
      <c r="J1860">
        <v>20205.488000000001</v>
      </c>
    </row>
    <row r="1861" spans="1:10">
      <c r="A1861" s="390">
        <v>45250</v>
      </c>
      <c r="B1861">
        <v>937.39499999999998</v>
      </c>
      <c r="C1861">
        <v>4327.9139999999998</v>
      </c>
      <c r="H1861" s="390">
        <v>45250</v>
      </c>
      <c r="I1861">
        <v>5225.3329999999996</v>
      </c>
      <c r="J1861">
        <v>20358.933000000001</v>
      </c>
    </row>
    <row r="1862" spans="1:10">
      <c r="A1862" s="390">
        <v>45251</v>
      </c>
      <c r="B1862">
        <v>926.52300000000002</v>
      </c>
      <c r="C1862">
        <v>4318.6099999999997</v>
      </c>
      <c r="H1862" s="390">
        <v>45251</v>
      </c>
      <c r="I1862">
        <v>5164.7269999999999</v>
      </c>
      <c r="J1862">
        <v>20315.62</v>
      </c>
    </row>
    <row r="1863" spans="1:10">
      <c r="A1863" s="390">
        <v>45252</v>
      </c>
      <c r="B1863">
        <v>926.49400000000003</v>
      </c>
      <c r="C1863">
        <v>4336.2579999999998</v>
      </c>
      <c r="H1863" s="390">
        <v>45252</v>
      </c>
      <c r="I1863">
        <v>5164.5640000000003</v>
      </c>
      <c r="J1863">
        <v>20399.662</v>
      </c>
    </row>
    <row r="1864" spans="1:10">
      <c r="A1864" s="390">
        <v>45253</v>
      </c>
      <c r="B1864">
        <v>929.36900000000003</v>
      </c>
      <c r="C1864">
        <v>4336.2579999999998</v>
      </c>
      <c r="H1864" s="390">
        <v>45253</v>
      </c>
      <c r="I1864">
        <v>5180.5929999999998</v>
      </c>
      <c r="J1864">
        <v>20399.662</v>
      </c>
    </row>
    <row r="1865" spans="1:10">
      <c r="A1865" s="390">
        <v>45254</v>
      </c>
      <c r="B1865">
        <v>935.97199999999998</v>
      </c>
      <c r="C1865">
        <v>4339.6469999999999</v>
      </c>
      <c r="H1865" s="390">
        <v>45254</v>
      </c>
      <c r="I1865">
        <v>5217.4009999999998</v>
      </c>
      <c r="J1865">
        <v>20416.103999999999</v>
      </c>
    </row>
    <row r="1866" spans="1:10">
      <c r="A1866" s="390">
        <v>45257</v>
      </c>
      <c r="B1866">
        <v>933.78800000000001</v>
      </c>
      <c r="C1866">
        <v>4331.9409999999998</v>
      </c>
      <c r="H1866" s="390">
        <v>45257</v>
      </c>
      <c r="I1866">
        <v>5205.2269999999999</v>
      </c>
      <c r="J1866">
        <v>20380.192999999999</v>
      </c>
    </row>
    <row r="1867" spans="1:10">
      <c r="A1867" s="390">
        <v>45258</v>
      </c>
      <c r="B1867">
        <v>934.67499999999995</v>
      </c>
      <c r="C1867">
        <v>4336.7809999999999</v>
      </c>
      <c r="H1867" s="390">
        <v>45258</v>
      </c>
      <c r="I1867">
        <v>5210.1719999999996</v>
      </c>
      <c r="J1867">
        <v>20403.026999999998</v>
      </c>
    </row>
    <row r="1868" spans="1:10">
      <c r="A1868" s="390">
        <v>45259</v>
      </c>
      <c r="B1868">
        <v>943.71699999999998</v>
      </c>
      <c r="C1868">
        <v>4335.9279999999999</v>
      </c>
      <c r="H1868" s="390">
        <v>45259</v>
      </c>
      <c r="I1868">
        <v>5260.5720000000001</v>
      </c>
      <c r="J1868">
        <v>20402.38</v>
      </c>
    </row>
    <row r="1869" spans="1:10">
      <c r="A1869" s="390">
        <v>45260</v>
      </c>
      <c r="B1869">
        <v>944.572</v>
      </c>
      <c r="C1869">
        <v>4352.8590000000004</v>
      </c>
      <c r="H1869" s="390">
        <v>45260</v>
      </c>
      <c r="I1869">
        <v>5265.3410000000003</v>
      </c>
      <c r="J1869">
        <v>20488.088</v>
      </c>
    </row>
    <row r="1870" spans="1:10">
      <c r="A1870" s="390">
        <v>45261</v>
      </c>
      <c r="B1870">
        <v>949.69299999999998</v>
      </c>
      <c r="C1870">
        <v>4381.1130000000003</v>
      </c>
      <c r="H1870" s="390">
        <v>45261</v>
      </c>
      <c r="I1870">
        <v>5293.8829999999998</v>
      </c>
      <c r="J1870">
        <v>20622.727999999999</v>
      </c>
    </row>
    <row r="1871" spans="1:10">
      <c r="A1871" s="390">
        <v>45264</v>
      </c>
      <c r="B1871">
        <v>950.51599999999996</v>
      </c>
      <c r="C1871">
        <v>4357.473</v>
      </c>
      <c r="H1871" s="390">
        <v>45264</v>
      </c>
      <c r="I1871">
        <v>5298.4740000000002</v>
      </c>
      <c r="J1871">
        <v>20511.508000000002</v>
      </c>
    </row>
    <row r="1872" spans="1:10">
      <c r="A1872" s="390">
        <v>45265</v>
      </c>
      <c r="B1872">
        <v>955.31799999999998</v>
      </c>
      <c r="C1872">
        <v>4354.0919999999996</v>
      </c>
      <c r="H1872" s="390">
        <v>45265</v>
      </c>
      <c r="I1872">
        <v>5325.2389999999996</v>
      </c>
      <c r="J1872">
        <v>20496.562000000002</v>
      </c>
    </row>
    <row r="1873" spans="1:10">
      <c r="A1873" s="390">
        <v>45266</v>
      </c>
      <c r="B1873">
        <v>962.39200000000005</v>
      </c>
      <c r="C1873">
        <v>4336.9679999999998</v>
      </c>
      <c r="H1873" s="390">
        <v>45266</v>
      </c>
      <c r="I1873">
        <v>5364.6750000000002</v>
      </c>
      <c r="J1873">
        <v>20416.545999999998</v>
      </c>
    </row>
    <row r="1874" spans="1:10">
      <c r="A1874" s="390">
        <v>45267</v>
      </c>
      <c r="B1874">
        <v>956.68299999999999</v>
      </c>
      <c r="C1874">
        <v>4371.3130000000001</v>
      </c>
      <c r="H1874" s="390">
        <v>45267</v>
      </c>
      <c r="I1874">
        <v>5332.85</v>
      </c>
      <c r="J1874">
        <v>20581.427</v>
      </c>
    </row>
    <row r="1875" spans="1:10">
      <c r="A1875" s="390">
        <v>45268</v>
      </c>
      <c r="B1875">
        <v>965.81700000000001</v>
      </c>
      <c r="C1875">
        <v>4390.4110000000001</v>
      </c>
      <c r="H1875" s="390">
        <v>45268</v>
      </c>
      <c r="I1875">
        <v>5383.7640000000001</v>
      </c>
      <c r="J1875">
        <v>20671.798999999999</v>
      </c>
    </row>
    <row r="1876" spans="1:10">
      <c r="A1876" s="390">
        <v>45271</v>
      </c>
      <c r="B1876">
        <v>966.23400000000004</v>
      </c>
      <c r="C1876">
        <v>4408.3419999999996</v>
      </c>
      <c r="H1876" s="390">
        <v>45271</v>
      </c>
      <c r="I1876">
        <v>5386.0919999999996</v>
      </c>
      <c r="J1876">
        <v>20756.316999999999</v>
      </c>
    </row>
    <row r="1877" spans="1:10">
      <c r="A1877" s="390">
        <v>45272</v>
      </c>
      <c r="B1877">
        <v>963.84900000000005</v>
      </c>
      <c r="C1877">
        <v>4428.5069999999996</v>
      </c>
      <c r="H1877" s="390">
        <v>45272</v>
      </c>
      <c r="I1877">
        <v>5372.7929999999997</v>
      </c>
      <c r="J1877">
        <v>20852.064999999999</v>
      </c>
    </row>
    <row r="1878" spans="1:10">
      <c r="A1878" s="390">
        <v>45273</v>
      </c>
      <c r="B1878">
        <v>962.61300000000006</v>
      </c>
      <c r="C1878">
        <v>4490.1210000000001</v>
      </c>
      <c r="H1878" s="390">
        <v>45273</v>
      </c>
      <c r="I1878">
        <v>5365.9070000000002</v>
      </c>
      <c r="J1878">
        <v>21142.554</v>
      </c>
    </row>
    <row r="1879" spans="1:10">
      <c r="A1879" s="390">
        <v>45274</v>
      </c>
      <c r="B1879">
        <v>961.77300000000002</v>
      </c>
      <c r="C1879">
        <v>4505.5370000000003</v>
      </c>
      <c r="H1879" s="390">
        <v>45274</v>
      </c>
      <c r="I1879">
        <v>5361.22</v>
      </c>
      <c r="J1879">
        <v>21220.053</v>
      </c>
    </row>
    <row r="1880" spans="1:10">
      <c r="A1880" s="390">
        <v>45275</v>
      </c>
      <c r="B1880">
        <v>960.87699999999995</v>
      </c>
      <c r="C1880">
        <v>4504.7849999999999</v>
      </c>
      <c r="H1880" s="390">
        <v>45275</v>
      </c>
      <c r="I1880">
        <v>5356.23</v>
      </c>
      <c r="J1880">
        <v>21217.643</v>
      </c>
    </row>
    <row r="1881" spans="1:10">
      <c r="A1881" s="390">
        <v>45278</v>
      </c>
      <c r="B1881">
        <v>958.50400000000002</v>
      </c>
      <c r="C1881">
        <v>4525.0929999999998</v>
      </c>
      <c r="H1881" s="390">
        <v>45278</v>
      </c>
      <c r="I1881">
        <v>5343.0010000000002</v>
      </c>
      <c r="J1881">
        <v>21313.563999999998</v>
      </c>
    </row>
    <row r="1882" spans="1:10">
      <c r="A1882" s="390">
        <v>45279</v>
      </c>
      <c r="B1882">
        <v>961.82600000000002</v>
      </c>
      <c r="C1882">
        <v>4552.4859999999999</v>
      </c>
      <c r="H1882" s="390">
        <v>45279</v>
      </c>
      <c r="I1882">
        <v>5361.5169999999998</v>
      </c>
      <c r="J1882">
        <v>21444.278999999999</v>
      </c>
    </row>
    <row r="1883" spans="1:10">
      <c r="A1883" s="390">
        <v>45280</v>
      </c>
      <c r="B1883">
        <v>961.63499999999999</v>
      </c>
      <c r="C1883">
        <v>4484.6909999999998</v>
      </c>
      <c r="H1883" s="390">
        <v>45280</v>
      </c>
      <c r="I1883">
        <v>5360.4530000000004</v>
      </c>
      <c r="J1883">
        <v>21127.225999999999</v>
      </c>
    </row>
    <row r="1884" spans="1:10">
      <c r="A1884" s="390">
        <v>45281</v>
      </c>
      <c r="B1884">
        <v>959.02700000000004</v>
      </c>
      <c r="C1884">
        <v>4531.6499999999996</v>
      </c>
      <c r="H1884" s="390">
        <v>45281</v>
      </c>
      <c r="I1884">
        <v>5345.9139999999998</v>
      </c>
      <c r="J1884">
        <v>21348.518</v>
      </c>
    </row>
    <row r="1885" spans="1:10">
      <c r="A1885" s="390">
        <v>45282</v>
      </c>
      <c r="B1885">
        <v>961.74699999999996</v>
      </c>
      <c r="C1885">
        <v>4539.0630000000001</v>
      </c>
      <c r="H1885" s="390">
        <v>45282</v>
      </c>
      <c r="I1885">
        <v>5361.0780000000004</v>
      </c>
      <c r="J1885">
        <v>21383.482</v>
      </c>
    </row>
    <row r="1886" spans="1:10">
      <c r="A1886" s="390">
        <v>45285</v>
      </c>
      <c r="B1886">
        <v>961.74699999999996</v>
      </c>
      <c r="C1886">
        <v>4539.0630000000001</v>
      </c>
      <c r="H1886" s="390">
        <v>45285</v>
      </c>
      <c r="I1886">
        <v>5361.0780000000004</v>
      </c>
      <c r="J1886">
        <v>21383.482</v>
      </c>
    </row>
    <row r="1887" spans="1:10">
      <c r="A1887" s="390">
        <v>45286</v>
      </c>
      <c r="B1887">
        <v>961.74699999999996</v>
      </c>
      <c r="C1887">
        <v>4558.8509999999997</v>
      </c>
      <c r="H1887" s="390">
        <v>45286</v>
      </c>
      <c r="I1887">
        <v>5361.0780000000004</v>
      </c>
      <c r="J1887">
        <v>21476.832999999999</v>
      </c>
    </row>
    <row r="1888" spans="1:10">
      <c r="A1888" s="390">
        <v>45287</v>
      </c>
      <c r="B1888">
        <v>963.71900000000005</v>
      </c>
      <c r="C1888">
        <v>4565.1930000000002</v>
      </c>
      <c r="H1888" s="390">
        <v>45287</v>
      </c>
      <c r="I1888">
        <v>5372.07</v>
      </c>
      <c r="J1888">
        <v>21511.785</v>
      </c>
    </row>
    <row r="1889" spans="1:10">
      <c r="A1889" s="390">
        <v>45288</v>
      </c>
      <c r="B1889">
        <v>960.82100000000003</v>
      </c>
      <c r="C1889">
        <v>4566.6220000000003</v>
      </c>
      <c r="H1889" s="390">
        <v>45288</v>
      </c>
      <c r="I1889">
        <v>5355.9139999999998</v>
      </c>
      <c r="J1889">
        <v>21521.289000000001</v>
      </c>
    </row>
    <row r="1890" spans="1:10">
      <c r="A1890" s="390">
        <v>45289</v>
      </c>
      <c r="B1890">
        <v>961.98900000000003</v>
      </c>
      <c r="C1890">
        <v>4552.0069999999996</v>
      </c>
      <c r="H1890" s="390">
        <v>45289</v>
      </c>
      <c r="I1890">
        <v>5362.4279999999999</v>
      </c>
      <c r="J1890">
        <v>21453.38</v>
      </c>
    </row>
    <row r="1891" spans="1:10">
      <c r="A1891" s="390">
        <v>45292</v>
      </c>
      <c r="B1891">
        <v>961.98900000000003</v>
      </c>
      <c r="C1891">
        <v>4552.0069999999996</v>
      </c>
      <c r="H1891" s="390">
        <v>45292</v>
      </c>
      <c r="I1891">
        <v>5362.4279999999999</v>
      </c>
      <c r="J1891">
        <v>21453.38</v>
      </c>
    </row>
    <row r="1892" spans="1:10">
      <c r="A1892" s="390">
        <v>45293</v>
      </c>
      <c r="B1892">
        <v>968.96600000000001</v>
      </c>
      <c r="C1892">
        <v>4521.9160000000002</v>
      </c>
      <c r="H1892" s="390">
        <v>45293</v>
      </c>
      <c r="I1892">
        <v>5401.32</v>
      </c>
      <c r="J1892">
        <v>21312.222000000002</v>
      </c>
    </row>
    <row r="1893" spans="1:10">
      <c r="A1893" s="390">
        <v>45294</v>
      </c>
      <c r="B1893">
        <v>956.56</v>
      </c>
      <c r="C1893">
        <v>4483.143</v>
      </c>
      <c r="H1893" s="390">
        <v>45294</v>
      </c>
      <c r="I1893">
        <v>5332.1639999999998</v>
      </c>
      <c r="J1893">
        <v>21130.34</v>
      </c>
    </row>
    <row r="1894" spans="1:10">
      <c r="A1894" s="390">
        <v>45295</v>
      </c>
      <c r="B1894">
        <v>968.94299999999998</v>
      </c>
      <c r="C1894">
        <v>4468.4650000000001</v>
      </c>
      <c r="H1894" s="390">
        <v>45295</v>
      </c>
      <c r="I1894">
        <v>5401.192</v>
      </c>
      <c r="J1894">
        <v>21063.88</v>
      </c>
    </row>
    <row r="1895" spans="1:10">
      <c r="A1895" s="390">
        <v>45296</v>
      </c>
      <c r="B1895">
        <v>970.30499999999995</v>
      </c>
      <c r="C1895">
        <v>4476.4260000000004</v>
      </c>
      <c r="H1895" s="390">
        <v>45296</v>
      </c>
      <c r="I1895">
        <v>5408.7839999999997</v>
      </c>
      <c r="J1895">
        <v>21101.449000000001</v>
      </c>
    </row>
    <row r="1896" spans="1:10">
      <c r="A1896" s="390">
        <v>45299</v>
      </c>
      <c r="B1896">
        <v>973.47900000000004</v>
      </c>
      <c r="C1896">
        <v>4541.6130000000003</v>
      </c>
      <c r="H1896" s="390">
        <v>45299</v>
      </c>
      <c r="I1896">
        <v>5426.4780000000001</v>
      </c>
      <c r="J1896">
        <v>21409.125</v>
      </c>
    </row>
    <row r="1897" spans="1:10">
      <c r="A1897" s="390">
        <v>45300</v>
      </c>
      <c r="B1897">
        <v>968.81299999999999</v>
      </c>
      <c r="C1897">
        <v>4534.8559999999998</v>
      </c>
      <c r="H1897" s="390">
        <v>45300</v>
      </c>
      <c r="I1897">
        <v>5400.4660000000003</v>
      </c>
      <c r="J1897">
        <v>21380.159</v>
      </c>
    </row>
    <row r="1898" spans="1:10">
      <c r="A1898" s="390">
        <v>45301</v>
      </c>
      <c r="B1898">
        <v>970.93100000000004</v>
      </c>
      <c r="C1898">
        <v>4560.0259999999998</v>
      </c>
      <c r="H1898" s="390">
        <v>45301</v>
      </c>
      <c r="I1898">
        <v>5412.2730000000001</v>
      </c>
      <c r="J1898">
        <v>21499.164000000001</v>
      </c>
    </row>
    <row r="1899" spans="1:10">
      <c r="A1899" s="390">
        <v>45302</v>
      </c>
      <c r="B1899">
        <v>964.89300000000003</v>
      </c>
      <c r="C1899">
        <v>4557.027</v>
      </c>
      <c r="H1899" s="390">
        <v>45302</v>
      </c>
      <c r="I1899">
        <v>5378.6139999999996</v>
      </c>
      <c r="J1899">
        <v>21485.757000000001</v>
      </c>
    </row>
    <row r="1900" spans="1:10">
      <c r="A1900" s="390">
        <v>45303</v>
      </c>
      <c r="B1900">
        <v>972.22799999999995</v>
      </c>
      <c r="C1900">
        <v>4560.5029999999997</v>
      </c>
      <c r="H1900" s="390">
        <v>45303</v>
      </c>
      <c r="I1900">
        <v>5419.5020000000004</v>
      </c>
      <c r="J1900">
        <v>21503.903999999999</v>
      </c>
    </row>
    <row r="1901" spans="1:10">
      <c r="A1901" s="390">
        <v>45306</v>
      </c>
      <c r="B1901">
        <v>967.22</v>
      </c>
      <c r="C1901">
        <v>4560.5029999999997</v>
      </c>
      <c r="H1901" s="390">
        <v>45306</v>
      </c>
      <c r="I1901">
        <v>5391.5879999999997</v>
      </c>
      <c r="J1901">
        <v>21503.903999999999</v>
      </c>
    </row>
    <row r="1902" spans="1:10">
      <c r="A1902" s="390">
        <v>45307</v>
      </c>
      <c r="B1902">
        <v>967.17499999999995</v>
      </c>
      <c r="C1902">
        <v>4542.991</v>
      </c>
      <c r="H1902" s="390">
        <v>45307</v>
      </c>
      <c r="I1902">
        <v>5391.335</v>
      </c>
      <c r="J1902">
        <v>21421.687000000002</v>
      </c>
    </row>
    <row r="1903" spans="1:10">
      <c r="A1903" s="390">
        <v>45308</v>
      </c>
      <c r="B1903">
        <v>959.91499999999996</v>
      </c>
      <c r="C1903">
        <v>4517.0929999999998</v>
      </c>
      <c r="H1903" s="390">
        <v>45308</v>
      </c>
      <c r="I1903">
        <v>5350.8649999999998</v>
      </c>
      <c r="J1903">
        <v>21299.982</v>
      </c>
    </row>
    <row r="1904" spans="1:10">
      <c r="A1904" s="390">
        <v>45309</v>
      </c>
      <c r="B1904">
        <v>965.94299999999998</v>
      </c>
      <c r="C1904">
        <v>4556.7749999999996</v>
      </c>
      <c r="H1904" s="390">
        <v>45309</v>
      </c>
      <c r="I1904">
        <v>5384.4650000000001</v>
      </c>
      <c r="J1904">
        <v>21488.793000000001</v>
      </c>
    </row>
    <row r="1905" spans="1:10">
      <c r="A1905" s="390">
        <v>45310</v>
      </c>
      <c r="B1905">
        <v>962.92600000000004</v>
      </c>
      <c r="C1905">
        <v>4614.2550000000001</v>
      </c>
      <c r="H1905" s="390">
        <v>45310</v>
      </c>
      <c r="I1905">
        <v>5367.6480000000001</v>
      </c>
      <c r="J1905">
        <v>21761.052</v>
      </c>
    </row>
    <row r="1906" spans="1:10">
      <c r="A1906" s="390">
        <v>45313</v>
      </c>
      <c r="B1906">
        <v>956.60500000000002</v>
      </c>
      <c r="C1906">
        <v>4626.8010000000004</v>
      </c>
      <c r="H1906" s="390">
        <v>45313</v>
      </c>
      <c r="I1906">
        <v>5359.8639999999996</v>
      </c>
      <c r="J1906">
        <v>21820.269</v>
      </c>
    </row>
    <row r="1907" spans="1:10">
      <c r="A1907" s="390">
        <v>45314</v>
      </c>
      <c r="B1907">
        <v>951.90800000000002</v>
      </c>
      <c r="C1907">
        <v>4639.51</v>
      </c>
      <c r="H1907" s="390">
        <v>45314</v>
      </c>
      <c r="I1907">
        <v>5333.5450000000001</v>
      </c>
      <c r="J1907">
        <v>21880.665000000001</v>
      </c>
    </row>
    <row r="1908" spans="1:10">
      <c r="A1908" s="390">
        <v>45315</v>
      </c>
      <c r="B1908">
        <v>959.46600000000001</v>
      </c>
      <c r="C1908">
        <v>4641.4610000000002</v>
      </c>
      <c r="H1908" s="390">
        <v>45315</v>
      </c>
      <c r="I1908">
        <v>5375.8959999999997</v>
      </c>
      <c r="J1908">
        <v>21890.047999999999</v>
      </c>
    </row>
    <row r="1909" spans="1:10">
      <c r="A1909" s="390">
        <v>45316</v>
      </c>
      <c r="B1909">
        <v>953.22500000000002</v>
      </c>
      <c r="C1909">
        <v>4664.07</v>
      </c>
      <c r="H1909" s="390">
        <v>45316</v>
      </c>
      <c r="I1909">
        <v>5340.924</v>
      </c>
      <c r="J1909">
        <v>21997.907999999999</v>
      </c>
    </row>
    <row r="1910" spans="1:10">
      <c r="A1910" s="390">
        <v>45317</v>
      </c>
      <c r="B1910">
        <v>962.59699999999998</v>
      </c>
      <c r="C1910">
        <v>4661.7629999999999</v>
      </c>
      <c r="H1910" s="390">
        <v>45317</v>
      </c>
      <c r="I1910">
        <v>5393.4369999999999</v>
      </c>
      <c r="J1910">
        <v>21987.026999999998</v>
      </c>
    </row>
    <row r="1911" spans="1:10">
      <c r="A1911" s="390">
        <v>45320</v>
      </c>
      <c r="B1911">
        <v>958.65599999999995</v>
      </c>
      <c r="C1911">
        <v>4699.3729999999996</v>
      </c>
      <c r="H1911" s="390">
        <v>45320</v>
      </c>
      <c r="I1911">
        <v>5371.3549999999996</v>
      </c>
      <c r="J1911">
        <v>22164.793000000001</v>
      </c>
    </row>
    <row r="1912" spans="1:10">
      <c r="A1912" s="390">
        <v>45321</v>
      </c>
      <c r="B1912">
        <v>972.44100000000003</v>
      </c>
      <c r="C1912">
        <v>4695.3339999999998</v>
      </c>
      <c r="H1912" s="390">
        <v>45321</v>
      </c>
      <c r="I1912">
        <v>5448.5959999999995</v>
      </c>
      <c r="J1912">
        <v>22147.421999999999</v>
      </c>
    </row>
    <row r="1913" spans="1:10">
      <c r="A1913" s="390">
        <v>45322</v>
      </c>
      <c r="B1913">
        <v>976.81</v>
      </c>
      <c r="C1913">
        <v>4618.8990000000003</v>
      </c>
      <c r="H1913" s="390">
        <v>45322</v>
      </c>
      <c r="I1913">
        <v>5473.0739999999996</v>
      </c>
      <c r="J1913">
        <v>21787.56</v>
      </c>
    </row>
    <row r="1914" spans="1:10">
      <c r="A1914" s="390">
        <v>45323</v>
      </c>
      <c r="B1914">
        <v>977.07799999999997</v>
      </c>
      <c r="C1914">
        <v>4676.8469999999998</v>
      </c>
      <c r="H1914" s="390">
        <v>45323</v>
      </c>
      <c r="I1914">
        <v>5474.576</v>
      </c>
      <c r="J1914">
        <v>22061.984</v>
      </c>
    </row>
    <row r="1915" spans="1:10">
      <c r="A1915" s="390">
        <v>45324</v>
      </c>
      <c r="B1915">
        <v>977.72299999999996</v>
      </c>
      <c r="C1915">
        <v>4726.2860000000001</v>
      </c>
      <c r="H1915" s="390">
        <v>45324</v>
      </c>
      <c r="I1915">
        <v>5478.1890000000003</v>
      </c>
      <c r="J1915">
        <v>22296.194</v>
      </c>
    </row>
    <row r="1916" spans="1:10">
      <c r="A1916" s="390">
        <v>45327</v>
      </c>
      <c r="B1916">
        <v>984.19200000000001</v>
      </c>
      <c r="C1916">
        <v>4710.0720000000001</v>
      </c>
      <c r="H1916" s="390">
        <v>45327</v>
      </c>
      <c r="I1916">
        <v>5514.4319999999998</v>
      </c>
      <c r="J1916">
        <v>22220.010999999999</v>
      </c>
    </row>
    <row r="1917" spans="1:10">
      <c r="A1917" s="390">
        <v>45328</v>
      </c>
      <c r="B1917">
        <v>990.91300000000001</v>
      </c>
      <c r="C1917">
        <v>4722.2910000000002</v>
      </c>
      <c r="H1917" s="390">
        <v>45328</v>
      </c>
      <c r="I1917">
        <v>5552.0929999999998</v>
      </c>
      <c r="J1917">
        <v>22278.238000000001</v>
      </c>
    </row>
    <row r="1918" spans="1:10">
      <c r="A1918" s="390">
        <v>45329</v>
      </c>
      <c r="B1918">
        <v>986.58500000000004</v>
      </c>
      <c r="C1918">
        <v>4761.2969999999996</v>
      </c>
      <c r="H1918" s="390">
        <v>45329</v>
      </c>
      <c r="I1918">
        <v>5527.8440000000001</v>
      </c>
      <c r="J1918">
        <v>22462.57</v>
      </c>
    </row>
    <row r="1919" spans="1:10">
      <c r="A1919" s="390">
        <v>45330</v>
      </c>
      <c r="B1919">
        <v>987.351</v>
      </c>
      <c r="C1919">
        <v>4766.0659999999998</v>
      </c>
      <c r="H1919" s="390">
        <v>45330</v>
      </c>
      <c r="I1919">
        <v>5532.1319999999996</v>
      </c>
      <c r="J1919">
        <v>22487.829000000002</v>
      </c>
    </row>
    <row r="1920" spans="1:10">
      <c r="A1920" s="390">
        <v>45331</v>
      </c>
      <c r="B1920">
        <v>989.46100000000001</v>
      </c>
      <c r="C1920">
        <v>4794.4669999999996</v>
      </c>
      <c r="H1920" s="390">
        <v>45331</v>
      </c>
      <c r="I1920">
        <v>5543.9579999999996</v>
      </c>
      <c r="J1920">
        <v>22624.024000000001</v>
      </c>
    </row>
    <row r="1921" spans="1:10">
      <c r="A1921" s="390">
        <v>45334</v>
      </c>
      <c r="B1921">
        <v>998.22400000000005</v>
      </c>
      <c r="C1921">
        <v>4790.0860000000002</v>
      </c>
      <c r="H1921" s="390">
        <v>45334</v>
      </c>
      <c r="I1921">
        <v>5593.0559999999996</v>
      </c>
      <c r="J1921">
        <v>22603.607</v>
      </c>
    </row>
    <row r="1922" spans="1:10">
      <c r="A1922" s="390">
        <v>45335</v>
      </c>
      <c r="B1922">
        <v>989.41099999999994</v>
      </c>
      <c r="C1922">
        <v>4723.732</v>
      </c>
      <c r="H1922" s="390">
        <v>45335</v>
      </c>
      <c r="I1922">
        <v>5543.6750000000002</v>
      </c>
      <c r="J1922">
        <v>22293.046999999999</v>
      </c>
    </row>
    <row r="1923" spans="1:10">
      <c r="A1923" s="390">
        <v>45336</v>
      </c>
      <c r="B1923">
        <v>995.48099999999999</v>
      </c>
      <c r="C1923">
        <v>4771.835</v>
      </c>
      <c r="H1923" s="390">
        <v>45336</v>
      </c>
      <c r="I1923">
        <v>5577.6869999999999</v>
      </c>
      <c r="J1923">
        <v>22523.884999999998</v>
      </c>
    </row>
    <row r="1924" spans="1:10">
      <c r="A1924" s="390">
        <v>45337</v>
      </c>
      <c r="B1924">
        <v>1008.975</v>
      </c>
      <c r="C1924">
        <v>4799.8540000000003</v>
      </c>
      <c r="H1924" s="390">
        <v>45337</v>
      </c>
      <c r="I1924">
        <v>5653.2920000000004</v>
      </c>
      <c r="J1924">
        <v>22661.205000000002</v>
      </c>
    </row>
    <row r="1925" spans="1:10">
      <c r="A1925" s="390">
        <v>45338</v>
      </c>
      <c r="B1925">
        <v>1007.901</v>
      </c>
      <c r="C1925">
        <v>4775.0990000000002</v>
      </c>
      <c r="H1925" s="390">
        <v>45338</v>
      </c>
      <c r="I1925">
        <v>5647.2749999999996</v>
      </c>
      <c r="J1925">
        <v>22547.853999999999</v>
      </c>
    </row>
    <row r="1926" spans="1:10">
      <c r="A1926" s="390">
        <v>45341</v>
      </c>
      <c r="B1926">
        <v>1007.473</v>
      </c>
      <c r="C1926">
        <v>4775.0990000000002</v>
      </c>
      <c r="H1926" s="390">
        <v>45341</v>
      </c>
      <c r="I1926">
        <v>5644.8810000000003</v>
      </c>
      <c r="J1926">
        <v>22547.853999999999</v>
      </c>
    </row>
    <row r="1927" spans="1:10">
      <c r="A1927" s="390">
        <v>45342</v>
      </c>
      <c r="B1927">
        <v>1009.771</v>
      </c>
      <c r="C1927">
        <v>4744.277</v>
      </c>
      <c r="H1927" s="390">
        <v>45342</v>
      </c>
      <c r="I1927">
        <v>5657.7550000000001</v>
      </c>
      <c r="J1927">
        <v>22403.085999999999</v>
      </c>
    </row>
    <row r="1928" spans="1:10">
      <c r="A1928" s="390">
        <v>45343</v>
      </c>
      <c r="B1928">
        <v>1020.0839999999999</v>
      </c>
      <c r="C1928">
        <v>4747.7250000000004</v>
      </c>
      <c r="H1928" s="390">
        <v>45343</v>
      </c>
      <c r="I1928">
        <v>5715.5389999999998</v>
      </c>
      <c r="J1928">
        <v>22420.342000000001</v>
      </c>
    </row>
    <row r="1929" spans="1:10">
      <c r="A1929" s="390">
        <v>45344</v>
      </c>
      <c r="B1929">
        <v>1030.01</v>
      </c>
      <c r="C1929">
        <v>4849.0219999999999</v>
      </c>
      <c r="H1929" s="390">
        <v>45344</v>
      </c>
      <c r="I1929">
        <v>5771.152</v>
      </c>
      <c r="J1929">
        <v>22899.874</v>
      </c>
    </row>
    <row r="1930" spans="1:10">
      <c r="A1930" s="390">
        <v>45345</v>
      </c>
      <c r="B1930">
        <v>1042.569</v>
      </c>
      <c r="C1930">
        <v>4849.5420000000004</v>
      </c>
      <c r="H1930" s="390">
        <v>45345</v>
      </c>
      <c r="I1930">
        <v>5841.5240000000003</v>
      </c>
      <c r="J1930">
        <v>22902.858</v>
      </c>
    </row>
    <row r="1931" spans="1:10">
      <c r="A1931" s="390">
        <v>45348</v>
      </c>
      <c r="B1931">
        <v>1036.94</v>
      </c>
      <c r="C1931">
        <v>4833.3609999999999</v>
      </c>
      <c r="H1931" s="390">
        <v>45348</v>
      </c>
      <c r="I1931">
        <v>5809.9840000000004</v>
      </c>
      <c r="J1931">
        <v>22827.261999999999</v>
      </c>
    </row>
    <row r="1932" spans="1:10">
      <c r="A1932" s="390">
        <v>45349</v>
      </c>
      <c r="B1932">
        <v>1039.8699999999999</v>
      </c>
      <c r="C1932">
        <v>4842.2380000000003</v>
      </c>
      <c r="H1932" s="390">
        <v>45349</v>
      </c>
      <c r="I1932">
        <v>5826.4</v>
      </c>
      <c r="J1932">
        <v>22869.557000000001</v>
      </c>
    </row>
    <row r="1933" spans="1:10">
      <c r="A1933" s="390">
        <v>45350</v>
      </c>
      <c r="B1933">
        <v>1039.0709999999999</v>
      </c>
      <c r="C1933">
        <v>4833.7290000000003</v>
      </c>
      <c r="H1933" s="390">
        <v>45350</v>
      </c>
      <c r="I1933">
        <v>5821.9229999999998</v>
      </c>
      <c r="J1933">
        <v>22831.48</v>
      </c>
    </row>
    <row r="1934" spans="1:10">
      <c r="A1934" s="390">
        <v>45351</v>
      </c>
      <c r="B1934">
        <v>1037.462</v>
      </c>
      <c r="C1934">
        <v>4859.2299999999996</v>
      </c>
      <c r="H1934" s="390">
        <v>45351</v>
      </c>
      <c r="I1934">
        <v>5812.9049999999997</v>
      </c>
      <c r="J1934">
        <v>22956.654999999999</v>
      </c>
    </row>
    <row r="1935" spans="1:10">
      <c r="A1935" s="390">
        <v>45352</v>
      </c>
      <c r="B1935">
        <v>1046.502</v>
      </c>
      <c r="C1935">
        <v>4898.4769999999999</v>
      </c>
      <c r="H1935" s="390">
        <v>45352</v>
      </c>
      <c r="I1935">
        <v>5863.5569999999998</v>
      </c>
      <c r="J1935">
        <v>23143.379000000001</v>
      </c>
    </row>
    <row r="1936" spans="1:10">
      <c r="A1936" s="390">
        <v>45355</v>
      </c>
      <c r="B1936">
        <v>1045.3689999999999</v>
      </c>
      <c r="C1936">
        <v>4893.491</v>
      </c>
      <c r="H1936" s="390">
        <v>45355</v>
      </c>
      <c r="I1936">
        <v>5857.2079999999996</v>
      </c>
      <c r="J1936">
        <v>23120.605</v>
      </c>
    </row>
    <row r="1937" spans="1:10">
      <c r="A1937" s="390">
        <v>45356</v>
      </c>
      <c r="B1937">
        <v>1053.875</v>
      </c>
      <c r="C1937">
        <v>4841.4219999999996</v>
      </c>
      <c r="H1937" s="390">
        <v>45356</v>
      </c>
      <c r="I1937">
        <v>5904.87</v>
      </c>
      <c r="J1937">
        <v>22875.055</v>
      </c>
    </row>
    <row r="1938" spans="1:10">
      <c r="A1938" s="390">
        <v>45357</v>
      </c>
      <c r="B1938">
        <v>1061.299</v>
      </c>
      <c r="C1938">
        <v>4868.1440000000002</v>
      </c>
      <c r="H1938" s="390">
        <v>45357</v>
      </c>
      <c r="I1938">
        <v>5946.4690000000001</v>
      </c>
      <c r="J1938">
        <v>23003.019</v>
      </c>
    </row>
    <row r="1939" spans="1:10">
      <c r="A1939" s="390">
        <v>45358</v>
      </c>
      <c r="B1939">
        <v>1062.0889999999999</v>
      </c>
      <c r="C1939">
        <v>4919.0069999999996</v>
      </c>
      <c r="H1939" s="390">
        <v>45358</v>
      </c>
      <c r="I1939">
        <v>5950.8940000000002</v>
      </c>
      <c r="J1939">
        <v>23246.468000000001</v>
      </c>
    </row>
    <row r="1940" spans="1:10">
      <c r="A1940" s="390">
        <v>45359</v>
      </c>
      <c r="B1940">
        <v>1063.229</v>
      </c>
      <c r="C1940">
        <v>4886.0360000000001</v>
      </c>
      <c r="H1940" s="390">
        <v>45359</v>
      </c>
      <c r="I1940">
        <v>5957.2809999999999</v>
      </c>
      <c r="J1940">
        <v>23092.186000000002</v>
      </c>
    </row>
    <row r="1941" spans="1:10">
      <c r="A1941" s="390">
        <v>45362</v>
      </c>
      <c r="B1941">
        <v>1060.125</v>
      </c>
      <c r="C1941">
        <v>4879.6790000000001</v>
      </c>
      <c r="H1941" s="390">
        <v>45362</v>
      </c>
      <c r="I1941">
        <v>5939.89</v>
      </c>
      <c r="J1941">
        <v>23062.239000000001</v>
      </c>
    </row>
    <row r="1942" spans="1:10">
      <c r="A1942" s="390">
        <v>45363</v>
      </c>
      <c r="B1942">
        <v>1073.8789999999999</v>
      </c>
      <c r="C1942">
        <v>4934.2039999999997</v>
      </c>
      <c r="H1942" s="390">
        <v>45363</v>
      </c>
      <c r="I1942">
        <v>6016.9530000000004</v>
      </c>
      <c r="J1942">
        <v>23320.616999999998</v>
      </c>
    </row>
    <row r="1943" spans="1:10">
      <c r="A1943" s="390">
        <v>45364</v>
      </c>
      <c r="B1943">
        <v>1080.001</v>
      </c>
      <c r="C1943">
        <v>4925.4009999999998</v>
      </c>
      <c r="H1943" s="390">
        <v>45364</v>
      </c>
      <c r="I1943">
        <v>6051.2529999999997</v>
      </c>
      <c r="J1943">
        <v>23279.94</v>
      </c>
    </row>
    <row r="1944" spans="1:10">
      <c r="A1944" s="390">
        <v>45365</v>
      </c>
      <c r="B1944">
        <v>1076.3</v>
      </c>
      <c r="C1944">
        <v>4908.9250000000002</v>
      </c>
      <c r="H1944" s="390">
        <v>45365</v>
      </c>
      <c r="I1944">
        <v>6030.5190000000002</v>
      </c>
      <c r="J1944">
        <v>23208.01</v>
      </c>
    </row>
    <row r="1945" spans="1:10">
      <c r="A1945" s="390">
        <v>45366</v>
      </c>
      <c r="B1945">
        <v>1083.8209999999999</v>
      </c>
      <c r="C1945">
        <v>4876.3469999999998</v>
      </c>
      <c r="H1945" s="390">
        <v>45366</v>
      </c>
      <c r="I1945">
        <v>6072.6549999999997</v>
      </c>
      <c r="J1945">
        <v>23054.734</v>
      </c>
    </row>
    <row r="1946" spans="1:10">
      <c r="A1946" s="390">
        <v>45369</v>
      </c>
      <c r="B1946">
        <v>1084.6410000000001</v>
      </c>
      <c r="C1946">
        <v>4906.9049999999997</v>
      </c>
      <c r="H1946" s="390">
        <v>45369</v>
      </c>
      <c r="I1946">
        <v>6084.7550000000001</v>
      </c>
      <c r="J1946">
        <v>23199.46</v>
      </c>
    </row>
    <row r="1947" spans="1:10">
      <c r="A1947" s="390">
        <v>45370</v>
      </c>
      <c r="B1947">
        <v>1097.433</v>
      </c>
      <c r="C1947">
        <v>4934.0569999999998</v>
      </c>
      <c r="H1947" s="390">
        <v>45370</v>
      </c>
      <c r="I1947">
        <v>6156.5140000000001</v>
      </c>
      <c r="J1947">
        <v>23327.878000000001</v>
      </c>
    </row>
    <row r="1948" spans="1:10">
      <c r="A1948" s="390">
        <v>45371</v>
      </c>
      <c r="B1948">
        <v>1098.598</v>
      </c>
      <c r="C1948">
        <v>4979.5259999999998</v>
      </c>
      <c r="H1948" s="390">
        <v>45371</v>
      </c>
      <c r="I1948">
        <v>6163.049</v>
      </c>
      <c r="J1948">
        <v>23545.81</v>
      </c>
    </row>
    <row r="1949" spans="1:10">
      <c r="A1949" s="390">
        <v>45372</v>
      </c>
      <c r="B1949">
        <v>1099.3009999999999</v>
      </c>
      <c r="C1949">
        <v>4996.9809999999998</v>
      </c>
      <c r="H1949" s="390">
        <v>45372</v>
      </c>
      <c r="I1949">
        <v>6166.9920000000002</v>
      </c>
      <c r="J1949">
        <v>23628.873</v>
      </c>
    </row>
    <row r="1950" spans="1:10">
      <c r="A1950" s="390">
        <v>45373</v>
      </c>
      <c r="B1950">
        <v>1101.088</v>
      </c>
      <c r="C1950">
        <v>4989.1440000000002</v>
      </c>
      <c r="H1950" s="390">
        <v>45373</v>
      </c>
      <c r="I1950">
        <v>6177.0190000000002</v>
      </c>
      <c r="J1950">
        <v>23592.958999999999</v>
      </c>
    </row>
    <row r="1951" spans="1:10">
      <c r="A1951" s="390">
        <v>45376</v>
      </c>
      <c r="B1951">
        <v>1110.856</v>
      </c>
      <c r="C1951">
        <v>4975.2759999999998</v>
      </c>
      <c r="H1951" s="390">
        <v>45376</v>
      </c>
      <c r="I1951">
        <v>6231.8180000000002</v>
      </c>
      <c r="J1951">
        <v>23527.379000000001</v>
      </c>
    </row>
    <row r="1952" spans="1:10">
      <c r="A1952" s="390">
        <v>45377</v>
      </c>
      <c r="B1952">
        <v>1111.28</v>
      </c>
      <c r="C1952">
        <v>4962.1840000000002</v>
      </c>
      <c r="H1952" s="390">
        <v>45377</v>
      </c>
      <c r="I1952">
        <v>6234.1980000000003</v>
      </c>
      <c r="J1952">
        <v>23465.469000000001</v>
      </c>
    </row>
    <row r="1953" spans="1:10">
      <c r="A1953" s="390">
        <v>45378</v>
      </c>
      <c r="B1953">
        <v>1113.431</v>
      </c>
      <c r="C1953">
        <v>5003.1459999999997</v>
      </c>
      <c r="H1953" s="390">
        <v>45378</v>
      </c>
      <c r="I1953">
        <v>6246.2610000000004</v>
      </c>
      <c r="J1953">
        <v>23662.353999999999</v>
      </c>
    </row>
    <row r="1954" spans="1:10">
      <c r="A1954" s="390">
        <v>45379</v>
      </c>
      <c r="B1954">
        <v>1113.2349999999999</v>
      </c>
      <c r="C1954">
        <v>5008.1750000000002</v>
      </c>
      <c r="H1954" s="390">
        <v>45379</v>
      </c>
      <c r="I1954">
        <v>6245.1610000000001</v>
      </c>
      <c r="J1954">
        <v>23686.847000000002</v>
      </c>
    </row>
    <row r="1955" spans="1:10">
      <c r="A1955" s="390">
        <v>45380</v>
      </c>
      <c r="B1955">
        <v>1113.2349999999999</v>
      </c>
      <c r="C1955">
        <v>5008.1750000000002</v>
      </c>
      <c r="H1955" s="390">
        <v>45380</v>
      </c>
      <c r="I1955">
        <v>6245.1610000000001</v>
      </c>
      <c r="J1955">
        <v>23686.847000000002</v>
      </c>
    </row>
    <row r="1956" spans="1:10">
      <c r="A1956" s="390">
        <v>45383</v>
      </c>
      <c r="B1956">
        <v>1113.2349999999999</v>
      </c>
      <c r="C1956">
        <v>4997.3620000000001</v>
      </c>
      <c r="H1956" s="390">
        <v>45383</v>
      </c>
      <c r="I1956">
        <v>6245.1610000000001</v>
      </c>
      <c r="J1956">
        <v>23635.802</v>
      </c>
    </row>
    <row r="1957" spans="1:10">
      <c r="A1957" s="390">
        <v>45384</v>
      </c>
      <c r="B1957">
        <v>1099.646</v>
      </c>
      <c r="C1957">
        <v>4960.607</v>
      </c>
      <c r="H1957" s="390">
        <v>45384</v>
      </c>
      <c r="I1957">
        <v>6168.9319999999998</v>
      </c>
      <c r="J1957">
        <v>23462.606</v>
      </c>
    </row>
    <row r="1958" spans="1:10">
      <c r="A1958" s="390">
        <v>45385</v>
      </c>
      <c r="B1958">
        <v>1103.604</v>
      </c>
      <c r="C1958">
        <v>4966.8450000000003</v>
      </c>
      <c r="H1958" s="390">
        <v>45385</v>
      </c>
      <c r="I1958">
        <v>6191.1319999999996</v>
      </c>
      <c r="J1958">
        <v>23493.190999999999</v>
      </c>
    </row>
    <row r="1959" spans="1:10">
      <c r="A1959" s="390">
        <v>45386</v>
      </c>
      <c r="B1959">
        <v>1102.902</v>
      </c>
      <c r="C1959">
        <v>4905.741</v>
      </c>
      <c r="H1959" s="390">
        <v>45386</v>
      </c>
      <c r="I1959">
        <v>6187.1949999999997</v>
      </c>
      <c r="J1959">
        <v>23206.952000000001</v>
      </c>
    </row>
    <row r="1960" spans="1:10">
      <c r="A1960" s="390">
        <v>45387</v>
      </c>
      <c r="B1960">
        <v>1089.8879999999999</v>
      </c>
      <c r="C1960">
        <v>4960.8149999999996</v>
      </c>
      <c r="H1960" s="390">
        <v>45387</v>
      </c>
      <c r="I1960">
        <v>6114.1859999999997</v>
      </c>
      <c r="J1960">
        <v>23467.58</v>
      </c>
    </row>
    <row r="1961" spans="1:10">
      <c r="A1961" s="390">
        <v>45390</v>
      </c>
      <c r="B1961">
        <v>1098.4179999999999</v>
      </c>
      <c r="C1961">
        <v>4959.76</v>
      </c>
      <c r="H1961" s="390">
        <v>45390</v>
      </c>
      <c r="I1961">
        <v>6162.0420000000004</v>
      </c>
      <c r="J1961">
        <v>23462.965</v>
      </c>
    </row>
    <row r="1962" spans="1:10">
      <c r="A1962" s="390">
        <v>45391</v>
      </c>
      <c r="B1962">
        <v>1086.0229999999999</v>
      </c>
      <c r="C1962">
        <v>4966.4970000000003</v>
      </c>
      <c r="H1962" s="390">
        <v>45391</v>
      </c>
      <c r="I1962">
        <v>6092.5069999999996</v>
      </c>
      <c r="J1962">
        <v>23498.084999999999</v>
      </c>
    </row>
    <row r="1963" spans="1:10">
      <c r="A1963" s="390">
        <v>45392</v>
      </c>
      <c r="B1963">
        <v>1088.5139999999999</v>
      </c>
      <c r="C1963">
        <v>4919.5879999999997</v>
      </c>
      <c r="H1963" s="390">
        <v>45392</v>
      </c>
      <c r="I1963">
        <v>6106.4790000000003</v>
      </c>
      <c r="J1963">
        <v>23276.560000000001</v>
      </c>
    </row>
    <row r="1964" spans="1:10">
      <c r="A1964" s="390">
        <v>45393</v>
      </c>
      <c r="B1964">
        <v>1078.386</v>
      </c>
      <c r="C1964">
        <v>4956.4679999999998</v>
      </c>
      <c r="H1964" s="390">
        <v>45393</v>
      </c>
      <c r="I1964">
        <v>6049.6620000000003</v>
      </c>
      <c r="J1964">
        <v>23451.64</v>
      </c>
    </row>
    <row r="1965" spans="1:10">
      <c r="A1965" s="390">
        <v>45394</v>
      </c>
      <c r="B1965">
        <v>1080.7529999999999</v>
      </c>
      <c r="C1965">
        <v>4882.9089999999997</v>
      </c>
      <c r="H1965" s="390">
        <v>45394</v>
      </c>
      <c r="I1965">
        <v>6062.9409999999998</v>
      </c>
      <c r="J1965">
        <v>23106.302</v>
      </c>
    </row>
    <row r="1966" spans="1:10">
      <c r="A1966" s="390">
        <v>45397</v>
      </c>
      <c r="B1966">
        <v>1087.6959999999999</v>
      </c>
      <c r="C1966">
        <v>4821.6790000000001</v>
      </c>
      <c r="H1966" s="390">
        <v>45397</v>
      </c>
      <c r="I1966">
        <v>6101.8909999999996</v>
      </c>
      <c r="J1966">
        <v>22816.832999999999</v>
      </c>
    </row>
    <row r="1967" spans="1:10">
      <c r="A1967" s="390">
        <v>45398</v>
      </c>
      <c r="B1967">
        <v>1069.9159999999999</v>
      </c>
      <c r="C1967">
        <v>4811.7719999999999</v>
      </c>
      <c r="H1967" s="390">
        <v>45398</v>
      </c>
      <c r="I1967">
        <v>6002.15</v>
      </c>
      <c r="J1967">
        <v>22769.951000000001</v>
      </c>
    </row>
    <row r="1968" spans="1:10">
      <c r="A1968" s="390">
        <v>45399</v>
      </c>
      <c r="B1968">
        <v>1077.3789999999999</v>
      </c>
      <c r="C1968">
        <v>4782.7780000000002</v>
      </c>
      <c r="H1968" s="390">
        <v>45399</v>
      </c>
      <c r="I1968">
        <v>6044.0169999999998</v>
      </c>
      <c r="J1968">
        <v>22632.744999999999</v>
      </c>
    </row>
    <row r="1969" spans="1:10">
      <c r="A1969" s="390">
        <v>45400</v>
      </c>
      <c r="B1969">
        <v>1086.2070000000001</v>
      </c>
      <c r="C1969">
        <v>4771.973</v>
      </c>
      <c r="H1969" s="390">
        <v>45400</v>
      </c>
      <c r="I1969">
        <v>6093.5410000000002</v>
      </c>
      <c r="J1969">
        <v>22583.037</v>
      </c>
    </row>
    <row r="1970" spans="1:10">
      <c r="A1970" s="390">
        <v>45401</v>
      </c>
      <c r="B1970">
        <v>1089.1610000000001</v>
      </c>
      <c r="C1970">
        <v>4729.076</v>
      </c>
      <c r="H1970" s="390">
        <v>45401</v>
      </c>
      <c r="I1970">
        <v>6110.1090000000004</v>
      </c>
      <c r="J1970">
        <v>22381.057000000001</v>
      </c>
    </row>
    <row r="1971" spans="1:10">
      <c r="A1971" s="390">
        <v>45404</v>
      </c>
      <c r="B1971">
        <v>1081.1569999999999</v>
      </c>
      <c r="C1971">
        <v>4770.6019999999999</v>
      </c>
      <c r="H1971" s="390">
        <v>45404</v>
      </c>
      <c r="I1971">
        <v>6171.0839999999998</v>
      </c>
      <c r="J1971">
        <v>22577.64</v>
      </c>
    </row>
    <row r="1972" spans="1:10">
      <c r="A1972" s="390">
        <v>45405</v>
      </c>
      <c r="B1972">
        <v>1101.4760000000001</v>
      </c>
      <c r="C1972">
        <v>4830.0360000000001</v>
      </c>
      <c r="H1972" s="390">
        <v>45405</v>
      </c>
      <c r="I1972">
        <v>6287.0619999999999</v>
      </c>
      <c r="J1972">
        <v>22859.411</v>
      </c>
    </row>
    <row r="1973" spans="1:10">
      <c r="A1973" s="390">
        <v>45406</v>
      </c>
      <c r="B1973">
        <v>1095.4269999999999</v>
      </c>
      <c r="C1973">
        <v>4830.8959999999997</v>
      </c>
      <c r="H1973" s="390">
        <v>45406</v>
      </c>
      <c r="I1973">
        <v>6252.5370000000003</v>
      </c>
      <c r="J1973">
        <v>22863.594000000001</v>
      </c>
    </row>
    <row r="1974" spans="1:10">
      <c r="A1974" s="390">
        <v>45407</v>
      </c>
      <c r="B1974">
        <v>1083.191</v>
      </c>
      <c r="C1974">
        <v>4809.7219999999998</v>
      </c>
      <c r="H1974" s="390">
        <v>45407</v>
      </c>
      <c r="I1974">
        <v>6182.6949999999997</v>
      </c>
      <c r="J1974">
        <v>22763.833999999999</v>
      </c>
    </row>
    <row r="1975" spans="1:10">
      <c r="A1975" s="390">
        <v>45408</v>
      </c>
      <c r="B1975">
        <v>1094.3040000000001</v>
      </c>
      <c r="C1975">
        <v>4859.5820000000003</v>
      </c>
      <c r="H1975" s="390">
        <v>45408</v>
      </c>
      <c r="I1975">
        <v>6246.1270000000004</v>
      </c>
      <c r="J1975">
        <v>23000.154999999999</v>
      </c>
    </row>
    <row r="1976" spans="1:10">
      <c r="A1976" s="390">
        <v>45411</v>
      </c>
      <c r="B1976">
        <v>1095.7190000000001</v>
      </c>
      <c r="C1976">
        <v>4875.6949999999997</v>
      </c>
      <c r="H1976" s="390">
        <v>45411</v>
      </c>
      <c r="I1976">
        <v>6254.2060000000001</v>
      </c>
      <c r="J1976">
        <v>23077.563999999998</v>
      </c>
    </row>
    <row r="1977" spans="1:10">
      <c r="A1977" s="390">
        <v>45412</v>
      </c>
      <c r="B1977">
        <v>1075.893</v>
      </c>
      <c r="C1977">
        <v>4797.6819999999998</v>
      </c>
      <c r="H1977" s="390">
        <v>45412</v>
      </c>
      <c r="I1977">
        <v>6141.0420000000004</v>
      </c>
      <c r="J1977">
        <v>22709.095000000001</v>
      </c>
    </row>
    <row r="1978" spans="1:10">
      <c r="A1978" s="390">
        <v>45413</v>
      </c>
      <c r="B1978">
        <v>1075.893</v>
      </c>
      <c r="C1978">
        <v>4782.1170000000002</v>
      </c>
      <c r="H1978" s="390">
        <v>45413</v>
      </c>
      <c r="I1978">
        <v>6141.0420000000004</v>
      </c>
      <c r="J1978">
        <v>22635.592000000001</v>
      </c>
    </row>
    <row r="1979" spans="1:10">
      <c r="A1979" s="390">
        <v>45414</v>
      </c>
      <c r="B1979">
        <v>1076.335</v>
      </c>
      <c r="C1979">
        <v>4827.7719999999999</v>
      </c>
      <c r="H1979" s="390">
        <v>45414</v>
      </c>
      <c r="I1979">
        <v>6143.5640000000003</v>
      </c>
      <c r="J1979">
        <v>22852.041000000001</v>
      </c>
    </row>
    <row r="1980" spans="1:10">
      <c r="A1980" s="390">
        <v>45415</v>
      </c>
      <c r="B1980">
        <v>1072.5909999999999</v>
      </c>
      <c r="C1980">
        <v>4887.1670000000004</v>
      </c>
      <c r="H1980" s="390">
        <v>45415</v>
      </c>
      <c r="I1980">
        <v>6122.1949999999997</v>
      </c>
      <c r="J1980">
        <v>23134.263999999999</v>
      </c>
    </row>
    <row r="1981" spans="1:10">
      <c r="A1981" s="390">
        <v>45418</v>
      </c>
      <c r="B1981">
        <v>1084.095</v>
      </c>
      <c r="C1981">
        <v>4938.8249999999998</v>
      </c>
      <c r="H1981" s="390">
        <v>45418</v>
      </c>
      <c r="I1981">
        <v>6187.8559999999998</v>
      </c>
      <c r="J1981">
        <v>23379.401999999998</v>
      </c>
    </row>
    <row r="1982" spans="1:10">
      <c r="A1982" s="390">
        <v>45419</v>
      </c>
      <c r="B1982">
        <v>1089.7070000000001</v>
      </c>
      <c r="C1982">
        <v>4943.7240000000002</v>
      </c>
      <c r="H1982" s="390">
        <v>45419</v>
      </c>
      <c r="I1982">
        <v>6219.8890000000001</v>
      </c>
      <c r="J1982">
        <v>23403.808000000001</v>
      </c>
    </row>
    <row r="1983" spans="1:10">
      <c r="A1983" s="390">
        <v>45420</v>
      </c>
      <c r="B1983">
        <v>1087.779</v>
      </c>
      <c r="C1983">
        <v>4942.777</v>
      </c>
      <c r="H1983" s="390">
        <v>45420</v>
      </c>
      <c r="I1983">
        <v>6208.8829999999998</v>
      </c>
      <c r="J1983">
        <v>23399.360000000001</v>
      </c>
    </row>
    <row r="1984" spans="1:10">
      <c r="A1984" s="390">
        <v>45421</v>
      </c>
      <c r="B1984">
        <v>1094.931</v>
      </c>
      <c r="C1984">
        <v>4967.82</v>
      </c>
      <c r="H1984" s="390">
        <v>45421</v>
      </c>
      <c r="I1984">
        <v>6249.7079999999996</v>
      </c>
      <c r="J1984">
        <v>23522.388999999999</v>
      </c>
    </row>
    <row r="1985" spans="1:10">
      <c r="A1985" s="390">
        <v>45422</v>
      </c>
      <c r="B1985">
        <v>1105.663</v>
      </c>
      <c r="C1985">
        <v>4974.9769999999999</v>
      </c>
      <c r="H1985" s="390">
        <v>45422</v>
      </c>
      <c r="I1985">
        <v>6310.9620000000004</v>
      </c>
      <c r="J1985">
        <v>23560.159</v>
      </c>
    </row>
    <row r="1986" spans="1:10">
      <c r="A1986" s="390">
        <v>45425</v>
      </c>
      <c r="B1986">
        <v>1110.8820000000001</v>
      </c>
      <c r="C1986">
        <v>4973.393</v>
      </c>
      <c r="H1986" s="390">
        <v>45425</v>
      </c>
      <c r="I1986">
        <v>6340.7520000000004</v>
      </c>
      <c r="J1986">
        <v>23552.958999999999</v>
      </c>
    </row>
    <row r="1987" spans="1:10">
      <c r="A1987" s="390">
        <v>45426</v>
      </c>
      <c r="B1987">
        <v>1120.4639999999999</v>
      </c>
      <c r="C1987">
        <v>4998.1869999999999</v>
      </c>
      <c r="H1987" s="390">
        <v>45426</v>
      </c>
      <c r="I1987">
        <v>6395.4440000000004</v>
      </c>
      <c r="J1987">
        <v>23673.71</v>
      </c>
    </row>
    <row r="1988" spans="1:10">
      <c r="A1988" s="390">
        <v>45427</v>
      </c>
      <c r="B1988">
        <v>1126.296</v>
      </c>
      <c r="C1988">
        <v>5058.3440000000001</v>
      </c>
      <c r="H1988" s="390">
        <v>45427</v>
      </c>
      <c r="I1988">
        <v>6428.7349999999997</v>
      </c>
      <c r="J1988">
        <v>23962.814999999999</v>
      </c>
    </row>
    <row r="1989" spans="1:10">
      <c r="A1989" s="390">
        <v>45428</v>
      </c>
      <c r="B1989">
        <v>1127.29</v>
      </c>
      <c r="C1989">
        <v>5047.1710000000003</v>
      </c>
      <c r="H1989" s="390">
        <v>45428</v>
      </c>
      <c r="I1989">
        <v>6434.4040000000005</v>
      </c>
      <c r="J1989">
        <v>23914.823</v>
      </c>
    </row>
    <row r="1990" spans="1:10">
      <c r="A1990" s="390">
        <v>45429</v>
      </c>
      <c r="B1990">
        <v>1126.635</v>
      </c>
      <c r="C1990">
        <v>5053.4459999999999</v>
      </c>
      <c r="H1990" s="390">
        <v>45429</v>
      </c>
      <c r="I1990">
        <v>6430.6670000000004</v>
      </c>
      <c r="J1990">
        <v>23945.547999999999</v>
      </c>
    </row>
    <row r="1991" spans="1:10">
      <c r="A1991" s="390">
        <v>45432</v>
      </c>
      <c r="B1991">
        <v>1109.9780000000001</v>
      </c>
      <c r="C1991">
        <v>5059.09</v>
      </c>
      <c r="H1991" s="390">
        <v>45432</v>
      </c>
      <c r="I1991">
        <v>6414.0429999999997</v>
      </c>
      <c r="J1991">
        <v>23974.266</v>
      </c>
    </row>
    <row r="1992" spans="1:10">
      <c r="A1992" s="390">
        <v>45433</v>
      </c>
      <c r="B1992">
        <v>1103.9110000000001</v>
      </c>
      <c r="C1992">
        <v>5070.0320000000002</v>
      </c>
      <c r="H1992" s="390">
        <v>45433</v>
      </c>
      <c r="I1992">
        <v>6378.9849999999997</v>
      </c>
      <c r="J1992">
        <v>24026.753000000001</v>
      </c>
    </row>
    <row r="1993" spans="1:10">
      <c r="A1993" s="390">
        <v>45434</v>
      </c>
      <c r="B1993">
        <v>1097.374</v>
      </c>
      <c r="C1993">
        <v>5055.1580000000004</v>
      </c>
      <c r="H1993" s="390">
        <v>45434</v>
      </c>
      <c r="I1993">
        <v>6341.2110000000002</v>
      </c>
      <c r="J1993">
        <v>23956.578000000001</v>
      </c>
    </row>
    <row r="1994" spans="1:10">
      <c r="A1994" s="390">
        <v>45435</v>
      </c>
      <c r="B1994">
        <v>1097.7139999999999</v>
      </c>
      <c r="C1994">
        <v>5016.8090000000002</v>
      </c>
      <c r="H1994" s="390">
        <v>45435</v>
      </c>
      <c r="I1994">
        <v>6343.1760000000004</v>
      </c>
      <c r="J1994">
        <v>23775.727999999999</v>
      </c>
    </row>
    <row r="1995" spans="1:10">
      <c r="A1995" s="390">
        <v>45436</v>
      </c>
      <c r="B1995">
        <v>1098.444</v>
      </c>
      <c r="C1995">
        <v>5051.8329999999996</v>
      </c>
      <c r="H1995" s="390">
        <v>45436</v>
      </c>
      <c r="I1995">
        <v>6347.3959999999997</v>
      </c>
      <c r="J1995">
        <v>23942.268</v>
      </c>
    </row>
    <row r="1996" spans="1:10">
      <c r="A1996" s="390">
        <v>45439</v>
      </c>
      <c r="B1996">
        <v>1108.4639999999999</v>
      </c>
      <c r="C1996">
        <v>5051.8329999999996</v>
      </c>
      <c r="H1996" s="390">
        <v>45439</v>
      </c>
      <c r="I1996">
        <v>6405.2969999999996</v>
      </c>
      <c r="J1996">
        <v>23942.268</v>
      </c>
    </row>
    <row r="1997" spans="1:10">
      <c r="A1997" s="390">
        <v>45440</v>
      </c>
      <c r="B1997">
        <v>1104.0719999999999</v>
      </c>
      <c r="C1997">
        <v>5051.6390000000001</v>
      </c>
      <c r="H1997" s="390">
        <v>45440</v>
      </c>
      <c r="I1997">
        <v>6379.9139999999998</v>
      </c>
      <c r="J1997">
        <v>23941.35</v>
      </c>
    </row>
    <row r="1998" spans="1:10">
      <c r="A1998" s="390">
        <v>45441</v>
      </c>
      <c r="B1998">
        <v>1088.807</v>
      </c>
      <c r="C1998">
        <v>5014.1819999999998</v>
      </c>
      <c r="H1998" s="390">
        <v>45441</v>
      </c>
      <c r="I1998">
        <v>6291.7049999999999</v>
      </c>
      <c r="J1998">
        <v>23764.116999999998</v>
      </c>
    </row>
    <row r="1999" spans="1:10">
      <c r="A1999" s="390">
        <v>45442</v>
      </c>
      <c r="B1999">
        <v>1097.818</v>
      </c>
      <c r="C1999">
        <v>4983.6390000000001</v>
      </c>
      <c r="H1999" s="390">
        <v>45442</v>
      </c>
      <c r="I1999">
        <v>6343.777</v>
      </c>
      <c r="J1999">
        <v>23621.702000000001</v>
      </c>
    </row>
    <row r="2000" spans="1:10">
      <c r="A2000" s="390">
        <v>45443</v>
      </c>
      <c r="B2000">
        <v>1099.4480000000001</v>
      </c>
      <c r="C2000">
        <v>5019.4979999999996</v>
      </c>
      <c r="H2000" s="390">
        <v>45443</v>
      </c>
      <c r="I2000">
        <v>6353.1930000000002</v>
      </c>
      <c r="J2000">
        <v>23793.786</v>
      </c>
    </row>
    <row r="2001" spans="1:10">
      <c r="A2001" s="390">
        <v>45446</v>
      </c>
      <c r="B2001">
        <v>1104.7270000000001</v>
      </c>
      <c r="C2001">
        <v>5023.7039999999997</v>
      </c>
      <c r="H2001" s="390">
        <v>45446</v>
      </c>
      <c r="I2001">
        <v>6383.701</v>
      </c>
      <c r="J2001">
        <v>23816.514999999999</v>
      </c>
    </row>
    <row r="2002" spans="1:10">
      <c r="A2002" s="390">
        <v>45447</v>
      </c>
      <c r="B2002">
        <v>1090.8520000000001</v>
      </c>
      <c r="C2002">
        <v>5030.1019999999999</v>
      </c>
      <c r="H2002" s="390">
        <v>45447</v>
      </c>
      <c r="I2002">
        <v>6303.5240000000003</v>
      </c>
      <c r="J2002">
        <v>23848.084999999999</v>
      </c>
    </row>
    <row r="2003" spans="1:10">
      <c r="A2003" s="390">
        <v>45448</v>
      </c>
      <c r="B2003">
        <v>1097.242</v>
      </c>
      <c r="C2003">
        <v>5091.067</v>
      </c>
      <c r="H2003" s="390">
        <v>45448</v>
      </c>
      <c r="I2003">
        <v>6340.4480000000003</v>
      </c>
      <c r="J2003">
        <v>24137.47</v>
      </c>
    </row>
    <row r="2004" spans="1:10">
      <c r="A2004" s="390">
        <v>45449</v>
      </c>
      <c r="B2004">
        <v>1106.616</v>
      </c>
      <c r="C2004">
        <v>5089.3950000000004</v>
      </c>
      <c r="H2004" s="390">
        <v>45449</v>
      </c>
      <c r="I2004">
        <v>6394.616</v>
      </c>
      <c r="J2004">
        <v>24129.846000000001</v>
      </c>
    </row>
    <row r="2005" spans="1:10">
      <c r="A2005" s="390">
        <v>45450</v>
      </c>
      <c r="B2005">
        <v>1100.6030000000001</v>
      </c>
      <c r="C2005">
        <v>5082.1629999999996</v>
      </c>
      <c r="H2005" s="390">
        <v>45450</v>
      </c>
      <c r="I2005">
        <v>6359.8720000000003</v>
      </c>
      <c r="J2005">
        <v>24099.934000000001</v>
      </c>
    </row>
    <row r="2006" spans="1:10">
      <c r="A2006" s="390">
        <v>45453</v>
      </c>
      <c r="B2006">
        <v>1097.3679999999999</v>
      </c>
      <c r="C2006">
        <v>5097.3220000000001</v>
      </c>
      <c r="H2006" s="390">
        <v>45453</v>
      </c>
      <c r="I2006">
        <v>6341.174</v>
      </c>
      <c r="J2006">
        <v>24173.825000000001</v>
      </c>
    </row>
    <row r="2007" spans="1:10">
      <c r="A2007" s="390">
        <v>45454</v>
      </c>
      <c r="B2007">
        <v>1077.249</v>
      </c>
      <c r="C2007">
        <v>5110.7939999999999</v>
      </c>
      <c r="H2007" s="390">
        <v>45454</v>
      </c>
      <c r="I2007">
        <v>6224.9179999999997</v>
      </c>
      <c r="J2007">
        <v>24237.906999999999</v>
      </c>
    </row>
    <row r="2008" spans="1:10">
      <c r="A2008" s="390">
        <v>45455</v>
      </c>
      <c r="B2008">
        <v>1091.4570000000001</v>
      </c>
      <c r="C2008">
        <v>5155.3959999999997</v>
      </c>
      <c r="H2008" s="390">
        <v>45455</v>
      </c>
      <c r="I2008">
        <v>6307.0209999999997</v>
      </c>
      <c r="J2008">
        <v>24449.993999999999</v>
      </c>
    </row>
    <row r="2009" spans="1:10">
      <c r="A2009" s="390">
        <v>45456</v>
      </c>
      <c r="B2009">
        <v>1068.364</v>
      </c>
      <c r="C2009">
        <v>5165.1040000000003</v>
      </c>
      <c r="H2009" s="390">
        <v>45456</v>
      </c>
      <c r="I2009">
        <v>6173.5739999999996</v>
      </c>
      <c r="J2009">
        <v>24496.351999999999</v>
      </c>
    </row>
    <row r="2010" spans="1:10">
      <c r="A2010" s="390">
        <v>45457</v>
      </c>
      <c r="B2010">
        <v>1038.425</v>
      </c>
      <c r="C2010">
        <v>5162.1809999999996</v>
      </c>
      <c r="H2010" s="390">
        <v>45457</v>
      </c>
      <c r="I2010">
        <v>6000.5709999999999</v>
      </c>
      <c r="J2010">
        <v>24488.629000000001</v>
      </c>
    </row>
    <row r="2011" spans="1:10">
      <c r="A2011" s="390">
        <v>45460</v>
      </c>
      <c r="B2011">
        <v>1045.96</v>
      </c>
      <c r="C2011">
        <v>5201.6409999999996</v>
      </c>
      <c r="H2011" s="390">
        <v>45460</v>
      </c>
      <c r="I2011">
        <v>6044.116</v>
      </c>
      <c r="J2011">
        <v>24678.738000000001</v>
      </c>
    </row>
    <row r="2012" spans="1:10">
      <c r="A2012" s="390">
        <v>45461</v>
      </c>
      <c r="B2012">
        <v>1058.7550000000001</v>
      </c>
      <c r="C2012">
        <v>5215.3770000000004</v>
      </c>
      <c r="H2012" s="390">
        <v>45461</v>
      </c>
      <c r="I2012">
        <v>6118.0479999999998</v>
      </c>
      <c r="J2012">
        <v>24744.655999999999</v>
      </c>
    </row>
    <row r="2013" spans="1:10">
      <c r="A2013" s="390">
        <v>45462</v>
      </c>
      <c r="B2013">
        <v>1058.3</v>
      </c>
      <c r="C2013">
        <v>5215.3770000000004</v>
      </c>
      <c r="H2013" s="390">
        <v>45462</v>
      </c>
      <c r="I2013">
        <v>6115.4219999999996</v>
      </c>
      <c r="J2013">
        <v>24744.655999999999</v>
      </c>
    </row>
    <row r="2014" spans="1:10">
      <c r="A2014" s="390">
        <v>45463</v>
      </c>
      <c r="B2014">
        <v>1072.8320000000001</v>
      </c>
      <c r="C2014">
        <v>5201.8180000000002</v>
      </c>
      <c r="H2014" s="390">
        <v>45463</v>
      </c>
      <c r="I2014">
        <v>6199.3919999999998</v>
      </c>
      <c r="J2014">
        <v>24680.49</v>
      </c>
    </row>
    <row r="2015" spans="1:10">
      <c r="A2015" s="390">
        <v>45464</v>
      </c>
      <c r="B2015">
        <v>1061.385</v>
      </c>
      <c r="C2015">
        <v>5193.7619999999997</v>
      </c>
      <c r="H2015" s="390">
        <v>45464</v>
      </c>
      <c r="I2015">
        <v>6133.2479999999996</v>
      </c>
      <c r="J2015">
        <v>24643.442999999999</v>
      </c>
    </row>
    <row r="2016" spans="1:10">
      <c r="A2016" s="390">
        <v>45467</v>
      </c>
      <c r="B2016">
        <v>1079.201</v>
      </c>
      <c r="C2016">
        <v>5177.6459999999997</v>
      </c>
      <c r="H2016" s="390">
        <v>45467</v>
      </c>
      <c r="I2016">
        <v>6251.3220000000001</v>
      </c>
      <c r="J2016">
        <v>24568.532999999999</v>
      </c>
    </row>
    <row r="2017" spans="1:10">
      <c r="A2017" s="390">
        <v>45468</v>
      </c>
      <c r="B2017">
        <v>1076.268</v>
      </c>
      <c r="C2017">
        <v>5198.7470000000003</v>
      </c>
      <c r="H2017" s="390">
        <v>45468</v>
      </c>
      <c r="I2017">
        <v>6234.3310000000001</v>
      </c>
      <c r="J2017">
        <v>24668.66</v>
      </c>
    </row>
    <row r="2018" spans="1:10">
      <c r="A2018" s="390">
        <v>45469</v>
      </c>
      <c r="B2018">
        <v>1071.1679999999999</v>
      </c>
      <c r="C2018">
        <v>5206.8630000000003</v>
      </c>
      <c r="H2018" s="390">
        <v>45469</v>
      </c>
      <c r="I2018">
        <v>6204.7879999999996</v>
      </c>
      <c r="J2018">
        <v>24707.194</v>
      </c>
    </row>
    <row r="2019" spans="1:10">
      <c r="A2019" s="390">
        <v>45470</v>
      </c>
      <c r="B2019">
        <v>1058.645</v>
      </c>
      <c r="C2019">
        <v>5213.6639999999998</v>
      </c>
      <c r="H2019" s="390">
        <v>45470</v>
      </c>
      <c r="I2019">
        <v>6132.2460000000001</v>
      </c>
      <c r="J2019">
        <v>24739.757000000001</v>
      </c>
    </row>
    <row r="2020" spans="1:10">
      <c r="A2020" s="390">
        <v>45471</v>
      </c>
      <c r="B2020">
        <v>1056.7860000000001</v>
      </c>
      <c r="C2020">
        <v>5192.9369999999999</v>
      </c>
      <c r="H2020" s="390">
        <v>45471</v>
      </c>
      <c r="I2020">
        <v>6121.4790000000003</v>
      </c>
      <c r="J2020">
        <v>24644.686000000002</v>
      </c>
    </row>
    <row r="2021" spans="1:10">
      <c r="A2021" s="390">
        <v>45474</v>
      </c>
      <c r="B2021">
        <v>1075.4380000000001</v>
      </c>
      <c r="C2021">
        <v>5206.3620000000001</v>
      </c>
      <c r="H2021" s="390">
        <v>45474</v>
      </c>
      <c r="I2021">
        <v>6229.5190000000002</v>
      </c>
      <c r="J2021">
        <v>24709.260999999999</v>
      </c>
    </row>
    <row r="2022" spans="1:10">
      <c r="A2022" s="390">
        <v>45475</v>
      </c>
      <c r="B2022">
        <v>1066.951</v>
      </c>
      <c r="C2022">
        <v>5238.2079999999996</v>
      </c>
      <c r="H2022" s="390">
        <v>45475</v>
      </c>
      <c r="I2022">
        <v>6180.3620000000001</v>
      </c>
      <c r="J2022">
        <v>24860.501</v>
      </c>
    </row>
    <row r="2023" spans="1:10">
      <c r="A2023" s="390">
        <v>45476</v>
      </c>
      <c r="B2023">
        <v>1077.355</v>
      </c>
      <c r="C2023">
        <v>5265.143</v>
      </c>
      <c r="H2023" s="390">
        <v>45476</v>
      </c>
      <c r="I2023">
        <v>6240.6270000000004</v>
      </c>
      <c r="J2023">
        <v>24989.047999999999</v>
      </c>
    </row>
    <row r="2024" spans="1:10">
      <c r="A2024" s="390">
        <v>45477</v>
      </c>
      <c r="B2024">
        <v>1085.6289999999999</v>
      </c>
      <c r="C2024">
        <v>5265.143</v>
      </c>
      <c r="H2024" s="390">
        <v>45477</v>
      </c>
      <c r="I2024">
        <v>6288.5540000000001</v>
      </c>
      <c r="J2024">
        <v>24989.047999999999</v>
      </c>
    </row>
    <row r="2025" spans="1:10">
      <c r="A2025" s="390">
        <v>45478</v>
      </c>
      <c r="B2025">
        <v>1080.5029999999999</v>
      </c>
      <c r="C2025">
        <v>5293.4870000000001</v>
      </c>
      <c r="H2025" s="390">
        <v>45478</v>
      </c>
      <c r="I2025">
        <v>6258.86</v>
      </c>
      <c r="J2025">
        <v>25127.373</v>
      </c>
    </row>
    <row r="2026" spans="1:10">
      <c r="A2026" s="390">
        <v>45481</v>
      </c>
      <c r="B2026">
        <v>1081.434</v>
      </c>
      <c r="C2026">
        <v>5299.1559999999999</v>
      </c>
      <c r="H2026" s="390">
        <v>45481</v>
      </c>
      <c r="I2026">
        <v>6264.2569999999996</v>
      </c>
      <c r="J2026">
        <v>25155.069</v>
      </c>
    </row>
    <row r="2027" spans="1:10">
      <c r="A2027" s="390">
        <v>45482</v>
      </c>
      <c r="B2027">
        <v>1077.123</v>
      </c>
      <c r="C2027">
        <v>5302.0370000000003</v>
      </c>
      <c r="H2027" s="390">
        <v>45482</v>
      </c>
      <c r="I2027">
        <v>6239.2809999999999</v>
      </c>
      <c r="J2027">
        <v>25169.312999999998</v>
      </c>
    </row>
    <row r="2028" spans="1:10">
      <c r="A2028" s="390">
        <v>45483</v>
      </c>
      <c r="B2028">
        <v>1090.5160000000001</v>
      </c>
      <c r="C2028">
        <v>5355.0730000000003</v>
      </c>
      <c r="H2028" s="390">
        <v>45483</v>
      </c>
      <c r="I2028">
        <v>6316.8649999999998</v>
      </c>
      <c r="J2028">
        <v>25424.01</v>
      </c>
    </row>
    <row r="2029" spans="1:10">
      <c r="A2029" s="390">
        <v>45484</v>
      </c>
      <c r="B2029">
        <v>1091.0989999999999</v>
      </c>
      <c r="C2029">
        <v>5310.7340000000004</v>
      </c>
      <c r="H2029" s="390">
        <v>45484</v>
      </c>
      <c r="I2029">
        <v>6320.24</v>
      </c>
      <c r="J2029">
        <v>25214.421999999999</v>
      </c>
    </row>
    <row r="2030" spans="1:10">
      <c r="A2030" s="390">
        <v>45485</v>
      </c>
      <c r="B2030">
        <v>1099.5909999999999</v>
      </c>
      <c r="C2030">
        <v>5341.3810000000003</v>
      </c>
      <c r="H2030" s="390">
        <v>45485</v>
      </c>
      <c r="I2030">
        <v>6369.4309999999996</v>
      </c>
      <c r="J2030">
        <v>25359.978999999999</v>
      </c>
    </row>
    <row r="2031" spans="1:10">
      <c r="A2031" s="390">
        <v>45488</v>
      </c>
      <c r="B2031">
        <v>1093.376</v>
      </c>
      <c r="C2031">
        <v>5357.4620000000004</v>
      </c>
      <c r="H2031" s="390">
        <v>45488</v>
      </c>
      <c r="I2031">
        <v>6333.4309999999996</v>
      </c>
      <c r="J2031">
        <v>25438.874</v>
      </c>
    </row>
    <row r="2032" spans="1:10">
      <c r="A2032" s="390">
        <v>45489</v>
      </c>
      <c r="B2032">
        <v>1093.0640000000001</v>
      </c>
      <c r="C2032">
        <v>5393.2969999999996</v>
      </c>
      <c r="H2032" s="390">
        <v>45489</v>
      </c>
      <c r="I2032">
        <v>6331.6239999999998</v>
      </c>
      <c r="J2032">
        <v>25609.078000000001</v>
      </c>
    </row>
    <row r="2033" spans="1:10">
      <c r="A2033" s="390">
        <v>45490</v>
      </c>
      <c r="B2033">
        <v>1093.6279999999999</v>
      </c>
      <c r="C2033">
        <v>5314.3059999999996</v>
      </c>
      <c r="H2033" s="390">
        <v>45490</v>
      </c>
      <c r="I2033">
        <v>6334.8869999999997</v>
      </c>
      <c r="J2033">
        <v>25234.306</v>
      </c>
    </row>
    <row r="2034" spans="1:10">
      <c r="A2034" s="390">
        <v>45491</v>
      </c>
      <c r="B2034">
        <v>1099.288</v>
      </c>
      <c r="C2034">
        <v>5271.7420000000002</v>
      </c>
      <c r="H2034" s="390">
        <v>45491</v>
      </c>
      <c r="I2034">
        <v>6367.6760000000004</v>
      </c>
      <c r="J2034">
        <v>25032.3</v>
      </c>
    </row>
    <row r="2035" spans="1:10">
      <c r="A2035" s="390">
        <v>45492</v>
      </c>
      <c r="B2035">
        <v>1090.4639999999999</v>
      </c>
      <c r="C2035">
        <v>5236.3090000000002</v>
      </c>
      <c r="H2035" s="390">
        <v>45492</v>
      </c>
      <c r="I2035">
        <v>6316.5630000000001</v>
      </c>
      <c r="J2035">
        <v>24865.543000000001</v>
      </c>
    </row>
    <row r="2036" spans="1:10">
      <c r="A2036" s="390">
        <v>45495</v>
      </c>
      <c r="B2036">
        <v>1100.6790000000001</v>
      </c>
      <c r="C2036">
        <v>5293.5559999999996</v>
      </c>
      <c r="H2036" s="390">
        <v>45495</v>
      </c>
      <c r="I2036">
        <v>6401.5029999999997</v>
      </c>
      <c r="J2036">
        <v>25138.437999999998</v>
      </c>
    </row>
    <row r="2037" spans="1:10">
      <c r="A2037" s="390">
        <v>45496</v>
      </c>
      <c r="B2037">
        <v>1102.203</v>
      </c>
      <c r="C2037">
        <v>5286.1880000000001</v>
      </c>
      <c r="H2037" s="390">
        <v>45496</v>
      </c>
      <c r="I2037">
        <v>6410.366</v>
      </c>
      <c r="J2037">
        <v>25103.507000000001</v>
      </c>
    </row>
    <row r="2038" spans="1:10">
      <c r="A2038" s="390">
        <v>45497</v>
      </c>
      <c r="B2038">
        <v>1097.26</v>
      </c>
      <c r="C2038">
        <v>5160.6909999999998</v>
      </c>
      <c r="H2038" s="390">
        <v>45497</v>
      </c>
      <c r="I2038">
        <v>6381.6220000000003</v>
      </c>
      <c r="J2038">
        <v>24507.876</v>
      </c>
    </row>
    <row r="2039" spans="1:10">
      <c r="A2039" s="390">
        <v>45498</v>
      </c>
      <c r="B2039">
        <v>1080.5029999999999</v>
      </c>
      <c r="C2039">
        <v>5136.5630000000001</v>
      </c>
      <c r="H2039" s="390">
        <v>45498</v>
      </c>
      <c r="I2039">
        <v>6284.16</v>
      </c>
      <c r="J2039">
        <v>24393.499</v>
      </c>
    </row>
    <row r="2040" spans="1:10">
      <c r="A2040" s="390">
        <v>45499</v>
      </c>
      <c r="B2040">
        <v>1083.799</v>
      </c>
      <c r="C2040">
        <v>5193.7550000000001</v>
      </c>
      <c r="H2040" s="390">
        <v>45499</v>
      </c>
      <c r="I2040">
        <v>6303.3320000000003</v>
      </c>
      <c r="J2040">
        <v>24666.751</v>
      </c>
    </row>
    <row r="2041" spans="1:10">
      <c r="A2041" s="390">
        <v>45502</v>
      </c>
      <c r="B2041">
        <v>1077.55</v>
      </c>
      <c r="C2041">
        <v>5197.49</v>
      </c>
      <c r="H2041" s="390">
        <v>45502</v>
      </c>
      <c r="I2041">
        <v>6266.9880000000003</v>
      </c>
      <c r="J2041">
        <v>24684.792000000001</v>
      </c>
    </row>
    <row r="2042" spans="1:10">
      <c r="A2042" s="390">
        <v>45503</v>
      </c>
      <c r="B2042">
        <v>1086.2249999999999</v>
      </c>
      <c r="C2042">
        <v>5171.3609999999999</v>
      </c>
      <c r="H2042" s="390">
        <v>45503</v>
      </c>
      <c r="I2042">
        <v>6317.4409999999998</v>
      </c>
      <c r="J2042">
        <v>24560.752</v>
      </c>
    </row>
    <row r="2043" spans="1:10">
      <c r="A2043" s="390">
        <v>45504</v>
      </c>
      <c r="B2043">
        <v>1081.2829999999999</v>
      </c>
      <c r="C2043">
        <v>5253.7790000000005</v>
      </c>
      <c r="H2043" s="390">
        <v>45504</v>
      </c>
      <c r="I2043">
        <v>6288.7</v>
      </c>
      <c r="J2043">
        <v>24954.022000000001</v>
      </c>
    </row>
    <row r="2044" spans="1:10">
      <c r="A2044" s="390">
        <v>45505</v>
      </c>
      <c r="B2044">
        <v>1054.4860000000001</v>
      </c>
      <c r="C2044">
        <v>5178.9040000000005</v>
      </c>
      <c r="H2044" s="390">
        <v>45505</v>
      </c>
      <c r="I2044">
        <v>6132.8490000000002</v>
      </c>
      <c r="J2044">
        <v>24599.335999999999</v>
      </c>
    </row>
    <row r="2045" spans="1:10">
      <c r="A2045" s="390">
        <v>45506</v>
      </c>
      <c r="B2045">
        <v>1030.739</v>
      </c>
      <c r="C2045">
        <v>5081.5140000000001</v>
      </c>
      <c r="H2045" s="390">
        <v>45506</v>
      </c>
      <c r="I2045">
        <v>5994.7370000000001</v>
      </c>
      <c r="J2045">
        <v>24137.059000000001</v>
      </c>
    </row>
    <row r="2046" spans="1:10">
      <c r="A2046" s="390">
        <v>45509</v>
      </c>
      <c r="B2046">
        <v>1008.867</v>
      </c>
      <c r="C2046">
        <v>4929.7939999999999</v>
      </c>
      <c r="H2046" s="390">
        <v>45509</v>
      </c>
      <c r="I2046">
        <v>5867.5290000000005</v>
      </c>
      <c r="J2046">
        <v>23417.377</v>
      </c>
    </row>
    <row r="2047" spans="1:10">
      <c r="A2047" s="390">
        <v>45510</v>
      </c>
      <c r="B2047">
        <v>1002.072</v>
      </c>
      <c r="C2047">
        <v>4980.7340000000004</v>
      </c>
      <c r="H2047" s="390">
        <v>45510</v>
      </c>
      <c r="I2047">
        <v>5828.0129999999999</v>
      </c>
      <c r="J2047">
        <v>23659.712</v>
      </c>
    </row>
    <row r="2048" spans="1:10">
      <c r="A2048" s="390">
        <v>45511</v>
      </c>
      <c r="B2048">
        <v>1025.5630000000001</v>
      </c>
      <c r="C2048">
        <v>4941.6059999999998</v>
      </c>
      <c r="H2048" s="390">
        <v>45511</v>
      </c>
      <c r="I2048">
        <v>5964.6329999999998</v>
      </c>
      <c r="J2048">
        <v>23474.643</v>
      </c>
    </row>
    <row r="2049" spans="1:10">
      <c r="A2049" s="390">
        <v>45512</v>
      </c>
      <c r="B2049">
        <v>1022.033</v>
      </c>
      <c r="C2049">
        <v>5057.6949999999997</v>
      </c>
      <c r="H2049" s="390">
        <v>45512</v>
      </c>
      <c r="I2049">
        <v>5944.1019999999999</v>
      </c>
      <c r="J2049">
        <v>24026.277999999998</v>
      </c>
    </row>
    <row r="2050" spans="1:10">
      <c r="A2050" s="390">
        <v>45513</v>
      </c>
      <c r="B2050">
        <v>1023.377</v>
      </c>
      <c r="C2050">
        <v>5081.8230000000003</v>
      </c>
      <c r="H2050" s="390">
        <v>45513</v>
      </c>
      <c r="I2050">
        <v>5951.92</v>
      </c>
      <c r="J2050">
        <v>24143.761999999999</v>
      </c>
    </row>
    <row r="2051" spans="1:10">
      <c r="A2051" s="390">
        <v>45516</v>
      </c>
      <c r="B2051">
        <v>1027.681</v>
      </c>
      <c r="C2051">
        <v>5081.2179999999998</v>
      </c>
      <c r="H2051" s="390">
        <v>45516</v>
      </c>
      <c r="I2051">
        <v>5976.9539999999997</v>
      </c>
      <c r="J2051">
        <v>24144.155999999999</v>
      </c>
    </row>
    <row r="2052" spans="1:10">
      <c r="A2052" s="390">
        <v>45517</v>
      </c>
      <c r="B2052">
        <v>1030.4570000000001</v>
      </c>
      <c r="C2052">
        <v>5168.0889999999999</v>
      </c>
      <c r="H2052" s="390">
        <v>45517</v>
      </c>
      <c r="I2052">
        <v>5993.0990000000002</v>
      </c>
      <c r="J2052">
        <v>24557.134999999998</v>
      </c>
    </row>
    <row r="2053" spans="1:10">
      <c r="A2053" s="390">
        <v>45518</v>
      </c>
      <c r="B2053">
        <v>1041.8520000000001</v>
      </c>
      <c r="C2053">
        <v>5187.5190000000002</v>
      </c>
      <c r="H2053" s="390">
        <v>45518</v>
      </c>
      <c r="I2053">
        <v>6059.3710000000001</v>
      </c>
      <c r="J2053">
        <v>24650.223000000002</v>
      </c>
    </row>
    <row r="2054" spans="1:10">
      <c r="A2054" s="390">
        <v>45519</v>
      </c>
      <c r="B2054">
        <v>1041.8520000000001</v>
      </c>
      <c r="C2054">
        <v>5272.9639999999999</v>
      </c>
      <c r="H2054" s="390">
        <v>45519</v>
      </c>
      <c r="I2054">
        <v>6059.3710000000001</v>
      </c>
      <c r="J2054">
        <v>25063.112000000001</v>
      </c>
    </row>
    <row r="2055" spans="1:10">
      <c r="A2055" s="390">
        <v>45520</v>
      </c>
      <c r="B2055">
        <v>1064.2439999999999</v>
      </c>
      <c r="C2055">
        <v>5283.2849999999999</v>
      </c>
      <c r="H2055" s="390">
        <v>45520</v>
      </c>
      <c r="I2055">
        <v>6189.5990000000002</v>
      </c>
      <c r="J2055">
        <v>25115.74</v>
      </c>
    </row>
    <row r="2056" spans="1:10">
      <c r="A2056" s="390">
        <v>45523</v>
      </c>
      <c r="B2056">
        <v>1071.46</v>
      </c>
      <c r="C2056">
        <v>5335.1779999999999</v>
      </c>
      <c r="H2056" s="390">
        <v>45523</v>
      </c>
      <c r="I2056">
        <v>6231.5709999999999</v>
      </c>
      <c r="J2056">
        <v>25365.087</v>
      </c>
    </row>
    <row r="2057" spans="1:10">
      <c r="A2057" s="390">
        <v>45524</v>
      </c>
      <c r="B2057">
        <v>1065.615</v>
      </c>
      <c r="C2057">
        <v>5322.982</v>
      </c>
      <c r="H2057" s="390">
        <v>45524</v>
      </c>
      <c r="I2057">
        <v>6197.5720000000001</v>
      </c>
      <c r="J2057">
        <v>25307.845000000001</v>
      </c>
    </row>
    <row r="2058" spans="1:10">
      <c r="A2058" s="390">
        <v>45525</v>
      </c>
      <c r="B2058">
        <v>1073.4849999999999</v>
      </c>
      <c r="C2058">
        <v>5347.8389999999999</v>
      </c>
      <c r="H2058" s="390">
        <v>45525</v>
      </c>
      <c r="I2058">
        <v>6243.348</v>
      </c>
      <c r="J2058">
        <v>25427.199000000001</v>
      </c>
    </row>
    <row r="2059" spans="1:10">
      <c r="A2059" s="390">
        <v>45526</v>
      </c>
      <c r="B2059">
        <v>1073.8910000000001</v>
      </c>
      <c r="C2059">
        <v>5298.6610000000001</v>
      </c>
      <c r="H2059" s="390">
        <v>45526</v>
      </c>
      <c r="I2059">
        <v>6245.7060000000001</v>
      </c>
      <c r="J2059">
        <v>25193.82</v>
      </c>
    </row>
    <row r="2060" spans="1:10">
      <c r="A2060" s="390">
        <v>45527</v>
      </c>
      <c r="B2060">
        <v>1084.8389999999999</v>
      </c>
      <c r="C2060">
        <v>5361.7569999999996</v>
      </c>
      <c r="H2060" s="390">
        <v>45527</v>
      </c>
      <c r="I2060">
        <v>6309.3810000000003</v>
      </c>
      <c r="J2060">
        <v>25494.324000000001</v>
      </c>
    </row>
    <row r="2061" spans="1:10">
      <c r="A2061" s="390">
        <v>45530</v>
      </c>
      <c r="B2061">
        <v>1083.8889999999999</v>
      </c>
      <c r="C2061">
        <v>5344.51</v>
      </c>
      <c r="H2061" s="390">
        <v>45530</v>
      </c>
      <c r="I2061">
        <v>6303.8540000000003</v>
      </c>
      <c r="J2061">
        <v>25412.874</v>
      </c>
    </row>
    <row r="2062" spans="1:10">
      <c r="A2062" s="390">
        <v>45531</v>
      </c>
      <c r="B2062">
        <v>1090.203</v>
      </c>
      <c r="C2062">
        <v>5352.3789999999999</v>
      </c>
      <c r="H2062" s="390">
        <v>45531</v>
      </c>
      <c r="I2062">
        <v>6340.5770000000002</v>
      </c>
      <c r="J2062">
        <v>25452.208999999999</v>
      </c>
    </row>
    <row r="2063" spans="1:10">
      <c r="A2063" s="390">
        <v>45532</v>
      </c>
      <c r="B2063">
        <v>1093.6969999999999</v>
      </c>
      <c r="C2063">
        <v>5318.5829999999996</v>
      </c>
      <c r="H2063" s="390">
        <v>45532</v>
      </c>
      <c r="I2063">
        <v>6360.9009999999998</v>
      </c>
      <c r="J2063">
        <v>25291.629000000001</v>
      </c>
    </row>
    <row r="2064" spans="1:10">
      <c r="A2064" s="390">
        <v>45533</v>
      </c>
      <c r="B2064">
        <v>1103.8599999999999</v>
      </c>
      <c r="C2064">
        <v>5319.15</v>
      </c>
      <c r="H2064" s="390">
        <v>45533</v>
      </c>
      <c r="I2064">
        <v>6420.0039999999999</v>
      </c>
      <c r="J2064">
        <v>25295.558000000001</v>
      </c>
    </row>
    <row r="2065" spans="1:10">
      <c r="A2065" s="390">
        <v>45534</v>
      </c>
      <c r="B2065">
        <v>1108.8789999999999</v>
      </c>
      <c r="C2065">
        <v>5373.1469999999999</v>
      </c>
      <c r="H2065" s="390">
        <v>45534</v>
      </c>
      <c r="I2065">
        <v>6449.1959999999999</v>
      </c>
      <c r="J2065">
        <v>25555.841</v>
      </c>
    </row>
    <row r="2066" spans="1:10">
      <c r="A2066" s="390">
        <v>45537</v>
      </c>
      <c r="B2066">
        <v>1107.2550000000001</v>
      </c>
      <c r="C2066">
        <v>5373.1469999999999</v>
      </c>
      <c r="H2066" s="390">
        <v>45537</v>
      </c>
      <c r="I2066">
        <v>6439.7529999999997</v>
      </c>
      <c r="J2066">
        <v>25555.841</v>
      </c>
    </row>
    <row r="2067" spans="1:10">
      <c r="A2067" s="390">
        <v>45538</v>
      </c>
      <c r="B2067">
        <v>1094.6579999999999</v>
      </c>
      <c r="C2067">
        <v>5256.6890000000003</v>
      </c>
      <c r="H2067" s="390">
        <v>45538</v>
      </c>
      <c r="I2067">
        <v>6366.4880000000003</v>
      </c>
      <c r="J2067">
        <v>25004.413</v>
      </c>
    </row>
    <row r="2068" spans="1:10">
      <c r="A2068" s="390">
        <v>45539</v>
      </c>
      <c r="B2068">
        <v>1088.3520000000001</v>
      </c>
      <c r="C2068">
        <v>5247.0280000000002</v>
      </c>
      <c r="H2068" s="390">
        <v>45539</v>
      </c>
      <c r="I2068">
        <v>6329.81</v>
      </c>
      <c r="J2068">
        <v>24959.422999999999</v>
      </c>
    </row>
    <row r="2069" spans="1:10">
      <c r="A2069" s="390">
        <v>45540</v>
      </c>
      <c r="B2069">
        <v>1088.3340000000001</v>
      </c>
      <c r="C2069">
        <v>5232.1279999999997</v>
      </c>
      <c r="H2069" s="390">
        <v>45540</v>
      </c>
      <c r="I2069">
        <v>6329.7079999999996</v>
      </c>
      <c r="J2069">
        <v>24889.434000000001</v>
      </c>
    </row>
    <row r="2070" spans="1:10">
      <c r="A2070" s="390">
        <v>45541</v>
      </c>
      <c r="B2070">
        <v>1077.011</v>
      </c>
      <c r="C2070">
        <v>5141.5940000000001</v>
      </c>
      <c r="H2070" s="390">
        <v>45541</v>
      </c>
      <c r="I2070">
        <v>6263.8509999999997</v>
      </c>
      <c r="J2070">
        <v>24461.71</v>
      </c>
    </row>
    <row r="2071" spans="1:10">
      <c r="A2071" s="390">
        <v>45544</v>
      </c>
      <c r="B2071">
        <v>1086.325</v>
      </c>
      <c r="C2071">
        <v>5201.5789999999997</v>
      </c>
      <c r="H2071" s="390">
        <v>45544</v>
      </c>
      <c r="I2071">
        <v>6318.0209999999997</v>
      </c>
      <c r="J2071">
        <v>24749.651999999998</v>
      </c>
    </row>
    <row r="2072" spans="1:10">
      <c r="A2072" s="390">
        <v>45545</v>
      </c>
      <c r="B2072">
        <v>1075.548</v>
      </c>
      <c r="C2072">
        <v>5224.8580000000002</v>
      </c>
      <c r="H2072" s="390">
        <v>45545</v>
      </c>
      <c r="I2072">
        <v>6255.3429999999998</v>
      </c>
      <c r="J2072">
        <v>24861.08</v>
      </c>
    </row>
    <row r="2073" spans="1:10">
      <c r="A2073" s="390">
        <v>45546</v>
      </c>
      <c r="B2073">
        <v>1073.6199999999999</v>
      </c>
      <c r="C2073">
        <v>5281.6419999999998</v>
      </c>
      <c r="H2073" s="390">
        <v>45546</v>
      </c>
      <c r="I2073">
        <v>6244.13</v>
      </c>
      <c r="J2073">
        <v>25131.521000000001</v>
      </c>
    </row>
    <row r="2074" spans="1:10">
      <c r="A2074" s="390">
        <v>45547</v>
      </c>
      <c r="B2074">
        <v>1082.5319999999999</v>
      </c>
      <c r="C2074">
        <v>5322.2740000000003</v>
      </c>
      <c r="H2074" s="390">
        <v>45547</v>
      </c>
      <c r="I2074">
        <v>6295.9660000000003</v>
      </c>
      <c r="J2074">
        <v>25325.236000000001</v>
      </c>
    </row>
    <row r="2075" spans="1:10">
      <c r="A2075" s="390">
        <v>45548</v>
      </c>
      <c r="B2075">
        <v>1085.3409999999999</v>
      </c>
      <c r="C2075">
        <v>5352.0209999999997</v>
      </c>
      <c r="H2075" s="390">
        <v>45548</v>
      </c>
      <c r="I2075">
        <v>6312.299</v>
      </c>
      <c r="J2075">
        <v>25471.124</v>
      </c>
    </row>
    <row r="2076" spans="1:10">
      <c r="A2076" s="390">
        <v>45551</v>
      </c>
      <c r="B2076">
        <v>1085.232</v>
      </c>
      <c r="C2076">
        <v>5359.4179999999997</v>
      </c>
      <c r="H2076" s="390">
        <v>45551</v>
      </c>
      <c r="I2076">
        <v>6311.665</v>
      </c>
      <c r="J2076">
        <v>25511.482</v>
      </c>
    </row>
    <row r="2077" spans="1:10">
      <c r="A2077" s="390">
        <v>45552</v>
      </c>
      <c r="B2077">
        <v>1091.3530000000001</v>
      </c>
      <c r="C2077">
        <v>5360.6760000000004</v>
      </c>
      <c r="H2077" s="390">
        <v>45552</v>
      </c>
      <c r="I2077">
        <v>6347.2640000000001</v>
      </c>
      <c r="J2077">
        <v>25518.019</v>
      </c>
    </row>
    <row r="2078" spans="1:10">
      <c r="A2078" s="390">
        <v>45553</v>
      </c>
      <c r="B2078">
        <v>1086.18</v>
      </c>
      <c r="C2078">
        <v>5345.817</v>
      </c>
      <c r="H2078" s="390">
        <v>45553</v>
      </c>
      <c r="I2078">
        <v>6317.1809999999996</v>
      </c>
      <c r="J2078">
        <v>25447.722000000002</v>
      </c>
    </row>
    <row r="2079" spans="1:10">
      <c r="A2079" s="390">
        <v>45554</v>
      </c>
      <c r="B2079">
        <v>1098.346</v>
      </c>
      <c r="C2079">
        <v>5437.9089999999997</v>
      </c>
      <c r="H2079" s="390">
        <v>45554</v>
      </c>
      <c r="I2079">
        <v>6387.9390000000003</v>
      </c>
      <c r="J2079">
        <v>25887.516</v>
      </c>
    </row>
    <row r="2080" spans="1:10">
      <c r="A2080" s="390">
        <v>45555</v>
      </c>
      <c r="B2080">
        <v>1090.835</v>
      </c>
      <c r="C2080">
        <v>5427.2089999999998</v>
      </c>
      <c r="H2080" s="390">
        <v>45555</v>
      </c>
      <c r="I2080">
        <v>6344.2539999999999</v>
      </c>
      <c r="J2080">
        <v>25836.847000000002</v>
      </c>
    </row>
    <row r="2081" spans="1:10">
      <c r="A2081" s="390">
        <v>45558</v>
      </c>
      <c r="B2081">
        <v>1088.7670000000001</v>
      </c>
      <c r="C2081">
        <v>5442.5730000000003</v>
      </c>
      <c r="H2081" s="390">
        <v>45558</v>
      </c>
      <c r="I2081">
        <v>6340.7380000000003</v>
      </c>
      <c r="J2081">
        <v>25910.241999999998</v>
      </c>
    </row>
    <row r="2082" spans="1:10">
      <c r="A2082" s="390">
        <v>45559</v>
      </c>
      <c r="B2082">
        <v>1094.1400000000001</v>
      </c>
      <c r="C2082">
        <v>5456.3509999999997</v>
      </c>
      <c r="H2082" s="390">
        <v>45559</v>
      </c>
      <c r="I2082">
        <v>6372.0290000000005</v>
      </c>
      <c r="J2082">
        <v>25975.955999999998</v>
      </c>
    </row>
    <row r="2083" spans="1:10">
      <c r="A2083" s="390">
        <v>45560</v>
      </c>
      <c r="B2083">
        <v>1092.8109999999999</v>
      </c>
      <c r="C2083">
        <v>5445.848</v>
      </c>
      <c r="H2083" s="390">
        <v>45560</v>
      </c>
      <c r="I2083">
        <v>6364.2870000000003</v>
      </c>
      <c r="J2083">
        <v>25926.084999999999</v>
      </c>
    </row>
    <row r="2084" spans="1:10">
      <c r="A2084" s="390">
        <v>45561</v>
      </c>
      <c r="B2084">
        <v>1109.348</v>
      </c>
      <c r="C2084">
        <v>5467.4229999999998</v>
      </c>
      <c r="H2084" s="390">
        <v>45561</v>
      </c>
      <c r="I2084">
        <v>6460.5969999999998</v>
      </c>
      <c r="J2084">
        <v>26030.339</v>
      </c>
    </row>
    <row r="2085" spans="1:10">
      <c r="A2085" s="390">
        <v>45562</v>
      </c>
      <c r="B2085">
        <v>1117.8510000000001</v>
      </c>
      <c r="C2085">
        <v>5460.759</v>
      </c>
      <c r="H2085" s="390">
        <v>45562</v>
      </c>
      <c r="I2085">
        <v>6510.1170000000002</v>
      </c>
      <c r="J2085">
        <v>25999.507000000001</v>
      </c>
    </row>
    <row r="2086" spans="1:10">
      <c r="A2086" s="390">
        <v>45565</v>
      </c>
      <c r="B2086">
        <v>1097.518</v>
      </c>
      <c r="C2086">
        <v>5482.5159999999996</v>
      </c>
      <c r="H2086" s="390">
        <v>45565</v>
      </c>
      <c r="I2086">
        <v>6391.7039999999997</v>
      </c>
      <c r="J2086">
        <v>26105.67</v>
      </c>
    </row>
    <row r="2087" spans="1:10">
      <c r="A2087" s="390">
        <v>45566</v>
      </c>
      <c r="B2087">
        <v>1087.9390000000001</v>
      </c>
      <c r="C2087">
        <v>5432.2759999999998</v>
      </c>
      <c r="H2087" s="390">
        <v>45566</v>
      </c>
      <c r="I2087">
        <v>6335.9170000000004</v>
      </c>
      <c r="J2087">
        <v>25867.14</v>
      </c>
    </row>
    <row r="2088" spans="1:10">
      <c r="A2088" s="390">
        <v>45567</v>
      </c>
      <c r="B2088">
        <v>1084.424</v>
      </c>
      <c r="C2088">
        <v>5433.125</v>
      </c>
      <c r="H2088" s="390">
        <v>45567</v>
      </c>
      <c r="I2088">
        <v>6315.442</v>
      </c>
      <c r="J2088">
        <v>25872.727999999999</v>
      </c>
    </row>
    <row r="2089" spans="1:10">
      <c r="A2089" s="390">
        <v>45568</v>
      </c>
      <c r="B2089">
        <v>1068.377</v>
      </c>
      <c r="C2089">
        <v>5424.4229999999998</v>
      </c>
      <c r="H2089" s="390">
        <v>45568</v>
      </c>
      <c r="I2089">
        <v>6221.9880000000003</v>
      </c>
      <c r="J2089">
        <v>25831.359</v>
      </c>
    </row>
    <row r="2090" spans="1:10">
      <c r="A2090" s="390">
        <v>45569</v>
      </c>
      <c r="B2090">
        <v>1081.3579999999999</v>
      </c>
      <c r="C2090">
        <v>5474.6019999999999</v>
      </c>
      <c r="H2090" s="390">
        <v>45569</v>
      </c>
      <c r="I2090">
        <v>6297.59</v>
      </c>
      <c r="J2090">
        <v>26073.456999999999</v>
      </c>
    </row>
    <row r="2091" spans="1:10">
      <c r="A2091" s="390">
        <v>45572</v>
      </c>
      <c r="B2091">
        <v>1088.3989999999999</v>
      </c>
      <c r="C2091">
        <v>5423.2489999999998</v>
      </c>
      <c r="H2091" s="390">
        <v>45572</v>
      </c>
      <c r="I2091">
        <v>6338.5940000000001</v>
      </c>
      <c r="J2091">
        <v>25829.175999999999</v>
      </c>
    </row>
    <row r="2092" spans="1:10">
      <c r="A2092" s="390">
        <v>45573</v>
      </c>
      <c r="B2092">
        <v>1085.931</v>
      </c>
      <c r="C2092">
        <v>5474.8860000000004</v>
      </c>
      <c r="H2092" s="390">
        <v>45573</v>
      </c>
      <c r="I2092">
        <v>6324.2190000000001</v>
      </c>
      <c r="J2092">
        <v>26075.217000000001</v>
      </c>
    </row>
    <row r="2093" spans="1:10">
      <c r="A2093" s="390">
        <v>45574</v>
      </c>
      <c r="B2093">
        <v>1091.914</v>
      </c>
      <c r="C2093">
        <v>5514.1729999999998</v>
      </c>
      <c r="H2093" s="390">
        <v>45574</v>
      </c>
      <c r="I2093">
        <v>6359.0649999999996</v>
      </c>
      <c r="J2093">
        <v>26263.07</v>
      </c>
    </row>
    <row r="2094" spans="1:10">
      <c r="A2094" s="390">
        <v>45575</v>
      </c>
      <c r="B2094">
        <v>1095.0899999999999</v>
      </c>
      <c r="C2094">
        <v>5504.32</v>
      </c>
      <c r="H2094" s="390">
        <v>45575</v>
      </c>
      <c r="I2094">
        <v>6377.558</v>
      </c>
      <c r="J2094">
        <v>26219.975999999999</v>
      </c>
    </row>
    <row r="2095" spans="1:10">
      <c r="A2095" s="390">
        <v>45576</v>
      </c>
      <c r="B2095">
        <v>1102.413</v>
      </c>
      <c r="C2095">
        <v>5539.2950000000001</v>
      </c>
      <c r="H2095" s="390">
        <v>45576</v>
      </c>
      <c r="I2095">
        <v>6420.21</v>
      </c>
      <c r="J2095">
        <v>26386.808000000001</v>
      </c>
    </row>
    <row r="2096" spans="1:10">
      <c r="A2096" s="390">
        <v>45579</v>
      </c>
      <c r="B2096">
        <v>1115.127</v>
      </c>
      <c r="C2096">
        <v>5581.6719999999996</v>
      </c>
      <c r="H2096" s="390">
        <v>45579</v>
      </c>
      <c r="I2096">
        <v>6494.25</v>
      </c>
      <c r="J2096">
        <v>26588.670999999998</v>
      </c>
    </row>
    <row r="2097" spans="1:10">
      <c r="A2097" s="390">
        <v>45580</v>
      </c>
      <c r="B2097">
        <v>1112.5440000000001</v>
      </c>
      <c r="C2097">
        <v>5539.1689999999999</v>
      </c>
      <c r="H2097" s="390">
        <v>45580</v>
      </c>
      <c r="I2097">
        <v>6479.2079999999996</v>
      </c>
      <c r="J2097">
        <v>26388.409</v>
      </c>
    </row>
    <row r="2098" spans="1:10">
      <c r="A2098" s="390">
        <v>45581</v>
      </c>
      <c r="B2098">
        <v>1115.3720000000001</v>
      </c>
      <c r="C2098">
        <v>5565.2120000000004</v>
      </c>
      <c r="H2098" s="390">
        <v>45581</v>
      </c>
      <c r="I2098">
        <v>6495.6760000000004</v>
      </c>
      <c r="J2098">
        <v>26512.853999999999</v>
      </c>
    </row>
    <row r="2099" spans="1:10">
      <c r="A2099" s="390">
        <v>45582</v>
      </c>
      <c r="B2099">
        <v>1128.0419999999999</v>
      </c>
      <c r="C2099">
        <v>5564.6480000000001</v>
      </c>
      <c r="H2099" s="390">
        <v>45582</v>
      </c>
      <c r="I2099">
        <v>6569.4650000000001</v>
      </c>
      <c r="J2099">
        <v>26510.44</v>
      </c>
    </row>
    <row r="2100" spans="1:10">
      <c r="A2100" s="390">
        <v>45583</v>
      </c>
      <c r="B2100">
        <v>1132.5340000000001</v>
      </c>
      <c r="C2100">
        <v>5587.326</v>
      </c>
      <c r="H2100" s="390">
        <v>45583</v>
      </c>
      <c r="I2100">
        <v>6595.6289999999999</v>
      </c>
      <c r="J2100">
        <v>26620.047999999999</v>
      </c>
    </row>
    <row r="2101" spans="1:10">
      <c r="A2101" s="390">
        <v>45586</v>
      </c>
      <c r="B2101">
        <v>1125.759</v>
      </c>
      <c r="C2101">
        <v>5576.2250000000004</v>
      </c>
      <c r="H2101" s="390">
        <v>45586</v>
      </c>
      <c r="I2101">
        <v>6556.1679999999997</v>
      </c>
      <c r="J2101">
        <v>26568.153999999999</v>
      </c>
    </row>
    <row r="2102" spans="1:10">
      <c r="A2102" s="390">
        <v>45587</v>
      </c>
      <c r="B2102">
        <v>1118.366</v>
      </c>
      <c r="C2102">
        <v>5572.2610000000004</v>
      </c>
      <c r="H2102" s="390">
        <v>45587</v>
      </c>
      <c r="I2102">
        <v>6513.1120000000001</v>
      </c>
      <c r="J2102">
        <v>26549.38</v>
      </c>
    </row>
    <row r="2103" spans="1:10">
      <c r="A2103" s="390">
        <v>45588</v>
      </c>
      <c r="B2103">
        <v>1117.52</v>
      </c>
      <c r="C2103">
        <v>5520.808</v>
      </c>
      <c r="H2103" s="390">
        <v>45588</v>
      </c>
      <c r="I2103">
        <v>6508.1909999999998</v>
      </c>
      <c r="J2103">
        <v>26304.647000000001</v>
      </c>
    </row>
    <row r="2104" spans="1:10">
      <c r="A2104" s="390">
        <v>45589</v>
      </c>
      <c r="B2104">
        <v>1117.923</v>
      </c>
      <c r="C2104">
        <v>5534.7920000000004</v>
      </c>
      <c r="H2104" s="390">
        <v>45589</v>
      </c>
      <c r="I2104">
        <v>6510.5379999999996</v>
      </c>
      <c r="J2104">
        <v>26371.277999999998</v>
      </c>
    </row>
    <row r="2105" spans="1:10">
      <c r="A2105" s="390">
        <v>45590</v>
      </c>
      <c r="B2105">
        <v>1120.691</v>
      </c>
      <c r="C2105">
        <v>5532.0789999999997</v>
      </c>
      <c r="H2105" s="390">
        <v>45590</v>
      </c>
      <c r="I2105">
        <v>6526.6580000000004</v>
      </c>
      <c r="J2105">
        <v>26358.563999999998</v>
      </c>
    </row>
    <row r="2106" spans="1:10">
      <c r="A2106" s="390">
        <v>45593</v>
      </c>
      <c r="B2106">
        <v>1128.193</v>
      </c>
      <c r="C2106">
        <v>5547.8019999999997</v>
      </c>
      <c r="H2106" s="390">
        <v>45593</v>
      </c>
      <c r="I2106">
        <v>6570.348</v>
      </c>
      <c r="J2106">
        <v>26433.825000000001</v>
      </c>
    </row>
    <row r="2107" spans="1:10">
      <c r="A2107" s="390">
        <v>45594</v>
      </c>
      <c r="B2107">
        <v>1124.309</v>
      </c>
      <c r="C2107">
        <v>5557.0720000000001</v>
      </c>
      <c r="H2107" s="390">
        <v>45594</v>
      </c>
      <c r="I2107">
        <v>6547.7259999999997</v>
      </c>
      <c r="J2107">
        <v>26477.993999999999</v>
      </c>
    </row>
    <row r="2108" spans="1:10">
      <c r="A2108" s="390">
        <v>45595</v>
      </c>
      <c r="B2108">
        <v>1110.3610000000001</v>
      </c>
      <c r="C2108">
        <v>5539.1980000000003</v>
      </c>
      <c r="H2108" s="390">
        <v>45595</v>
      </c>
      <c r="I2108">
        <v>6466.4970000000003</v>
      </c>
      <c r="J2108">
        <v>26392.975999999999</v>
      </c>
    </row>
    <row r="2109" spans="1:10">
      <c r="A2109" s="390">
        <v>45596</v>
      </c>
      <c r="B2109">
        <v>1104.528</v>
      </c>
      <c r="C2109">
        <v>5438.0290000000005</v>
      </c>
      <c r="H2109" s="390">
        <v>45596</v>
      </c>
      <c r="I2109">
        <v>6432.5259999999998</v>
      </c>
      <c r="J2109">
        <v>25912.877</v>
      </c>
    </row>
    <row r="2110" spans="1:10">
      <c r="A2110" s="390">
        <v>45597</v>
      </c>
      <c r="B2110">
        <v>1117.7280000000001</v>
      </c>
      <c r="C2110">
        <v>5460.6090000000004</v>
      </c>
      <c r="H2110" s="390">
        <v>45597</v>
      </c>
      <c r="I2110">
        <v>6509.3990000000003</v>
      </c>
      <c r="J2110">
        <v>26021.563999999998</v>
      </c>
    </row>
    <row r="2111" spans="1:10">
      <c r="A2111" s="390">
        <v>45600</v>
      </c>
      <c r="B2111">
        <v>1114.3810000000001</v>
      </c>
      <c r="C2111">
        <v>5446.2939999999999</v>
      </c>
      <c r="H2111" s="390">
        <v>45600</v>
      </c>
      <c r="I2111">
        <v>6489.9089999999997</v>
      </c>
      <c r="J2111">
        <v>25954.53</v>
      </c>
    </row>
    <row r="2112" spans="1:10">
      <c r="A2112" s="390">
        <v>45601</v>
      </c>
      <c r="B2112">
        <v>1109.6010000000001</v>
      </c>
      <c r="C2112">
        <v>5514.3019999999997</v>
      </c>
      <c r="H2112" s="390">
        <v>45601</v>
      </c>
      <c r="I2112">
        <v>6462.067</v>
      </c>
      <c r="J2112">
        <v>26278.921999999999</v>
      </c>
    </row>
    <row r="2113" spans="1:10">
      <c r="A2113" s="390">
        <v>45602</v>
      </c>
      <c r="B2113">
        <v>1092.009</v>
      </c>
      <c r="C2113">
        <v>5657.0709999999999</v>
      </c>
      <c r="H2113" s="390">
        <v>45602</v>
      </c>
      <c r="I2113">
        <v>6359.6170000000002</v>
      </c>
      <c r="J2113">
        <v>26959.367999999999</v>
      </c>
    </row>
    <row r="2114" spans="1:10">
      <c r="A2114" s="390">
        <v>45603</v>
      </c>
      <c r="B2114">
        <v>1090.508</v>
      </c>
      <c r="C2114">
        <v>5699.9110000000001</v>
      </c>
      <c r="H2114" s="390">
        <v>45603</v>
      </c>
      <c r="I2114">
        <v>6350.8739999999998</v>
      </c>
      <c r="J2114">
        <v>27164.198</v>
      </c>
    </row>
    <row r="2115" spans="1:10">
      <c r="A2115" s="390">
        <v>45604</v>
      </c>
      <c r="B2115">
        <v>1086.5170000000001</v>
      </c>
      <c r="C2115">
        <v>5722.9610000000002</v>
      </c>
      <c r="H2115" s="390">
        <v>45604</v>
      </c>
      <c r="I2115">
        <v>6327.6319999999996</v>
      </c>
      <c r="J2115">
        <v>27279.673999999999</v>
      </c>
    </row>
    <row r="2116" spans="1:10">
      <c r="A2116" s="390">
        <v>45607</v>
      </c>
      <c r="B2116">
        <v>1102.8489999999999</v>
      </c>
      <c r="C2116">
        <v>5734.9009999999998</v>
      </c>
      <c r="H2116" s="390">
        <v>45607</v>
      </c>
      <c r="I2116">
        <v>6422.75</v>
      </c>
      <c r="J2116">
        <v>27336.587</v>
      </c>
    </row>
    <row r="2117" spans="1:10">
      <c r="A2117" s="390">
        <v>45608</v>
      </c>
      <c r="B2117">
        <v>1077.057</v>
      </c>
      <c r="C2117">
        <v>5718.2460000000001</v>
      </c>
      <c r="H2117" s="390">
        <v>45608</v>
      </c>
      <c r="I2117">
        <v>6272.54</v>
      </c>
      <c r="J2117">
        <v>27258.771000000001</v>
      </c>
    </row>
    <row r="2118" spans="1:10">
      <c r="A2118" s="390">
        <v>45609</v>
      </c>
      <c r="B2118">
        <v>1081.932</v>
      </c>
      <c r="C2118">
        <v>5717.875</v>
      </c>
      <c r="H2118" s="390">
        <v>45609</v>
      </c>
      <c r="I2118">
        <v>6300.9290000000001</v>
      </c>
      <c r="J2118">
        <v>27258.177</v>
      </c>
    </row>
    <row r="2119" spans="1:10">
      <c r="A2119" s="390">
        <v>45610</v>
      </c>
      <c r="B2119">
        <v>1101.3900000000001</v>
      </c>
      <c r="C2119">
        <v>5681.2749999999996</v>
      </c>
      <c r="H2119" s="390">
        <v>45610</v>
      </c>
      <c r="I2119">
        <v>6414.2529999999997</v>
      </c>
      <c r="J2119">
        <v>27086.839</v>
      </c>
    </row>
    <row r="2120" spans="1:10">
      <c r="A2120" s="390">
        <v>45611</v>
      </c>
      <c r="B2120">
        <v>1097.068</v>
      </c>
      <c r="C2120">
        <v>5606</v>
      </c>
      <c r="H2120" s="390">
        <v>45611</v>
      </c>
      <c r="I2120">
        <v>6389.0780000000004</v>
      </c>
      <c r="J2120">
        <v>26731.733</v>
      </c>
    </row>
    <row r="2121" spans="1:10">
      <c r="A2121" s="390">
        <v>45614</v>
      </c>
      <c r="B2121">
        <v>1081.701</v>
      </c>
      <c r="C2121">
        <v>5630.2030000000004</v>
      </c>
      <c r="H2121" s="390">
        <v>45614</v>
      </c>
      <c r="I2121">
        <v>6384.4440000000004</v>
      </c>
      <c r="J2121">
        <v>26852.246999999999</v>
      </c>
    </row>
    <row r="2122" spans="1:10">
      <c r="A2122" s="390">
        <v>45615</v>
      </c>
      <c r="B2122">
        <v>1068.4359999999999</v>
      </c>
      <c r="C2122">
        <v>5655.9040000000005</v>
      </c>
      <c r="H2122" s="390">
        <v>45615</v>
      </c>
      <c r="I2122">
        <v>6306.1549999999997</v>
      </c>
      <c r="J2122">
        <v>26975.173999999999</v>
      </c>
    </row>
    <row r="2123" spans="1:10">
      <c r="A2123" s="390">
        <v>45616</v>
      </c>
      <c r="B2123">
        <v>1065.23</v>
      </c>
      <c r="C2123">
        <v>5657.9709999999995</v>
      </c>
      <c r="H2123" s="390">
        <v>45616</v>
      </c>
      <c r="I2123">
        <v>6287.2280000000001</v>
      </c>
      <c r="J2123">
        <v>26985.805</v>
      </c>
    </row>
    <row r="2124" spans="1:10">
      <c r="A2124" s="390">
        <v>45617</v>
      </c>
      <c r="B2124">
        <v>1066.95</v>
      </c>
      <c r="C2124">
        <v>5691.018</v>
      </c>
      <c r="H2124" s="390">
        <v>45617</v>
      </c>
      <c r="I2124">
        <v>6297.384</v>
      </c>
      <c r="J2124">
        <v>27147.293000000001</v>
      </c>
    </row>
    <row r="2125" spans="1:10">
      <c r="A2125" s="390">
        <v>45618</v>
      </c>
      <c r="B2125">
        <v>1074.104</v>
      </c>
      <c r="C2125">
        <v>5713.8180000000002</v>
      </c>
      <c r="H2125" s="390">
        <v>45618</v>
      </c>
      <c r="I2125">
        <v>6339.61</v>
      </c>
      <c r="J2125">
        <v>27257.343000000001</v>
      </c>
    </row>
    <row r="2126" spans="1:10">
      <c r="A2126" s="390">
        <v>45621</v>
      </c>
      <c r="B2126">
        <v>1070.3599999999999</v>
      </c>
      <c r="C2126">
        <v>5731.9120000000003</v>
      </c>
      <c r="H2126" s="390">
        <v>45621</v>
      </c>
      <c r="I2126">
        <v>6317.5119999999997</v>
      </c>
      <c r="J2126">
        <v>27343.850999999999</v>
      </c>
    </row>
    <row r="2127" spans="1:10">
      <c r="A2127" s="390">
        <v>45622</v>
      </c>
      <c r="B2127">
        <v>1060.7370000000001</v>
      </c>
      <c r="C2127">
        <v>5761.6040000000003</v>
      </c>
      <c r="H2127" s="390">
        <v>45622</v>
      </c>
      <c r="I2127">
        <v>6260.7110000000002</v>
      </c>
      <c r="J2127">
        <v>27487.322</v>
      </c>
    </row>
    <row r="2128" spans="1:10">
      <c r="A2128" s="390">
        <v>45623</v>
      </c>
      <c r="B2128">
        <v>1058.8040000000001</v>
      </c>
      <c r="C2128">
        <v>5739.5129999999999</v>
      </c>
      <c r="H2128" s="390">
        <v>45623</v>
      </c>
      <c r="I2128">
        <v>6249.3029999999999</v>
      </c>
      <c r="J2128">
        <v>27383.555</v>
      </c>
    </row>
    <row r="2129" spans="1:10">
      <c r="A2129" s="390">
        <v>45624</v>
      </c>
      <c r="B2129">
        <v>1063.953</v>
      </c>
      <c r="C2129">
        <v>5739.5129999999999</v>
      </c>
      <c r="H2129" s="390">
        <v>45624</v>
      </c>
      <c r="I2129">
        <v>6279.6949999999997</v>
      </c>
      <c r="J2129">
        <v>27383.555</v>
      </c>
    </row>
    <row r="2130" spans="1:10">
      <c r="A2130" s="390">
        <v>45625</v>
      </c>
      <c r="B2130">
        <v>1068.413</v>
      </c>
      <c r="C2130">
        <v>5770.6459999999997</v>
      </c>
      <c r="H2130" s="390">
        <v>45625</v>
      </c>
      <c r="I2130">
        <v>6306.0190000000002</v>
      </c>
      <c r="J2130">
        <v>27534.738000000001</v>
      </c>
    </row>
    <row r="2131" spans="1:10">
      <c r="A2131" s="390">
        <v>45628</v>
      </c>
      <c r="B2131">
        <v>1070.1949999999999</v>
      </c>
      <c r="C2131">
        <v>5784.692</v>
      </c>
      <c r="H2131" s="390">
        <v>45628</v>
      </c>
      <c r="I2131">
        <v>6316.5370000000003</v>
      </c>
      <c r="J2131">
        <v>27604.95</v>
      </c>
    </row>
    <row r="2132" spans="1:10">
      <c r="A2132" s="390">
        <v>45629</v>
      </c>
      <c r="B2132">
        <v>1082.2370000000001</v>
      </c>
      <c r="C2132">
        <v>5788.9260000000004</v>
      </c>
      <c r="H2132" s="390">
        <v>45629</v>
      </c>
      <c r="I2132">
        <v>6387.6080000000002</v>
      </c>
      <c r="J2132">
        <v>27625.677</v>
      </c>
    </row>
    <row r="2133" spans="1:10">
      <c r="A2133" s="390">
        <v>45630</v>
      </c>
      <c r="B2133">
        <v>1089.7619999999999</v>
      </c>
      <c r="C2133">
        <v>5830.07</v>
      </c>
      <c r="H2133" s="390">
        <v>45630</v>
      </c>
      <c r="I2133">
        <v>6432.0240000000003</v>
      </c>
      <c r="J2133">
        <v>27822.563999999998</v>
      </c>
    </row>
    <row r="2134" spans="1:10">
      <c r="A2134" s="390">
        <v>45631</v>
      </c>
      <c r="B2134">
        <v>1107.46</v>
      </c>
      <c r="C2134">
        <v>5816.5550000000003</v>
      </c>
      <c r="H2134" s="390">
        <v>45631</v>
      </c>
      <c r="I2134">
        <v>6536.482</v>
      </c>
      <c r="J2134">
        <v>27759.738000000001</v>
      </c>
    </row>
    <row r="2135" spans="1:10">
      <c r="A2135" s="390">
        <v>45632</v>
      </c>
      <c r="B2135">
        <v>1112.2</v>
      </c>
      <c r="C2135">
        <v>5834.1729999999998</v>
      </c>
      <c r="H2135" s="390">
        <v>45632</v>
      </c>
      <c r="I2135">
        <v>6564.4570000000003</v>
      </c>
      <c r="J2135">
        <v>27846.947</v>
      </c>
    </row>
    <row r="2136" spans="1:10">
      <c r="A2136" s="390">
        <v>45635</v>
      </c>
      <c r="B2136">
        <v>1105.346</v>
      </c>
      <c r="C2136">
        <v>5793.3760000000002</v>
      </c>
      <c r="H2136" s="390">
        <v>45635</v>
      </c>
      <c r="I2136">
        <v>6524.0069999999996</v>
      </c>
      <c r="J2136">
        <v>27656.034</v>
      </c>
    </row>
    <row r="2137" spans="1:10">
      <c r="A2137" s="390">
        <v>45636</v>
      </c>
      <c r="B2137">
        <v>1104.432</v>
      </c>
      <c r="C2137">
        <v>5773.4049999999997</v>
      </c>
      <c r="H2137" s="390">
        <v>45636</v>
      </c>
      <c r="I2137">
        <v>6518.6090000000004</v>
      </c>
      <c r="J2137">
        <v>27561.212</v>
      </c>
    </row>
    <row r="2138" spans="1:10">
      <c r="A2138" s="390">
        <v>45637</v>
      </c>
      <c r="B2138">
        <v>1110.818</v>
      </c>
      <c r="C2138">
        <v>5822.9390000000003</v>
      </c>
      <c r="H2138" s="390">
        <v>45637</v>
      </c>
      <c r="I2138">
        <v>6556.3</v>
      </c>
      <c r="J2138">
        <v>27798.07</v>
      </c>
    </row>
    <row r="2139" spans="1:10">
      <c r="A2139" s="390">
        <v>45638</v>
      </c>
      <c r="B2139">
        <v>1114.184</v>
      </c>
      <c r="C2139">
        <v>5791.116</v>
      </c>
      <c r="H2139" s="390">
        <v>45638</v>
      </c>
      <c r="I2139">
        <v>6576.1710000000003</v>
      </c>
      <c r="J2139">
        <v>27646.15</v>
      </c>
    </row>
    <row r="2140" spans="1:10">
      <c r="A2140" s="390">
        <v>45639</v>
      </c>
      <c r="B2140">
        <v>1115.2470000000001</v>
      </c>
      <c r="C2140">
        <v>5789.6109999999999</v>
      </c>
      <c r="H2140" s="390">
        <v>45639</v>
      </c>
      <c r="I2140">
        <v>6582.4430000000002</v>
      </c>
      <c r="J2140">
        <v>27642.432000000001</v>
      </c>
    </row>
    <row r="2141" spans="1:10">
      <c r="A2141" s="390">
        <v>45642</v>
      </c>
      <c r="B2141">
        <v>1110.357</v>
      </c>
      <c r="C2141">
        <v>5812.8249999999998</v>
      </c>
      <c r="H2141" s="390">
        <v>45642</v>
      </c>
      <c r="I2141">
        <v>6553.5810000000001</v>
      </c>
      <c r="J2141">
        <v>27756.812000000002</v>
      </c>
    </row>
    <row r="2142" spans="1:10">
      <c r="A2142" s="390">
        <v>45643</v>
      </c>
      <c r="B2142">
        <v>1096.067</v>
      </c>
      <c r="C2142">
        <v>5788.4549999999999</v>
      </c>
      <c r="H2142" s="390">
        <v>45643</v>
      </c>
      <c r="I2142">
        <v>6469.2370000000001</v>
      </c>
      <c r="J2142">
        <v>27641.205999999998</v>
      </c>
    </row>
    <row r="2143" spans="1:10">
      <c r="A2143" s="390">
        <v>45644</v>
      </c>
      <c r="B2143">
        <v>1098.24</v>
      </c>
      <c r="C2143">
        <v>5612.4480000000003</v>
      </c>
      <c r="H2143" s="390">
        <v>45644</v>
      </c>
      <c r="I2143">
        <v>6482.0609999999997</v>
      </c>
      <c r="J2143">
        <v>26801.235000000001</v>
      </c>
    </row>
    <row r="2144" spans="1:10">
      <c r="A2144" s="390">
        <v>45645</v>
      </c>
      <c r="B2144">
        <v>1080.115</v>
      </c>
      <c r="C2144">
        <v>5606.5739999999996</v>
      </c>
      <c r="H2144" s="390">
        <v>45645</v>
      </c>
      <c r="I2144">
        <v>6375.085</v>
      </c>
      <c r="J2144">
        <v>26773.249</v>
      </c>
    </row>
    <row r="2145" spans="1:10">
      <c r="A2145" s="390">
        <v>45646</v>
      </c>
      <c r="B2145">
        <v>1079.626</v>
      </c>
      <c r="C2145">
        <v>5669.8280000000004</v>
      </c>
      <c r="H2145" s="390">
        <v>45646</v>
      </c>
      <c r="I2145">
        <v>6372.1989999999996</v>
      </c>
      <c r="J2145">
        <v>27076.651999999998</v>
      </c>
    </row>
    <row r="2146" spans="1:10">
      <c r="A2146" s="390">
        <v>45649</v>
      </c>
      <c r="B2146">
        <v>1078.4839999999999</v>
      </c>
      <c r="C2146">
        <v>5708.1130000000003</v>
      </c>
      <c r="H2146" s="390">
        <v>45649</v>
      </c>
      <c r="I2146">
        <v>6365.46</v>
      </c>
      <c r="J2146">
        <v>27260.998</v>
      </c>
    </row>
    <row r="2147" spans="1:10">
      <c r="A2147" s="390">
        <v>45650</v>
      </c>
      <c r="B2147">
        <v>1078.4839999999999</v>
      </c>
      <c r="C2147">
        <v>5771.1260000000002</v>
      </c>
      <c r="H2147" s="390">
        <v>45650</v>
      </c>
      <c r="I2147">
        <v>6365.46</v>
      </c>
      <c r="J2147">
        <v>27561.933000000001</v>
      </c>
    </row>
    <row r="2148" spans="1:10">
      <c r="A2148" s="390">
        <v>45651</v>
      </c>
      <c r="B2148">
        <v>1078.4839999999999</v>
      </c>
      <c r="C2148">
        <v>5771.1260000000002</v>
      </c>
      <c r="H2148" s="390">
        <v>45651</v>
      </c>
      <c r="I2148">
        <v>6365.46</v>
      </c>
      <c r="J2148">
        <v>27561.933000000001</v>
      </c>
    </row>
    <row r="2149" spans="1:10">
      <c r="A2149" s="390">
        <v>45652</v>
      </c>
      <c r="B2149">
        <v>1078.4839999999999</v>
      </c>
      <c r="C2149">
        <v>5768.3869999999997</v>
      </c>
      <c r="H2149" s="390">
        <v>45652</v>
      </c>
      <c r="I2149">
        <v>6365.46</v>
      </c>
      <c r="J2149">
        <v>27550.951000000001</v>
      </c>
    </row>
    <row r="2150" spans="1:10">
      <c r="A2150" s="390">
        <v>45653</v>
      </c>
      <c r="B2150">
        <v>1092.008</v>
      </c>
      <c r="C2150">
        <v>5703.8019999999997</v>
      </c>
      <c r="H2150" s="390">
        <v>45653</v>
      </c>
      <c r="I2150">
        <v>6445.2809999999999</v>
      </c>
      <c r="J2150">
        <v>27244.814999999999</v>
      </c>
    </row>
    <row r="2151" spans="1:10">
      <c r="A2151" s="390">
        <v>45656</v>
      </c>
      <c r="B2151">
        <v>1093.201</v>
      </c>
      <c r="C2151">
        <v>5642.4979999999996</v>
      </c>
      <c r="H2151" s="390">
        <v>45656</v>
      </c>
      <c r="I2151">
        <v>6452.3209999999999</v>
      </c>
      <c r="J2151">
        <v>26952.19</v>
      </c>
    </row>
    <row r="2152" spans="1:10">
      <c r="A2152" s="390">
        <v>45657</v>
      </c>
      <c r="B2152">
        <v>1093.201</v>
      </c>
      <c r="C2152">
        <v>5617.2020000000002</v>
      </c>
      <c r="H2152" s="390">
        <v>45657</v>
      </c>
      <c r="I2152">
        <v>6452.3209999999999</v>
      </c>
      <c r="J2152">
        <v>26834.014999999999</v>
      </c>
    </row>
    <row r="2153" spans="1:10">
      <c r="A2153" s="390">
        <v>45658</v>
      </c>
      <c r="B2153">
        <v>1093.201</v>
      </c>
      <c r="C2153">
        <v>5617.2020000000002</v>
      </c>
      <c r="H2153" s="390">
        <v>45658</v>
      </c>
      <c r="I2153">
        <v>6452.3209999999999</v>
      </c>
      <c r="J2153">
        <v>26834.014999999999</v>
      </c>
    </row>
    <row r="2154" spans="1:10">
      <c r="A2154" s="390">
        <v>45659</v>
      </c>
      <c r="B2154">
        <v>1099.836</v>
      </c>
      <c r="C2154">
        <v>5607.5140000000001</v>
      </c>
      <c r="H2154" s="390">
        <v>45659</v>
      </c>
      <c r="I2154">
        <v>6491.4830000000002</v>
      </c>
      <c r="J2154">
        <v>26788.641</v>
      </c>
    </row>
    <row r="2155" spans="1:10">
      <c r="A2155" s="390">
        <v>45660</v>
      </c>
      <c r="B2155">
        <v>1092.0940000000001</v>
      </c>
      <c r="C2155">
        <v>5681.2780000000002</v>
      </c>
      <c r="H2155" s="390">
        <v>45660</v>
      </c>
      <c r="I2155">
        <v>6445.7860000000001</v>
      </c>
      <c r="J2155">
        <v>27143.100999999999</v>
      </c>
    </row>
    <row r="2156" spans="1:10">
      <c r="A2156" s="390">
        <v>45663</v>
      </c>
      <c r="B2156">
        <v>1110.758</v>
      </c>
      <c r="C2156">
        <v>5713.8090000000002</v>
      </c>
      <c r="H2156" s="390">
        <v>45663</v>
      </c>
      <c r="I2156">
        <v>6555.9459999999999</v>
      </c>
      <c r="J2156">
        <v>27300.581999999999</v>
      </c>
    </row>
    <row r="2157" spans="1:10">
      <c r="A2157" s="390">
        <v>45664</v>
      </c>
      <c r="B2157">
        <v>1114.991</v>
      </c>
      <c r="C2157">
        <v>5647.768</v>
      </c>
      <c r="H2157" s="390">
        <v>45664</v>
      </c>
      <c r="I2157">
        <v>6580.9309999999996</v>
      </c>
      <c r="J2157">
        <v>26985.289000000001</v>
      </c>
    </row>
    <row r="2158" spans="1:10">
      <c r="A2158" s="390">
        <v>45665</v>
      </c>
      <c r="B2158">
        <v>1122.434</v>
      </c>
      <c r="C2158">
        <v>5657.0309999999999</v>
      </c>
      <c r="H2158" s="390">
        <v>45665</v>
      </c>
      <c r="I2158">
        <v>6624.8630000000003</v>
      </c>
      <c r="J2158">
        <v>27030.172999999999</v>
      </c>
    </row>
    <row r="2159" spans="1:10">
      <c r="A2159" s="390">
        <v>45666</v>
      </c>
      <c r="B2159">
        <v>1128.9580000000001</v>
      </c>
      <c r="C2159">
        <v>5657.0309999999999</v>
      </c>
      <c r="H2159" s="390">
        <v>45666</v>
      </c>
      <c r="I2159">
        <v>6663.3670000000002</v>
      </c>
      <c r="J2159">
        <v>27030.172999999999</v>
      </c>
    </row>
    <row r="2160" spans="1:10">
      <c r="A2160" s="390">
        <v>45667</v>
      </c>
      <c r="B2160">
        <v>1122.748</v>
      </c>
      <c r="C2160">
        <v>5570.3459999999995</v>
      </c>
      <c r="H2160" s="390">
        <v>45667</v>
      </c>
      <c r="I2160">
        <v>6626.7120000000004</v>
      </c>
      <c r="J2160">
        <v>26621.075000000001</v>
      </c>
    </row>
    <row r="2161" spans="1:10">
      <c r="A2161" s="390">
        <v>45670</v>
      </c>
      <c r="B2161">
        <v>1113.636</v>
      </c>
      <c r="C2161">
        <v>5579.1869999999999</v>
      </c>
      <c r="H2161" s="390">
        <v>45670</v>
      </c>
      <c r="I2161">
        <v>6572.9340000000002</v>
      </c>
      <c r="J2161">
        <v>26663.370999999999</v>
      </c>
    </row>
    <row r="2162" spans="1:10">
      <c r="A2162" s="390">
        <v>45671</v>
      </c>
      <c r="B2162">
        <v>1124.037</v>
      </c>
      <c r="C2162">
        <v>5586.8869999999997</v>
      </c>
      <c r="H2162" s="390">
        <v>45671</v>
      </c>
      <c r="I2162">
        <v>6634.3249999999998</v>
      </c>
      <c r="J2162">
        <v>26700.252</v>
      </c>
    </row>
    <row r="2163" spans="1:10">
      <c r="A2163" s="390">
        <v>45672</v>
      </c>
      <c r="B2163">
        <v>1141.33</v>
      </c>
      <c r="C2163">
        <v>5689.9780000000001</v>
      </c>
      <c r="H2163" s="390">
        <v>45672</v>
      </c>
      <c r="I2163">
        <v>6736.393</v>
      </c>
      <c r="J2163">
        <v>27195.507000000001</v>
      </c>
    </row>
    <row r="2164" spans="1:10">
      <c r="A2164" s="390">
        <v>45673</v>
      </c>
      <c r="B2164">
        <v>1146.9590000000001</v>
      </c>
      <c r="C2164">
        <v>5680.1049999999996</v>
      </c>
      <c r="H2164" s="390">
        <v>45673</v>
      </c>
      <c r="I2164">
        <v>6769.616</v>
      </c>
      <c r="J2164">
        <v>27148.807000000001</v>
      </c>
    </row>
    <row r="2165" spans="1:10">
      <c r="A2165" s="390">
        <v>45674</v>
      </c>
      <c r="B2165">
        <v>1160.6489999999999</v>
      </c>
      <c r="C2165">
        <v>5737.3590000000004</v>
      </c>
      <c r="H2165" s="390">
        <v>45674</v>
      </c>
      <c r="I2165">
        <v>6850.415</v>
      </c>
      <c r="J2165">
        <v>27423.094000000001</v>
      </c>
    </row>
    <row r="2166" spans="1:10">
      <c r="A2166" s="390">
        <v>45677</v>
      </c>
      <c r="B2166">
        <v>1155.104</v>
      </c>
      <c r="C2166">
        <v>5737.3590000000004</v>
      </c>
      <c r="H2166" s="390">
        <v>45677</v>
      </c>
      <c r="I2166">
        <v>6847.0720000000001</v>
      </c>
      <c r="J2166">
        <v>27423.094000000001</v>
      </c>
    </row>
    <row r="2167" spans="1:10">
      <c r="A2167" s="390">
        <v>45678</v>
      </c>
      <c r="B2167">
        <v>1152.046</v>
      </c>
      <c r="C2167">
        <v>5789.0010000000002</v>
      </c>
      <c r="H2167" s="390">
        <v>45678</v>
      </c>
      <c r="I2167">
        <v>6828.942</v>
      </c>
      <c r="J2167">
        <v>27670.603999999999</v>
      </c>
    </row>
    <row r="2168" spans="1:10">
      <c r="A2168" s="390">
        <v>45679</v>
      </c>
      <c r="B2168">
        <v>1145.5909999999999</v>
      </c>
      <c r="C2168">
        <v>5823.7790000000005</v>
      </c>
      <c r="H2168" s="390">
        <v>45679</v>
      </c>
      <c r="I2168">
        <v>6790.6790000000001</v>
      </c>
      <c r="J2168">
        <v>27837.3</v>
      </c>
    </row>
    <row r="2169" spans="1:10">
      <c r="A2169" s="390">
        <v>45680</v>
      </c>
      <c r="B2169">
        <v>1153.3510000000001</v>
      </c>
      <c r="C2169">
        <v>5854.6629999999996</v>
      </c>
      <c r="H2169" s="390">
        <v>45680</v>
      </c>
      <c r="I2169">
        <v>6836.6819999999998</v>
      </c>
      <c r="J2169">
        <v>27985.360000000001</v>
      </c>
    </row>
    <row r="2170" spans="1:10">
      <c r="A2170" s="390">
        <v>45681</v>
      </c>
      <c r="B2170">
        <v>1157.7719999999999</v>
      </c>
      <c r="C2170">
        <v>5838.1589999999997</v>
      </c>
      <c r="H2170" s="390">
        <v>45681</v>
      </c>
      <c r="I2170">
        <v>6862.8850000000002</v>
      </c>
      <c r="J2170">
        <v>27909.017</v>
      </c>
    </row>
    <row r="2171" spans="1:10">
      <c r="A2171" s="390">
        <v>45684</v>
      </c>
      <c r="B2171">
        <v>1157.376</v>
      </c>
      <c r="C2171">
        <v>5750.817</v>
      </c>
      <c r="H2171" s="390">
        <v>45684</v>
      </c>
      <c r="I2171">
        <v>6860.5410000000002</v>
      </c>
      <c r="J2171">
        <v>27491.748</v>
      </c>
    </row>
    <row r="2172" spans="1:10">
      <c r="A2172" s="390">
        <v>45685</v>
      </c>
      <c r="B2172">
        <v>1157.655</v>
      </c>
      <c r="C2172">
        <v>5805.9480000000003</v>
      </c>
      <c r="H2172" s="390">
        <v>45685</v>
      </c>
      <c r="I2172">
        <v>6862.1930000000002</v>
      </c>
      <c r="J2172">
        <v>27755.305</v>
      </c>
    </row>
    <row r="2173" spans="1:10">
      <c r="A2173" s="390">
        <v>45686</v>
      </c>
      <c r="B2173">
        <v>1164.616</v>
      </c>
      <c r="C2173">
        <v>5779.2169999999996</v>
      </c>
      <c r="H2173" s="390">
        <v>45686</v>
      </c>
      <c r="I2173">
        <v>6903.4549999999999</v>
      </c>
      <c r="J2173">
        <v>27627.665000000001</v>
      </c>
    </row>
    <row r="2174" spans="1:10">
      <c r="A2174" s="390">
        <v>45687</v>
      </c>
      <c r="B2174">
        <v>1170.3979999999999</v>
      </c>
      <c r="C2174">
        <v>5812.04</v>
      </c>
      <c r="H2174" s="390">
        <v>45687</v>
      </c>
      <c r="I2174">
        <v>6937.7290000000003</v>
      </c>
      <c r="J2174">
        <v>27784.973000000002</v>
      </c>
    </row>
    <row r="2175" spans="1:10">
      <c r="A2175" s="390">
        <v>45688</v>
      </c>
      <c r="B2175">
        <v>1170.857</v>
      </c>
      <c r="C2175">
        <v>5783.64</v>
      </c>
      <c r="H2175" s="390">
        <v>45688</v>
      </c>
      <c r="I2175">
        <v>6940.45</v>
      </c>
      <c r="J2175">
        <v>27650.963</v>
      </c>
    </row>
    <row r="2176" spans="1:10">
      <c r="A2176" s="390">
        <v>45691</v>
      </c>
      <c r="B2176">
        <v>1163.7739999999999</v>
      </c>
      <c r="C2176">
        <v>5740.2820000000002</v>
      </c>
      <c r="H2176" s="390">
        <v>45691</v>
      </c>
      <c r="I2176">
        <v>6898.4610000000002</v>
      </c>
      <c r="J2176">
        <v>27445.236000000001</v>
      </c>
    </row>
    <row r="2177" spans="1:10">
      <c r="A2177" s="390">
        <v>45692</v>
      </c>
      <c r="B2177">
        <v>1181.6199999999999</v>
      </c>
      <c r="C2177">
        <v>5780.8220000000001</v>
      </c>
      <c r="H2177" s="390">
        <v>45692</v>
      </c>
      <c r="I2177">
        <v>7004.2460000000001</v>
      </c>
      <c r="J2177">
        <v>27639.234</v>
      </c>
    </row>
    <row r="2178" spans="1:10">
      <c r="A2178" s="390">
        <v>45693</v>
      </c>
      <c r="B2178">
        <v>1177.25</v>
      </c>
      <c r="C2178">
        <v>5803.643</v>
      </c>
      <c r="H2178" s="390">
        <v>45693</v>
      </c>
      <c r="I2178">
        <v>6978.3469999999998</v>
      </c>
      <c r="J2178">
        <v>27748.573</v>
      </c>
    </row>
    <row r="2179" spans="1:10">
      <c r="A2179" s="390">
        <v>45694</v>
      </c>
      <c r="B2179">
        <v>1193.7670000000001</v>
      </c>
      <c r="C2179">
        <v>5823.7349999999997</v>
      </c>
      <c r="H2179" s="390">
        <v>45694</v>
      </c>
      <c r="I2179">
        <v>7076.2539999999999</v>
      </c>
      <c r="J2179">
        <v>27844.635999999999</v>
      </c>
    </row>
    <row r="2180" spans="1:10">
      <c r="A2180" s="390">
        <v>45695</v>
      </c>
      <c r="B2180">
        <v>1189.184</v>
      </c>
      <c r="C2180">
        <v>5769.7950000000001</v>
      </c>
      <c r="H2180" s="390">
        <v>45695</v>
      </c>
      <c r="I2180">
        <v>7049.0870000000004</v>
      </c>
      <c r="J2180">
        <v>27588.598999999998</v>
      </c>
    </row>
    <row r="2181" spans="1:10">
      <c r="A2181" s="390">
        <v>45698</v>
      </c>
      <c r="B2181">
        <v>1195.528</v>
      </c>
      <c r="C2181">
        <v>5809.1450000000004</v>
      </c>
      <c r="H2181" s="390">
        <v>45698</v>
      </c>
      <c r="I2181">
        <v>7086.69</v>
      </c>
      <c r="J2181">
        <v>27780.671999999999</v>
      </c>
    </row>
    <row r="2182" spans="1:10">
      <c r="A2182" s="390">
        <v>45699</v>
      </c>
      <c r="B2182">
        <v>1206.816</v>
      </c>
      <c r="C2182">
        <v>5808.0619999999999</v>
      </c>
      <c r="H2182" s="390">
        <v>45699</v>
      </c>
      <c r="I2182">
        <v>7153.6030000000001</v>
      </c>
      <c r="J2182">
        <v>27776.127</v>
      </c>
    </row>
    <row r="2183" spans="1:10">
      <c r="A2183" s="390">
        <v>45700</v>
      </c>
      <c r="B2183">
        <v>1204.5730000000001</v>
      </c>
      <c r="C2183">
        <v>5792.2380000000003</v>
      </c>
      <c r="H2183" s="390">
        <v>45700</v>
      </c>
      <c r="I2183">
        <v>7140.3059999999996</v>
      </c>
      <c r="J2183">
        <v>27703.364000000001</v>
      </c>
    </row>
    <row r="2184" spans="1:10">
      <c r="A2184" s="390">
        <v>45701</v>
      </c>
      <c r="B2184">
        <v>1216.8510000000001</v>
      </c>
      <c r="C2184">
        <v>5853.0569999999998</v>
      </c>
      <c r="H2184" s="390">
        <v>45701</v>
      </c>
      <c r="I2184">
        <v>7213.0860000000002</v>
      </c>
      <c r="J2184">
        <v>27994.508999999998</v>
      </c>
    </row>
    <row r="2185" spans="1:10">
      <c r="A2185" s="390">
        <v>45702</v>
      </c>
      <c r="B2185">
        <v>1220.277</v>
      </c>
      <c r="C2185">
        <v>5853.9070000000002</v>
      </c>
      <c r="H2185" s="390">
        <v>45702</v>
      </c>
      <c r="I2185">
        <v>7233.3940000000002</v>
      </c>
      <c r="J2185">
        <v>28004.944</v>
      </c>
    </row>
    <row r="2186" spans="1:10">
      <c r="A2186" s="390">
        <v>45705</v>
      </c>
      <c r="B2186">
        <v>1232.615</v>
      </c>
      <c r="C2186">
        <v>5853.9070000000002</v>
      </c>
      <c r="H2186" s="390">
        <v>45705</v>
      </c>
      <c r="I2186">
        <v>7306.5309999999999</v>
      </c>
      <c r="J2186">
        <v>28004.944</v>
      </c>
    </row>
    <row r="2187" spans="1:10">
      <c r="A2187" s="390">
        <v>45706</v>
      </c>
      <c r="B2187">
        <v>1239.7190000000001</v>
      </c>
      <c r="C2187">
        <v>5867.8059999999996</v>
      </c>
      <c r="H2187" s="390">
        <v>45706</v>
      </c>
      <c r="I2187">
        <v>7348.6419999999998</v>
      </c>
      <c r="J2187">
        <v>28075.558000000001</v>
      </c>
    </row>
    <row r="2188" spans="1:10">
      <c r="A2188" s="390">
        <v>45707</v>
      </c>
      <c r="B2188">
        <v>1230.8589999999999</v>
      </c>
      <c r="C2188">
        <v>5878.29</v>
      </c>
      <c r="H2188" s="390">
        <v>45707</v>
      </c>
      <c r="I2188">
        <v>7296.1189999999997</v>
      </c>
      <c r="J2188">
        <v>28126.208999999999</v>
      </c>
    </row>
    <row r="2189" spans="1:10">
      <c r="A2189" s="390">
        <v>45708</v>
      </c>
      <c r="B2189">
        <v>1226.492</v>
      </c>
      <c r="C2189">
        <v>5850.0519999999997</v>
      </c>
      <c r="H2189" s="390">
        <v>45708</v>
      </c>
      <c r="I2189">
        <v>7270.2330000000002</v>
      </c>
      <c r="J2189">
        <v>27994.562999999998</v>
      </c>
    </row>
    <row r="2190" spans="1:10">
      <c r="A2190" s="390">
        <v>45709</v>
      </c>
      <c r="B2190">
        <v>1231.548</v>
      </c>
      <c r="C2190">
        <v>5746.7520000000004</v>
      </c>
      <c r="H2190" s="390">
        <v>45709</v>
      </c>
      <c r="I2190">
        <v>7300.2030000000004</v>
      </c>
      <c r="J2190">
        <v>27501.312999999998</v>
      </c>
    </row>
    <row r="2191" spans="1:10">
      <c r="A2191" s="390">
        <v>45712</v>
      </c>
      <c r="B2191">
        <v>1233.42</v>
      </c>
      <c r="C2191">
        <v>5715.22</v>
      </c>
      <c r="H2191" s="390">
        <v>45712</v>
      </c>
      <c r="I2191">
        <v>7311.3019999999997</v>
      </c>
      <c r="J2191">
        <v>27351.374</v>
      </c>
    </row>
    <row r="2192" spans="1:10">
      <c r="A2192" s="390">
        <v>45713</v>
      </c>
      <c r="B2192">
        <v>1241.825</v>
      </c>
      <c r="C2192">
        <v>5685.0550000000003</v>
      </c>
      <c r="H2192" s="390">
        <v>45713</v>
      </c>
      <c r="I2192">
        <v>7361.1210000000001</v>
      </c>
      <c r="J2192">
        <v>27207.449000000001</v>
      </c>
    </row>
    <row r="2193" spans="1:10">
      <c r="A2193" s="390">
        <v>45714</v>
      </c>
      <c r="B2193">
        <v>1260.0170000000001</v>
      </c>
      <c r="C2193">
        <v>5686.8190000000004</v>
      </c>
      <c r="H2193" s="390">
        <v>45714</v>
      </c>
      <c r="I2193">
        <v>7468.9610000000002</v>
      </c>
      <c r="J2193">
        <v>27216.473999999998</v>
      </c>
    </row>
    <row r="2194" spans="1:10">
      <c r="A2194" s="390">
        <v>45715</v>
      </c>
      <c r="B2194">
        <v>1238.442</v>
      </c>
      <c r="C2194">
        <v>5596.2269999999999</v>
      </c>
      <c r="H2194" s="390">
        <v>45715</v>
      </c>
      <c r="I2194">
        <v>7341.07</v>
      </c>
      <c r="J2194">
        <v>26783.131000000001</v>
      </c>
    </row>
    <row r="2195" spans="1:10">
      <c r="A2195" s="390">
        <v>45716</v>
      </c>
      <c r="B2195">
        <v>1240.5260000000001</v>
      </c>
      <c r="C2195">
        <v>5685.8630000000003</v>
      </c>
      <c r="H2195" s="390">
        <v>45716</v>
      </c>
      <c r="I2195">
        <v>7353.4250000000002</v>
      </c>
      <c r="J2195">
        <v>27215.41</v>
      </c>
    </row>
    <row r="2196" spans="1:10">
      <c r="A2196" s="390">
        <v>45719</v>
      </c>
      <c r="B2196">
        <v>1253.9259999999999</v>
      </c>
      <c r="C2196">
        <v>5584.3639999999996</v>
      </c>
      <c r="H2196" s="390">
        <v>45719</v>
      </c>
      <c r="I2196">
        <v>7432.8559999999998</v>
      </c>
      <c r="J2196">
        <v>26732.055</v>
      </c>
    </row>
    <row r="2197" spans="1:10">
      <c r="A2197" s="390">
        <v>45720</v>
      </c>
      <c r="B2197">
        <v>1212.626</v>
      </c>
      <c r="C2197">
        <v>5517.4350000000004</v>
      </c>
      <c r="H2197" s="390">
        <v>45720</v>
      </c>
      <c r="I2197">
        <v>7188.0389999999998</v>
      </c>
      <c r="J2197">
        <v>26412.396000000001</v>
      </c>
    </row>
    <row r="2198" spans="1:10">
      <c r="A2198" s="390">
        <v>45721</v>
      </c>
      <c r="B2198">
        <v>1234.492</v>
      </c>
      <c r="C2198">
        <v>5580.5720000000001</v>
      </c>
      <c r="H2198" s="390">
        <v>45721</v>
      </c>
      <c r="I2198">
        <v>7317.6540000000005</v>
      </c>
      <c r="J2198">
        <v>26715.246999999999</v>
      </c>
    </row>
    <row r="2199" spans="1:10">
      <c r="A2199" s="390">
        <v>45722</v>
      </c>
      <c r="B2199">
        <v>1240.5060000000001</v>
      </c>
      <c r="C2199">
        <v>5473.683</v>
      </c>
      <c r="H2199" s="390">
        <v>45722</v>
      </c>
      <c r="I2199">
        <v>7353.308</v>
      </c>
      <c r="J2199">
        <v>26204.188999999998</v>
      </c>
    </row>
    <row r="2200" spans="1:10">
      <c r="A2200" s="390">
        <v>45723</v>
      </c>
      <c r="B2200">
        <v>1235.3699999999999</v>
      </c>
      <c r="C2200">
        <v>5502.3109999999997</v>
      </c>
      <c r="H2200" s="390">
        <v>45723</v>
      </c>
      <c r="I2200">
        <v>7322.8580000000002</v>
      </c>
      <c r="J2200">
        <v>26345.116000000002</v>
      </c>
    </row>
    <row r="2201" spans="1:10">
      <c r="A2201" s="390">
        <v>45726</v>
      </c>
      <c r="B2201">
        <v>1226.0070000000001</v>
      </c>
      <c r="C2201">
        <v>5346.9380000000001</v>
      </c>
      <c r="H2201" s="390">
        <v>45726</v>
      </c>
      <c r="I2201">
        <v>7267.36</v>
      </c>
      <c r="J2201">
        <v>25605.78</v>
      </c>
    </row>
    <row r="2202" spans="1:10">
      <c r="A2202" s="390">
        <v>45727</v>
      </c>
      <c r="B2202">
        <v>1209.5820000000001</v>
      </c>
      <c r="C2202">
        <v>5309.94</v>
      </c>
      <c r="H2202" s="390">
        <v>45727</v>
      </c>
      <c r="I2202">
        <v>7169.9989999999998</v>
      </c>
      <c r="J2202">
        <v>25428.957999999999</v>
      </c>
    </row>
    <row r="2203" spans="1:10">
      <c r="A2203" s="390">
        <v>45728</v>
      </c>
      <c r="B2203">
        <v>1228.3499999999999</v>
      </c>
      <c r="C2203">
        <v>5338.1989999999996</v>
      </c>
      <c r="H2203" s="390">
        <v>45728</v>
      </c>
      <c r="I2203">
        <v>7281.25</v>
      </c>
      <c r="J2203">
        <v>25564.773000000001</v>
      </c>
    </row>
    <row r="2204" spans="1:10">
      <c r="A2204" s="390">
        <v>45729</v>
      </c>
      <c r="B2204">
        <v>1218.424</v>
      </c>
      <c r="C2204">
        <v>5260.6</v>
      </c>
      <c r="H2204" s="390">
        <v>45729</v>
      </c>
      <c r="I2204">
        <v>7222.4129999999996</v>
      </c>
      <c r="J2204">
        <v>25195.201000000001</v>
      </c>
    </row>
    <row r="2205" spans="1:10">
      <c r="A2205" s="390">
        <v>45730</v>
      </c>
      <c r="B2205">
        <v>1238.721</v>
      </c>
      <c r="C2205">
        <v>5374.5770000000002</v>
      </c>
      <c r="H2205" s="390">
        <v>45730</v>
      </c>
      <c r="I2205">
        <v>7342.7250000000004</v>
      </c>
      <c r="J2205">
        <v>25746.530999999999</v>
      </c>
    </row>
    <row r="2206" spans="1:10">
      <c r="A2206" s="390">
        <v>45733</v>
      </c>
      <c r="B2206">
        <v>1250.02</v>
      </c>
      <c r="C2206">
        <v>5411.3770000000004</v>
      </c>
      <c r="H2206" s="390">
        <v>45733</v>
      </c>
      <c r="I2206">
        <v>7409.7039999999997</v>
      </c>
      <c r="J2206">
        <v>25924.877</v>
      </c>
    </row>
    <row r="2207" spans="1:10">
      <c r="A2207" s="390">
        <v>45734</v>
      </c>
      <c r="B2207">
        <v>1265.155</v>
      </c>
      <c r="C2207">
        <v>5351.4530000000004</v>
      </c>
      <c r="H2207" s="390">
        <v>45734</v>
      </c>
      <c r="I2207">
        <v>7499.4139999999998</v>
      </c>
      <c r="J2207">
        <v>25638.704000000002</v>
      </c>
    </row>
    <row r="2208" spans="1:10">
      <c r="A2208" s="390">
        <v>45735</v>
      </c>
      <c r="B2208">
        <v>1271.252</v>
      </c>
      <c r="C2208">
        <v>5411.8249999999998</v>
      </c>
      <c r="H2208" s="390">
        <v>45735</v>
      </c>
      <c r="I2208">
        <v>7535.5559999999996</v>
      </c>
      <c r="J2208">
        <v>25928.167000000001</v>
      </c>
    </row>
    <row r="2209" spans="1:10">
      <c r="A2209" s="390">
        <v>45736</v>
      </c>
      <c r="B2209">
        <v>1255.615</v>
      </c>
      <c r="C2209">
        <v>5399.9639999999999</v>
      </c>
      <c r="H2209" s="390">
        <v>45736</v>
      </c>
      <c r="I2209">
        <v>7442.8639999999996</v>
      </c>
      <c r="J2209">
        <v>25874.323</v>
      </c>
    </row>
    <row r="2210" spans="1:10">
      <c r="A2210" s="390">
        <v>45737</v>
      </c>
      <c r="B2210">
        <v>1251.3030000000001</v>
      </c>
      <c r="C2210">
        <v>5405.4989999999998</v>
      </c>
      <c r="H2210" s="390">
        <v>45737</v>
      </c>
      <c r="I2210">
        <v>7417.3069999999998</v>
      </c>
      <c r="J2210">
        <v>25901.617999999999</v>
      </c>
    </row>
    <row r="2211" spans="1:10">
      <c r="A2211" s="390">
        <v>45740</v>
      </c>
      <c r="B2211">
        <v>1247.8620000000001</v>
      </c>
      <c r="C2211">
        <v>5504.9759999999997</v>
      </c>
      <c r="H2211" s="390">
        <v>45740</v>
      </c>
      <c r="I2211">
        <v>7404.8980000000001</v>
      </c>
      <c r="J2211">
        <v>26378.483</v>
      </c>
    </row>
    <row r="2212" spans="1:10">
      <c r="A2212" s="390">
        <v>45741</v>
      </c>
      <c r="B2212">
        <v>1261.297</v>
      </c>
      <c r="C2212">
        <v>5514.2309999999998</v>
      </c>
      <c r="H2212" s="390">
        <v>45741</v>
      </c>
      <c r="I2212">
        <v>7484.6279999999997</v>
      </c>
      <c r="J2212">
        <v>26423.834999999999</v>
      </c>
    </row>
    <row r="2213" spans="1:10">
      <c r="A2213" s="390">
        <v>45742</v>
      </c>
      <c r="B2213">
        <v>1251.4659999999999</v>
      </c>
      <c r="C2213">
        <v>5448.8180000000002</v>
      </c>
      <c r="H2213" s="390">
        <v>45742</v>
      </c>
      <c r="I2213">
        <v>7426.2879999999996</v>
      </c>
      <c r="J2213">
        <v>26110.378000000001</v>
      </c>
    </row>
    <row r="2214" spans="1:10">
      <c r="A2214" s="390">
        <v>45743</v>
      </c>
      <c r="B2214">
        <v>1254.2370000000001</v>
      </c>
      <c r="C2214">
        <v>5427.67</v>
      </c>
      <c r="H2214" s="390">
        <v>45743</v>
      </c>
      <c r="I2214">
        <v>7442.7280000000001</v>
      </c>
      <c r="J2214">
        <v>26009.126</v>
      </c>
    </row>
    <row r="2215" spans="1:10">
      <c r="A2215" s="390">
        <v>45744</v>
      </c>
      <c r="B2215">
        <v>1244.336</v>
      </c>
      <c r="C2215">
        <v>5319.652</v>
      </c>
      <c r="H2215" s="390">
        <v>45744</v>
      </c>
      <c r="I2215">
        <v>7383.9790000000003</v>
      </c>
      <c r="J2215">
        <v>25492.375</v>
      </c>
    </row>
    <row r="2216" spans="1:10">
      <c r="A2216" s="390">
        <v>45747</v>
      </c>
      <c r="B2216">
        <v>1223.664</v>
      </c>
      <c r="C2216">
        <v>5346.3140000000003</v>
      </c>
      <c r="H2216" s="390">
        <v>45747</v>
      </c>
      <c r="I2216">
        <v>7261.3069999999998</v>
      </c>
      <c r="J2216">
        <v>25623.120999999999</v>
      </c>
    </row>
    <row r="2217" spans="1:10">
      <c r="A2217" s="390">
        <v>45748</v>
      </c>
      <c r="B2217">
        <v>1240.492</v>
      </c>
      <c r="C2217">
        <v>5368.1610000000001</v>
      </c>
      <c r="H2217" s="390">
        <v>45748</v>
      </c>
      <c r="I2217">
        <v>7361.1679999999997</v>
      </c>
      <c r="J2217">
        <v>25728.423999999999</v>
      </c>
    </row>
    <row r="2218" spans="1:10">
      <c r="A2218" s="390">
        <v>45749</v>
      </c>
      <c r="B2218">
        <v>1237.3710000000001</v>
      </c>
      <c r="C2218">
        <v>5406.3029999999999</v>
      </c>
      <c r="H2218" s="390">
        <v>45749</v>
      </c>
      <c r="I2218">
        <v>7342.6459999999997</v>
      </c>
      <c r="J2218">
        <v>25911.973999999998</v>
      </c>
    </row>
    <row r="2219" spans="1:10">
      <c r="A2219" s="390">
        <v>45750</v>
      </c>
      <c r="B2219">
        <v>1194.9960000000001</v>
      </c>
      <c r="C2219">
        <v>5140.92</v>
      </c>
      <c r="H2219" s="390">
        <v>45750</v>
      </c>
      <c r="I2219">
        <v>7091.1890000000003</v>
      </c>
      <c r="J2219">
        <v>24641.151999999998</v>
      </c>
    </row>
    <row r="2220" spans="1:10">
      <c r="A2220" s="390">
        <v>45751</v>
      </c>
      <c r="B2220">
        <v>1119.5989999999999</v>
      </c>
      <c r="C2220">
        <v>4832.6949999999997</v>
      </c>
      <c r="H2220" s="390">
        <v>45751</v>
      </c>
      <c r="I2220">
        <v>6643.777</v>
      </c>
      <c r="J2220">
        <v>23166.982</v>
      </c>
    </row>
    <row r="2221" spans="1:10">
      <c r="A2221" s="390">
        <v>45754</v>
      </c>
      <c r="B2221">
        <v>1059.4110000000001</v>
      </c>
      <c r="C2221">
        <v>4821.1009999999997</v>
      </c>
      <c r="H2221" s="390">
        <v>45754</v>
      </c>
      <c r="I2221">
        <v>6286.6220000000003</v>
      </c>
      <c r="J2221">
        <v>23111.690999999999</v>
      </c>
    </row>
    <row r="2222" spans="1:10">
      <c r="A2222" s="390">
        <v>45755</v>
      </c>
      <c r="B2222">
        <v>1084.883</v>
      </c>
      <c r="C2222">
        <v>4744.5720000000001</v>
      </c>
      <c r="H2222" s="390">
        <v>45755</v>
      </c>
      <c r="I2222">
        <v>6437.7740000000003</v>
      </c>
      <c r="J2222">
        <v>22744.892</v>
      </c>
    </row>
    <row r="2223" spans="1:10">
      <c r="A2223" s="390">
        <v>45756</v>
      </c>
      <c r="B2223">
        <v>1055.2149999999999</v>
      </c>
      <c r="C2223">
        <v>5199.8059999999996</v>
      </c>
      <c r="H2223" s="390">
        <v>45756</v>
      </c>
      <c r="I2223">
        <v>6261.7209999999995</v>
      </c>
      <c r="J2223">
        <v>24927.553</v>
      </c>
    </row>
    <row r="2224" spans="1:10">
      <c r="A2224" s="390">
        <v>45757</v>
      </c>
      <c r="B2224">
        <v>1105.46</v>
      </c>
      <c r="C2224">
        <v>5017.7470000000003</v>
      </c>
      <c r="H2224" s="390">
        <v>45757</v>
      </c>
      <c r="I2224">
        <v>6559.8779999999997</v>
      </c>
      <c r="J2224">
        <v>24058.919000000002</v>
      </c>
    </row>
    <row r="2225" spans="1:10">
      <c r="A2225" s="390">
        <v>45758</v>
      </c>
      <c r="B2225">
        <v>1096.325</v>
      </c>
      <c r="C2225">
        <v>5107.9889999999996</v>
      </c>
      <c r="H2225" s="390">
        <v>45758</v>
      </c>
      <c r="I2225">
        <v>6505.6670000000004</v>
      </c>
      <c r="J2225">
        <v>24492.233</v>
      </c>
    </row>
    <row r="2226" spans="1:10">
      <c r="A2226" s="390">
        <v>45761</v>
      </c>
      <c r="B2226">
        <v>1127.201</v>
      </c>
      <c r="C2226">
        <v>5148.8829999999998</v>
      </c>
      <c r="H2226" s="390">
        <v>45761</v>
      </c>
      <c r="I2226">
        <v>6688.8879999999999</v>
      </c>
      <c r="J2226">
        <v>24688.382000000001</v>
      </c>
    </row>
    <row r="2227" spans="1:10">
      <c r="A2227" s="390">
        <v>45762</v>
      </c>
      <c r="B2227">
        <v>1154.059</v>
      </c>
      <c r="C2227">
        <v>5141.8530000000001</v>
      </c>
      <c r="H2227" s="390">
        <v>45762</v>
      </c>
      <c r="I2227">
        <v>6848.2659999999996</v>
      </c>
      <c r="J2227">
        <v>24657.014999999999</v>
      </c>
    </row>
    <row r="2228" spans="1:10">
      <c r="A2228" s="390">
        <v>45763</v>
      </c>
      <c r="B2228">
        <v>1162.4680000000001</v>
      </c>
      <c r="C2228">
        <v>5028.3850000000002</v>
      </c>
      <c r="H2228" s="390">
        <v>45763</v>
      </c>
      <c r="I2228">
        <v>6898.1670000000004</v>
      </c>
      <c r="J2228">
        <v>24113.511999999999</v>
      </c>
    </row>
    <row r="2229" spans="1:10">
      <c r="A2229" s="390">
        <v>45764</v>
      </c>
      <c r="B2229">
        <v>1160.328</v>
      </c>
      <c r="C2229">
        <v>5036.0640000000003</v>
      </c>
      <c r="H2229" s="390">
        <v>45764</v>
      </c>
      <c r="I2229">
        <v>6885.4709999999995</v>
      </c>
      <c r="J2229">
        <v>24150.73</v>
      </c>
    </row>
    <row r="2230" spans="1:10">
      <c r="A2230" s="390">
        <v>45765</v>
      </c>
      <c r="B2230">
        <v>1160.328</v>
      </c>
      <c r="C2230">
        <v>5036.0640000000003</v>
      </c>
      <c r="H2230" s="390">
        <v>45765</v>
      </c>
      <c r="I2230">
        <v>6885.4709999999995</v>
      </c>
      <c r="J2230">
        <v>24150.73</v>
      </c>
    </row>
    <row r="2231" spans="1:10">
      <c r="A2231" s="390">
        <v>45768</v>
      </c>
      <c r="B2231">
        <v>1160.328</v>
      </c>
      <c r="C2231">
        <v>4916.6310000000003</v>
      </c>
      <c r="H2231" s="390">
        <v>45768</v>
      </c>
      <c r="I2231">
        <v>6885.4709999999995</v>
      </c>
      <c r="J2231">
        <v>23579.937000000002</v>
      </c>
    </row>
    <row r="2232" spans="1:10">
      <c r="A2232" s="390">
        <v>45769</v>
      </c>
      <c r="B2232">
        <v>1159.5219999999999</v>
      </c>
      <c r="C2232">
        <v>5041.4110000000001</v>
      </c>
      <c r="H2232" s="390">
        <v>45769</v>
      </c>
      <c r="I2232">
        <v>6941.8580000000002</v>
      </c>
      <c r="J2232">
        <v>24178.902999999998</v>
      </c>
    </row>
    <row r="2233" spans="1:10">
      <c r="A2233" s="390">
        <v>45770</v>
      </c>
      <c r="B2233">
        <v>1173.963</v>
      </c>
      <c r="C2233">
        <v>5126.6589999999997</v>
      </c>
      <c r="H2233" s="390">
        <v>45770</v>
      </c>
      <c r="I2233">
        <v>7028.3180000000002</v>
      </c>
      <c r="J2233">
        <v>24588.239000000001</v>
      </c>
    </row>
    <row r="2234" spans="1:10">
      <c r="A2234" s="390">
        <v>45771</v>
      </c>
      <c r="B2234">
        <v>1183.9349999999999</v>
      </c>
      <c r="C2234">
        <v>5232.9250000000002</v>
      </c>
      <c r="H2234" s="390">
        <v>45771</v>
      </c>
      <c r="I2234">
        <v>7088.0169999999998</v>
      </c>
      <c r="J2234">
        <v>25097.903999999999</v>
      </c>
    </row>
    <row r="2235" spans="1:10">
      <c r="A2235" s="390">
        <v>45772</v>
      </c>
      <c r="B2235">
        <v>1200.021</v>
      </c>
      <c r="C2235">
        <v>5272.1019999999999</v>
      </c>
      <c r="H2235" s="390">
        <v>45772</v>
      </c>
      <c r="I2235">
        <v>7184.3220000000001</v>
      </c>
      <c r="J2235">
        <v>25285.974999999999</v>
      </c>
    </row>
    <row r="2236" spans="1:10">
      <c r="A2236" s="390">
        <v>45775</v>
      </c>
      <c r="B2236">
        <v>1203.452</v>
      </c>
      <c r="C2236">
        <v>5275.8950000000004</v>
      </c>
      <c r="H2236" s="390">
        <v>45775</v>
      </c>
      <c r="I2236">
        <v>7204.86</v>
      </c>
      <c r="J2236">
        <v>25304.605</v>
      </c>
    </row>
    <row r="2237" spans="1:10">
      <c r="A2237" s="390">
        <v>45776</v>
      </c>
      <c r="B2237">
        <v>1216.7919999999999</v>
      </c>
      <c r="C2237">
        <v>5307.3990000000003</v>
      </c>
      <c r="H2237" s="390">
        <v>45776</v>
      </c>
      <c r="I2237">
        <v>7284.7259999999997</v>
      </c>
      <c r="J2237">
        <v>25455.794000000002</v>
      </c>
    </row>
    <row r="2238" spans="1:10">
      <c r="A2238" s="390">
        <v>45777</v>
      </c>
      <c r="B2238">
        <v>1208.8240000000001</v>
      </c>
      <c r="C2238">
        <v>5314.518</v>
      </c>
      <c r="H2238" s="390">
        <v>45777</v>
      </c>
      <c r="I2238">
        <v>7237.0209999999997</v>
      </c>
      <c r="J2238">
        <v>25491.877</v>
      </c>
    </row>
    <row r="2239" spans="1:10">
      <c r="A2239" s="390">
        <v>45778</v>
      </c>
      <c r="B2239">
        <v>1208.8240000000001</v>
      </c>
      <c r="C2239">
        <v>5347.027</v>
      </c>
      <c r="H2239" s="390">
        <v>45778</v>
      </c>
      <c r="I2239">
        <v>7237.0209999999997</v>
      </c>
      <c r="J2239">
        <v>25648.096000000001</v>
      </c>
    </row>
    <row r="2240" spans="1:10">
      <c r="A2240" s="390">
        <v>45779</v>
      </c>
      <c r="B2240">
        <v>1230.9559999999999</v>
      </c>
      <c r="C2240">
        <v>5425.5739999999996</v>
      </c>
      <c r="H2240" s="390">
        <v>45779</v>
      </c>
      <c r="I2240">
        <v>7369.5240000000003</v>
      </c>
      <c r="J2240">
        <v>26025.614000000001</v>
      </c>
    </row>
    <row r="2241" spans="1:10">
      <c r="A2241" s="390">
        <v>45782</v>
      </c>
      <c r="B2241">
        <v>1236.048</v>
      </c>
      <c r="C2241">
        <v>5393.0029999999997</v>
      </c>
      <c r="H2241" s="390">
        <v>45782</v>
      </c>
      <c r="I2241">
        <v>7400.009</v>
      </c>
      <c r="J2241">
        <v>25870.621999999999</v>
      </c>
    </row>
    <row r="2242" spans="1:10">
      <c r="A2242" s="390">
        <v>45783</v>
      </c>
      <c r="B2242">
        <v>1239.329</v>
      </c>
      <c r="C2242">
        <v>5351.1450000000004</v>
      </c>
      <c r="H2242" s="390">
        <v>45783</v>
      </c>
      <c r="I2242">
        <v>7419.652</v>
      </c>
      <c r="J2242">
        <v>25670.168000000001</v>
      </c>
    </row>
    <row r="2243" spans="1:10">
      <c r="A2243" s="390">
        <v>45784</v>
      </c>
      <c r="B2243">
        <v>1231.355</v>
      </c>
      <c r="C2243">
        <v>5373.241</v>
      </c>
      <c r="H2243" s="390">
        <v>45784</v>
      </c>
      <c r="I2243">
        <v>7371.9110000000001</v>
      </c>
      <c r="J2243">
        <v>25776.381000000001</v>
      </c>
    </row>
    <row r="2244" spans="1:10">
      <c r="A2244" s="390">
        <v>45785</v>
      </c>
      <c r="B2244">
        <v>1251.8969999999999</v>
      </c>
      <c r="C2244">
        <v>5407.82</v>
      </c>
      <c r="H2244" s="390">
        <v>45785</v>
      </c>
      <c r="I2244">
        <v>7494.8919999999998</v>
      </c>
      <c r="J2244">
        <v>25942.307000000001</v>
      </c>
    </row>
    <row r="2245" spans="1:10">
      <c r="A2245" s="390">
        <v>45786</v>
      </c>
      <c r="B2245">
        <v>1263.4079999999999</v>
      </c>
      <c r="C2245">
        <v>5404.46</v>
      </c>
      <c r="H2245" s="390">
        <v>45786</v>
      </c>
      <c r="I2245">
        <v>7563.8069999999998</v>
      </c>
      <c r="J2245">
        <v>25930.67</v>
      </c>
    </row>
    <row r="2246" spans="1:10">
      <c r="A2246" s="390">
        <v>45789</v>
      </c>
      <c r="B2246">
        <v>1278.7280000000001</v>
      </c>
      <c r="C2246">
        <v>5582.38</v>
      </c>
      <c r="H2246" s="390">
        <v>45789</v>
      </c>
      <c r="I2246">
        <v>7655.5259999999998</v>
      </c>
      <c r="J2246">
        <v>26787.319</v>
      </c>
    </row>
    <row r="2247" spans="1:10">
      <c r="A2247" s="390">
        <v>45790</v>
      </c>
      <c r="B2247">
        <v>1282.1210000000001</v>
      </c>
      <c r="C2247">
        <v>5625.1220000000003</v>
      </c>
      <c r="H2247" s="390">
        <v>45790</v>
      </c>
      <c r="I2247">
        <v>7675.8389999999999</v>
      </c>
      <c r="J2247">
        <v>26993.093000000001</v>
      </c>
    </row>
    <row r="2248" spans="1:10">
      <c r="A2248" s="390">
        <v>45791</v>
      </c>
      <c r="B2248">
        <v>1291.3630000000001</v>
      </c>
      <c r="C2248">
        <v>5632.3770000000004</v>
      </c>
      <c r="H2248" s="390">
        <v>45791</v>
      </c>
      <c r="I2248">
        <v>7731.1679999999997</v>
      </c>
      <c r="J2248">
        <v>27029.319</v>
      </c>
    </row>
    <row r="2249" spans="1:10">
      <c r="A2249" s="390">
        <v>45792</v>
      </c>
      <c r="B2249">
        <v>1294.3779999999999</v>
      </c>
      <c r="C2249">
        <v>5653.5889999999999</v>
      </c>
      <c r="H2249" s="390">
        <v>45792</v>
      </c>
      <c r="I2249">
        <v>7749.2219999999998</v>
      </c>
      <c r="J2249">
        <v>27137.538</v>
      </c>
    </row>
    <row r="2250" spans="1:10">
      <c r="A2250" s="390">
        <v>45793</v>
      </c>
      <c r="B2250">
        <v>1302.6089999999999</v>
      </c>
      <c r="C2250">
        <v>5693.9059999999999</v>
      </c>
      <c r="H2250" s="390">
        <v>45793</v>
      </c>
      <c r="I2250">
        <v>7798.4989999999998</v>
      </c>
      <c r="J2250">
        <v>27334.591</v>
      </c>
    </row>
    <row r="2251" spans="1:10">
      <c r="A2251" s="390">
        <v>45796</v>
      </c>
      <c r="B2251">
        <v>1289.508</v>
      </c>
      <c r="C2251">
        <v>5698.7060000000001</v>
      </c>
      <c r="H2251" s="390">
        <v>45796</v>
      </c>
      <c r="I2251">
        <v>7838.2879999999996</v>
      </c>
      <c r="J2251">
        <v>27361.554</v>
      </c>
    </row>
    <row r="2252" spans="1:10">
      <c r="A2252" s="390">
        <v>45797</v>
      </c>
      <c r="B2252">
        <v>1301.739</v>
      </c>
      <c r="C2252">
        <v>5676.75</v>
      </c>
      <c r="H2252" s="390">
        <v>45797</v>
      </c>
      <c r="I2252">
        <v>7912.63</v>
      </c>
      <c r="J2252">
        <v>27256.692999999999</v>
      </c>
    </row>
    <row r="2253" spans="1:10">
      <c r="A2253" s="390">
        <v>45798</v>
      </c>
      <c r="B2253">
        <v>1302.819</v>
      </c>
      <c r="C2253">
        <v>5584.018</v>
      </c>
      <c r="H2253" s="390">
        <v>45798</v>
      </c>
      <c r="I2253">
        <v>7919.1959999999999</v>
      </c>
      <c r="J2253">
        <v>26812.347000000002</v>
      </c>
    </row>
    <row r="2254" spans="1:10">
      <c r="A2254" s="390">
        <v>45799</v>
      </c>
      <c r="B2254">
        <v>1292.989</v>
      </c>
      <c r="C2254">
        <v>5583.1049999999996</v>
      </c>
      <c r="H2254" s="390">
        <v>45799</v>
      </c>
      <c r="I2254">
        <v>7859.4470000000001</v>
      </c>
      <c r="J2254">
        <v>26808.525000000001</v>
      </c>
    </row>
    <row r="2255" spans="1:10">
      <c r="A2255" s="390">
        <v>45800</v>
      </c>
      <c r="B2255">
        <v>1268.1510000000001</v>
      </c>
      <c r="C2255">
        <v>5544.6149999999998</v>
      </c>
      <c r="H2255" s="390">
        <v>45800</v>
      </c>
      <c r="I2255">
        <v>7708.4690000000001</v>
      </c>
      <c r="J2255">
        <v>26625.431</v>
      </c>
    </row>
    <row r="2256" spans="1:10">
      <c r="A2256" s="390">
        <v>45803</v>
      </c>
      <c r="B2256">
        <v>1284.405</v>
      </c>
      <c r="C2256">
        <v>5544.6149999999998</v>
      </c>
      <c r="H2256" s="390">
        <v>45803</v>
      </c>
      <c r="I2256">
        <v>7807.2640000000001</v>
      </c>
      <c r="J2256">
        <v>26625.431</v>
      </c>
    </row>
    <row r="2257" spans="1:10">
      <c r="A2257" s="390">
        <v>45804</v>
      </c>
      <c r="B2257">
        <v>1288.5719999999999</v>
      </c>
      <c r="C2257">
        <v>5658.5140000000001</v>
      </c>
      <c r="H2257" s="390">
        <v>45804</v>
      </c>
      <c r="I2257">
        <v>7832.5950000000003</v>
      </c>
      <c r="J2257">
        <v>27174.544999999998</v>
      </c>
    </row>
    <row r="2258" spans="1:10">
      <c r="A2258" s="390">
        <v>45805</v>
      </c>
      <c r="B2258">
        <v>1289.02</v>
      </c>
      <c r="C2258">
        <v>5627.3630000000003</v>
      </c>
      <c r="H2258" s="390">
        <v>45805</v>
      </c>
      <c r="I2258">
        <v>7835.3190000000004</v>
      </c>
      <c r="J2258">
        <v>27025.243999999999</v>
      </c>
    </row>
    <row r="2259" spans="1:10">
      <c r="A2259" s="390">
        <v>45806</v>
      </c>
      <c r="B2259">
        <v>1283.9280000000001</v>
      </c>
      <c r="C2259">
        <v>5649.26</v>
      </c>
      <c r="H2259" s="390">
        <v>45806</v>
      </c>
      <c r="I2259">
        <v>7804.3680000000004</v>
      </c>
      <c r="J2259">
        <v>27130.83</v>
      </c>
    </row>
    <row r="2260" spans="1:10">
      <c r="A2260" s="390">
        <v>45807</v>
      </c>
      <c r="B2260">
        <v>1288.0999999999999</v>
      </c>
      <c r="C2260">
        <v>5650.0910000000003</v>
      </c>
      <c r="H2260" s="390">
        <v>45807</v>
      </c>
      <c r="I2260">
        <v>7829.7280000000001</v>
      </c>
      <c r="J2260">
        <v>27137.267</v>
      </c>
    </row>
    <row r="2261" spans="1:10">
      <c r="A2261" s="390">
        <v>45810</v>
      </c>
      <c r="B2261">
        <v>1285.2929999999999</v>
      </c>
      <c r="C2261">
        <v>5673.902</v>
      </c>
      <c r="H2261" s="390">
        <v>45810</v>
      </c>
      <c r="I2261">
        <v>7812.6629999999996</v>
      </c>
      <c r="J2261">
        <v>27254.852999999999</v>
      </c>
    </row>
    <row r="2262" spans="1:10">
      <c r="A2262" s="390">
        <v>45811</v>
      </c>
      <c r="B2262">
        <v>1287.7650000000001</v>
      </c>
      <c r="C2262">
        <v>5708.0420000000004</v>
      </c>
      <c r="H2262" s="390">
        <v>45811</v>
      </c>
      <c r="I2262">
        <v>7827.6890000000003</v>
      </c>
      <c r="J2262">
        <v>27419.187999999998</v>
      </c>
    </row>
    <row r="2263" spans="1:10">
      <c r="A2263" s="390">
        <v>45812</v>
      </c>
      <c r="B2263">
        <v>1283.943</v>
      </c>
      <c r="C2263">
        <v>5709.4840000000004</v>
      </c>
      <c r="H2263" s="390">
        <v>45812</v>
      </c>
      <c r="I2263">
        <v>7804.4560000000001</v>
      </c>
      <c r="J2263">
        <v>27427.213</v>
      </c>
    </row>
    <row r="2264" spans="1:10">
      <c r="A2264" s="390">
        <v>45813</v>
      </c>
      <c r="B2264">
        <v>1292.4970000000001</v>
      </c>
      <c r="C2264">
        <v>5680.2669999999998</v>
      </c>
      <c r="H2264" s="390">
        <v>45813</v>
      </c>
      <c r="I2264">
        <v>7856.4549999999999</v>
      </c>
      <c r="J2264">
        <v>27288.987000000001</v>
      </c>
    </row>
    <row r="2265" spans="1:10">
      <c r="A2265" s="390">
        <v>45814</v>
      </c>
      <c r="B2265">
        <v>1300.239</v>
      </c>
      <c r="C2265">
        <v>5737.8069999999998</v>
      </c>
      <c r="H2265" s="390">
        <v>45814</v>
      </c>
      <c r="I2265">
        <v>7903.5110000000004</v>
      </c>
      <c r="J2265">
        <v>27568.596000000001</v>
      </c>
    </row>
    <row r="2266" spans="1:10">
      <c r="A2266" s="390">
        <v>45817</v>
      </c>
      <c r="B2266">
        <v>1294.5519999999999</v>
      </c>
      <c r="C2266">
        <v>5741.7290000000003</v>
      </c>
      <c r="H2266" s="390">
        <v>45817</v>
      </c>
      <c r="I2266">
        <v>7868.9480000000003</v>
      </c>
      <c r="J2266">
        <v>27589.713</v>
      </c>
    </row>
    <row r="2267" spans="1:10">
      <c r="A2267" s="390">
        <v>45818</v>
      </c>
      <c r="B2267">
        <v>1285.913</v>
      </c>
      <c r="C2267">
        <v>5771.3729999999996</v>
      </c>
      <c r="H2267" s="390">
        <v>45818</v>
      </c>
      <c r="I2267">
        <v>7816.4319999999998</v>
      </c>
      <c r="J2267">
        <v>27733.07</v>
      </c>
    </row>
    <row r="2268" spans="1:10">
      <c r="A2268" s="390">
        <v>45819</v>
      </c>
      <c r="B2268">
        <v>1284.7639999999999</v>
      </c>
      <c r="C2268">
        <v>5755.6139999999996</v>
      </c>
      <c r="H2268" s="390">
        <v>45819</v>
      </c>
      <c r="I2268">
        <v>7809.45</v>
      </c>
      <c r="J2268">
        <v>27657.72</v>
      </c>
    </row>
    <row r="2269" spans="1:10">
      <c r="A2269" s="390">
        <v>45820</v>
      </c>
      <c r="B2269">
        <v>1278.0650000000001</v>
      </c>
      <c r="C2269">
        <v>5776.4229999999998</v>
      </c>
      <c r="H2269" s="390">
        <v>45820</v>
      </c>
      <c r="I2269">
        <v>7768.7269999999999</v>
      </c>
      <c r="J2269">
        <v>27758.016</v>
      </c>
    </row>
    <row r="2270" spans="1:10">
      <c r="A2270" s="390">
        <v>45821</v>
      </c>
      <c r="B2270">
        <v>1262.1980000000001</v>
      </c>
      <c r="C2270">
        <v>5710.96</v>
      </c>
      <c r="H2270" s="390">
        <v>45821</v>
      </c>
      <c r="I2270">
        <v>7672.28</v>
      </c>
      <c r="J2270">
        <v>27448.127</v>
      </c>
    </row>
    <row r="2271" spans="1:10">
      <c r="A2271" s="390">
        <v>45824</v>
      </c>
      <c r="B2271">
        <v>1278.482</v>
      </c>
      <c r="C2271">
        <v>5765.3950000000004</v>
      </c>
      <c r="H2271" s="390">
        <v>45824</v>
      </c>
      <c r="I2271">
        <v>7771.2650000000003</v>
      </c>
      <c r="J2271">
        <v>27714.343000000001</v>
      </c>
    </row>
    <row r="2272" spans="1:10">
      <c r="A2272" s="390">
        <v>45825</v>
      </c>
      <c r="B2272">
        <v>1261.1489999999999</v>
      </c>
      <c r="C2272">
        <v>5718.415</v>
      </c>
      <c r="H2272" s="390">
        <v>45825</v>
      </c>
      <c r="I2272">
        <v>7665.9030000000002</v>
      </c>
      <c r="J2272">
        <v>27489.334999999999</v>
      </c>
    </row>
    <row r="2273" spans="1:10">
      <c r="A2273" s="390">
        <v>45826</v>
      </c>
      <c r="B2273">
        <v>1262.145</v>
      </c>
      <c r="C2273">
        <v>5717.8429999999998</v>
      </c>
      <c r="H2273" s="390">
        <v>45826</v>
      </c>
      <c r="I2273">
        <v>7671.9570000000003</v>
      </c>
      <c r="J2273">
        <v>27487.446</v>
      </c>
    </row>
    <row r="2274" spans="1:10">
      <c r="A2274" s="390">
        <v>45827</v>
      </c>
      <c r="B2274">
        <v>1247.69</v>
      </c>
      <c r="C2274">
        <v>5717.8429999999998</v>
      </c>
      <c r="H2274" s="390">
        <v>45827</v>
      </c>
      <c r="I2274">
        <v>7584.0919999999996</v>
      </c>
      <c r="J2274">
        <v>27487.446</v>
      </c>
    </row>
    <row r="2275" spans="1:10">
      <c r="A2275" s="390">
        <v>45828</v>
      </c>
      <c r="B2275">
        <v>1257.047</v>
      </c>
      <c r="C2275">
        <v>5704.0640000000003</v>
      </c>
      <c r="H2275" s="390">
        <v>45828</v>
      </c>
      <c r="I2275">
        <v>7640.9679999999998</v>
      </c>
      <c r="J2275">
        <v>27422.737000000001</v>
      </c>
    </row>
    <row r="2276" spans="1:10">
      <c r="A2276" s="390">
        <v>45831</v>
      </c>
      <c r="B2276">
        <v>1244.5070000000001</v>
      </c>
      <c r="C2276">
        <v>5758.2030000000004</v>
      </c>
      <c r="H2276" s="390">
        <v>45831</v>
      </c>
      <c r="I2276">
        <v>7584.72</v>
      </c>
      <c r="J2276">
        <v>27683.485000000001</v>
      </c>
    </row>
    <row r="2277" spans="1:10">
      <c r="A2277" s="390">
        <v>45832</v>
      </c>
      <c r="B2277">
        <v>1262.261</v>
      </c>
      <c r="C2277">
        <v>5824.0439999999999</v>
      </c>
      <c r="H2277" s="390">
        <v>45832</v>
      </c>
      <c r="I2277">
        <v>7692.924</v>
      </c>
      <c r="J2277">
        <v>28000.626</v>
      </c>
    </row>
    <row r="2278" spans="1:10">
      <c r="A2278" s="390">
        <v>45833</v>
      </c>
      <c r="B2278">
        <v>1258.6559999999999</v>
      </c>
      <c r="C2278">
        <v>5822.9530000000004</v>
      </c>
      <c r="H2278" s="390">
        <v>45833</v>
      </c>
      <c r="I2278">
        <v>7670.9549999999999</v>
      </c>
      <c r="J2278">
        <v>27995.595000000001</v>
      </c>
    </row>
    <row r="2279" spans="1:10">
      <c r="A2279" s="390">
        <v>45834</v>
      </c>
      <c r="B2279">
        <v>1258.55</v>
      </c>
      <c r="C2279">
        <v>5870.1260000000002</v>
      </c>
      <c r="H2279" s="390">
        <v>45834</v>
      </c>
      <c r="I2279">
        <v>7670.3029999999999</v>
      </c>
      <c r="J2279">
        <v>28222.731</v>
      </c>
    </row>
    <row r="2280" spans="1:10">
      <c r="A2280" s="390">
        <v>45835</v>
      </c>
      <c r="B2280">
        <v>1272.249</v>
      </c>
      <c r="C2280">
        <v>5900.7039999999997</v>
      </c>
      <c r="H2280" s="390">
        <v>45835</v>
      </c>
      <c r="I2280">
        <v>7753.7979999999998</v>
      </c>
      <c r="J2280">
        <v>28371.703000000001</v>
      </c>
    </row>
    <row r="2281" spans="1:10">
      <c r="A2281" s="390">
        <v>45838</v>
      </c>
      <c r="B2281">
        <v>1273.058</v>
      </c>
      <c r="C2281">
        <v>5933.76</v>
      </c>
      <c r="H2281" s="390">
        <v>45838</v>
      </c>
      <c r="I2281">
        <v>7758.7280000000001</v>
      </c>
      <c r="J2281">
        <v>28533.321</v>
      </c>
    </row>
    <row r="2282" spans="1:10">
      <c r="A2282" s="390">
        <v>45839</v>
      </c>
      <c r="B2282">
        <v>1266.8119999999999</v>
      </c>
      <c r="C2282">
        <v>5923.7839999999997</v>
      </c>
      <c r="H2282" s="390">
        <v>45839</v>
      </c>
      <c r="I2282">
        <v>7720.6580000000004</v>
      </c>
      <c r="J2282">
        <v>28485.97</v>
      </c>
    </row>
    <row r="2283" spans="1:10">
      <c r="A2283" s="390">
        <v>45840</v>
      </c>
      <c r="B2283">
        <v>1272.5139999999999</v>
      </c>
      <c r="C2283">
        <v>5953.1469999999999</v>
      </c>
      <c r="H2283" s="390">
        <v>45840</v>
      </c>
      <c r="I2283">
        <v>7755.4089999999997</v>
      </c>
      <c r="J2283">
        <v>28627.91</v>
      </c>
    </row>
    <row r="2284" spans="1:10">
      <c r="A2284" s="390">
        <v>45841</v>
      </c>
      <c r="B2284">
        <v>1276.8150000000001</v>
      </c>
      <c r="C2284">
        <v>6003.3459999999995</v>
      </c>
      <c r="H2284" s="390">
        <v>45841</v>
      </c>
      <c r="I2284">
        <v>7781.6220000000003</v>
      </c>
      <c r="J2284">
        <v>28873.651999999998</v>
      </c>
    </row>
    <row r="2285" spans="1:10">
      <c r="A2285" s="390">
        <v>45842</v>
      </c>
      <c r="B2285">
        <v>1266.319</v>
      </c>
      <c r="C2285">
        <v>6003.3459999999995</v>
      </c>
      <c r="H2285" s="390">
        <v>45842</v>
      </c>
      <c r="I2285">
        <v>7717.6559999999999</v>
      </c>
      <c r="J2285">
        <v>28873.651999999998</v>
      </c>
    </row>
    <row r="2286" spans="1:10">
      <c r="A2286" s="390">
        <v>45845</v>
      </c>
      <c r="B2286">
        <v>1275.6210000000001</v>
      </c>
      <c r="C2286">
        <v>5956.8209999999999</v>
      </c>
      <c r="H2286" s="390">
        <v>45845</v>
      </c>
      <c r="I2286">
        <v>7774.348</v>
      </c>
      <c r="J2286">
        <v>28650.43</v>
      </c>
    </row>
    <row r="2287" spans="1:10">
      <c r="A2287" s="390">
        <v>45846</v>
      </c>
      <c r="B2287">
        <v>1283.8910000000001</v>
      </c>
      <c r="C2287">
        <v>5951.107</v>
      </c>
      <c r="H2287" s="390">
        <v>45846</v>
      </c>
      <c r="I2287">
        <v>7824.7470000000003</v>
      </c>
      <c r="J2287">
        <v>28623.081999999999</v>
      </c>
    </row>
    <row r="2288" spans="1:10">
      <c r="A2288" s="390">
        <v>45847</v>
      </c>
      <c r="B2288">
        <v>1305.5319999999999</v>
      </c>
      <c r="C2288">
        <v>5988.0029999999997</v>
      </c>
      <c r="H2288" s="390">
        <v>45847</v>
      </c>
      <c r="I2288">
        <v>7956.6390000000001</v>
      </c>
      <c r="J2288">
        <v>28800.866999999998</v>
      </c>
    </row>
    <row r="2289" spans="1:10">
      <c r="A2289" s="390">
        <v>45848</v>
      </c>
      <c r="B2289">
        <v>1294.7190000000001</v>
      </c>
      <c r="C2289">
        <v>6001.3810000000003</v>
      </c>
      <c r="H2289" s="390">
        <v>45848</v>
      </c>
      <c r="I2289">
        <v>7890.7370000000001</v>
      </c>
      <c r="J2289">
        <v>28869.194</v>
      </c>
    </row>
    <row r="2290" spans="1:10">
      <c r="A2290" s="390">
        <v>45849</v>
      </c>
      <c r="B2290">
        <v>1281.421</v>
      </c>
      <c r="C2290">
        <v>5980.5839999999998</v>
      </c>
      <c r="H2290" s="390">
        <v>45849</v>
      </c>
      <c r="I2290">
        <v>7809.6930000000002</v>
      </c>
      <c r="J2290">
        <v>28769.21</v>
      </c>
    </row>
    <row r="2291" spans="1:10">
      <c r="A2291" s="390">
        <v>45852</v>
      </c>
      <c r="B2291">
        <v>1284.357</v>
      </c>
      <c r="C2291">
        <v>5991.8829999999998</v>
      </c>
      <c r="H2291" s="390">
        <v>45852</v>
      </c>
      <c r="I2291">
        <v>7827.5870000000004</v>
      </c>
      <c r="J2291">
        <v>28823.611000000001</v>
      </c>
    </row>
    <row r="2292" spans="1:10">
      <c r="A2292" s="390">
        <v>45853</v>
      </c>
      <c r="B2292">
        <v>1275.876</v>
      </c>
      <c r="C2292">
        <v>5967.8220000000001</v>
      </c>
      <c r="H2292" s="390">
        <v>45853</v>
      </c>
      <c r="I2292">
        <v>7775.9030000000002</v>
      </c>
      <c r="J2292">
        <v>28710.564999999999</v>
      </c>
    </row>
    <row r="2293" spans="1:10">
      <c r="A2293" s="390">
        <v>45854</v>
      </c>
      <c r="B2293">
        <v>1272.193</v>
      </c>
      <c r="C2293">
        <v>5988.0259999999998</v>
      </c>
      <c r="H2293" s="390">
        <v>45854</v>
      </c>
      <c r="I2293">
        <v>7753.4539999999997</v>
      </c>
      <c r="J2293">
        <v>28807.821</v>
      </c>
    </row>
    <row r="2294" spans="1:10">
      <c r="A2294" s="390">
        <v>45855</v>
      </c>
      <c r="B2294">
        <v>1283.9449999999999</v>
      </c>
      <c r="C2294">
        <v>6020.4480000000003</v>
      </c>
      <c r="H2294" s="390">
        <v>45855</v>
      </c>
      <c r="I2294">
        <v>7825.0789999999997</v>
      </c>
      <c r="J2294">
        <v>28964.082999999999</v>
      </c>
    </row>
    <row r="2295" spans="1:10">
      <c r="A2295" s="390">
        <v>45856</v>
      </c>
      <c r="B2295">
        <v>1288.6010000000001</v>
      </c>
      <c r="C2295">
        <v>6022.442</v>
      </c>
      <c r="H2295" s="390">
        <v>45856</v>
      </c>
      <c r="I2295">
        <v>7853.4530000000004</v>
      </c>
      <c r="J2295">
        <v>28975.419000000002</v>
      </c>
    </row>
    <row r="2296" spans="1:10">
      <c r="A2296" s="390">
        <v>45859</v>
      </c>
      <c r="B2296">
        <v>1282.4259999999999</v>
      </c>
      <c r="C2296">
        <v>6029.0320000000002</v>
      </c>
      <c r="H2296" s="390">
        <v>45859</v>
      </c>
      <c r="I2296">
        <v>7847.9040000000005</v>
      </c>
      <c r="J2296">
        <v>29007.874</v>
      </c>
    </row>
    <row r="2297" spans="1:10">
      <c r="A2297" s="390">
        <v>45860</v>
      </c>
      <c r="B2297">
        <v>1282.056</v>
      </c>
      <c r="C2297">
        <v>6032.2839999999997</v>
      </c>
      <c r="H2297" s="390">
        <v>45860</v>
      </c>
      <c r="I2297">
        <v>7845.6390000000001</v>
      </c>
      <c r="J2297">
        <v>29024.053</v>
      </c>
    </row>
    <row r="2298" spans="1:10">
      <c r="A2298" s="390">
        <v>45861</v>
      </c>
      <c r="B2298">
        <v>1301.296</v>
      </c>
      <c r="C2298">
        <v>6078.9179999999997</v>
      </c>
      <c r="H2298" s="390">
        <v>45861</v>
      </c>
      <c r="I2298">
        <v>7963.3810000000003</v>
      </c>
      <c r="J2298">
        <v>29248.787</v>
      </c>
    </row>
    <row r="2299" spans="1:10">
      <c r="A2299" s="390">
        <v>45862</v>
      </c>
      <c r="B2299">
        <v>1305.8240000000001</v>
      </c>
      <c r="C2299">
        <v>6082.9809999999998</v>
      </c>
      <c r="H2299" s="390">
        <v>45862</v>
      </c>
      <c r="I2299">
        <v>7991.0919999999996</v>
      </c>
      <c r="J2299">
        <v>29268.567999999999</v>
      </c>
    </row>
    <row r="2300" spans="1:10">
      <c r="A2300" s="390">
        <v>45863</v>
      </c>
      <c r="B2300">
        <v>1310.4059999999999</v>
      </c>
      <c r="C2300">
        <v>6108.1930000000002</v>
      </c>
      <c r="H2300" s="390">
        <v>45863</v>
      </c>
      <c r="I2300">
        <v>8019.1279999999997</v>
      </c>
      <c r="J2300">
        <v>29391.401999999998</v>
      </c>
    </row>
    <row r="2301" spans="1:10">
      <c r="A2301" s="390">
        <v>45866</v>
      </c>
      <c r="B2301">
        <v>1309.798</v>
      </c>
      <c r="C2301">
        <v>6110.0410000000002</v>
      </c>
      <c r="H2301" s="390">
        <v>45866</v>
      </c>
      <c r="I2301">
        <v>8015.4080000000004</v>
      </c>
      <c r="J2301">
        <v>29400.295999999998</v>
      </c>
    </row>
    <row r="2302" spans="1:10">
      <c r="A2302" s="390">
        <v>45867</v>
      </c>
      <c r="B2302">
        <v>1325.5920000000001</v>
      </c>
      <c r="C2302">
        <v>6092.37</v>
      </c>
      <c r="H2302" s="390">
        <v>45867</v>
      </c>
      <c r="I2302">
        <v>8112.0590000000002</v>
      </c>
      <c r="J2302">
        <v>29315.401999999998</v>
      </c>
    </row>
    <row r="2303" spans="1:10">
      <c r="A2303" s="390">
        <v>45868</v>
      </c>
      <c r="B2303">
        <v>1340.6669999999999</v>
      </c>
      <c r="C2303">
        <v>6085.442</v>
      </c>
      <c r="H2303" s="390">
        <v>45868</v>
      </c>
      <c r="I2303">
        <v>8204.3130000000001</v>
      </c>
      <c r="J2303">
        <v>29282.254000000001</v>
      </c>
    </row>
    <row r="2304" spans="1:10">
      <c r="A2304" s="390">
        <v>45869</v>
      </c>
      <c r="B2304">
        <v>1318.028</v>
      </c>
      <c r="C2304">
        <v>6065.0420000000004</v>
      </c>
      <c r="H2304" s="390">
        <v>45869</v>
      </c>
      <c r="I2304">
        <v>8065.7709999999997</v>
      </c>
      <c r="J2304">
        <v>29186.246999999999</v>
      </c>
    </row>
    <row r="2305" spans="1:10">
      <c r="A2305" s="390">
        <v>45870</v>
      </c>
      <c r="B2305">
        <v>1284.452</v>
      </c>
      <c r="C2305">
        <v>5965.0529999999999</v>
      </c>
      <c r="H2305" s="390">
        <v>45870</v>
      </c>
      <c r="I2305">
        <v>7860.3010000000004</v>
      </c>
      <c r="J2305">
        <v>28706.133999999998</v>
      </c>
    </row>
    <row r="2306" spans="1:10">
      <c r="A2306" s="390">
        <v>45873</v>
      </c>
      <c r="B2306">
        <v>1309.567</v>
      </c>
      <c r="C2306">
        <v>6055.8059999999996</v>
      </c>
      <c r="H2306" s="390">
        <v>45873</v>
      </c>
      <c r="I2306">
        <v>8013.9939999999997</v>
      </c>
      <c r="J2306">
        <v>29143.947</v>
      </c>
    </row>
    <row r="2307" spans="1:10">
      <c r="A2307" s="390">
        <v>45874</v>
      </c>
      <c r="B2307">
        <v>1312.0260000000001</v>
      </c>
      <c r="C2307">
        <v>6025.4549999999999</v>
      </c>
      <c r="H2307" s="390">
        <v>45874</v>
      </c>
      <c r="I2307">
        <v>8029.0460000000003</v>
      </c>
      <c r="J2307">
        <v>28998.327000000001</v>
      </c>
    </row>
    <row r="2308" spans="1:10">
      <c r="A2308" s="390">
        <v>45875</v>
      </c>
      <c r="B2308">
        <v>1320.37</v>
      </c>
      <c r="C2308">
        <v>6069.683</v>
      </c>
      <c r="H2308" s="390">
        <v>45875</v>
      </c>
      <c r="I2308">
        <v>8080.1080000000002</v>
      </c>
      <c r="J2308">
        <v>29211.272000000001</v>
      </c>
    </row>
    <row r="2309" spans="1:10">
      <c r="A2309" s="390">
        <v>45876</v>
      </c>
      <c r="B2309">
        <v>1331.896</v>
      </c>
      <c r="C2309">
        <v>6066.018</v>
      </c>
      <c r="H2309" s="390">
        <v>45876</v>
      </c>
      <c r="I2309">
        <v>8150.6409999999996</v>
      </c>
      <c r="J2309">
        <v>29194.05</v>
      </c>
    </row>
    <row r="2310" spans="1:10">
      <c r="A2310" s="390">
        <v>45877</v>
      </c>
      <c r="B2310">
        <v>1338.8710000000001</v>
      </c>
      <c r="C2310">
        <v>6110.3689999999997</v>
      </c>
      <c r="H2310" s="390">
        <v>45877</v>
      </c>
      <c r="I2310">
        <v>8193.3259999999991</v>
      </c>
      <c r="J2310">
        <v>29410.187000000002</v>
      </c>
    </row>
    <row r="2311" spans="1:10">
      <c r="A2311" s="390">
        <v>45880</v>
      </c>
      <c r="B2311">
        <v>1338.165</v>
      </c>
      <c r="C2311">
        <v>6094.2929999999997</v>
      </c>
      <c r="H2311" s="390">
        <v>45880</v>
      </c>
      <c r="I2311">
        <v>8189.0020000000004</v>
      </c>
      <c r="J2311">
        <v>29335.620999999999</v>
      </c>
    </row>
    <row r="2312" spans="1:10">
      <c r="A2312" s="390">
        <v>45881</v>
      </c>
      <c r="B2312">
        <v>1348.56</v>
      </c>
      <c r="C2312">
        <v>6162.3130000000001</v>
      </c>
      <c r="H2312" s="390">
        <v>45881</v>
      </c>
      <c r="I2312">
        <v>8252.6139999999996</v>
      </c>
      <c r="J2312">
        <v>29663.968000000001</v>
      </c>
    </row>
    <row r="2313" spans="1:10">
      <c r="A2313" s="390">
        <v>45882</v>
      </c>
      <c r="B2313">
        <v>1357.5219999999999</v>
      </c>
      <c r="C2313">
        <v>6181.0280000000002</v>
      </c>
      <c r="H2313" s="390">
        <v>45882</v>
      </c>
      <c r="I2313">
        <v>8307.4599999999991</v>
      </c>
      <c r="J2313">
        <v>29755.002</v>
      </c>
    </row>
    <row r="2314" spans="1:10">
      <c r="A2314" s="390">
        <v>45883</v>
      </c>
      <c r="B2314">
        <v>1373.8240000000001</v>
      </c>
      <c r="C2314">
        <v>6180.93</v>
      </c>
      <c r="H2314" s="390">
        <v>45883</v>
      </c>
      <c r="I2314">
        <v>8407.2219999999998</v>
      </c>
      <c r="J2314">
        <v>29755.589</v>
      </c>
    </row>
    <row r="2315" spans="1:10">
      <c r="A2315" s="390">
        <v>45884</v>
      </c>
      <c r="B2315">
        <v>1373.8240000000001</v>
      </c>
      <c r="C2315">
        <v>6164.2969999999996</v>
      </c>
      <c r="H2315" s="390">
        <v>45884</v>
      </c>
      <c r="I2315">
        <v>8407.2219999999998</v>
      </c>
      <c r="J2315">
        <v>29682.172999999999</v>
      </c>
    </row>
    <row r="2316" spans="1:10">
      <c r="A2316" s="390">
        <v>45887</v>
      </c>
      <c r="B2316">
        <v>1373.174</v>
      </c>
      <c r="C2316">
        <v>6164.1660000000002</v>
      </c>
      <c r="H2316" s="390">
        <v>45887</v>
      </c>
      <c r="I2316">
        <v>8403.2430000000004</v>
      </c>
      <c r="J2316">
        <v>29683.757000000001</v>
      </c>
    </row>
    <row r="2317" spans="1:10">
      <c r="A2317" s="390">
        <v>45888</v>
      </c>
      <c r="B2317">
        <v>1385.229</v>
      </c>
      <c r="C2317">
        <v>6124.9979999999996</v>
      </c>
      <c r="H2317" s="390">
        <v>45888</v>
      </c>
      <c r="I2317">
        <v>8477.0149999999994</v>
      </c>
      <c r="J2317">
        <v>29497.59</v>
      </c>
    </row>
    <row r="2318" spans="1:10">
      <c r="A2318" s="390">
        <v>45889</v>
      </c>
      <c r="B2318">
        <v>1380.8130000000001</v>
      </c>
      <c r="C2318">
        <v>6110.46</v>
      </c>
      <c r="H2318" s="390">
        <v>45889</v>
      </c>
      <c r="I2318">
        <v>8449.9940000000006</v>
      </c>
      <c r="J2318">
        <v>29428.262999999999</v>
      </c>
    </row>
    <row r="2319" spans="1:10">
      <c r="A2319" s="390">
        <v>45890</v>
      </c>
      <c r="B2319">
        <v>1385.6320000000001</v>
      </c>
      <c r="C2319">
        <v>6086.6229999999996</v>
      </c>
      <c r="H2319" s="390">
        <v>45890</v>
      </c>
      <c r="I2319">
        <v>8479.4830000000002</v>
      </c>
      <c r="J2319">
        <v>29316.981</v>
      </c>
    </row>
    <row r="2320" spans="1:10">
      <c r="A2320" s="390">
        <v>45891</v>
      </c>
      <c r="B2320">
        <v>1393.1969999999999</v>
      </c>
      <c r="C2320">
        <v>6180.9570000000003</v>
      </c>
      <c r="H2320" s="390">
        <v>45891</v>
      </c>
      <c r="I2320">
        <v>8525.7780000000002</v>
      </c>
      <c r="J2320">
        <v>29772.657999999999</v>
      </c>
    </row>
    <row r="2321" spans="1:10">
      <c r="A2321" s="390">
        <v>45894</v>
      </c>
      <c r="B2321">
        <v>1390.079</v>
      </c>
      <c r="C2321">
        <v>6154.4970000000003</v>
      </c>
      <c r="H2321" s="390">
        <v>45894</v>
      </c>
      <c r="I2321">
        <v>8506.6939999999995</v>
      </c>
      <c r="J2321">
        <v>29645.793000000001</v>
      </c>
    </row>
    <row r="2322" spans="1:10">
      <c r="A2322" s="390">
        <v>45895</v>
      </c>
      <c r="B2322">
        <v>1371.4269999999999</v>
      </c>
      <c r="C2322">
        <v>6180.8339999999998</v>
      </c>
      <c r="H2322" s="390">
        <v>45895</v>
      </c>
      <c r="I2322">
        <v>8392.5550000000003</v>
      </c>
      <c r="J2322">
        <v>29774.472000000002</v>
      </c>
    </row>
    <row r="2323" spans="1:10">
      <c r="A2323" s="390">
        <v>45896</v>
      </c>
      <c r="B2323">
        <v>1361.8789999999999</v>
      </c>
      <c r="C2323">
        <v>6195.01</v>
      </c>
      <c r="H2323" s="390">
        <v>45896</v>
      </c>
      <c r="I2323">
        <v>8334.125</v>
      </c>
      <c r="J2323">
        <v>29842.787</v>
      </c>
    </row>
    <row r="2324" spans="1:10">
      <c r="A2324" s="390">
        <v>45897</v>
      </c>
      <c r="B2324">
        <v>1364.6079999999999</v>
      </c>
      <c r="C2324">
        <v>6218.1130000000003</v>
      </c>
      <c r="H2324" s="390">
        <v>45897</v>
      </c>
      <c r="I2324">
        <v>8350.8250000000007</v>
      </c>
      <c r="J2324">
        <v>29954.803</v>
      </c>
    </row>
    <row r="2325" spans="1:10">
      <c r="A2325" s="390">
        <v>45898</v>
      </c>
      <c r="B2325">
        <v>1357.4649999999999</v>
      </c>
      <c r="C2325">
        <v>6176.9930000000004</v>
      </c>
      <c r="H2325" s="390">
        <v>45898</v>
      </c>
      <c r="I2325">
        <v>8307.11</v>
      </c>
      <c r="J2325">
        <v>29759.289000000001</v>
      </c>
    </row>
    <row r="2326" spans="1:10">
      <c r="A2326" s="390">
        <v>45901</v>
      </c>
      <c r="B2326">
        <v>1365.3620000000001</v>
      </c>
      <c r="C2326">
        <v>6176.9930000000004</v>
      </c>
      <c r="H2326" s="390">
        <v>45901</v>
      </c>
      <c r="I2326">
        <v>8355.4410000000007</v>
      </c>
      <c r="J2326">
        <v>29759.289000000001</v>
      </c>
    </row>
    <row r="2327" spans="1:10">
      <c r="A2327" s="390">
        <v>45902</v>
      </c>
      <c r="B2327">
        <v>1344.723</v>
      </c>
      <c r="C2327">
        <v>6135.1419999999998</v>
      </c>
      <c r="H2327" s="390">
        <v>45902</v>
      </c>
      <c r="I2327">
        <v>8229.134</v>
      </c>
      <c r="J2327">
        <v>29560.625</v>
      </c>
    </row>
    <row r="2328" spans="1:10">
      <c r="A2328" s="390">
        <v>45903</v>
      </c>
      <c r="B2328">
        <v>1348.229</v>
      </c>
      <c r="C2328">
        <v>6164.8069999999998</v>
      </c>
      <c r="H2328" s="390">
        <v>45903</v>
      </c>
      <c r="I2328">
        <v>8250.59</v>
      </c>
      <c r="J2328">
        <v>29704.048999999999</v>
      </c>
    </row>
    <row r="2329" spans="1:10">
      <c r="A2329" s="390">
        <v>45904</v>
      </c>
      <c r="B2329">
        <v>1354.9290000000001</v>
      </c>
      <c r="C2329">
        <v>6216.3710000000001</v>
      </c>
      <c r="H2329" s="390">
        <v>45904</v>
      </c>
      <c r="I2329">
        <v>8291.5910000000003</v>
      </c>
      <c r="J2329">
        <v>29955.089</v>
      </c>
    </row>
    <row r="2330" spans="1:10">
      <c r="A2330" s="390">
        <v>45905</v>
      </c>
      <c r="B2330">
        <v>1340.116</v>
      </c>
      <c r="C2330">
        <v>6197.7290000000003</v>
      </c>
      <c r="H2330" s="390">
        <v>45905</v>
      </c>
      <c r="I2330">
        <v>8200.9429999999993</v>
      </c>
      <c r="J2330">
        <v>29869.394</v>
      </c>
    </row>
    <row r="2331" spans="1:10">
      <c r="A2331" s="390">
        <v>45908</v>
      </c>
      <c r="B2331">
        <v>1343.3430000000001</v>
      </c>
      <c r="C2331">
        <v>6213.1909999999998</v>
      </c>
      <c r="H2331" s="390">
        <v>45908</v>
      </c>
      <c r="I2331">
        <v>8220.69</v>
      </c>
      <c r="J2331">
        <v>29945.432000000001</v>
      </c>
    </row>
    <row r="2332" spans="1:10">
      <c r="A2332" s="390">
        <v>45909</v>
      </c>
      <c r="B2332">
        <v>1352.2429999999999</v>
      </c>
      <c r="C2332">
        <v>6231.6360000000004</v>
      </c>
      <c r="H2332" s="390">
        <v>45909</v>
      </c>
      <c r="I2332">
        <v>8275.1569999999992</v>
      </c>
      <c r="J2332">
        <v>30035.278999999999</v>
      </c>
    </row>
    <row r="2333" spans="1:10">
      <c r="A2333" s="390">
        <v>45910</v>
      </c>
      <c r="B2333">
        <v>1353.838</v>
      </c>
      <c r="C2333">
        <v>6248.8770000000004</v>
      </c>
      <c r="H2333" s="390">
        <v>45910</v>
      </c>
      <c r="I2333">
        <v>8284.9169999999995</v>
      </c>
      <c r="J2333">
        <v>30119.19</v>
      </c>
    </row>
    <row r="2334" spans="1:10">
      <c r="A2334" s="390">
        <v>45911</v>
      </c>
      <c r="B2334">
        <v>1365.347</v>
      </c>
      <c r="C2334">
        <v>6302.0110000000004</v>
      </c>
      <c r="H2334" s="390">
        <v>45911</v>
      </c>
      <c r="I2334">
        <v>8355.3469999999998</v>
      </c>
      <c r="J2334">
        <v>30375.567999999999</v>
      </c>
    </row>
    <row r="2335" spans="1:10">
      <c r="A2335" s="390">
        <v>45912</v>
      </c>
      <c r="B2335">
        <v>1369.4690000000001</v>
      </c>
      <c r="C2335">
        <v>6297.74</v>
      </c>
      <c r="H2335" s="390">
        <v>45912</v>
      </c>
      <c r="I2335">
        <v>8380.57</v>
      </c>
      <c r="J2335">
        <v>30356.348000000002</v>
      </c>
    </row>
    <row r="2336" spans="1:10">
      <c r="A2336" s="390">
        <v>45915</v>
      </c>
      <c r="B2336">
        <v>1384.596</v>
      </c>
      <c r="C2336">
        <v>6328.1549999999997</v>
      </c>
      <c r="H2336" s="390">
        <v>45915</v>
      </c>
      <c r="I2336">
        <v>8473.1409999999996</v>
      </c>
      <c r="J2336">
        <v>30509.64</v>
      </c>
    </row>
    <row r="2337" spans="1:10">
      <c r="A2337" s="390">
        <v>45916</v>
      </c>
      <c r="B2337">
        <v>1366.854</v>
      </c>
      <c r="C2337">
        <v>6320.8940000000002</v>
      </c>
      <c r="H2337" s="390">
        <v>45916</v>
      </c>
      <c r="I2337">
        <v>8364.57</v>
      </c>
      <c r="J2337">
        <v>30475.924999999999</v>
      </c>
    </row>
    <row r="2338" spans="1:10">
      <c r="A2338" s="390">
        <v>45917</v>
      </c>
      <c r="B2338">
        <v>1347.7660000000001</v>
      </c>
      <c r="C2338">
        <v>6315.4679999999998</v>
      </c>
      <c r="H2338" s="390">
        <v>45917</v>
      </c>
      <c r="I2338">
        <v>8247.7569999999996</v>
      </c>
      <c r="J2338">
        <v>30450.225999999999</v>
      </c>
    </row>
    <row r="2339" spans="1:10">
      <c r="A2339" s="390">
        <v>45918</v>
      </c>
      <c r="B2339">
        <v>1357.752</v>
      </c>
      <c r="C2339">
        <v>6348.5259999999998</v>
      </c>
      <c r="H2339" s="390">
        <v>45918</v>
      </c>
      <c r="I2339">
        <v>8308.8680000000004</v>
      </c>
      <c r="J2339">
        <v>30610.062999999998</v>
      </c>
    </row>
    <row r="2340" spans="1:10">
      <c r="A2340" s="390">
        <v>45919</v>
      </c>
      <c r="B2340">
        <v>1359.173</v>
      </c>
      <c r="C2340">
        <v>6379.5420000000004</v>
      </c>
      <c r="H2340" s="390">
        <v>45919</v>
      </c>
      <c r="I2340">
        <v>8317.5650000000005</v>
      </c>
      <c r="J2340">
        <v>30759.683000000001</v>
      </c>
    </row>
    <row r="2341" spans="1:10">
      <c r="A2341" s="390">
        <v>45922</v>
      </c>
      <c r="B2341">
        <v>1362.0840000000001</v>
      </c>
      <c r="C2341">
        <v>6408.1149999999998</v>
      </c>
      <c r="H2341" s="390">
        <v>45922</v>
      </c>
      <c r="I2341">
        <v>8343.7090000000007</v>
      </c>
      <c r="J2341">
        <v>30899.819</v>
      </c>
    </row>
    <row r="2342" spans="1:10">
      <c r="A2342" s="390">
        <v>45923</v>
      </c>
      <c r="B2342">
        <v>1361.6020000000001</v>
      </c>
      <c r="C2342">
        <v>6371.5079999999998</v>
      </c>
      <c r="H2342" s="390">
        <v>45923</v>
      </c>
      <c r="I2342">
        <v>8340.7559999999994</v>
      </c>
      <c r="J2342">
        <v>30723.31</v>
      </c>
    </row>
    <row r="2343" spans="1:10">
      <c r="A2343" s="390">
        <v>45924</v>
      </c>
      <c r="B2343">
        <v>1360.74</v>
      </c>
      <c r="C2343">
        <v>6352.13</v>
      </c>
      <c r="H2343" s="390">
        <v>45924</v>
      </c>
      <c r="I2343">
        <v>8335.473</v>
      </c>
      <c r="J2343">
        <v>30630.043000000001</v>
      </c>
    </row>
    <row r="2344" spans="1:10">
      <c r="A2344" s="390">
        <v>45925</v>
      </c>
      <c r="B2344">
        <v>1357.1510000000001</v>
      </c>
      <c r="C2344">
        <v>6320.2049999999999</v>
      </c>
      <c r="H2344" s="390">
        <v>45925</v>
      </c>
      <c r="I2344">
        <v>8313.4879999999994</v>
      </c>
      <c r="J2344">
        <v>30476.46</v>
      </c>
    </row>
    <row r="2345" spans="1:10">
      <c r="A2345" s="390">
        <v>45926</v>
      </c>
      <c r="B2345">
        <v>1371.645</v>
      </c>
      <c r="C2345">
        <v>6357.2860000000001</v>
      </c>
      <c r="H2345" s="390">
        <v>45926</v>
      </c>
      <c r="I2345">
        <v>8402.2710000000006</v>
      </c>
      <c r="J2345">
        <v>30656.205999999998</v>
      </c>
    </row>
    <row r="2346" spans="1:10">
      <c r="A2346" s="390">
        <v>45929</v>
      </c>
      <c r="B2346">
        <v>1367.2650000000001</v>
      </c>
      <c r="C2346">
        <v>6374.6930000000002</v>
      </c>
      <c r="H2346" s="390">
        <v>45929</v>
      </c>
      <c r="I2346">
        <v>8375.4439999999995</v>
      </c>
      <c r="J2346">
        <v>30740.401000000002</v>
      </c>
    </row>
    <row r="2347" spans="1:10">
      <c r="A2347" s="390">
        <v>45930</v>
      </c>
      <c r="B2347">
        <v>1372.2860000000001</v>
      </c>
      <c r="C2347">
        <v>6397.04</v>
      </c>
      <c r="H2347" s="390">
        <v>45930</v>
      </c>
      <c r="I2347">
        <v>8406.2019999999993</v>
      </c>
      <c r="J2347">
        <v>30851.464</v>
      </c>
    </row>
    <row r="2348" spans="1:10">
      <c r="A2348" s="390">
        <v>45931</v>
      </c>
      <c r="B2348">
        <v>1384.4680000000001</v>
      </c>
      <c r="C2348">
        <v>6417.6580000000004</v>
      </c>
      <c r="H2348" s="390">
        <v>45931</v>
      </c>
      <c r="I2348">
        <v>8480.8250000000007</v>
      </c>
      <c r="J2348">
        <v>30952.38</v>
      </c>
    </row>
    <row r="2349" spans="1:10">
      <c r="A2349" s="390">
        <v>45932</v>
      </c>
      <c r="B2349">
        <v>1384.4680000000001</v>
      </c>
      <c r="C2349">
        <v>6423.6490000000003</v>
      </c>
      <c r="H2349" s="390">
        <v>45932</v>
      </c>
      <c r="I2349">
        <v>8480.8220000000001</v>
      </c>
      <c r="J2349">
        <v>30981.608</v>
      </c>
    </row>
    <row r="2350" spans="1:10">
      <c r="A2350" s="390">
        <v>45933</v>
      </c>
      <c r="B2350">
        <v>1390.008</v>
      </c>
      <c r="C2350">
        <v>6422.607</v>
      </c>
      <c r="H2350" s="390">
        <v>45933</v>
      </c>
      <c r="I2350">
        <v>8514.759</v>
      </c>
      <c r="J2350">
        <v>30979.679</v>
      </c>
    </row>
    <row r="2351" spans="1:10">
      <c r="A2351" s="390">
        <v>45936</v>
      </c>
      <c r="B2351">
        <v>1385.9069999999999</v>
      </c>
      <c r="C2351">
        <v>6446.7439999999997</v>
      </c>
      <c r="H2351" s="390">
        <v>45936</v>
      </c>
      <c r="I2351">
        <v>8489.6360000000004</v>
      </c>
      <c r="J2351">
        <v>31098.326000000001</v>
      </c>
    </row>
    <row r="2352" spans="1:10">
      <c r="A2352" s="390">
        <v>45937</v>
      </c>
      <c r="B2352">
        <v>1383.67</v>
      </c>
      <c r="C2352">
        <v>6419.7690000000002</v>
      </c>
      <c r="H2352" s="390">
        <v>45937</v>
      </c>
      <c r="I2352">
        <v>8475.9359999999997</v>
      </c>
      <c r="J2352">
        <v>30968.440999999999</v>
      </c>
    </row>
    <row r="2353" spans="1:10">
      <c r="A2353" s="390">
        <v>45938</v>
      </c>
      <c r="B2353">
        <v>1396.8430000000001</v>
      </c>
      <c r="C2353">
        <v>6458.8289999999997</v>
      </c>
      <c r="H2353" s="390">
        <v>45938</v>
      </c>
      <c r="I2353">
        <v>8556.6270000000004</v>
      </c>
      <c r="J2353">
        <v>31156.863000000001</v>
      </c>
    </row>
    <row r="2354" spans="1:10">
      <c r="A2354" s="390">
        <v>45939</v>
      </c>
      <c r="B2354">
        <v>1370.5630000000001</v>
      </c>
      <c r="C2354">
        <v>6441.415</v>
      </c>
      <c r="H2354" s="390">
        <v>45939</v>
      </c>
      <c r="I2354">
        <v>8395.6479999999992</v>
      </c>
      <c r="J2354">
        <v>31073.9</v>
      </c>
    </row>
    <row r="2355" spans="1:10">
      <c r="A2355" s="390">
        <v>45940</v>
      </c>
      <c r="B2355">
        <v>1347.2159999999999</v>
      </c>
      <c r="C2355">
        <v>6266.6450000000004</v>
      </c>
      <c r="H2355" s="390">
        <v>45940</v>
      </c>
      <c r="I2355">
        <v>8252.6299999999992</v>
      </c>
      <c r="J2355">
        <v>30234.733</v>
      </c>
    </row>
    <row r="2356" spans="1:10">
      <c r="A2356" s="390">
        <v>45943</v>
      </c>
      <c r="B2356">
        <v>1348.942</v>
      </c>
      <c r="C2356">
        <v>6364.8760000000002</v>
      </c>
      <c r="H2356" s="390">
        <v>45943</v>
      </c>
      <c r="I2356">
        <v>8263.2049999999999</v>
      </c>
      <c r="J2356">
        <v>30708.665000000001</v>
      </c>
    </row>
    <row r="2357" spans="1:10">
      <c r="A2357" s="390">
        <v>45944</v>
      </c>
      <c r="B2357">
        <v>1346.673</v>
      </c>
      <c r="C2357">
        <v>6355.174</v>
      </c>
      <c r="H2357" s="390">
        <v>45944</v>
      </c>
      <c r="I2357">
        <v>8249.3009999999995</v>
      </c>
      <c r="J2357">
        <v>30662.317999999999</v>
      </c>
    </row>
    <row r="2358" spans="1:10">
      <c r="A2358" s="390">
        <v>45945</v>
      </c>
      <c r="B2358">
        <v>1341.242</v>
      </c>
      <c r="C2358">
        <v>6380.1149999999998</v>
      </c>
      <c r="H2358" s="390">
        <v>45945</v>
      </c>
      <c r="I2358">
        <v>8216.0329999999994</v>
      </c>
      <c r="J2358">
        <v>30784.974999999999</v>
      </c>
    </row>
    <row r="2359" spans="1:10">
      <c r="A2359" s="390">
        <v>45946</v>
      </c>
      <c r="B2359">
        <v>1356.7670000000001</v>
      </c>
      <c r="C2359">
        <v>6338.7020000000002</v>
      </c>
      <c r="H2359" s="390">
        <v>45946</v>
      </c>
      <c r="I2359">
        <v>8311.1360000000004</v>
      </c>
      <c r="J2359">
        <v>30585.22</v>
      </c>
    </row>
    <row r="2360" spans="1:10">
      <c r="A2360" s="390">
        <v>45947</v>
      </c>
      <c r="B2360">
        <v>1336.6030000000001</v>
      </c>
      <c r="C2360">
        <v>6371.442</v>
      </c>
      <c r="H2360" s="390">
        <v>45947</v>
      </c>
      <c r="I2360">
        <v>8187.6189999999997</v>
      </c>
      <c r="J2360">
        <v>30743.788</v>
      </c>
    </row>
    <row r="2361" spans="1:10">
      <c r="A2361" s="390">
        <v>45950</v>
      </c>
      <c r="B2361">
        <v>1356.4059999999999</v>
      </c>
      <c r="C2361">
        <v>6440.7120000000004</v>
      </c>
      <c r="H2361" s="390">
        <v>45950</v>
      </c>
      <c r="I2361">
        <v>8308.9259999999995</v>
      </c>
      <c r="J2361">
        <v>31078.536</v>
      </c>
    </row>
    <row r="2362" spans="1:10">
      <c r="A2362" s="390">
        <v>45951</v>
      </c>
      <c r="B2362">
        <v>1363.6679999999999</v>
      </c>
      <c r="C2362">
        <v>6442.2460000000001</v>
      </c>
      <c r="H2362" s="390">
        <v>45951</v>
      </c>
      <c r="I2362">
        <v>8353.4069999999992</v>
      </c>
      <c r="J2362">
        <v>31086.027999999998</v>
      </c>
    </row>
    <row r="2363" spans="1:10">
      <c r="A2363" s="390">
        <v>45952</v>
      </c>
      <c r="B2363">
        <v>1349.877</v>
      </c>
      <c r="C2363">
        <v>6405.2269999999999</v>
      </c>
      <c r="H2363" s="390">
        <v>45952</v>
      </c>
      <c r="I2363">
        <v>8268.9330000000009</v>
      </c>
      <c r="J2363">
        <v>30907.832999999999</v>
      </c>
    </row>
    <row r="2364" spans="1:10">
      <c r="A2364" s="390">
        <v>45953</v>
      </c>
      <c r="B2364">
        <v>1361.6289999999999</v>
      </c>
      <c r="C2364">
        <v>6444.7979999999998</v>
      </c>
      <c r="H2364" s="390">
        <v>45953</v>
      </c>
      <c r="I2364">
        <v>8340.9159999999993</v>
      </c>
      <c r="J2364">
        <v>31099.224999999999</v>
      </c>
    </row>
    <row r="2365" spans="1:10">
      <c r="A2365" s="390">
        <v>45954</v>
      </c>
      <c r="B2365">
        <v>1365.1030000000001</v>
      </c>
      <c r="C2365">
        <v>6494.6589999999997</v>
      </c>
      <c r="H2365" s="390">
        <v>45954</v>
      </c>
      <c r="I2365">
        <v>8362.2019999999993</v>
      </c>
      <c r="J2365">
        <v>31341.197</v>
      </c>
    </row>
    <row r="2366" spans="1:10">
      <c r="A2366" s="390">
        <v>45957</v>
      </c>
      <c r="B2366">
        <v>1379.2560000000001</v>
      </c>
      <c r="C2366">
        <v>6576.0020000000004</v>
      </c>
      <c r="H2366" s="390">
        <v>45957</v>
      </c>
      <c r="I2366">
        <v>8448.8989999999994</v>
      </c>
      <c r="J2366">
        <v>31733.933000000001</v>
      </c>
    </row>
    <row r="2367" spans="1:10">
      <c r="A2367" s="390">
        <v>45958</v>
      </c>
      <c r="B2367">
        <v>1386.164</v>
      </c>
      <c r="C2367">
        <v>6589.2650000000003</v>
      </c>
      <c r="H2367" s="390">
        <v>45958</v>
      </c>
      <c r="I2367">
        <v>8491.2150000000001</v>
      </c>
      <c r="J2367">
        <v>31798.073</v>
      </c>
    </row>
    <row r="2368" spans="1:10">
      <c r="A2368" s="390">
        <v>45959</v>
      </c>
      <c r="B2368">
        <v>1390.335</v>
      </c>
      <c r="C2368">
        <v>6588.5439999999999</v>
      </c>
      <c r="H2368" s="390">
        <v>45959</v>
      </c>
      <c r="I2368">
        <v>8516.7659999999996</v>
      </c>
      <c r="J2368">
        <v>31794.794999999998</v>
      </c>
    </row>
    <row r="2369" spans="1:10">
      <c r="A2369" s="390">
        <v>45960</v>
      </c>
      <c r="B2369">
        <v>1388.894</v>
      </c>
      <c r="C2369">
        <v>6521.6509999999998</v>
      </c>
      <c r="H2369" s="390">
        <v>45960</v>
      </c>
      <c r="I2369">
        <v>8507.9339999999993</v>
      </c>
      <c r="J2369">
        <v>31472.069</v>
      </c>
    </row>
    <row r="2370" spans="1:10">
      <c r="A2370" s="390">
        <v>45961</v>
      </c>
      <c r="B2370">
        <v>1388.6610000000001</v>
      </c>
      <c r="C2370">
        <v>6544.4690000000001</v>
      </c>
      <c r="H2370" s="390">
        <v>45961</v>
      </c>
      <c r="I2370">
        <v>8506.51</v>
      </c>
      <c r="J2370">
        <v>31584.303</v>
      </c>
    </row>
    <row r="2371" spans="1:10">
      <c r="A2371" s="390">
        <v>45964</v>
      </c>
      <c r="B2371">
        <v>1389.2439999999999</v>
      </c>
      <c r="C2371">
        <v>6554.6189999999997</v>
      </c>
      <c r="H2371" s="390">
        <v>45964</v>
      </c>
      <c r="I2371">
        <v>8510.0769999999993</v>
      </c>
      <c r="J2371">
        <v>31635.148000000001</v>
      </c>
    </row>
    <row r="2372" spans="1:10">
      <c r="A2372" s="390">
        <v>45965</v>
      </c>
      <c r="B2372">
        <v>1391.979</v>
      </c>
      <c r="C2372">
        <v>6474.7719999999999</v>
      </c>
      <c r="H2372" s="390">
        <v>45965</v>
      </c>
      <c r="I2372">
        <v>8526.8330000000005</v>
      </c>
      <c r="J2372">
        <v>31250.111000000001</v>
      </c>
    </row>
    <row r="2373" spans="1:10">
      <c r="A2373" s="390">
        <v>45966</v>
      </c>
      <c r="B2373">
        <v>1398.7339999999999</v>
      </c>
      <c r="C2373">
        <v>6498.4560000000001</v>
      </c>
      <c r="H2373" s="390">
        <v>45966</v>
      </c>
      <c r="I2373">
        <v>8568.2139999999999</v>
      </c>
      <c r="J2373">
        <v>31364.606</v>
      </c>
    </row>
    <row r="2374" spans="1:10">
      <c r="A2374" s="390">
        <v>45967</v>
      </c>
      <c r="B2374">
        <v>1387.8119999999999</v>
      </c>
      <c r="C2374">
        <v>6423.6379999999999</v>
      </c>
      <c r="H2374" s="390">
        <v>45967</v>
      </c>
      <c r="I2374">
        <v>8501.3050000000003</v>
      </c>
      <c r="J2374">
        <v>31003.733</v>
      </c>
    </row>
    <row r="2375" spans="1:10">
      <c r="A2375" s="390">
        <v>45968</v>
      </c>
      <c r="B2375">
        <v>1384.29</v>
      </c>
      <c r="C2375">
        <v>6432.4309999999996</v>
      </c>
      <c r="H2375" s="390">
        <v>45968</v>
      </c>
      <c r="I2375">
        <v>8479.732</v>
      </c>
      <c r="J2375">
        <v>31049.365000000002</v>
      </c>
    </row>
    <row r="2376" spans="1:10">
      <c r="A2376" s="390">
        <v>45971</v>
      </c>
      <c r="B2376">
        <v>1415.885</v>
      </c>
      <c r="C2376">
        <v>6531.3890000000001</v>
      </c>
      <c r="H2376" s="390">
        <v>45971</v>
      </c>
      <c r="I2376">
        <v>8673.2739999999994</v>
      </c>
      <c r="J2376">
        <v>31530.98</v>
      </c>
    </row>
    <row r="2377" spans="1:10">
      <c r="A2377" s="390">
        <v>45972</v>
      </c>
      <c r="B2377">
        <v>1433.9880000000001</v>
      </c>
      <c r="C2377">
        <v>6544.6580000000004</v>
      </c>
      <c r="H2377" s="390">
        <v>45972</v>
      </c>
      <c r="I2377">
        <v>8784.17</v>
      </c>
      <c r="J2377">
        <v>31595.036</v>
      </c>
    </row>
    <row r="2378" spans="1:10">
      <c r="A2378" s="390">
        <v>45973</v>
      </c>
      <c r="B2378">
        <v>1446.846</v>
      </c>
      <c r="C2378">
        <v>6547.134</v>
      </c>
      <c r="H2378" s="390">
        <v>45973</v>
      </c>
      <c r="I2378">
        <v>8862.9339999999993</v>
      </c>
      <c r="J2378">
        <v>31608.34</v>
      </c>
    </row>
    <row r="2379" spans="1:10">
      <c r="A2379" s="390">
        <v>45974</v>
      </c>
      <c r="B2379">
        <v>1446.0830000000001</v>
      </c>
      <c r="C2379">
        <v>6434.7669999999998</v>
      </c>
      <c r="H2379" s="390">
        <v>45974</v>
      </c>
      <c r="I2379">
        <v>8858.2559999999994</v>
      </c>
      <c r="J2379">
        <v>31066.791000000001</v>
      </c>
    </row>
    <row r="2380" spans="1:10">
      <c r="A2380" s="390">
        <v>45975</v>
      </c>
      <c r="B2380">
        <v>1420.748</v>
      </c>
      <c r="C2380">
        <v>6430.9769999999999</v>
      </c>
      <c r="H2380" s="390">
        <v>45975</v>
      </c>
      <c r="I2380">
        <v>8703.0630000000001</v>
      </c>
      <c r="J2380">
        <v>31054.999</v>
      </c>
    </row>
    <row r="2381" spans="1:10">
      <c r="A2381" s="390">
        <v>45978</v>
      </c>
      <c r="B2381">
        <v>1414.3340000000001</v>
      </c>
      <c r="C2381">
        <v>6370.8630000000003</v>
      </c>
      <c r="H2381" s="390">
        <v>45978</v>
      </c>
      <c r="I2381">
        <v>8663.7749999999996</v>
      </c>
      <c r="J2381">
        <v>30767.716</v>
      </c>
    </row>
    <row r="2382" spans="1:10">
      <c r="A2382" s="390">
        <v>45979</v>
      </c>
      <c r="B2382">
        <v>1383.72</v>
      </c>
      <c r="C2382">
        <v>6319.2219999999998</v>
      </c>
      <c r="H2382" s="390">
        <v>45979</v>
      </c>
      <c r="I2382">
        <v>8476.2389999999996</v>
      </c>
      <c r="J2382">
        <v>30520.489000000001</v>
      </c>
    </row>
    <row r="2383" spans="1:10">
      <c r="A2383" s="390">
        <v>45980</v>
      </c>
      <c r="B2383">
        <v>1375.5820000000001</v>
      </c>
      <c r="C2383">
        <v>6342.3249999999998</v>
      </c>
      <c r="H2383" s="390">
        <v>45980</v>
      </c>
      <c r="I2383">
        <v>8426.3919999999998</v>
      </c>
      <c r="J2383">
        <v>30633.025000000001</v>
      </c>
    </row>
    <row r="2384" spans="1:10">
      <c r="A2384" s="390">
        <v>45981</v>
      </c>
      <c r="B2384">
        <v>1384.606</v>
      </c>
      <c r="C2384">
        <v>6241.335</v>
      </c>
      <c r="H2384" s="390">
        <v>45981</v>
      </c>
      <c r="I2384">
        <v>8481.6679999999997</v>
      </c>
      <c r="J2384">
        <v>30149.238000000001</v>
      </c>
    </row>
    <row r="2385" spans="1:10">
      <c r="A2385" s="390">
        <v>45982</v>
      </c>
      <c r="B2385">
        <v>1376.5809999999999</v>
      </c>
      <c r="C2385">
        <v>6301.7879999999996</v>
      </c>
      <c r="H2385" s="390">
        <v>45982</v>
      </c>
      <c r="I2385">
        <v>8432.5079999999998</v>
      </c>
      <c r="J2385">
        <v>30443.723999999998</v>
      </c>
    </row>
    <row r="2386" spans="1:10">
      <c r="A2386" s="390">
        <v>45985</v>
      </c>
      <c r="B2386">
        <v>1363.252</v>
      </c>
      <c r="C2386">
        <v>6399.5609999999997</v>
      </c>
      <c r="H2386" s="390">
        <v>45985</v>
      </c>
      <c r="I2386">
        <v>8452.7039999999997</v>
      </c>
      <c r="J2386">
        <v>30916.444</v>
      </c>
    </row>
    <row r="2387" spans="1:10">
      <c r="A2387" s="390">
        <v>45986</v>
      </c>
      <c r="B2387">
        <v>1376.144</v>
      </c>
      <c r="C2387">
        <v>6458.6239999999998</v>
      </c>
      <c r="H2387" s="390">
        <v>45986</v>
      </c>
      <c r="I2387">
        <v>8532.6389999999992</v>
      </c>
      <c r="J2387">
        <v>31203.7</v>
      </c>
    </row>
    <row r="2388" spans="1:10">
      <c r="A2388" s="390">
        <v>45987</v>
      </c>
      <c r="B2388">
        <v>1389.6289999999999</v>
      </c>
      <c r="C2388">
        <v>6502.2579999999998</v>
      </c>
      <c r="H2388" s="390">
        <v>45987</v>
      </c>
      <c r="I2388">
        <v>8616.2510000000002</v>
      </c>
      <c r="J2388">
        <v>31415.008000000002</v>
      </c>
    </row>
    <row r="2389" spans="1:10">
      <c r="A2389" s="390">
        <v>45988</v>
      </c>
      <c r="B2389">
        <v>1392.4380000000001</v>
      </c>
      <c r="C2389">
        <v>6502.2579999999998</v>
      </c>
      <c r="H2389" s="390">
        <v>45988</v>
      </c>
      <c r="I2389">
        <v>8633.6710000000003</v>
      </c>
      <c r="J2389">
        <v>31415.008000000002</v>
      </c>
    </row>
    <row r="2390" spans="1:10">
      <c r="A2390" s="390">
        <v>45989</v>
      </c>
      <c r="B2390">
        <v>1396.6780000000001</v>
      </c>
      <c r="C2390">
        <v>6539.0079999999998</v>
      </c>
      <c r="H2390" s="390">
        <v>45989</v>
      </c>
      <c r="I2390">
        <v>8659.9629999999997</v>
      </c>
      <c r="J2390">
        <v>31593.687000000002</v>
      </c>
    </row>
    <row r="2391" spans="1:10">
      <c r="A2391" s="390">
        <v>45992</v>
      </c>
      <c r="B2391">
        <v>1393.3920000000001</v>
      </c>
      <c r="C2391">
        <v>6504.6409999999996</v>
      </c>
      <c r="H2391" s="390">
        <v>45992</v>
      </c>
      <c r="I2391">
        <v>8639.5830000000005</v>
      </c>
      <c r="J2391">
        <v>31431.394</v>
      </c>
    </row>
    <row r="2392" spans="1:10">
      <c r="A2392" s="390">
        <v>45993</v>
      </c>
      <c r="B2392">
        <v>1396.2339999999999</v>
      </c>
      <c r="C2392">
        <v>6522.2430000000004</v>
      </c>
      <c r="H2392" s="390">
        <v>45993</v>
      </c>
      <c r="I2392">
        <v>8657.2099999999991</v>
      </c>
      <c r="J2392">
        <v>31517.34</v>
      </c>
    </row>
    <row r="2393" spans="1:10">
      <c r="A2393" s="390">
        <v>45994</v>
      </c>
      <c r="B2393">
        <v>1396.42</v>
      </c>
      <c r="C2393">
        <v>6544.1130000000003</v>
      </c>
      <c r="H2393" s="390">
        <v>45994</v>
      </c>
      <c r="I2393">
        <v>8658.3610000000008</v>
      </c>
      <c r="J2393">
        <v>31624.056</v>
      </c>
    </row>
    <row r="2394" spans="1:10">
      <c r="A2394" s="390">
        <v>45995</v>
      </c>
      <c r="B2394">
        <v>1400.095</v>
      </c>
      <c r="C2394">
        <v>6551.4179999999997</v>
      </c>
      <c r="H2394" s="390">
        <v>45995</v>
      </c>
      <c r="I2394">
        <v>8681.1450000000004</v>
      </c>
      <c r="J2394">
        <v>31661.445</v>
      </c>
    </row>
    <row r="2395" spans="1:10">
      <c r="A2395" s="390">
        <v>45996</v>
      </c>
      <c r="B2395">
        <v>1396.0409999999999</v>
      </c>
      <c r="C2395">
        <v>6562.7060000000001</v>
      </c>
      <c r="H2395" s="390">
        <v>45996</v>
      </c>
      <c r="I2395">
        <v>8656.0110000000004</v>
      </c>
      <c r="J2395">
        <v>31720.825000000001</v>
      </c>
    </row>
    <row r="2396" spans="1:10">
      <c r="A2396" s="390">
        <v>45999</v>
      </c>
      <c r="B2396">
        <v>1396.175</v>
      </c>
      <c r="C2396">
        <v>6539.8729999999996</v>
      </c>
      <c r="H2396" s="390">
        <v>45999</v>
      </c>
      <c r="I2396">
        <v>8656.8420000000006</v>
      </c>
      <c r="J2396">
        <v>31613.13</v>
      </c>
    </row>
    <row r="2397" spans="1:10">
      <c r="A2397" s="390">
        <v>46000</v>
      </c>
      <c r="B2397">
        <v>1400.7370000000001</v>
      </c>
      <c r="C2397">
        <v>6533.116</v>
      </c>
      <c r="H2397" s="390">
        <v>46000</v>
      </c>
      <c r="I2397">
        <v>8685.1280000000006</v>
      </c>
      <c r="J2397">
        <v>31580.749</v>
      </c>
    </row>
    <row r="2398" spans="1:10">
      <c r="A2398" s="390">
        <v>46001</v>
      </c>
      <c r="B2398">
        <v>1396.614</v>
      </c>
      <c r="C2398">
        <v>6576.768</v>
      </c>
      <c r="H2398" s="390">
        <v>46001</v>
      </c>
      <c r="I2398">
        <v>8659.5650000000005</v>
      </c>
      <c r="J2398">
        <v>31792.775000000001</v>
      </c>
    </row>
    <row r="2399" spans="1:10">
      <c r="A2399" s="390">
        <v>46002</v>
      </c>
      <c r="B2399">
        <v>1405.0309999999999</v>
      </c>
      <c r="C2399">
        <v>6590.5889999999999</v>
      </c>
      <c r="H2399" s="390">
        <v>46002</v>
      </c>
      <c r="I2399">
        <v>8711.7540000000008</v>
      </c>
      <c r="J2399">
        <v>31859.957999999999</v>
      </c>
    </row>
    <row r="2400" spans="1:10">
      <c r="A2400" s="390">
        <v>46003</v>
      </c>
      <c r="B2400">
        <v>1397.806</v>
      </c>
      <c r="C2400">
        <v>6518.2439999999997</v>
      </c>
      <c r="H2400" s="390">
        <v>46003</v>
      </c>
      <c r="I2400">
        <v>8666.9560000000001</v>
      </c>
      <c r="J2400">
        <v>31512.116000000002</v>
      </c>
    </row>
    <row r="2401" spans="1:10">
      <c r="A2401" s="390">
        <v>46006</v>
      </c>
      <c r="B2401">
        <v>1418.0329999999999</v>
      </c>
      <c r="C2401">
        <v>6505.2510000000002</v>
      </c>
      <c r="H2401" s="390">
        <v>46006</v>
      </c>
      <c r="I2401">
        <v>8792.3719999999994</v>
      </c>
      <c r="J2401">
        <v>31454.524000000001</v>
      </c>
    </row>
    <row r="2402" spans="1:10">
      <c r="A2402" s="390">
        <v>46007</v>
      </c>
      <c r="B2402">
        <v>1414.2750000000001</v>
      </c>
      <c r="C2402">
        <v>6490.5079999999998</v>
      </c>
      <c r="H2402" s="390">
        <v>46007</v>
      </c>
      <c r="I2402">
        <v>8769.0660000000007</v>
      </c>
      <c r="J2402">
        <v>31384.424999999999</v>
      </c>
    </row>
    <row r="2403" spans="1:10">
      <c r="A2403" s="390">
        <v>46008</v>
      </c>
      <c r="B2403">
        <v>1417.933</v>
      </c>
      <c r="C2403">
        <v>6413.2280000000001</v>
      </c>
      <c r="H2403" s="390">
        <v>46008</v>
      </c>
      <c r="I2403">
        <v>8791.7469999999994</v>
      </c>
      <c r="J2403">
        <v>31011.401999999998</v>
      </c>
    </row>
    <row r="2404" spans="1:10">
      <c r="A2404" s="390">
        <v>46009</v>
      </c>
      <c r="B2404">
        <v>1429.9280000000001</v>
      </c>
      <c r="C2404">
        <v>6465.0959999999995</v>
      </c>
      <c r="H2404" s="390">
        <v>46009</v>
      </c>
      <c r="I2404">
        <v>8866.1260000000002</v>
      </c>
      <c r="J2404">
        <v>31262.55</v>
      </c>
    </row>
    <row r="2405" spans="1:10">
      <c r="A2405" s="390">
        <v>46010</v>
      </c>
      <c r="B2405">
        <v>1439.3230000000001</v>
      </c>
      <c r="C2405">
        <v>6524.1570000000002</v>
      </c>
      <c r="H2405" s="390">
        <v>46010</v>
      </c>
      <c r="I2405">
        <v>8924.3780000000006</v>
      </c>
      <c r="J2405">
        <v>31548.863000000001</v>
      </c>
    </row>
    <row r="2406" spans="1:10">
      <c r="A2406" s="390">
        <v>46013</v>
      </c>
      <c r="B2406">
        <v>1433.2180000000001</v>
      </c>
      <c r="C2406">
        <v>6567.4610000000002</v>
      </c>
      <c r="H2406" s="390">
        <v>46013</v>
      </c>
      <c r="I2406">
        <v>8886.5249999999996</v>
      </c>
      <c r="J2406">
        <v>31760.065999999999</v>
      </c>
    </row>
    <row r="2407" spans="1:10">
      <c r="A2407" s="390">
        <v>46014</v>
      </c>
      <c r="B2407">
        <v>1433.9780000000001</v>
      </c>
      <c r="C2407">
        <v>6595.8509999999997</v>
      </c>
      <c r="H2407" s="390">
        <v>46014</v>
      </c>
      <c r="I2407">
        <v>8891.2340000000004</v>
      </c>
      <c r="J2407">
        <v>31897.449000000001</v>
      </c>
    </row>
    <row r="2408" spans="1:10">
      <c r="A2408" s="390">
        <v>46015</v>
      </c>
      <c r="B2408">
        <v>1433.9780000000001</v>
      </c>
      <c r="C2408">
        <v>6616.4809999999998</v>
      </c>
      <c r="H2408" s="390">
        <v>46015</v>
      </c>
      <c r="I2408">
        <v>8891.2340000000004</v>
      </c>
      <c r="J2408">
        <v>31997.3</v>
      </c>
    </row>
    <row r="2409" spans="1:10">
      <c r="A2409" s="390">
        <v>46016</v>
      </c>
      <c r="B2409">
        <v>1433.9780000000001</v>
      </c>
      <c r="C2409">
        <v>6616.4809999999998</v>
      </c>
      <c r="H2409" s="390">
        <v>46016</v>
      </c>
      <c r="I2409">
        <v>8891.2340000000004</v>
      </c>
      <c r="J2409">
        <v>31997.3</v>
      </c>
    </row>
    <row r="2410" spans="1:10">
      <c r="A2410" s="390">
        <v>46017</v>
      </c>
      <c r="B2410">
        <v>1433.9780000000001</v>
      </c>
      <c r="C2410">
        <v>6614.3029999999999</v>
      </c>
      <c r="H2410" s="390">
        <v>46017</v>
      </c>
      <c r="I2410">
        <v>8891.2340000000004</v>
      </c>
      <c r="J2410">
        <v>31989.760999999999</v>
      </c>
    </row>
    <row r="2411" spans="1:10">
      <c r="A2411" s="390">
        <v>46020</v>
      </c>
      <c r="B2411">
        <v>1428.31</v>
      </c>
      <c r="C2411">
        <v>6590.884</v>
      </c>
      <c r="H2411" s="390">
        <v>46020</v>
      </c>
      <c r="I2411">
        <v>8856.0930000000008</v>
      </c>
      <c r="J2411">
        <v>31877.433000000001</v>
      </c>
    </row>
    <row r="2412" spans="1:10">
      <c r="A2412" s="390">
        <v>46021</v>
      </c>
      <c r="B2412">
        <v>1444.7</v>
      </c>
      <c r="C2412">
        <v>6581.451</v>
      </c>
      <c r="H2412" s="390">
        <v>46021</v>
      </c>
      <c r="I2412">
        <v>8957.7129999999997</v>
      </c>
      <c r="J2412">
        <v>31831.830999999998</v>
      </c>
    </row>
    <row r="2413" spans="1:10">
      <c r="A2413" s="390">
        <v>46022</v>
      </c>
      <c r="B2413">
        <v>1444.7</v>
      </c>
      <c r="C2413">
        <v>6532.3239999999996</v>
      </c>
      <c r="H2413" s="390">
        <v>46022</v>
      </c>
      <c r="I2413">
        <v>8957.7129999999997</v>
      </c>
      <c r="J2413">
        <v>31596.953000000001</v>
      </c>
    </row>
    <row r="2414" spans="1:10">
      <c r="A2414" s="390">
        <v>46023</v>
      </c>
      <c r="B2414">
        <v>1444.7</v>
      </c>
      <c r="C2414">
        <v>6532.3239999999996</v>
      </c>
      <c r="H2414" s="390">
        <v>46023</v>
      </c>
      <c r="I2414">
        <v>8957.7129999999997</v>
      </c>
      <c r="J2414">
        <v>31596.953000000001</v>
      </c>
    </row>
    <row r="2415" spans="1:10">
      <c r="A2415" s="390">
        <v>46024</v>
      </c>
      <c r="B2415">
        <v>1457.424</v>
      </c>
      <c r="C2415">
        <v>6547.8509999999997</v>
      </c>
      <c r="H2415" s="390">
        <v>46024</v>
      </c>
      <c r="I2415">
        <v>9036.607</v>
      </c>
      <c r="J2415">
        <v>31675.117999999999</v>
      </c>
    </row>
    <row r="2416" spans="1:10">
      <c r="A2416" s="390">
        <v>46027</v>
      </c>
      <c r="B2416">
        <v>1472.877</v>
      </c>
      <c r="C2416">
        <v>6591.5060000000003</v>
      </c>
      <c r="H2416" s="390">
        <v>46027</v>
      </c>
      <c r="I2416">
        <v>9132.4240000000009</v>
      </c>
      <c r="J2416">
        <v>31886.377</v>
      </c>
    </row>
    <row r="2417" spans="1:10">
      <c r="A2417" s="390">
        <v>46028</v>
      </c>
      <c r="B2417">
        <v>1467.711</v>
      </c>
      <c r="C2417">
        <v>6631.232</v>
      </c>
      <c r="H2417" s="390">
        <v>46028</v>
      </c>
      <c r="I2417">
        <v>9100.3940000000002</v>
      </c>
      <c r="J2417">
        <v>32080.866000000002</v>
      </c>
    </row>
    <row r="2418" spans="1:10">
      <c r="A2418" s="390">
        <v>46029</v>
      </c>
      <c r="B2418">
        <v>1460.4649999999999</v>
      </c>
      <c r="C2418">
        <v>6609.26</v>
      </c>
      <c r="H2418" s="390">
        <v>46029</v>
      </c>
      <c r="I2418">
        <v>9055.4660000000003</v>
      </c>
      <c r="J2418">
        <v>31974.771000000001</v>
      </c>
    </row>
    <row r="2419" spans="1:10">
      <c r="A2419" s="390">
        <v>46030</v>
      </c>
      <c r="B2419">
        <v>1465.2850000000001</v>
      </c>
      <c r="C2419">
        <v>6607.4369999999999</v>
      </c>
      <c r="H2419" s="390">
        <v>46030</v>
      </c>
      <c r="I2419">
        <v>9085.35</v>
      </c>
      <c r="J2419">
        <v>31965.95</v>
      </c>
    </row>
    <row r="2420" spans="1:10">
      <c r="A2420" s="390">
        <v>46031</v>
      </c>
      <c r="B2420">
        <v>1466.3420000000001</v>
      </c>
      <c r="C2420">
        <v>6648.2529999999997</v>
      </c>
      <c r="H2420" s="390">
        <v>46031</v>
      </c>
      <c r="I2420">
        <v>9091.9060000000009</v>
      </c>
      <c r="J2420">
        <v>32164.74</v>
      </c>
    </row>
    <row r="2421" spans="1:10">
      <c r="A2421" s="390">
        <v>46034</v>
      </c>
      <c r="B2421">
        <v>1467.884</v>
      </c>
      <c r="C2421">
        <v>6658.8440000000001</v>
      </c>
      <c r="H2421" s="390">
        <v>46034</v>
      </c>
      <c r="I2421">
        <v>9101.4639999999999</v>
      </c>
      <c r="J2421">
        <v>32218.69</v>
      </c>
    </row>
    <row r="2422" spans="1:10">
      <c r="A2422" s="390">
        <v>46035</v>
      </c>
      <c r="B2422">
        <v>1460.749</v>
      </c>
      <c r="C2422">
        <v>6645.6620000000003</v>
      </c>
      <c r="H2422" s="390">
        <v>46035</v>
      </c>
      <c r="I2422">
        <v>9057.2250000000004</v>
      </c>
      <c r="J2422">
        <v>32155.495999999999</v>
      </c>
    </row>
    <row r="2423" spans="1:10">
      <c r="A2423" s="390">
        <v>46036</v>
      </c>
      <c r="B2423">
        <v>1466.0519999999999</v>
      </c>
      <c r="C2423">
        <v>6610.674</v>
      </c>
      <c r="H2423" s="390">
        <v>46036</v>
      </c>
      <c r="I2423">
        <v>9090.1080000000002</v>
      </c>
      <c r="J2423">
        <v>31986.857</v>
      </c>
    </row>
    <row r="2424" spans="1:10">
      <c r="A2424" s="390">
        <v>46037</v>
      </c>
      <c r="B2424">
        <v>1471.7919999999999</v>
      </c>
      <c r="C2424">
        <v>6626.366</v>
      </c>
      <c r="H2424" s="390">
        <v>46037</v>
      </c>
      <c r="I2424">
        <v>9125.6980000000003</v>
      </c>
      <c r="J2424">
        <v>32063.605</v>
      </c>
    </row>
    <row r="2425" spans="1:10">
      <c r="A2425" s="390">
        <v>46038</v>
      </c>
      <c r="B2425">
        <v>1471.0519999999999</v>
      </c>
      <c r="C2425">
        <v>6622.89</v>
      </c>
      <c r="H2425" s="390">
        <v>46038</v>
      </c>
      <c r="I2425">
        <v>9121.107</v>
      </c>
      <c r="J2425">
        <v>32049.11</v>
      </c>
    </row>
    <row r="2426" spans="1:10">
      <c r="A2426" s="390">
        <v>46041</v>
      </c>
      <c r="B2426">
        <v>1452.059</v>
      </c>
      <c r="C2426">
        <v>6622.89</v>
      </c>
      <c r="H2426" s="390">
        <v>46041</v>
      </c>
      <c r="I2426">
        <v>9036.3130000000001</v>
      </c>
      <c r="J2426">
        <v>32049.11</v>
      </c>
    </row>
    <row r="2427" spans="1:10">
      <c r="A2427" s="390">
        <v>46042</v>
      </c>
      <c r="B2427">
        <v>1435.2929999999999</v>
      </c>
      <c r="C2427">
        <v>6485.067</v>
      </c>
      <c r="H2427" s="390">
        <v>46042</v>
      </c>
      <c r="I2427">
        <v>8931.9770000000008</v>
      </c>
      <c r="J2427">
        <v>31383.207999999999</v>
      </c>
    </row>
    <row r="2428" spans="1:10">
      <c r="A2428" s="390">
        <v>46043</v>
      </c>
      <c r="B2428">
        <v>1426.6759999999999</v>
      </c>
      <c r="C2428">
        <v>6558.5309999999999</v>
      </c>
      <c r="H2428" s="390">
        <v>46043</v>
      </c>
      <c r="I2428">
        <v>8878.3510000000006</v>
      </c>
      <c r="J2428">
        <v>31739.292000000001</v>
      </c>
    </row>
    <row r="2429" spans="1:10">
      <c r="A2429" s="390">
        <v>46044</v>
      </c>
      <c r="B2429">
        <v>1446.884</v>
      </c>
      <c r="C2429">
        <v>6595.5140000000001</v>
      </c>
      <c r="H2429" s="390">
        <v>46044</v>
      </c>
      <c r="I2429">
        <v>9004.1059999999998</v>
      </c>
      <c r="J2429">
        <v>31918.715</v>
      </c>
    </row>
    <row r="2430" spans="1:10">
      <c r="A2430" s="390">
        <v>46045</v>
      </c>
      <c r="B2430">
        <v>1438.106</v>
      </c>
      <c r="C2430">
        <v>6596.1580000000004</v>
      </c>
      <c r="H2430" s="390">
        <v>46045</v>
      </c>
      <c r="I2430">
        <v>8949.4809999999998</v>
      </c>
      <c r="J2430">
        <v>31924.66</v>
      </c>
    </row>
    <row r="2431" spans="1:10">
      <c r="A2431" s="390">
        <v>46048</v>
      </c>
      <c r="B2431">
        <v>1443.079</v>
      </c>
      <c r="C2431">
        <v>6629.3639999999996</v>
      </c>
      <c r="H2431" s="390">
        <v>46048</v>
      </c>
      <c r="I2431">
        <v>8980.4320000000007</v>
      </c>
      <c r="J2431">
        <v>32085.373</v>
      </c>
    </row>
    <row r="2432" spans="1:10">
      <c r="A2432" s="390">
        <v>46049</v>
      </c>
      <c r="B2432">
        <v>1459.62</v>
      </c>
      <c r="C2432">
        <v>6657.4160000000002</v>
      </c>
      <c r="H2432" s="390">
        <v>46049</v>
      </c>
      <c r="I2432">
        <v>9083.3629999999994</v>
      </c>
      <c r="J2432">
        <v>32221.143</v>
      </c>
    </row>
    <row r="2433" spans="1:10">
      <c r="A2433" s="390">
        <v>46050</v>
      </c>
      <c r="B2433">
        <v>1448.259</v>
      </c>
      <c r="C2433">
        <v>6656.0659999999998</v>
      </c>
      <c r="H2433" s="390">
        <v>46050</v>
      </c>
      <c r="I2433">
        <v>9012.6650000000009</v>
      </c>
      <c r="J2433">
        <v>32214.89</v>
      </c>
    </row>
    <row r="2434" spans="1:10">
      <c r="A2434" s="390">
        <v>46051</v>
      </c>
      <c r="B2434">
        <v>1448.2840000000001</v>
      </c>
      <c r="C2434">
        <v>6644.7960000000003</v>
      </c>
      <c r="H2434" s="390">
        <v>46051</v>
      </c>
      <c r="I2434">
        <v>9012.8209999999999</v>
      </c>
      <c r="J2434">
        <v>32160.807000000001</v>
      </c>
    </row>
    <row r="2435" spans="1:10">
      <c r="A2435" s="390">
        <v>46052</v>
      </c>
      <c r="B2435">
        <v>1462.796</v>
      </c>
      <c r="C2435">
        <v>6612.3010000000004</v>
      </c>
      <c r="H2435" s="390">
        <v>46052</v>
      </c>
      <c r="I2435">
        <v>9103.1299999999992</v>
      </c>
      <c r="J2435">
        <v>32005.473999999998</v>
      </c>
    </row>
    <row r="2436" spans="1:10">
      <c r="A2436" s="390">
        <v>46055</v>
      </c>
      <c r="B2436">
        <v>1478.335</v>
      </c>
      <c r="C2436">
        <v>6645.723</v>
      </c>
      <c r="H2436" s="390">
        <v>46055</v>
      </c>
      <c r="I2436">
        <v>9199.8279999999995</v>
      </c>
      <c r="J2436">
        <v>32168.632000000001</v>
      </c>
    </row>
    <row r="2437" spans="1:10">
      <c r="A2437" s="390">
        <v>46056</v>
      </c>
      <c r="B2437">
        <v>1494.0719999999999</v>
      </c>
      <c r="C2437">
        <v>6587.3620000000001</v>
      </c>
      <c r="H2437" s="390">
        <v>46056</v>
      </c>
      <c r="I2437">
        <v>9297.7630000000008</v>
      </c>
      <c r="J2437">
        <v>31886.38</v>
      </c>
    </row>
    <row r="2438" spans="1:10">
      <c r="A2438" s="390">
        <v>46057</v>
      </c>
      <c r="B2438">
        <v>1499.366</v>
      </c>
      <c r="C2438">
        <v>6552.5389999999998</v>
      </c>
      <c r="H2438" s="390">
        <v>46057</v>
      </c>
      <c r="I2438">
        <v>9330.7109999999993</v>
      </c>
      <c r="J2438">
        <v>31718.003000000001</v>
      </c>
    </row>
    <row r="2439" spans="1:10">
      <c r="A2439" s="390">
        <v>46058</v>
      </c>
      <c r="B2439">
        <v>1471.0170000000001</v>
      </c>
      <c r="C2439">
        <v>6470.5789999999997</v>
      </c>
      <c r="H2439" s="390">
        <v>46058</v>
      </c>
      <c r="I2439">
        <v>9154.2919999999995</v>
      </c>
      <c r="J2439">
        <v>31321.531999999999</v>
      </c>
    </row>
    <row r="2440" spans="1:10">
      <c r="A2440" s="390">
        <v>46059</v>
      </c>
      <c r="B2440">
        <v>1472.434</v>
      </c>
      <c r="C2440">
        <v>6600.5510000000004</v>
      </c>
      <c r="H2440" s="390">
        <v>46059</v>
      </c>
      <c r="I2440">
        <v>9163.11</v>
      </c>
      <c r="J2440">
        <v>31952.056</v>
      </c>
    </row>
    <row r="2441" spans="1:10">
      <c r="A2441" s="390">
        <v>46062</v>
      </c>
      <c r="B2441">
        <v>1501.1659999999999</v>
      </c>
      <c r="C2441">
        <v>6634.2610000000004</v>
      </c>
      <c r="H2441" s="390">
        <v>46062</v>
      </c>
      <c r="I2441">
        <v>9341.91</v>
      </c>
      <c r="J2441">
        <v>32118.256000000001</v>
      </c>
    </row>
    <row r="2442" spans="1:10">
      <c r="A2442" s="390">
        <v>46063</v>
      </c>
      <c r="B2442">
        <v>1500.29</v>
      </c>
      <c r="C2442">
        <v>6612.991</v>
      </c>
      <c r="H2442" s="390">
        <v>46063</v>
      </c>
      <c r="I2442">
        <v>9336.4619999999995</v>
      </c>
      <c r="J2442">
        <v>32017.073</v>
      </c>
    </row>
    <row r="2443" spans="1:10">
      <c r="A2443" s="390">
        <v>46064</v>
      </c>
      <c r="B2443">
        <v>1489.664</v>
      </c>
      <c r="C2443">
        <v>6611.1809999999996</v>
      </c>
      <c r="H2443" s="390">
        <v>46064</v>
      </c>
      <c r="I2443">
        <v>9270.33</v>
      </c>
      <c r="J2443">
        <v>32009.186000000002</v>
      </c>
    </row>
    <row r="2444" spans="1:10">
      <c r="A2444" s="390">
        <v>46065</v>
      </c>
      <c r="B2444">
        <v>1481.1510000000001</v>
      </c>
      <c r="C2444">
        <v>6504.7539999999999</v>
      </c>
      <c r="H2444" s="390">
        <v>46065</v>
      </c>
      <c r="I2444">
        <v>9217.3539999999994</v>
      </c>
      <c r="J2444">
        <v>31496.526999999998</v>
      </c>
    </row>
    <row r="2445" spans="1:10">
      <c r="A2445" s="390">
        <v>46066</v>
      </c>
      <c r="B2445">
        <v>1452.895</v>
      </c>
      <c r="C2445">
        <v>6509.6750000000002</v>
      </c>
      <c r="H2445" s="390">
        <v>46066</v>
      </c>
      <c r="I2445">
        <v>9041.5169999999998</v>
      </c>
      <c r="J2445">
        <v>31525.012999999999</v>
      </c>
    </row>
    <row r="2446" spans="1:10">
      <c r="A2446" s="390">
        <v>46069</v>
      </c>
      <c r="B2446">
        <v>1452.93</v>
      </c>
      <c r="C2446">
        <v>6509.6750000000002</v>
      </c>
      <c r="H2446" s="390">
        <v>46069</v>
      </c>
      <c r="I2446">
        <v>9041.732</v>
      </c>
      <c r="J2446">
        <v>31525.012999999999</v>
      </c>
    </row>
    <row r="2447" spans="1:10">
      <c r="A2447" s="390">
        <v>46070</v>
      </c>
      <c r="B2447">
        <v>1465.1579999999999</v>
      </c>
      <c r="C2447">
        <v>6516.1080000000002</v>
      </c>
      <c r="H2447" s="390">
        <v>46070</v>
      </c>
      <c r="I2447">
        <v>9117.8320000000003</v>
      </c>
      <c r="J2447">
        <v>31560.294999999998</v>
      </c>
    </row>
    <row r="2448" spans="1:10">
      <c r="A2448" s="390">
        <v>46071</v>
      </c>
      <c r="B2448">
        <v>1482.9649999999999</v>
      </c>
      <c r="C2448">
        <v>6553.1589999999997</v>
      </c>
      <c r="H2448" s="390">
        <v>46071</v>
      </c>
      <c r="I2448">
        <v>9228.6450000000004</v>
      </c>
      <c r="J2448">
        <v>31740.884999999998</v>
      </c>
    </row>
    <row r="2449" spans="1:10">
      <c r="A2449" s="390">
        <v>46072</v>
      </c>
      <c r="B2449">
        <v>1465.1569999999999</v>
      </c>
      <c r="C2449">
        <v>6536.0929999999998</v>
      </c>
      <c r="H2449" s="390">
        <v>46072</v>
      </c>
      <c r="I2449">
        <v>9117.8209999999999</v>
      </c>
      <c r="J2449">
        <v>31662.333999999999</v>
      </c>
    </row>
    <row r="2450" spans="1:10">
      <c r="A2450" s="390">
        <v>46073</v>
      </c>
      <c r="B2450">
        <v>1487.2090000000001</v>
      </c>
      <c r="C2450">
        <v>6577.5919999999996</v>
      </c>
      <c r="H2450" s="390">
        <v>46073</v>
      </c>
      <c r="I2450">
        <v>9255.0570000000007</v>
      </c>
      <c r="J2450">
        <v>31864.462</v>
      </c>
    </row>
    <row r="2451" spans="1:10">
      <c r="A2451" s="390">
        <v>46076</v>
      </c>
      <c r="B2451">
        <v>1496.163</v>
      </c>
      <c r="C2451">
        <v>6506.0039999999999</v>
      </c>
      <c r="H2451" s="390">
        <v>46076</v>
      </c>
      <c r="I2451">
        <v>9310.7780000000002</v>
      </c>
      <c r="J2451">
        <v>31518.534</v>
      </c>
    </row>
    <row r="2452" spans="1:10">
      <c r="A2452" s="390">
        <v>46077</v>
      </c>
      <c r="B2452">
        <v>1494.6790000000001</v>
      </c>
      <c r="C2452">
        <v>6557.674</v>
      </c>
      <c r="H2452" s="390">
        <v>46077</v>
      </c>
      <c r="I2452">
        <v>9301.5409999999993</v>
      </c>
      <c r="J2452">
        <v>31770.705000000002</v>
      </c>
    </row>
    <row r="2453" spans="1:10">
      <c r="A2453" s="390">
        <v>46078</v>
      </c>
      <c r="B2453">
        <v>1512.3510000000001</v>
      </c>
      <c r="C2453">
        <v>6611.7470000000003</v>
      </c>
      <c r="H2453" s="390">
        <v>46078</v>
      </c>
      <c r="I2453">
        <v>9411.5139999999992</v>
      </c>
      <c r="J2453">
        <v>32033.68</v>
      </c>
    </row>
    <row r="2454" spans="1:10">
      <c r="A2454" s="390">
        <v>46079</v>
      </c>
      <c r="B2454">
        <v>1521.056</v>
      </c>
      <c r="C2454">
        <v>6576.9049999999997</v>
      </c>
      <c r="H2454" s="390">
        <v>46079</v>
      </c>
      <c r="I2454">
        <v>9465.6869999999999</v>
      </c>
      <c r="J2454">
        <v>31864.983</v>
      </c>
    </row>
    <row r="2455" spans="1:10">
      <c r="A2455" s="390">
        <v>46080</v>
      </c>
      <c r="B2455">
        <v>1515.056</v>
      </c>
      <c r="C2455">
        <v>6547.1540000000005</v>
      </c>
      <c r="H2455" s="390">
        <v>46080</v>
      </c>
      <c r="I2455">
        <v>9428.3490000000002</v>
      </c>
      <c r="J2455">
        <v>31723.780999999999</v>
      </c>
    </row>
    <row r="2456" spans="1:10">
      <c r="A2456" s="390">
        <v>46083</v>
      </c>
      <c r="B2456">
        <v>1484.944</v>
      </c>
      <c r="C2456">
        <v>6554.5469999999996</v>
      </c>
      <c r="H2456" s="390">
        <v>46083</v>
      </c>
      <c r="I2456">
        <v>9240.9570000000003</v>
      </c>
      <c r="J2456">
        <v>31762.240000000002</v>
      </c>
    </row>
    <row r="2457" spans="1:10">
      <c r="A2457" s="390">
        <v>46084</v>
      </c>
      <c r="B2457">
        <v>1426.67</v>
      </c>
      <c r="C2457">
        <v>6489.8789999999999</v>
      </c>
      <c r="H2457" s="390">
        <v>46084</v>
      </c>
      <c r="I2457">
        <v>8878.3119999999999</v>
      </c>
      <c r="J2457">
        <v>31450.111000000001</v>
      </c>
    </row>
    <row r="2458" spans="1:10">
      <c r="A2458" s="390">
        <v>46085</v>
      </c>
      <c r="B2458">
        <v>1453.1469999999999</v>
      </c>
      <c r="C2458">
        <v>6540.8590000000004</v>
      </c>
      <c r="H2458" s="390">
        <v>46085</v>
      </c>
      <c r="I2458">
        <v>9043.0810000000001</v>
      </c>
      <c r="J2458">
        <v>31697.646000000001</v>
      </c>
    </row>
    <row r="2459" spans="1:10">
      <c r="A2459" s="390">
        <v>46086</v>
      </c>
      <c r="B2459">
        <v>1428.6849999999999</v>
      </c>
      <c r="C2459">
        <v>6503.0770000000002</v>
      </c>
      <c r="H2459" s="390">
        <v>46086</v>
      </c>
      <c r="I2459">
        <v>8890.8539999999994</v>
      </c>
      <c r="J2459">
        <v>31515.684000000001</v>
      </c>
    </row>
    <row r="2460" spans="1:10">
      <c r="A2460" s="390">
        <v>46087</v>
      </c>
      <c r="B2460">
        <v>1415.4110000000001</v>
      </c>
      <c r="C2460">
        <v>6417.1480000000001</v>
      </c>
      <c r="H2460" s="390">
        <v>46087</v>
      </c>
      <c r="I2460">
        <v>8808.2459999999992</v>
      </c>
      <c r="J2460">
        <v>31103.673999999999</v>
      </c>
    </row>
    <row r="2461" spans="1:10">
      <c r="A2461" s="390">
        <v>46090</v>
      </c>
      <c r="B2461">
        <v>1410.578</v>
      </c>
      <c r="C2461">
        <v>6471.8860000000004</v>
      </c>
      <c r="H2461" s="390">
        <v>46090</v>
      </c>
      <c r="I2461">
        <v>8778.1749999999993</v>
      </c>
      <c r="J2461">
        <v>31371.851999999999</v>
      </c>
    </row>
    <row r="2462" spans="1:10">
      <c r="A2462" s="390">
        <v>46091</v>
      </c>
      <c r="B2462">
        <v>1448.2339999999999</v>
      </c>
      <c r="C2462">
        <v>6457.5839999999998</v>
      </c>
      <c r="H2462" s="390">
        <v>46091</v>
      </c>
      <c r="I2462">
        <v>9012.51</v>
      </c>
      <c r="J2462">
        <v>31305.852999999999</v>
      </c>
    </row>
    <row r="2463" spans="1:10">
      <c r="A2463" s="390">
        <v>46092</v>
      </c>
      <c r="B2463">
        <v>1433.8440000000001</v>
      </c>
      <c r="C2463">
        <v>6452.4870000000001</v>
      </c>
      <c r="H2463" s="390">
        <v>46092</v>
      </c>
      <c r="I2463">
        <v>8922.9609999999993</v>
      </c>
      <c r="J2463">
        <v>31282.224999999999</v>
      </c>
    </row>
    <row r="2464" spans="1:10">
      <c r="A2464" s="390">
        <v>46093</v>
      </c>
      <c r="B2464">
        <v>1424.492</v>
      </c>
      <c r="C2464">
        <v>6352.2929999999997</v>
      </c>
      <c r="H2464" s="390">
        <v>46093</v>
      </c>
      <c r="I2464">
        <v>8864.7630000000008</v>
      </c>
      <c r="J2464">
        <v>30797.705999999998</v>
      </c>
    </row>
    <row r="2465" spans="1:10">
      <c r="A2465" s="390">
        <v>46094</v>
      </c>
      <c r="B2465">
        <v>1419.854</v>
      </c>
      <c r="C2465">
        <v>6314.1580000000004</v>
      </c>
      <c r="H2465" s="390">
        <v>46094</v>
      </c>
      <c r="I2465">
        <v>8835.8970000000008</v>
      </c>
      <c r="J2465">
        <v>30617.016</v>
      </c>
    </row>
    <row r="2466" spans="1:10">
      <c r="A2466" s="390">
        <v>46097</v>
      </c>
      <c r="B2466">
        <v>1420.0170000000001</v>
      </c>
      <c r="C2466">
        <v>6379.0749999999998</v>
      </c>
      <c r="H2466" s="390">
        <v>46097</v>
      </c>
      <c r="I2466">
        <v>8836.9120000000003</v>
      </c>
      <c r="J2466">
        <v>30934.83</v>
      </c>
    </row>
    <row r="2467" spans="1:10">
      <c r="A2467" s="390">
        <v>46098</v>
      </c>
      <c r="B2467">
        <v>1438.922</v>
      </c>
      <c r="C2467">
        <v>6395.4340000000002</v>
      </c>
      <c r="H2467" s="390">
        <v>46098</v>
      </c>
      <c r="I2467">
        <v>8954.5609999999997</v>
      </c>
      <c r="J2467">
        <v>31015.425999999999</v>
      </c>
    </row>
    <row r="2468" spans="1:10">
      <c r="A2468" s="390">
        <v>46099</v>
      </c>
      <c r="B2468">
        <v>1433.2360000000001</v>
      </c>
      <c r="C2468">
        <v>6308.64</v>
      </c>
      <c r="H2468" s="390">
        <v>46099</v>
      </c>
      <c r="I2468">
        <v>8919.1769999999997</v>
      </c>
      <c r="J2468">
        <v>30594.672999999999</v>
      </c>
    </row>
    <row r="2469" spans="1:10">
      <c r="A2469" s="390">
        <v>46100</v>
      </c>
      <c r="B2469">
        <v>1400.874</v>
      </c>
      <c r="C2469">
        <v>6293.1409999999996</v>
      </c>
      <c r="H2469" s="390">
        <v>46100</v>
      </c>
      <c r="I2469">
        <v>8717.7860000000001</v>
      </c>
      <c r="J2469">
        <v>30521.235000000001</v>
      </c>
    </row>
    <row r="2470" spans="1:10">
      <c r="A2470" s="390">
        <v>46101</v>
      </c>
      <c r="B2470">
        <v>1373.1880000000001</v>
      </c>
      <c r="C2470">
        <v>6196.1970000000001</v>
      </c>
      <c r="H2470" s="390">
        <v>46101</v>
      </c>
      <c r="I2470">
        <v>8545.4920000000002</v>
      </c>
      <c r="J2470">
        <v>30051.843000000001</v>
      </c>
    </row>
    <row r="2471" spans="1:10">
      <c r="A2471" s="390">
        <v>46104</v>
      </c>
      <c r="B2471">
        <v>1383.9770000000001</v>
      </c>
      <c r="C2471">
        <v>6268.2669999999998</v>
      </c>
      <c r="H2471" s="390">
        <v>46104</v>
      </c>
      <c r="I2471">
        <v>8620.884</v>
      </c>
      <c r="J2471">
        <v>30403.102999999999</v>
      </c>
    </row>
    <row r="2472" spans="1:10">
      <c r="A2472" s="390">
        <v>46105</v>
      </c>
      <c r="B2472">
        <v>1388.4549999999999</v>
      </c>
      <c r="C2472">
        <v>6243.375</v>
      </c>
      <c r="H2472" s="390">
        <v>46105</v>
      </c>
      <c r="I2472">
        <v>8648.7810000000009</v>
      </c>
      <c r="J2472">
        <v>30282.65</v>
      </c>
    </row>
    <row r="2473" spans="1:10">
      <c r="A2473" s="390">
        <v>46106</v>
      </c>
      <c r="B2473">
        <v>1406.867</v>
      </c>
      <c r="C2473">
        <v>6279.3149999999996</v>
      </c>
      <c r="H2473" s="390">
        <v>46106</v>
      </c>
      <c r="I2473">
        <v>8763.4699999999993</v>
      </c>
      <c r="J2473">
        <v>30458.142</v>
      </c>
    </row>
    <row r="2474" spans="1:10">
      <c r="A2474" s="390">
        <v>46107</v>
      </c>
      <c r="B2474">
        <v>1395.9970000000001</v>
      </c>
      <c r="C2474">
        <v>6169.9030000000002</v>
      </c>
      <c r="H2474" s="390">
        <v>46107</v>
      </c>
      <c r="I2474">
        <v>8695.7610000000004</v>
      </c>
      <c r="J2474">
        <v>29927.530999999999</v>
      </c>
    </row>
    <row r="2475" spans="1:10">
      <c r="A2475" s="390">
        <v>46108</v>
      </c>
      <c r="B2475">
        <v>1387.24</v>
      </c>
      <c r="C2475">
        <v>6065.259</v>
      </c>
      <c r="H2475" s="390">
        <v>46108</v>
      </c>
      <c r="I2475">
        <v>8641.2129999999997</v>
      </c>
      <c r="J2475">
        <v>29420.825000000001</v>
      </c>
    </row>
    <row r="2476" spans="1:10">
      <c r="A2476" s="390">
        <v>46111</v>
      </c>
      <c r="B2476">
        <v>1403.586</v>
      </c>
      <c r="C2476">
        <v>6040.893</v>
      </c>
      <c r="H2476" s="390">
        <v>46111</v>
      </c>
      <c r="I2476">
        <v>8743.0310000000009</v>
      </c>
      <c r="J2476">
        <v>29302.859</v>
      </c>
    </row>
    <row r="2477" spans="1:10">
      <c r="A2477" s="390">
        <v>46112</v>
      </c>
      <c r="B2477">
        <v>1418.3420000000001</v>
      </c>
      <c r="C2477">
        <v>6218.8530000000001</v>
      </c>
      <c r="H2477" s="390">
        <v>46112</v>
      </c>
      <c r="I2477">
        <v>8834.9470000000001</v>
      </c>
      <c r="J2477">
        <v>30168.968000000001</v>
      </c>
    </row>
    <row r="2478" spans="1:10">
      <c r="A2478" s="390">
        <v>46113</v>
      </c>
      <c r="B2478">
        <v>1462.2829999999999</v>
      </c>
      <c r="C2478">
        <v>6262.9129999999996</v>
      </c>
      <c r="H2478" s="390">
        <v>46113</v>
      </c>
      <c r="I2478">
        <v>9108.66</v>
      </c>
      <c r="J2478">
        <v>30383.828000000001</v>
      </c>
    </row>
    <row r="2479" spans="1:10">
      <c r="A2479" s="390">
        <v>46114</v>
      </c>
      <c r="B2479">
        <v>1460.8530000000001</v>
      </c>
      <c r="C2479">
        <v>6271.049</v>
      </c>
      <c r="H2479" s="390">
        <v>46114</v>
      </c>
      <c r="I2479">
        <v>9099.75</v>
      </c>
      <c r="J2479">
        <v>30425.456999999999</v>
      </c>
    </row>
    <row r="2480" spans="1:10">
      <c r="A2480" s="390">
        <v>46115</v>
      </c>
      <c r="B2480">
        <v>1460.8530000000001</v>
      </c>
      <c r="C2480">
        <v>6271.049</v>
      </c>
      <c r="H2480" s="390">
        <v>46115</v>
      </c>
      <c r="I2480">
        <v>9099.75</v>
      </c>
      <c r="J2480">
        <v>30425.456999999999</v>
      </c>
    </row>
    <row r="2481" spans="1:10">
      <c r="A2481" s="390">
        <v>46118</v>
      </c>
      <c r="B2481">
        <v>1460.8530000000001</v>
      </c>
      <c r="C2481">
        <v>6298.9160000000002</v>
      </c>
      <c r="H2481" s="390">
        <v>46118</v>
      </c>
      <c r="I2481">
        <v>9099.75</v>
      </c>
      <c r="J2481">
        <v>30562.933000000001</v>
      </c>
    </row>
    <row r="2482" spans="1:10">
      <c r="A2482" s="390">
        <v>46119</v>
      </c>
      <c r="B2482">
        <v>1451.84</v>
      </c>
      <c r="C2482">
        <v>6303.3680000000004</v>
      </c>
      <c r="H2482" s="390">
        <v>46119</v>
      </c>
      <c r="I2482">
        <v>9043.6119999999992</v>
      </c>
      <c r="J2482">
        <v>30584.803</v>
      </c>
    </row>
    <row r="2483" spans="1:10">
      <c r="A2483" s="390">
        <v>46120</v>
      </c>
      <c r="B2483">
        <v>1502.6849999999999</v>
      </c>
      <c r="C2483">
        <v>6460.32</v>
      </c>
      <c r="H2483" s="390">
        <v>46120</v>
      </c>
      <c r="I2483">
        <v>9360.3240000000005</v>
      </c>
      <c r="J2483">
        <v>31346.359</v>
      </c>
    </row>
    <row r="2484" spans="1:10">
      <c r="A2484" s="390">
        <v>46121</v>
      </c>
      <c r="B2484">
        <v>1510.3140000000001</v>
      </c>
      <c r="C2484">
        <v>6496.2870000000003</v>
      </c>
      <c r="H2484" s="390">
        <v>46121</v>
      </c>
      <c r="I2484">
        <v>9407.8449999999993</v>
      </c>
      <c r="J2484">
        <v>31522.89</v>
      </c>
    </row>
    <row r="2485" spans="1:10">
      <c r="A2485" s="390">
        <v>46122</v>
      </c>
      <c r="B2485">
        <v>1517.355</v>
      </c>
      <c r="C2485">
        <v>6488.4769999999999</v>
      </c>
      <c r="H2485" s="390">
        <v>46122</v>
      </c>
      <c r="I2485">
        <v>9451.7070000000003</v>
      </c>
      <c r="J2485">
        <v>31488.112000000001</v>
      </c>
    </row>
    <row r="2486" spans="1:10">
      <c r="A2486" s="390">
        <v>46125</v>
      </c>
      <c r="B2486">
        <v>1515.319</v>
      </c>
      <c r="C2486">
        <v>6557.2529999999997</v>
      </c>
      <c r="H2486" s="390">
        <v>46125</v>
      </c>
      <c r="I2486">
        <v>9439.0239999999994</v>
      </c>
      <c r="J2486">
        <v>31821.954000000002</v>
      </c>
    </row>
    <row r="2487" spans="1:10">
      <c r="A2487" s="390">
        <v>46126</v>
      </c>
      <c r="B2487">
        <v>1534.521</v>
      </c>
      <c r="C2487">
        <v>6636.33</v>
      </c>
      <c r="H2487" s="390">
        <v>46126</v>
      </c>
      <c r="I2487">
        <v>9558.6360000000004</v>
      </c>
      <c r="J2487">
        <v>32206.508000000002</v>
      </c>
    </row>
    <row r="2488" spans="1:10">
      <c r="A2488" s="390">
        <v>46127</v>
      </c>
      <c r="B2488">
        <v>1533.58</v>
      </c>
      <c r="C2488">
        <v>6691.1350000000002</v>
      </c>
      <c r="H2488" s="390">
        <v>46127</v>
      </c>
      <c r="I2488">
        <v>9552.7710000000006</v>
      </c>
      <c r="J2488">
        <v>32474.973000000002</v>
      </c>
    </row>
    <row r="2489" spans="1:10">
      <c r="A2489" s="390">
        <v>46128</v>
      </c>
      <c r="B2489">
        <v>1528.463</v>
      </c>
      <c r="C2489">
        <v>6706.9340000000002</v>
      </c>
      <c r="H2489" s="390">
        <v>46128</v>
      </c>
      <c r="I2489">
        <v>9520.902</v>
      </c>
      <c r="J2489">
        <v>32552.050999999999</v>
      </c>
    </row>
    <row r="2490" spans="1:10">
      <c r="A2490" s="390">
        <v>46129</v>
      </c>
      <c r="B2490">
        <v>1551.654</v>
      </c>
      <c r="C2490">
        <v>6788.7979999999998</v>
      </c>
      <c r="H2490" s="390">
        <v>46129</v>
      </c>
      <c r="I2490">
        <v>9665.3580000000002</v>
      </c>
      <c r="J2490">
        <v>32949.489000000001</v>
      </c>
    </row>
    <row r="2491" spans="1:10">
      <c r="A2491" s="390">
        <v>46132</v>
      </c>
      <c r="B2491">
        <v>1530.7149999999999</v>
      </c>
      <c r="C2491">
        <v>6776.3119999999999</v>
      </c>
      <c r="H2491" s="390">
        <v>46132</v>
      </c>
      <c r="I2491">
        <v>9596.0630000000001</v>
      </c>
      <c r="J2491">
        <v>32889.67</v>
      </c>
    </row>
    <row r="2492" spans="1:10">
      <c r="A2492" s="390">
        <v>46133</v>
      </c>
      <c r="B2492">
        <v>1520.49</v>
      </c>
      <c r="C2492">
        <v>6733.0569999999998</v>
      </c>
      <c r="H2492" s="390">
        <v>46133</v>
      </c>
      <c r="I2492">
        <v>9531.9660000000003</v>
      </c>
      <c r="J2492">
        <v>32679.83</v>
      </c>
    </row>
    <row r="2493" spans="1:10">
      <c r="A2493" s="390">
        <v>46134</v>
      </c>
      <c r="B2493">
        <v>1516.902</v>
      </c>
      <c r="C2493">
        <v>6803.1580000000004</v>
      </c>
      <c r="H2493" s="390">
        <v>46134</v>
      </c>
      <c r="I2493">
        <v>9509.473</v>
      </c>
      <c r="J2493">
        <v>33020.57</v>
      </c>
    </row>
    <row r="2494" spans="1:10">
      <c r="A2494" s="390">
        <v>46135</v>
      </c>
      <c r="B2494">
        <v>1513.232</v>
      </c>
      <c r="C2494">
        <v>6775.1840000000002</v>
      </c>
      <c r="H2494" s="390">
        <v>46135</v>
      </c>
      <c r="I2494">
        <v>9486.4619999999995</v>
      </c>
      <c r="J2494">
        <v>32885.241999999998</v>
      </c>
    </row>
    <row r="2495" spans="1:10">
      <c r="A2495" s="390">
        <v>46136</v>
      </c>
      <c r="B2495">
        <v>1503.7249999999999</v>
      </c>
      <c r="C2495">
        <v>6826.59</v>
      </c>
      <c r="H2495" s="390">
        <v>46136</v>
      </c>
      <c r="I2495">
        <v>9426.8649999999998</v>
      </c>
      <c r="J2495">
        <v>33136.222999999998</v>
      </c>
    </row>
    <row r="2496" spans="1:10">
      <c r="A2496" s="390">
        <v>46139</v>
      </c>
      <c r="B2496">
        <v>1505.144</v>
      </c>
      <c r="C2496">
        <v>6833.5290000000005</v>
      </c>
      <c r="H2496" s="390">
        <v>46139</v>
      </c>
      <c r="I2496">
        <v>9435.7620000000006</v>
      </c>
      <c r="J2496">
        <v>33170.101999999999</v>
      </c>
    </row>
    <row r="2497" spans="1:10">
      <c r="A2497" s="390">
        <v>46140</v>
      </c>
      <c r="B2497">
        <v>1518.5039999999999</v>
      </c>
      <c r="C2497">
        <v>6798.6459999999997</v>
      </c>
      <c r="H2497" s="390">
        <v>46140</v>
      </c>
      <c r="I2497">
        <v>9519.5139999999992</v>
      </c>
      <c r="J2497">
        <v>33000.925999999999</v>
      </c>
    </row>
    <row r="2498" spans="1:10">
      <c r="A2498" s="390">
        <v>46141</v>
      </c>
      <c r="B2498">
        <v>1507.317</v>
      </c>
      <c r="C2498">
        <v>6795.9719999999998</v>
      </c>
      <c r="H2498" s="390">
        <v>46141</v>
      </c>
      <c r="I2498">
        <v>9449.3819999999996</v>
      </c>
      <c r="J2498">
        <v>32988.042999999998</v>
      </c>
    </row>
    <row r="2499" spans="1:10">
      <c r="A2499" s="390">
        <v>46142</v>
      </c>
      <c r="B2499">
        <v>1520.4690000000001</v>
      </c>
      <c r="C2499">
        <v>6867.384</v>
      </c>
      <c r="H2499" s="390">
        <v>46142</v>
      </c>
      <c r="I2499">
        <v>9531.8320000000003</v>
      </c>
      <c r="J2499">
        <v>33335.841999999997</v>
      </c>
    </row>
    <row r="2500" spans="1:10">
      <c r="A2500" s="390">
        <v>46143</v>
      </c>
      <c r="B2500">
        <v>1520.4690000000001</v>
      </c>
      <c r="C2500">
        <v>6887.1570000000002</v>
      </c>
      <c r="H2500" s="390">
        <v>46143</v>
      </c>
      <c r="I2500">
        <v>9531.8320000000003</v>
      </c>
      <c r="J2500">
        <v>33432.514999999999</v>
      </c>
    </row>
    <row r="2501" spans="1:10">
      <c r="A2501" s="390">
        <v>46146</v>
      </c>
      <c r="B2501">
        <v>1492.962</v>
      </c>
      <c r="C2501">
        <v>6859.7470000000003</v>
      </c>
      <c r="H2501" s="390">
        <v>46146</v>
      </c>
      <c r="I2501">
        <v>9359.3889999999992</v>
      </c>
      <c r="J2501">
        <v>33301.341999999997</v>
      </c>
    </row>
    <row r="2502" spans="1:10">
      <c r="A2502" s="390">
        <v>46147</v>
      </c>
      <c r="B2502">
        <v>1525.91</v>
      </c>
      <c r="C2502">
        <v>6913.82</v>
      </c>
      <c r="H2502" s="390">
        <v>46147</v>
      </c>
      <c r="I2502">
        <v>9565.9419999999991</v>
      </c>
      <c r="J2502">
        <v>33564.760999999999</v>
      </c>
    </row>
    <row r="2503" spans="1:10">
      <c r="A2503" s="390">
        <v>46148</v>
      </c>
      <c r="B2503">
        <v>1561.5940000000001</v>
      </c>
      <c r="C2503">
        <v>7016.5860000000002</v>
      </c>
      <c r="H2503" s="390">
        <v>46148</v>
      </c>
      <c r="I2503">
        <v>9789.6489999999994</v>
      </c>
      <c r="J2503">
        <v>34063.764000000003</v>
      </c>
    </row>
    <row r="2504" spans="1:10">
      <c r="A2504" s="390">
        <v>46149</v>
      </c>
      <c r="B2504">
        <v>1549.0070000000001</v>
      </c>
      <c r="C2504">
        <v>6986.9120000000003</v>
      </c>
      <c r="H2504" s="390">
        <v>46149</v>
      </c>
      <c r="I2504">
        <v>9710.7369999999992</v>
      </c>
      <c r="J2504">
        <v>33919.902999999998</v>
      </c>
    </row>
    <row r="2505" spans="1:10">
      <c r="A2505" s="390">
        <v>46150</v>
      </c>
      <c r="B2505">
        <v>1549.36</v>
      </c>
      <c r="C2505">
        <v>7038.5079999999998</v>
      </c>
      <c r="H2505" s="390">
        <v>46150</v>
      </c>
      <c r="I2505">
        <v>9712.9509999999991</v>
      </c>
      <c r="J2505">
        <v>34175.43</v>
      </c>
    </row>
    <row r="2506" spans="1:10">
      <c r="A2506" s="390">
        <v>46153</v>
      </c>
      <c r="B2506">
        <v>1560.7829999999999</v>
      </c>
      <c r="C2506">
        <v>7053.0320000000002</v>
      </c>
      <c r="H2506" s="390">
        <v>46153</v>
      </c>
      <c r="I2506">
        <v>9784.5640000000003</v>
      </c>
      <c r="J2506">
        <v>34248.879000000001</v>
      </c>
    </row>
    <row r="2507" spans="1:10">
      <c r="A2507" s="390">
        <v>46154</v>
      </c>
      <c r="B2507">
        <v>1541.674</v>
      </c>
      <c r="C2507">
        <v>7041.3980000000001</v>
      </c>
      <c r="H2507" s="390">
        <v>46154</v>
      </c>
      <c r="I2507">
        <v>9664.7659999999996</v>
      </c>
      <c r="J2507">
        <v>34193.599999999999</v>
      </c>
    </row>
    <row r="2508" spans="1:10">
      <c r="A2508" s="390">
        <v>46155</v>
      </c>
      <c r="B2508">
        <v>1551.1379999999999</v>
      </c>
      <c r="C2508">
        <v>7084.3010000000004</v>
      </c>
      <c r="H2508" s="390">
        <v>46155</v>
      </c>
      <c r="I2508">
        <v>9724.0939999999991</v>
      </c>
      <c r="J2508">
        <v>34403.262999999999</v>
      </c>
    </row>
    <row r="2509" spans="1:10">
      <c r="A2509" s="390">
        <v>46156</v>
      </c>
      <c r="B2509">
        <v>1565.364</v>
      </c>
      <c r="C2509">
        <v>7141.1109999999999</v>
      </c>
      <c r="H2509" s="390">
        <v>46156</v>
      </c>
      <c r="I2509">
        <v>9813.2810000000009</v>
      </c>
      <c r="J2509">
        <v>34679.843999999997</v>
      </c>
    </row>
    <row r="2510" spans="1:10">
      <c r="A2510" s="390">
        <v>46157</v>
      </c>
      <c r="B2510">
        <v>1537.7809999999999</v>
      </c>
      <c r="C2510">
        <v>7049.6440000000002</v>
      </c>
      <c r="H2510" s="390">
        <v>46157</v>
      </c>
      <c r="I2510">
        <v>9640.3590000000004</v>
      </c>
      <c r="J2510">
        <v>34242.129000000001</v>
      </c>
    </row>
    <row r="2511" spans="1:10">
      <c r="A2511" s="390">
        <v>46160</v>
      </c>
      <c r="B2511">
        <v>1524.7</v>
      </c>
      <c r="C2511">
        <v>7044.5330000000004</v>
      </c>
      <c r="H2511" s="390">
        <v>46160</v>
      </c>
      <c r="I2511">
        <v>9698.4599999999991</v>
      </c>
      <c r="J2511">
        <v>34219.394</v>
      </c>
    </row>
    <row r="2512" spans="1:10">
      <c r="A2512" s="390">
        <v>46161</v>
      </c>
      <c r="B2512">
        <v>1514.6089999999999</v>
      </c>
      <c r="C2512">
        <v>6999.0410000000002</v>
      </c>
      <c r="H2512" s="390">
        <v>46161</v>
      </c>
      <c r="I2512">
        <v>9634.2690000000002</v>
      </c>
      <c r="J2512">
        <v>34000.667000000001</v>
      </c>
    </row>
    <row r="2513" spans="1:10">
      <c r="A2513" s="390">
        <v>46162</v>
      </c>
      <c r="B2513">
        <v>1537.7339999999999</v>
      </c>
      <c r="C2513">
        <v>7077.0889999999999</v>
      </c>
      <c r="H2513" s="390">
        <v>46162</v>
      </c>
      <c r="I2513">
        <v>9781.3670000000002</v>
      </c>
      <c r="J2513">
        <v>34380.660000000003</v>
      </c>
    </row>
    <row r="2514" spans="1:10">
      <c r="A2514" s="390">
        <v>46163</v>
      </c>
      <c r="B2514">
        <v>1538.886</v>
      </c>
      <c r="C2514">
        <v>7088.1610000000001</v>
      </c>
      <c r="H2514" s="390">
        <v>46163</v>
      </c>
      <c r="I2514">
        <v>9788.6939999999995</v>
      </c>
      <c r="J2514">
        <v>34438.440999999999</v>
      </c>
    </row>
    <row r="2515" spans="1:10">
      <c r="A2515" s="390">
        <v>46164</v>
      </c>
      <c r="B2515">
        <v>1545.9079999999999</v>
      </c>
      <c r="C2515">
        <v>7117.71</v>
      </c>
      <c r="H2515" s="390">
        <v>46164</v>
      </c>
      <c r="I2515">
        <v>9833.3629999999994</v>
      </c>
      <c r="J2515">
        <v>34583.966999999997</v>
      </c>
    </row>
    <row r="2516" spans="1:10">
      <c r="A2516" s="390">
        <v>46167</v>
      </c>
      <c r="B2516">
        <v>1568.7070000000001</v>
      </c>
      <c r="C2516">
        <v>7117.71</v>
      </c>
      <c r="H2516" s="390">
        <v>46167</v>
      </c>
      <c r="I2516">
        <v>9978.384</v>
      </c>
      <c r="J2516">
        <v>34583.966999999997</v>
      </c>
    </row>
    <row r="2517" spans="1:10">
      <c r="A2517" s="390">
        <v>46168</v>
      </c>
      <c r="B2517">
        <v>1554.8520000000001</v>
      </c>
      <c r="C2517">
        <v>7161.4129999999996</v>
      </c>
      <c r="H2517" s="390">
        <v>46168</v>
      </c>
      <c r="I2517">
        <v>9890.25</v>
      </c>
      <c r="J2517">
        <v>34798.379000000001</v>
      </c>
    </row>
    <row r="2518" spans="1:10">
      <c r="A2518" s="390">
        <v>46169</v>
      </c>
      <c r="B2518">
        <v>1545.9970000000001</v>
      </c>
      <c r="C2518">
        <v>7160.5420000000004</v>
      </c>
      <c r="H2518" s="390">
        <v>46169</v>
      </c>
      <c r="I2518">
        <v>9833.9259999999995</v>
      </c>
      <c r="J2518">
        <v>34794.519999999997</v>
      </c>
    </row>
    <row r="2519" spans="1:10">
      <c r="A2519" s="390">
        <v>46170</v>
      </c>
      <c r="B2519">
        <v>1552.0519999999999</v>
      </c>
      <c r="C2519">
        <v>7204.3239999999996</v>
      </c>
      <c r="H2519" s="390">
        <v>46170</v>
      </c>
      <c r="I2519">
        <v>9872.4439999999995</v>
      </c>
      <c r="J2519">
        <v>35007.508000000002</v>
      </c>
    </row>
    <row r="2520" spans="1:10">
      <c r="A2520" s="390">
        <v>46171</v>
      </c>
      <c r="B2520">
        <v>1560.4829999999999</v>
      </c>
      <c r="C2520">
        <v>7221.1570000000002</v>
      </c>
      <c r="H2520" s="390">
        <v>46171</v>
      </c>
      <c r="I2520">
        <v>9926.0730000000003</v>
      </c>
      <c r="J2520">
        <v>35091.296000000002</v>
      </c>
    </row>
    <row r="2521" spans="1:10">
      <c r="A2521" s="390">
        <v>46174</v>
      </c>
      <c r="B2521">
        <v>1551.4359999999999</v>
      </c>
      <c r="C2521">
        <v>7238.83</v>
      </c>
      <c r="H2521" s="390">
        <v>46174</v>
      </c>
      <c r="I2521">
        <v>9868.5249999999996</v>
      </c>
      <c r="J2521">
        <v>35179.785000000003</v>
      </c>
    </row>
    <row r="2522" spans="1:10">
      <c r="A2522" s="390">
        <v>46175</v>
      </c>
      <c r="B2522">
        <v>1565.182</v>
      </c>
      <c r="C2522">
        <v>7256.8879999999999</v>
      </c>
      <c r="H2522" s="390">
        <v>46175</v>
      </c>
      <c r="I2522">
        <v>9955.9599999999991</v>
      </c>
      <c r="J2522">
        <v>35268.646999999997</v>
      </c>
    </row>
    <row r="2523" spans="1:10">
      <c r="A2523" s="390">
        <v>46176</v>
      </c>
      <c r="B2523">
        <v>1546.752</v>
      </c>
      <c r="C2523">
        <v>7200.8530000000001</v>
      </c>
      <c r="H2523" s="390">
        <v>46176</v>
      </c>
      <c r="I2523">
        <v>9838.7279999999992</v>
      </c>
      <c r="J2523">
        <v>34996.906999999999</v>
      </c>
    </row>
    <row r="2524" spans="1:10">
      <c r="A2524" s="390">
        <v>46177</v>
      </c>
      <c r="B2524">
        <v>1553.71</v>
      </c>
      <c r="C2524">
        <v>7234.1629999999996</v>
      </c>
      <c r="H2524" s="390">
        <v>46177</v>
      </c>
      <c r="I2524">
        <v>9882.9860000000008</v>
      </c>
      <c r="J2524">
        <v>35164.605000000003</v>
      </c>
    </row>
    <row r="2525" spans="1:10">
      <c r="A2525" s="390">
        <v>46178</v>
      </c>
      <c r="B2525">
        <v>1549.433</v>
      </c>
      <c r="C2525">
        <v>7037.5529999999999</v>
      </c>
      <c r="H2525" s="390">
        <v>46178</v>
      </c>
      <c r="I2525">
        <v>9855.7849999999999</v>
      </c>
      <c r="J2525">
        <v>34213.847999999998</v>
      </c>
    </row>
    <row r="2526" spans="1:10">
      <c r="A2526" s="390">
        <v>46181</v>
      </c>
      <c r="B2526">
        <v>1556.0540000000001</v>
      </c>
      <c r="C2526">
        <v>7059.4750000000004</v>
      </c>
      <c r="H2526" s="390">
        <v>46181</v>
      </c>
      <c r="I2526">
        <v>9897.8989999999994</v>
      </c>
      <c r="J2526">
        <v>34321.692999999999</v>
      </c>
    </row>
    <row r="2527" spans="1:10">
      <c r="A2527" s="390">
        <v>46182</v>
      </c>
      <c r="B2527">
        <v>1563.3910000000001</v>
      </c>
      <c r="C2527">
        <v>7038.7929999999997</v>
      </c>
      <c r="H2527" s="390">
        <v>46182</v>
      </c>
      <c r="I2527">
        <v>9944.5660000000007</v>
      </c>
      <c r="J2527">
        <v>34222.319000000003</v>
      </c>
    </row>
    <row r="2528" spans="1:10">
      <c r="A2528" s="390">
        <v>46183</v>
      </c>
      <c r="B2528">
        <v>1554.6510000000001</v>
      </c>
      <c r="C2528">
        <v>6922.9849999999997</v>
      </c>
      <c r="H2528" s="390">
        <v>46183</v>
      </c>
      <c r="I2528">
        <v>9888.973</v>
      </c>
      <c r="J2528">
        <v>33660.101000000002</v>
      </c>
    </row>
    <row r="2529" spans="1:10">
      <c r="A2529" s="390">
        <v>46184</v>
      </c>
      <c r="B2529">
        <v>1565.749</v>
      </c>
      <c r="C2529">
        <v>7046.0839999999998</v>
      </c>
      <c r="H2529" s="390">
        <v>46184</v>
      </c>
      <c r="I2529">
        <v>9959.5689999999995</v>
      </c>
      <c r="J2529">
        <v>34258.930999999997</v>
      </c>
    </row>
    <row r="2530" spans="1:10">
      <c r="A2530" s="390">
        <v>46185</v>
      </c>
      <c r="B2530">
        <v>1593.7370000000001</v>
      </c>
      <c r="C2530">
        <v>7077.5510000000004</v>
      </c>
      <c r="H2530" s="390">
        <v>46185</v>
      </c>
      <c r="I2530">
        <v>10137.593999999999</v>
      </c>
      <c r="J2530">
        <v>34413.726999999999</v>
      </c>
    </row>
    <row r="2531" spans="1:10">
      <c r="A2531" s="390">
        <v>46188</v>
      </c>
      <c r="B2531">
        <v>1604.009</v>
      </c>
      <c r="C2531">
        <v>7196.95</v>
      </c>
      <c r="H2531" s="390">
        <v>46188</v>
      </c>
      <c r="I2531">
        <v>10202.933000000001</v>
      </c>
      <c r="J2531">
        <v>35002.256999999998</v>
      </c>
    </row>
    <row r="2532" spans="1:10">
      <c r="A2532" s="390">
        <v>46189</v>
      </c>
      <c r="B2532">
        <v>1628.864</v>
      </c>
      <c r="C2532">
        <v>7155.2039999999997</v>
      </c>
      <c r="H2532" s="390">
        <v>46189</v>
      </c>
      <c r="I2532">
        <v>10361.037</v>
      </c>
      <c r="J2532">
        <v>34800.389000000003</v>
      </c>
    </row>
    <row r="2533" spans="1:10">
      <c r="A2533" s="390">
        <v>46190</v>
      </c>
      <c r="B2533">
        <v>1634.65</v>
      </c>
      <c r="C2533">
        <v>7070.3580000000002</v>
      </c>
      <c r="H2533" s="390">
        <v>46190</v>
      </c>
      <c r="I2533">
        <v>10397.837</v>
      </c>
      <c r="J2533">
        <v>34388.182000000001</v>
      </c>
    </row>
    <row r="2534" spans="1:10">
      <c r="A2534" s="390">
        <v>46191</v>
      </c>
      <c r="B2534">
        <v>1634.8889999999999</v>
      </c>
      <c r="C2534">
        <v>7146.2820000000002</v>
      </c>
      <c r="H2534" s="390">
        <v>46191</v>
      </c>
      <c r="I2534">
        <v>10399.359</v>
      </c>
      <c r="J2534">
        <v>34757.9</v>
      </c>
    </row>
    <row r="2535" spans="1:10">
      <c r="A2535" s="390">
        <v>46192</v>
      </c>
      <c r="B2535">
        <v>1640.069</v>
      </c>
      <c r="C2535">
        <v>7146.2820000000002</v>
      </c>
      <c r="H2535" s="390">
        <v>46192</v>
      </c>
      <c r="I2535">
        <v>10432.308000000001</v>
      </c>
      <c r="J2535">
        <v>34757.9</v>
      </c>
    </row>
    <row r="2536" spans="1:10">
      <c r="A2536" s="390">
        <v>46195</v>
      </c>
      <c r="B2536">
        <v>1636.2529999999999</v>
      </c>
      <c r="C2536">
        <v>7119.6109999999999</v>
      </c>
      <c r="H2536" s="390">
        <v>46195</v>
      </c>
      <c r="I2536">
        <v>10430.949000000001</v>
      </c>
      <c r="J2536">
        <v>34630.078000000001</v>
      </c>
    </row>
    <row r="2537" spans="1:10">
      <c r="A2537" s="390">
        <v>46196</v>
      </c>
      <c r="B2537">
        <v>1619.0840000000001</v>
      </c>
      <c r="C2537">
        <v>7021.0450000000001</v>
      </c>
      <c r="H2537" s="390">
        <v>46196</v>
      </c>
      <c r="I2537">
        <v>10321.499</v>
      </c>
      <c r="J2537">
        <v>34150.966999999997</v>
      </c>
    </row>
    <row r="2538" spans="1:10">
      <c r="A2538" s="390">
        <v>46197</v>
      </c>
      <c r="B2538">
        <v>1607.557</v>
      </c>
      <c r="C2538">
        <v>7014.1819999999998</v>
      </c>
      <c r="H2538" s="390">
        <v>46197</v>
      </c>
      <c r="I2538">
        <v>10248.012000000001</v>
      </c>
      <c r="J2538">
        <v>34117.805999999997</v>
      </c>
    </row>
    <row r="2539" spans="1:10">
      <c r="A2539" s="390">
        <v>46198</v>
      </c>
      <c r="B2539">
        <v>1610.174</v>
      </c>
      <c r="C2539">
        <v>7006.5309999999999</v>
      </c>
      <c r="H2539" s="390">
        <v>46198</v>
      </c>
      <c r="I2539">
        <v>10264.696</v>
      </c>
      <c r="J2539">
        <v>34082.17</v>
      </c>
    </row>
    <row r="2540" spans="1:10">
      <c r="A2540" s="390">
        <v>46199</v>
      </c>
      <c r="B2540">
        <v>1598.192</v>
      </c>
      <c r="C2540">
        <v>7005.81</v>
      </c>
      <c r="H2540" s="390">
        <v>46199</v>
      </c>
      <c r="I2540">
        <v>10188.312</v>
      </c>
      <c r="J2540">
        <v>34079.519</v>
      </c>
    </row>
    <row r="2541" spans="1:10">
      <c r="A2541" s="390">
        <v>46202</v>
      </c>
      <c r="B2541">
        <v>1593.67</v>
      </c>
      <c r="C2541">
        <v>7094.69</v>
      </c>
      <c r="H2541" s="390">
        <v>46202</v>
      </c>
      <c r="I2541">
        <v>10159.486000000001</v>
      </c>
      <c r="J2541">
        <v>34511.997000000003</v>
      </c>
    </row>
    <row r="2542" spans="1:10">
      <c r="A2542" s="390">
        <v>46203</v>
      </c>
      <c r="B2542">
        <v>1609.0640000000001</v>
      </c>
      <c r="C2542">
        <v>7148.7139999999999</v>
      </c>
      <c r="H2542" s="390">
        <v>46203</v>
      </c>
      <c r="I2542">
        <v>10257.621999999999</v>
      </c>
      <c r="J2542">
        <v>34778.413</v>
      </c>
    </row>
    <row r="2543" spans="1:10">
      <c r="A2543" s="390">
        <v>46204</v>
      </c>
      <c r="B2543">
        <v>1609.29</v>
      </c>
      <c r="C2543">
        <v>7136.2120000000004</v>
      </c>
      <c r="H2543" s="390">
        <v>46204</v>
      </c>
      <c r="I2543">
        <v>10259.063</v>
      </c>
      <c r="J2543">
        <v>34718.695</v>
      </c>
    </row>
    <row r="2544" spans="1:10">
      <c r="A2544" s="390">
        <v>46205</v>
      </c>
      <c r="B2544">
        <v>1637.5319999999999</v>
      </c>
      <c r="C2544">
        <v>7140.0950000000003</v>
      </c>
      <c r="H2544" s="390">
        <v>46205</v>
      </c>
      <c r="I2544">
        <v>10439.102000000001</v>
      </c>
      <c r="J2544">
        <v>34738.991000000002</v>
      </c>
    </row>
    <row r="2545" spans="1:10">
      <c r="A2545" s="390">
        <v>46206</v>
      </c>
      <c r="B2545">
        <v>1648.201</v>
      </c>
      <c r="C2545">
        <v>7140.0950000000003</v>
      </c>
      <c r="H2545" s="390">
        <v>46206</v>
      </c>
      <c r="I2545">
        <v>10507.117</v>
      </c>
      <c r="J2545">
        <v>34738.991000000002</v>
      </c>
    </row>
    <row r="2546" spans="1:10">
      <c r="A2546" s="390">
        <v>46209</v>
      </c>
      <c r="B2546">
        <v>1651.2560000000001</v>
      </c>
      <c r="C2546">
        <v>7194.1840000000002</v>
      </c>
      <c r="H2546" s="390">
        <v>46209</v>
      </c>
      <c r="I2546">
        <v>10526.589</v>
      </c>
      <c r="J2546">
        <v>35005.663</v>
      </c>
    </row>
    <row r="2547" spans="1:10">
      <c r="A2547" s="390">
        <v>46210</v>
      </c>
      <c r="B2547">
        <v>1641.817</v>
      </c>
      <c r="C2547">
        <v>7161.326</v>
      </c>
      <c r="H2547" s="390">
        <v>46210</v>
      </c>
      <c r="I2547">
        <v>10466.421</v>
      </c>
      <c r="J2547">
        <v>34846.055999999997</v>
      </c>
    </row>
    <row r="2548" spans="1:10">
      <c r="A2548" s="390">
        <v>46211</v>
      </c>
      <c r="B2548">
        <v>1620.4649999999999</v>
      </c>
      <c r="C2548">
        <v>7138.817</v>
      </c>
      <c r="H2548" s="390">
        <v>46211</v>
      </c>
      <c r="I2548">
        <v>10330.300999999999</v>
      </c>
      <c r="J2548">
        <v>34736.631000000001</v>
      </c>
    </row>
    <row r="2549" spans="1:10">
      <c r="A2549" s="390">
        <v>46212</v>
      </c>
      <c r="B2549">
        <v>1633.2180000000001</v>
      </c>
      <c r="C2549">
        <v>7196.473</v>
      </c>
      <c r="H2549" s="390">
        <v>46212</v>
      </c>
      <c r="I2549">
        <v>10411.599</v>
      </c>
      <c r="J2549">
        <v>35018.296999999999</v>
      </c>
    </row>
    <row r="2550" spans="1:10">
      <c r="A2550" s="390">
        <v>46213</v>
      </c>
      <c r="B2550">
        <v>1641.3510000000001</v>
      </c>
      <c r="C2550">
        <v>7222.8289999999997</v>
      </c>
      <c r="H2550" s="390">
        <v>46213</v>
      </c>
      <c r="I2550">
        <v>10463.450999999999</v>
      </c>
      <c r="J2550">
        <v>35150.063999999998</v>
      </c>
    </row>
    <row r="2551" spans="1:10">
      <c r="A2551" s="390">
        <v>46216</v>
      </c>
      <c r="B2551">
        <v>1648.6690000000001</v>
      </c>
      <c r="C2551">
        <v>7168.6989999999996</v>
      </c>
      <c r="H2551" s="390">
        <v>46216</v>
      </c>
      <c r="I2551">
        <v>10510.102000000001</v>
      </c>
      <c r="J2551">
        <v>34886.637000000002</v>
      </c>
    </row>
    <row r="2552" spans="1:10">
      <c r="A2552" s="390">
        <v>46217</v>
      </c>
      <c r="B2552">
        <v>1651.1469999999999</v>
      </c>
      <c r="C2552">
        <v>7195.1959999999999</v>
      </c>
      <c r="H2552" s="390">
        <v>46217</v>
      </c>
      <c r="I2552">
        <v>10525.897000000001</v>
      </c>
      <c r="J2552">
        <v>35015.622000000003</v>
      </c>
    </row>
    <row r="2553" spans="1:10">
      <c r="A2553" s="390">
        <v>46218</v>
      </c>
      <c r="B2553">
        <v>1638.817</v>
      </c>
      <c r="C2553">
        <v>7221.9679999999998</v>
      </c>
      <c r="H2553" s="390">
        <v>46218</v>
      </c>
      <c r="I2553">
        <v>10447.296</v>
      </c>
      <c r="J2553">
        <v>35148.370000000003</v>
      </c>
    </row>
    <row r="2554" spans="1:10">
      <c r="A2554" s="390">
        <v>46219</v>
      </c>
      <c r="B2554">
        <v>1641.6690000000001</v>
      </c>
      <c r="C2554">
        <v>7185.8829999999998</v>
      </c>
      <c r="H2554" s="390">
        <v>46219</v>
      </c>
      <c r="I2554">
        <v>10465.478999999999</v>
      </c>
      <c r="J2554">
        <v>34972.81</v>
      </c>
    </row>
    <row r="2555" spans="1:10">
      <c r="A2555" s="390">
        <v>46220</v>
      </c>
      <c r="B2555">
        <v>1629.3130000000001</v>
      </c>
      <c r="C2555">
        <v>7115.0969999999998</v>
      </c>
      <c r="H2555" s="390">
        <v>46220</v>
      </c>
      <c r="I2555">
        <v>10386.709000000001</v>
      </c>
      <c r="J2555">
        <v>34628.650999999998</v>
      </c>
    </row>
    <row r="2556" spans="1:10">
      <c r="A2556" s="390">
        <v>46223</v>
      </c>
      <c r="B2556">
        <v>1626.0820000000001</v>
      </c>
      <c r="C2556">
        <v>7099.1710000000003</v>
      </c>
      <c r="H2556" s="390">
        <v>46223</v>
      </c>
      <c r="I2556">
        <v>10398.653</v>
      </c>
      <c r="J2556">
        <v>34552.345000000001</v>
      </c>
    </row>
    <row r="2557" spans="1:10">
      <c r="A2557" s="390">
        <v>46224</v>
      </c>
      <c r="B2557">
        <v>1636.9649999999999</v>
      </c>
      <c r="C2557">
        <v>7159.9560000000001</v>
      </c>
      <c r="H2557" s="390">
        <v>46224</v>
      </c>
      <c r="I2557">
        <v>10468.251</v>
      </c>
      <c r="J2557">
        <v>34848.389000000003</v>
      </c>
    </row>
    <row r="2558" spans="1:10">
      <c r="A2558" s="390">
        <v>46225</v>
      </c>
      <c r="B2558">
        <v>1652.6969999999999</v>
      </c>
      <c r="C2558">
        <v>7148.1719999999996</v>
      </c>
      <c r="H2558" s="390">
        <v>46225</v>
      </c>
      <c r="I2558">
        <v>10568.858</v>
      </c>
      <c r="J2558">
        <v>34791.411999999997</v>
      </c>
    </row>
    <row r="2559" spans="1:10">
      <c r="A2559" s="390">
        <v>46226</v>
      </c>
      <c r="B2559">
        <v>1619.3510000000001</v>
      </c>
      <c r="C2559">
        <v>7063.2470000000003</v>
      </c>
      <c r="H2559" s="390">
        <v>46226</v>
      </c>
      <c r="I2559">
        <v>10355.612999999999</v>
      </c>
      <c r="J2559">
        <v>34378.781999999999</v>
      </c>
    </row>
    <row r="2560" spans="1:10">
      <c r="A2560" s="390">
        <v>46227</v>
      </c>
      <c r="B2560">
        <v>1636.673</v>
      </c>
      <c r="C2560">
        <v>7067.9080000000004</v>
      </c>
      <c r="H2560" s="390">
        <v>46227</v>
      </c>
      <c r="I2560">
        <v>10466.386</v>
      </c>
      <c r="J2560">
        <v>34404.535000000003</v>
      </c>
    </row>
    <row r="2561" spans="1:10">
      <c r="A2561" s="390">
        <v>46230</v>
      </c>
      <c r="B2561">
        <v>1645.739</v>
      </c>
      <c r="C2561">
        <v>7073.027</v>
      </c>
      <c r="H2561" s="390">
        <v>46230</v>
      </c>
      <c r="I2561">
        <v>10524.358</v>
      </c>
      <c r="J2561">
        <v>34429.682999999997</v>
      </c>
    </row>
    <row r="2562" spans="1:10">
      <c r="A2562" s="390">
        <v>46231</v>
      </c>
      <c r="B2562">
        <v>1636.8030000000001</v>
      </c>
      <c r="C2562">
        <v>7087.9489999999996</v>
      </c>
      <c r="H2562" s="390">
        <v>46231</v>
      </c>
      <c r="I2562">
        <v>10467.212</v>
      </c>
      <c r="J2562">
        <v>34502.688999999998</v>
      </c>
    </row>
    <row r="2563" spans="1:10">
      <c r="A2563" s="390">
        <v>46232</v>
      </c>
      <c r="B2563">
        <v>1631.671</v>
      </c>
      <c r="C2563">
        <v>6981.442</v>
      </c>
      <c r="H2563" s="390">
        <v>46232</v>
      </c>
      <c r="I2563">
        <v>10434.396000000001</v>
      </c>
      <c r="J2563">
        <v>33984.248</v>
      </c>
    </row>
    <row r="2564" spans="1:10">
      <c r="A2564" s="390">
        <v>46233</v>
      </c>
      <c r="B2564">
        <v>1649.501</v>
      </c>
      <c r="C2564">
        <v>7092.902</v>
      </c>
      <c r="H2564" s="390">
        <v>46233</v>
      </c>
      <c r="I2564">
        <v>10548.42</v>
      </c>
      <c r="J2564">
        <v>34526.998</v>
      </c>
    </row>
    <row r="2565" spans="1:10">
      <c r="A2565" s="390">
        <v>46234</v>
      </c>
      <c r="B2565">
        <v>1650.527</v>
      </c>
      <c r="C2565">
        <v>7140.067</v>
      </c>
      <c r="H2565" s="390">
        <v>46234</v>
      </c>
      <c r="I2565">
        <v>10554.977000000001</v>
      </c>
      <c r="J2565">
        <v>34758.654000000002</v>
      </c>
    </row>
    <row r="2566" spans="1:10">
      <c r="A2566" s="390">
        <v>46237</v>
      </c>
      <c r="B2566">
        <v>1673.164</v>
      </c>
      <c r="C2566">
        <v>7245.86</v>
      </c>
      <c r="H2566" s="390">
        <v>46237</v>
      </c>
      <c r="I2566">
        <v>10699.736999999999</v>
      </c>
      <c r="J2566">
        <v>35275.692000000003</v>
      </c>
    </row>
    <row r="2567" spans="1:10">
      <c r="A2567" s="390">
        <v>46238</v>
      </c>
      <c r="B2567">
        <v>1693.4079999999999</v>
      </c>
      <c r="C2567">
        <v>7375.3019999999997</v>
      </c>
      <c r="H2567" s="390">
        <v>46238</v>
      </c>
      <c r="I2567">
        <v>10829.199000000001</v>
      </c>
      <c r="J2567">
        <v>35906.091999999997</v>
      </c>
    </row>
    <row r="2568" spans="1:10">
      <c r="A2568" s="390">
        <v>46239</v>
      </c>
      <c r="B2568">
        <v>1691.4359999999999</v>
      </c>
      <c r="C2568">
        <v>7361.4719999999998</v>
      </c>
      <c r="H2568" s="390">
        <v>46239</v>
      </c>
      <c r="I2568">
        <v>10816.59</v>
      </c>
      <c r="J2568">
        <v>35838.879000000001</v>
      </c>
    </row>
    <row r="2569" spans="1:10">
      <c r="A2569" s="390">
        <v>46240</v>
      </c>
      <c r="B2569">
        <v>1698.19</v>
      </c>
      <c r="C2569">
        <v>7350.3519999999999</v>
      </c>
      <c r="H2569" s="390">
        <v>46240</v>
      </c>
      <c r="I2569">
        <v>10859.781000000001</v>
      </c>
      <c r="J2569">
        <v>35784.85</v>
      </c>
    </row>
    <row r="2570" spans="1:10">
      <c r="A2570" s="390">
        <v>46241</v>
      </c>
      <c r="B2570">
        <v>1697.463</v>
      </c>
      <c r="C2570">
        <v>7401.7790000000005</v>
      </c>
      <c r="H2570" s="390">
        <v>46241</v>
      </c>
      <c r="I2570">
        <v>10855.130999999999</v>
      </c>
      <c r="J2570">
        <v>36036.989000000001</v>
      </c>
    </row>
    <row r="2571" spans="1:10">
      <c r="A2571" s="390">
        <v>46244</v>
      </c>
      <c r="B2571">
        <v>1695.922</v>
      </c>
      <c r="C2571">
        <v>7398.2250000000004</v>
      </c>
      <c r="H2571" s="390">
        <v>46244</v>
      </c>
      <c r="I2571">
        <v>10845.278</v>
      </c>
      <c r="J2571">
        <v>36023.262000000002</v>
      </c>
    </row>
    <row r="2572" spans="1:10">
      <c r="A2572" s="390">
        <v>46245</v>
      </c>
      <c r="B2572">
        <v>1697.107</v>
      </c>
      <c r="C2572">
        <v>7376.509</v>
      </c>
      <c r="H2572" s="390">
        <v>46245</v>
      </c>
      <c r="I2572">
        <v>10852.856</v>
      </c>
      <c r="J2572">
        <v>35918.542999999998</v>
      </c>
    </row>
    <row r="2573" spans="1:10">
      <c r="A2573" s="390">
        <v>46246</v>
      </c>
      <c r="B2573">
        <v>1696.73</v>
      </c>
      <c r="C2573">
        <v>7397.3559999999998</v>
      </c>
      <c r="H2573" s="390">
        <v>46246</v>
      </c>
      <c r="I2573">
        <v>10850.444</v>
      </c>
      <c r="J2573">
        <v>36021.177000000003</v>
      </c>
    </row>
    <row r="2574" spans="1:10">
      <c r="A2574" s="390">
        <v>46247</v>
      </c>
      <c r="B2574">
        <v>1696.4359999999999</v>
      </c>
      <c r="C2574">
        <v>7443.125</v>
      </c>
      <c r="H2574" s="390">
        <v>46247</v>
      </c>
      <c r="I2574">
        <v>10848.561</v>
      </c>
      <c r="J2574">
        <v>36244.74</v>
      </c>
    </row>
    <row r="2575" spans="1:10">
      <c r="A2575" s="390">
        <v>46248</v>
      </c>
      <c r="B2575">
        <v>1693.3889999999999</v>
      </c>
      <c r="C2575">
        <v>7428.2579999999998</v>
      </c>
      <c r="H2575" s="390">
        <v>46248</v>
      </c>
      <c r="I2575">
        <v>10829.078</v>
      </c>
      <c r="J2575">
        <v>36176.779000000002</v>
      </c>
    </row>
    <row r="2576" spans="1:10">
      <c r="A2576" s="390">
        <v>46251</v>
      </c>
      <c r="B2576">
        <v>1691.3140000000001</v>
      </c>
      <c r="C2576">
        <v>7388.674</v>
      </c>
      <c r="H2576" s="390">
        <v>46251</v>
      </c>
      <c r="I2576">
        <v>10815.808000000001</v>
      </c>
      <c r="J2576">
        <v>35988.572999999997</v>
      </c>
    </row>
    <row r="2577" spans="1:10">
      <c r="A2577" s="390">
        <v>46252</v>
      </c>
      <c r="B2577">
        <v>1677.836</v>
      </c>
      <c r="C2577">
        <v>7337.991</v>
      </c>
      <c r="H2577" s="390">
        <v>46252</v>
      </c>
      <c r="I2577">
        <v>10729.62</v>
      </c>
      <c r="J2577">
        <v>35742.396000000001</v>
      </c>
    </row>
    <row r="2578" spans="1:10">
      <c r="A2578" s="390">
        <v>46253</v>
      </c>
      <c r="B2578">
        <v>1666.9649999999999</v>
      </c>
      <c r="C2578">
        <v>7351.5159999999996</v>
      </c>
      <c r="H2578" s="390">
        <v>46253</v>
      </c>
      <c r="I2578">
        <v>10660.096</v>
      </c>
      <c r="J2578">
        <v>35811.211000000003</v>
      </c>
    </row>
    <row r="2579" spans="1:10">
      <c r="A2579" s="390">
        <v>46254</v>
      </c>
      <c r="B2579">
        <v>1669.9490000000001</v>
      </c>
      <c r="C2579">
        <v>7286.884</v>
      </c>
      <c r="H2579" s="390">
        <v>46254</v>
      </c>
      <c r="I2579">
        <v>10679.178</v>
      </c>
      <c r="J2579">
        <v>35500.368000000002</v>
      </c>
    </row>
    <row r="2580" spans="1:10">
      <c r="A2580" s="390">
        <v>46255</v>
      </c>
      <c r="B2580">
        <v>1669.7249999999999</v>
      </c>
      <c r="C2580">
        <v>7320.384</v>
      </c>
      <c r="H2580" s="390">
        <v>46255</v>
      </c>
      <c r="I2580">
        <v>10677.745999999999</v>
      </c>
      <c r="J2580">
        <v>35665.415000000001</v>
      </c>
    </row>
    <row r="2581" spans="1:10">
      <c r="A2581" s="390">
        <v>46258</v>
      </c>
      <c r="B2581">
        <v>1665.6420000000001</v>
      </c>
      <c r="C2581">
        <v>7299.4610000000002</v>
      </c>
      <c r="H2581" s="390">
        <v>46258</v>
      </c>
      <c r="I2581">
        <v>10651.638999999999</v>
      </c>
      <c r="J2581">
        <v>35564.124000000003</v>
      </c>
    </row>
    <row r="2582" spans="1:10">
      <c r="A2582" s="390">
        <v>46259</v>
      </c>
      <c r="B2582">
        <v>1670.7829999999999</v>
      </c>
      <c r="C2582">
        <v>7321.8770000000004</v>
      </c>
      <c r="H2582" s="390">
        <v>46259</v>
      </c>
      <c r="I2582">
        <v>10684.513999999999</v>
      </c>
      <c r="J2582">
        <v>35675.385000000002</v>
      </c>
    </row>
    <row r="2583" spans="1:10">
      <c r="A2583" s="390">
        <v>46260</v>
      </c>
      <c r="B2583">
        <v>1675.85</v>
      </c>
      <c r="C2583">
        <v>7320.884</v>
      </c>
      <c r="H2583" s="390">
        <v>46260</v>
      </c>
      <c r="I2583">
        <v>10716.919</v>
      </c>
      <c r="J2583">
        <v>35670.705000000002</v>
      </c>
    </row>
    <row r="2584" spans="1:10">
      <c r="A2584" s="390">
        <v>46261</v>
      </c>
      <c r="B2584">
        <v>1653.6420000000001</v>
      </c>
      <c r="C2584">
        <v>7374.7340000000004</v>
      </c>
      <c r="H2584" s="390">
        <v>46261</v>
      </c>
      <c r="I2584">
        <v>10574.901</v>
      </c>
      <c r="J2584">
        <v>35933.177000000003</v>
      </c>
    </row>
    <row r="2585" spans="1:10">
      <c r="A2585" s="390">
        <v>46262</v>
      </c>
      <c r="B2585">
        <v>1665.501</v>
      </c>
      <c r="C2585">
        <v>7354.6620000000003</v>
      </c>
      <c r="H2585" s="390">
        <v>46262</v>
      </c>
      <c r="I2585">
        <v>10650.736999999999</v>
      </c>
      <c r="J2585">
        <v>35836.453000000001</v>
      </c>
    </row>
    <row r="2586" spans="1:10">
      <c r="A2586" s="390">
        <v>46265</v>
      </c>
      <c r="B2586">
        <v>1665.778</v>
      </c>
      <c r="C2586">
        <v>7329.6890000000003</v>
      </c>
      <c r="H2586" s="390">
        <v>46265</v>
      </c>
      <c r="I2586">
        <v>10652.507</v>
      </c>
      <c r="J2586">
        <v>35716.5</v>
      </c>
    </row>
    <row r="2587" spans="1:10">
      <c r="A2587" s="390">
        <v>46266</v>
      </c>
      <c r="B2587">
        <v>1643.9639999999999</v>
      </c>
      <c r="C2587">
        <v>7274.5069999999996</v>
      </c>
      <c r="H2587" s="390">
        <v>46266</v>
      </c>
      <c r="I2587">
        <v>10513.008</v>
      </c>
      <c r="J2587">
        <v>35450.836000000003</v>
      </c>
    </row>
    <row r="2588" spans="1:10">
      <c r="A2588" s="390">
        <v>46267</v>
      </c>
      <c r="B2588">
        <v>1638.8920000000001</v>
      </c>
      <c r="C2588">
        <v>7305.3720000000003</v>
      </c>
      <c r="H2588" s="390">
        <v>46267</v>
      </c>
      <c r="I2588">
        <v>10480.573</v>
      </c>
      <c r="J2588">
        <v>35601.644</v>
      </c>
    </row>
    <row r="2589" spans="1:10">
      <c r="A2589" s="390">
        <v>46268</v>
      </c>
      <c r="B2589">
        <v>1652.5930000000001</v>
      </c>
      <c r="C2589">
        <v>7387.4219999999996</v>
      </c>
      <c r="H2589" s="390">
        <v>46268</v>
      </c>
      <c r="I2589">
        <v>10568.188</v>
      </c>
      <c r="J2589">
        <v>36003.991999999998</v>
      </c>
    </row>
    <row r="2590" spans="1:10">
      <c r="A2590" s="390">
        <v>46269</v>
      </c>
      <c r="B2590">
        <v>1646.3240000000001</v>
      </c>
      <c r="C2590">
        <v>7360.6660000000002</v>
      </c>
      <c r="H2590" s="390">
        <v>46269</v>
      </c>
      <c r="I2590">
        <v>10528.102999999999</v>
      </c>
      <c r="J2590">
        <v>35879.07</v>
      </c>
    </row>
    <row r="2591" spans="1:10">
      <c r="A2591" s="390">
        <v>46272</v>
      </c>
      <c r="B2591">
        <v>1647.1479999999999</v>
      </c>
      <c r="C2591">
        <v>7360.6660000000002</v>
      </c>
      <c r="H2591" s="390">
        <v>46272</v>
      </c>
      <c r="I2591">
        <v>10533.37</v>
      </c>
      <c r="J2591">
        <v>35879.07</v>
      </c>
    </row>
    <row r="2592" spans="1:10">
      <c r="A2592" s="390">
        <v>46273</v>
      </c>
      <c r="B2592">
        <v>1647.5809999999999</v>
      </c>
      <c r="C2592">
        <v>7318.857</v>
      </c>
      <c r="H2592" s="390">
        <v>46273</v>
      </c>
      <c r="I2592">
        <v>10536.142</v>
      </c>
      <c r="J2592">
        <v>35676.267</v>
      </c>
    </row>
    <row r="2593" spans="1:10">
      <c r="A2593" s="390">
        <v>46274</v>
      </c>
      <c r="B2593">
        <v>1638.2909999999999</v>
      </c>
      <c r="C2593">
        <v>7283.9269999999997</v>
      </c>
      <c r="H2593" s="390">
        <v>46274</v>
      </c>
      <c r="I2593">
        <v>10476.733</v>
      </c>
      <c r="J2593">
        <v>35507.302000000003</v>
      </c>
    </row>
    <row r="2594" spans="1:10">
      <c r="A2594" s="390">
        <v>46275</v>
      </c>
      <c r="B2594">
        <v>1636.6369999999999</v>
      </c>
      <c r="C2594">
        <v>7240.2669999999998</v>
      </c>
      <c r="H2594" s="390">
        <v>46275</v>
      </c>
      <c r="I2594">
        <v>10466.15</v>
      </c>
      <c r="J2594">
        <v>35298.167999999998</v>
      </c>
    </row>
    <row r="2595" spans="1:10">
      <c r="A2595" s="390">
        <v>46276</v>
      </c>
      <c r="B2595">
        <v>1658.915</v>
      </c>
      <c r="C2595">
        <v>7302.3950000000004</v>
      </c>
      <c r="H2595" s="390">
        <v>46276</v>
      </c>
      <c r="I2595">
        <v>10608.621999999999</v>
      </c>
      <c r="J2595">
        <v>35602.777999999998</v>
      </c>
    </row>
    <row r="2596" spans="1:10">
      <c r="A2596" s="390">
        <v>46279</v>
      </c>
      <c r="B2596">
        <v>1633.5360000000001</v>
      </c>
      <c r="C2596">
        <v>7267.1980000000003</v>
      </c>
      <c r="H2596" s="390">
        <v>46279</v>
      </c>
      <c r="I2596">
        <v>10446.324000000001</v>
      </c>
      <c r="J2596">
        <v>35432.466</v>
      </c>
    </row>
    <row r="2597" spans="1:10">
      <c r="A2597" s="390">
        <v>46280</v>
      </c>
      <c r="B2597">
        <v>1631.231</v>
      </c>
      <c r="C2597">
        <v>7232.9930000000004</v>
      </c>
      <c r="H2597" s="390">
        <v>46280</v>
      </c>
      <c r="I2597">
        <v>10431.579</v>
      </c>
      <c r="J2597">
        <v>35271.512999999999</v>
      </c>
    </row>
    <row r="2598" spans="1:10">
      <c r="A2598" s="390">
        <v>46281</v>
      </c>
      <c r="B2598">
        <v>1643.268</v>
      </c>
      <c r="C2598">
        <v>7201.7120000000004</v>
      </c>
      <c r="H2598" s="390">
        <v>46281</v>
      </c>
      <c r="I2598">
        <v>10508.56</v>
      </c>
      <c r="J2598">
        <v>35120.379000000001</v>
      </c>
    </row>
    <row r="2599" spans="1:10">
      <c r="A2599" s="390">
        <v>46282</v>
      </c>
      <c r="B2599">
        <v>1657.346</v>
      </c>
      <c r="C2599">
        <v>7284.607</v>
      </c>
      <c r="H2599" s="390">
        <v>46282</v>
      </c>
      <c r="I2599">
        <v>10598.584999999999</v>
      </c>
      <c r="J2599">
        <v>35525.671999999999</v>
      </c>
    </row>
    <row r="2600" spans="1:10">
      <c r="A2600" s="390">
        <v>46283</v>
      </c>
      <c r="B2600">
        <v>1628.39</v>
      </c>
      <c r="C2600">
        <v>7295.7280000000001</v>
      </c>
      <c r="H2600" s="390">
        <v>46283</v>
      </c>
      <c r="I2600">
        <v>10413.415999999999</v>
      </c>
      <c r="J2600">
        <v>35580.152999999998</v>
      </c>
    </row>
    <row r="2601" spans="1:10">
      <c r="A2601" s="390">
        <v>46286</v>
      </c>
      <c r="B2601">
        <v>1654.029</v>
      </c>
      <c r="C2601">
        <v>7405.7089999999998</v>
      </c>
      <c r="H2601" s="390">
        <v>46286</v>
      </c>
      <c r="I2601">
        <v>10585.561</v>
      </c>
      <c r="J2601">
        <v>36119.411</v>
      </c>
    </row>
    <row r="2602" spans="1:10">
      <c r="A2602" s="390">
        <v>46287</v>
      </c>
      <c r="B2602">
        <v>1641.576</v>
      </c>
      <c r="C2602">
        <v>7406.5420000000004</v>
      </c>
      <c r="H2602" s="390">
        <v>46287</v>
      </c>
      <c r="I2602">
        <v>10505.865</v>
      </c>
      <c r="J2602">
        <v>36123.641000000003</v>
      </c>
    </row>
    <row r="2603" spans="1:10">
      <c r="A2603" s="390">
        <v>46288</v>
      </c>
      <c r="B2603">
        <v>1639.6690000000001</v>
      </c>
      <c r="C2603">
        <v>7350.1130000000003</v>
      </c>
      <c r="H2603" s="390">
        <v>46288</v>
      </c>
      <c r="I2603">
        <v>10493.659</v>
      </c>
      <c r="J2603">
        <v>35848.722000000002</v>
      </c>
    </row>
    <row r="2604" spans="1:10">
      <c r="A2604" s="390">
        <v>46289</v>
      </c>
      <c r="B2604">
        <v>1627.2460000000001</v>
      </c>
      <c r="C2604">
        <v>7349.0590000000002</v>
      </c>
      <c r="H2604" s="390">
        <v>46289</v>
      </c>
      <c r="I2604">
        <v>10414.154</v>
      </c>
      <c r="J2604">
        <v>35843.991000000002</v>
      </c>
    </row>
    <row r="2605" spans="1:10">
      <c r="A2605" s="390">
        <v>46290</v>
      </c>
      <c r="B2605">
        <v>1637.3430000000001</v>
      </c>
      <c r="C2605">
        <v>7384.1040000000003</v>
      </c>
      <c r="H2605" s="390">
        <v>46290</v>
      </c>
      <c r="I2605">
        <v>10478.771000000001</v>
      </c>
      <c r="J2605">
        <v>36015.421000000002</v>
      </c>
    </row>
    <row r="2606" spans="1:10">
      <c r="A2606" s="390">
        <v>46293</v>
      </c>
      <c r="B2606">
        <v>1632.0909999999999</v>
      </c>
      <c r="C2606">
        <v>7325.4520000000002</v>
      </c>
      <c r="H2606" s="390">
        <v>46293</v>
      </c>
      <c r="I2606">
        <v>10445.156999999999</v>
      </c>
      <c r="J2606">
        <v>35729.516000000003</v>
      </c>
    </row>
    <row r="2607" spans="1:10">
      <c r="A2607" s="390">
        <v>46294</v>
      </c>
      <c r="B2607">
        <v>1630.653</v>
      </c>
      <c r="C2607">
        <v>7312.9790000000003</v>
      </c>
      <c r="H2607" s="390">
        <v>46294</v>
      </c>
      <c r="I2607">
        <v>10435.955</v>
      </c>
      <c r="J2607">
        <v>35668.680999999997</v>
      </c>
    </row>
    <row r="2608" spans="1:10">
      <c r="A2608" s="390">
        <v>46295</v>
      </c>
      <c r="B2608">
        <v>1615.3879999999999</v>
      </c>
      <c r="C2608">
        <v>7295.5159999999996</v>
      </c>
      <c r="H2608" s="390">
        <v>46295</v>
      </c>
      <c r="I2608">
        <v>10338.262000000001</v>
      </c>
      <c r="J2608">
        <v>35586.92</v>
      </c>
    </row>
    <row r="2609" spans="1:10">
      <c r="A2609" s="390">
        <v>46296</v>
      </c>
      <c r="B2609">
        <v>1576.443</v>
      </c>
      <c r="C2609">
        <v>7310.7340000000004</v>
      </c>
      <c r="H2609" s="390">
        <v>46296</v>
      </c>
      <c r="I2609">
        <v>10089.02</v>
      </c>
      <c r="J2609">
        <v>35661.917999999998</v>
      </c>
    </row>
    <row r="2610" spans="1:10">
      <c r="A2610" s="390">
        <v>46297</v>
      </c>
      <c r="B2610">
        <v>1579.261</v>
      </c>
      <c r="C2610">
        <v>7364.6450000000004</v>
      </c>
      <c r="H2610" s="390">
        <v>46297</v>
      </c>
      <c r="I2610">
        <v>10107.053</v>
      </c>
      <c r="J2610">
        <v>35928.123</v>
      </c>
    </row>
    <row r="2611" spans="1:10">
      <c r="A2611" s="390">
        <v>46300</v>
      </c>
      <c r="B2611">
        <v>1589.903</v>
      </c>
      <c r="C2611">
        <v>7414.643</v>
      </c>
      <c r="H2611" s="390">
        <v>46300</v>
      </c>
      <c r="I2611">
        <v>10175.164000000001</v>
      </c>
      <c r="J2611">
        <v>36172.569000000003</v>
      </c>
    </row>
    <row r="2612" spans="1:10">
      <c r="A2612" s="390"/>
      <c r="H2612" s="390"/>
    </row>
    <row r="2613" spans="1:10">
      <c r="A2613" s="390"/>
      <c r="H2613" s="390"/>
    </row>
  </sheetData>
  <pageMargins left="0.7" right="0.7" top="0.75" bottom="0.75" header="0.3" footer="0.3"/>
  <customProperties>
    <customPr name="REFI_OFFICE_FUNCTION_DATA" r:id="rId1"/>
  </customPropertie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1">
    <tabColor rgb="FF00B050"/>
  </sheetPr>
  <dimension ref="A1:Q62"/>
  <sheetViews>
    <sheetView zoomScale="120" zoomScaleNormal="120" workbookViewId="0">
      <pane xSplit="1" ySplit="2" topLeftCell="H32" activePane="bottomRight" state="frozen"/>
      <selection sqref="A1:L1"/>
      <selection pane="topRight" sqref="A1:L1"/>
      <selection pane="bottomLeft" sqref="A1:L1"/>
      <selection pane="bottomRight" activeCell="L35" sqref="L35"/>
    </sheetView>
  </sheetViews>
  <sheetFormatPr defaultColWidth="8.7265625" defaultRowHeight="14.5"/>
  <cols>
    <col min="1" max="1" width="22.453125" style="141" bestFit="1" customWidth="1"/>
    <col min="2" max="11" width="16.1796875" style="141" customWidth="1"/>
    <col min="12" max="12" width="11.7265625" style="141" customWidth="1"/>
    <col min="13" max="15" width="8.7265625" style="141"/>
    <col min="16" max="16" width="13.7265625" style="141" bestFit="1" customWidth="1"/>
    <col min="17" max="17" width="9.81640625" style="141" bestFit="1" customWidth="1"/>
    <col min="18" max="16384" width="8.7265625" style="141"/>
  </cols>
  <sheetData>
    <row r="1" spans="1:17" ht="31">
      <c r="B1" s="247" t="s">
        <v>7559</v>
      </c>
      <c r="C1" s="247" t="s">
        <v>7590</v>
      </c>
      <c r="D1" s="247" t="s">
        <v>7561</v>
      </c>
      <c r="E1" s="247" t="s">
        <v>7562</v>
      </c>
      <c r="F1" s="247" t="s">
        <v>7563</v>
      </c>
      <c r="G1" s="247" t="s">
        <v>7527</v>
      </c>
      <c r="H1" s="247" t="s">
        <v>7573</v>
      </c>
      <c r="I1" s="247" t="s">
        <v>7574</v>
      </c>
      <c r="J1" s="247" t="s">
        <v>7575</v>
      </c>
      <c r="K1" s="247" t="s">
        <v>7564</v>
      </c>
      <c r="P1" s="247" t="s">
        <v>7573</v>
      </c>
      <c r="Q1" s="247" t="s">
        <v>7574</v>
      </c>
    </row>
    <row r="2" spans="1:17" ht="54">
      <c r="A2" s="397" t="s">
        <v>10195</v>
      </c>
      <c r="B2" s="3" t="s">
        <v>9459</v>
      </c>
      <c r="C2" s="3" t="s">
        <v>9460</v>
      </c>
      <c r="D2" s="3" t="s">
        <v>9461</v>
      </c>
      <c r="E2" s="3" t="s">
        <v>9462</v>
      </c>
      <c r="F2" s="3" t="s">
        <v>9464</v>
      </c>
      <c r="G2" s="3" t="s">
        <v>9463</v>
      </c>
      <c r="H2" s="3" t="s">
        <v>2</v>
      </c>
      <c r="I2" s="3" t="s">
        <v>3</v>
      </c>
      <c r="J2" s="3" t="s">
        <v>4</v>
      </c>
      <c r="K2" s="3" t="s">
        <v>0</v>
      </c>
      <c r="O2" s="3" t="s">
        <v>10246</v>
      </c>
      <c r="P2" s="214">
        <v>0.5</v>
      </c>
      <c r="Q2" s="214">
        <v>0.5</v>
      </c>
    </row>
    <row r="3" spans="1:17" ht="22.5" customHeight="1">
      <c r="A3" s="2">
        <v>2000</v>
      </c>
      <c r="B3" s="214">
        <v>4.3210458233030963E-2</v>
      </c>
      <c r="C3" s="214">
        <v>4.7892032167493381E-2</v>
      </c>
      <c r="D3" s="214">
        <v>8.3903018176963801E-2</v>
      </c>
      <c r="E3" s="214">
        <v>0.1048775335795747</v>
      </c>
      <c r="F3" s="214">
        <v>5.7225468345281083E-3</v>
      </c>
      <c r="G3" s="214">
        <v>0.17383461824804236</v>
      </c>
      <c r="H3" s="214">
        <v>-1.9300397317920538E-2</v>
      </c>
      <c r="I3" s="214">
        <v>-5.7888150662675115E-2</v>
      </c>
      <c r="J3" s="214">
        <v>-0.20614968927316954</v>
      </c>
      <c r="K3" s="214">
        <v>-0.25916787639717459</v>
      </c>
      <c r="O3" s="3" t="s">
        <v>10247</v>
      </c>
      <c r="P3" s="214">
        <f>H32</f>
        <v>0.17969530356471572</v>
      </c>
      <c r="Q3" s="214">
        <f>I32</f>
        <v>0.18584996934900655</v>
      </c>
    </row>
    <row r="4" spans="1:17" ht="18">
      <c r="A4" s="2">
        <v>2001</v>
      </c>
      <c r="B4" s="214">
        <v>4.7402997331143448E-2</v>
      </c>
      <c r="C4" s="214">
        <v>5.9393888515782089E-2</v>
      </c>
      <c r="D4" s="214">
        <v>6.2532540980592147E-2</v>
      </c>
      <c r="E4" s="214">
        <v>4.7453241330402934E-2</v>
      </c>
      <c r="F4" s="214">
        <v>8.7266411116434961E-2</v>
      </c>
      <c r="G4" s="214">
        <v>6.9257981004768876E-2</v>
      </c>
      <c r="H4" s="214">
        <v>-0.1526266521885648</v>
      </c>
      <c r="I4" s="214">
        <v>-7.6290838641500575E-2</v>
      </c>
      <c r="J4" s="214">
        <v>-0.2115083525071135</v>
      </c>
      <c r="K4" s="214">
        <v>2.9399749347403178E-2</v>
      </c>
    </row>
    <row r="5" spans="1:17" ht="19" customHeight="1">
      <c r="A5" s="2">
        <v>2002</v>
      </c>
      <c r="B5" s="214">
        <v>3.5273133538486184E-2</v>
      </c>
      <c r="C5" s="214">
        <v>5.9999735858526027E-2</v>
      </c>
      <c r="D5" s="214">
        <v>8.4875559541034359E-2</v>
      </c>
      <c r="E5" s="214">
        <v>3.1368276779353008E-3</v>
      </c>
      <c r="F5" s="214">
        <v>-0.16127991437857603</v>
      </c>
      <c r="G5" s="214">
        <v>-4.9689975603592118E-2</v>
      </c>
      <c r="H5" s="214">
        <v>-0.30504445269279035</v>
      </c>
      <c r="I5" s="214">
        <v>-0.34110842760899956</v>
      </c>
      <c r="J5" s="214">
        <v>-0.2279355267588124</v>
      </c>
      <c r="K5" s="214">
        <v>-0.20242283192864691</v>
      </c>
      <c r="O5" s="3" t="s">
        <v>10248</v>
      </c>
      <c r="P5" s="414">
        <f>H46</f>
        <v>0.83516467466331035</v>
      </c>
    </row>
    <row r="6" spans="1:17" ht="18">
      <c r="A6" s="2">
        <v>2003</v>
      </c>
      <c r="B6" s="214">
        <v>2.5411502766070862E-2</v>
      </c>
      <c r="C6" s="214">
        <v>3.3410166957388299E-2</v>
      </c>
      <c r="D6" s="214">
        <v>3.7685942345611387E-2</v>
      </c>
      <c r="E6" s="214">
        <v>-4.9184811627830234E-2</v>
      </c>
      <c r="F6" s="214">
        <v>8.7401596967450201E-2</v>
      </c>
      <c r="G6" s="214">
        <v>1.4666739212519486E-2</v>
      </c>
      <c r="H6" s="214">
        <v>0.15761028523468604</v>
      </c>
      <c r="I6" s="214">
        <v>8.2617922253303624E-2</v>
      </c>
      <c r="J6" s="214">
        <v>0.15629158326717288</v>
      </c>
      <c r="K6" s="214">
        <v>0.30017288635884465</v>
      </c>
    </row>
    <row r="7" spans="1:17" ht="18">
      <c r="A7" s="2">
        <v>2004</v>
      </c>
      <c r="B7" s="214">
        <v>2.1831287573300159E-2</v>
      </c>
      <c r="C7" s="214">
        <v>3.3969725650006444E-2</v>
      </c>
      <c r="D7" s="214">
        <v>7.5593422787895867E-2</v>
      </c>
      <c r="E7" s="214">
        <v>2.0888849437054463E-2</v>
      </c>
      <c r="F7" s="214">
        <v>4.3264418596624665E-2</v>
      </c>
      <c r="G7" s="214">
        <v>5.1034586075128674E-2</v>
      </c>
      <c r="H7" s="214">
        <v>0.12646241390295612</v>
      </c>
      <c r="I7" s="214">
        <v>3.2721521806923004E-2</v>
      </c>
      <c r="J7" s="214">
        <v>0.10709243177378486</v>
      </c>
      <c r="K7" s="214">
        <v>0.16880286440765918</v>
      </c>
    </row>
    <row r="8" spans="1:17" ht="17" customHeight="1">
      <c r="A8" s="2">
        <v>2005</v>
      </c>
      <c r="B8" s="214">
        <v>2.1950302837566146E-2</v>
      </c>
      <c r="C8" s="214">
        <v>2.0481815319674856E-2</v>
      </c>
      <c r="D8" s="214">
        <v>5.6697383928527696E-2</v>
      </c>
      <c r="E8" s="214">
        <v>7.9256949991453718E-2</v>
      </c>
      <c r="F8" s="214">
        <v>0.16937124708451257</v>
      </c>
      <c r="G8" s="214">
        <v>0.24110171344386644</v>
      </c>
      <c r="H8" s="214">
        <v>0.26679539315214107</v>
      </c>
      <c r="I8" s="214">
        <v>0.23225416819446543</v>
      </c>
      <c r="J8" s="214">
        <v>0.41747030048916828</v>
      </c>
      <c r="K8" s="214">
        <v>0.55039624400639331</v>
      </c>
      <c r="O8" s="3" t="s">
        <v>10247</v>
      </c>
      <c r="P8" s="214">
        <f>SQRT((P2*P3)^2+(Q2*Q3)^2+2*P2*Q2*P3*Q3*P5)</f>
        <v>0.17508108451711016</v>
      </c>
    </row>
    <row r="9" spans="1:17" ht="18">
      <c r="A9" s="2">
        <v>2006</v>
      </c>
      <c r="B9" s="214">
        <v>3.0160189539941283E-2</v>
      </c>
      <c r="C9" s="214">
        <v>1.7654015574383841E-2</v>
      </c>
      <c r="D9" s="214">
        <v>-2.8239841620452092E-3</v>
      </c>
      <c r="E9" s="214">
        <v>-5.1070580081500436E-2</v>
      </c>
      <c r="F9" s="214">
        <v>1.5390708991116275E-2</v>
      </c>
      <c r="G9" s="214">
        <v>-1.894189319987194E-3</v>
      </c>
      <c r="H9" s="214">
        <v>0.20183832303061555</v>
      </c>
      <c r="I9" s="214">
        <v>3.3003098142864652E-2</v>
      </c>
      <c r="J9" s="214">
        <v>6.3905048313942408E-3</v>
      </c>
      <c r="K9" s="214">
        <v>0.18598341261915233</v>
      </c>
    </row>
    <row r="10" spans="1:17" ht="18">
      <c r="A10" s="2">
        <v>2007</v>
      </c>
      <c r="B10" s="214">
        <v>4.4157778929626884E-2</v>
      </c>
      <c r="C10" s="214">
        <v>3.7934886958864711E-2</v>
      </c>
      <c r="D10" s="214">
        <v>9.7233133589003564E-3</v>
      </c>
      <c r="E10" s="214">
        <v>-8.64551512868144E-3</v>
      </c>
      <c r="F10" s="214">
        <v>-7.089022011702395E-2</v>
      </c>
      <c r="G10" s="214">
        <v>-5.3456653883380278E-3</v>
      </c>
      <c r="H10" s="214">
        <v>3.1744811683320454E-2</v>
      </c>
      <c r="I10" s="214">
        <v>-2.893258664949638E-2</v>
      </c>
      <c r="J10" s="214">
        <v>-4.748666638090978E-2</v>
      </c>
      <c r="K10" s="214">
        <v>0.2607031723946433</v>
      </c>
    </row>
    <row r="11" spans="1:17" ht="18">
      <c r="A11" s="2">
        <v>2008</v>
      </c>
      <c r="B11" s="214">
        <v>5.7465407337030733E-2</v>
      </c>
      <c r="C11" s="214">
        <v>7.0002920845097849E-2</v>
      </c>
      <c r="D11" s="214">
        <v>9.969375657756635E-2</v>
      </c>
      <c r="E11" s="214">
        <v>0.18469272206735934</v>
      </c>
      <c r="F11" s="214">
        <v>-0.24126013060135088</v>
      </c>
      <c r="G11" s="214">
        <v>-1.2968903778351693E-2</v>
      </c>
      <c r="H11" s="214">
        <v>-0.43286398966947276</v>
      </c>
      <c r="I11" s="214">
        <v>-0.345792109441798</v>
      </c>
      <c r="J11" s="214">
        <v>-0.32865114365429371</v>
      </c>
      <c r="K11" s="214">
        <v>-0.50755916256688327</v>
      </c>
    </row>
    <row r="12" spans="1:17" ht="18">
      <c r="A12" s="2">
        <v>2009</v>
      </c>
      <c r="B12" s="214">
        <v>2.3113023949303396E-2</v>
      </c>
      <c r="C12" s="214">
        <v>4.2513396016580218E-2</v>
      </c>
      <c r="D12" s="214">
        <v>4.324722114904371E-2</v>
      </c>
      <c r="E12" s="214">
        <v>-1.2753219766629085E-2</v>
      </c>
      <c r="F12" s="214">
        <v>0.56925752641848137</v>
      </c>
      <c r="G12" s="214">
        <v>0.14658973590203894</v>
      </c>
      <c r="H12" s="214">
        <v>0.32548822138541023</v>
      </c>
      <c r="I12" s="214">
        <v>0.2531606742771792</v>
      </c>
      <c r="J12" s="214">
        <v>0.20469975390449205</v>
      </c>
      <c r="K12" s="214">
        <v>0.73444663214954187</v>
      </c>
    </row>
    <row r="13" spans="1:17" ht="18">
      <c r="A13" s="2">
        <v>2010</v>
      </c>
      <c r="B13" s="214">
        <v>1.1052958789707988E-2</v>
      </c>
      <c r="C13" s="214">
        <v>8.9584444552204268E-3</v>
      </c>
      <c r="D13" s="214">
        <v>1.1438110407179507E-2</v>
      </c>
      <c r="E13" s="214">
        <v>0.14098046535531922</v>
      </c>
      <c r="F13" s="214">
        <v>0.21801765498482606</v>
      </c>
      <c r="G13" s="214">
        <v>0.17277332231628462</v>
      </c>
      <c r="H13" s="214">
        <v>0.1174702277719968</v>
      </c>
      <c r="I13" s="214">
        <v>0.24041418795960293</v>
      </c>
      <c r="J13" s="214">
        <v>0.24141549027088896</v>
      </c>
      <c r="K13" s="214">
        <v>0.27476195948616328</v>
      </c>
    </row>
    <row r="14" spans="1:17" ht="18">
      <c r="A14" s="2">
        <v>2011</v>
      </c>
      <c r="B14" s="214">
        <v>1.5905963843285995E-2</v>
      </c>
      <c r="C14" s="214">
        <v>2.522617774627145E-3</v>
      </c>
      <c r="D14" s="214">
        <v>2.1785492637240975E-2</v>
      </c>
      <c r="E14" s="214">
        <v>0.13575394653067643</v>
      </c>
      <c r="F14" s="214">
        <v>6.0595095322774295E-2</v>
      </c>
      <c r="G14" s="214">
        <v>5.1516515568174936E-2</v>
      </c>
      <c r="H14" s="214">
        <v>-7.5109008942428473E-2</v>
      </c>
      <c r="I14" s="214">
        <v>3.9165050875958729E-2</v>
      </c>
      <c r="J14" s="214">
        <v>-0.10717121270329107</v>
      </c>
      <c r="K14" s="214">
        <v>-0.15437572697908719</v>
      </c>
    </row>
    <row r="15" spans="1:17" ht="18">
      <c r="A15" s="2">
        <v>2012</v>
      </c>
      <c r="B15" s="214">
        <v>1.1938401888962114E-2</v>
      </c>
      <c r="C15" s="214">
        <v>4.3449643915890013E-2</v>
      </c>
      <c r="D15" s="214">
        <v>0.11417449209849195</v>
      </c>
      <c r="E15" s="214">
        <v>-6.6193204682515328E-3</v>
      </c>
      <c r="F15" s="214">
        <v>0.17477214017643905</v>
      </c>
      <c r="G15" s="214">
        <v>0.10498437055748933</v>
      </c>
      <c r="H15" s="214">
        <v>0.18087529065818581</v>
      </c>
      <c r="I15" s="214">
        <v>0.13793416609562187</v>
      </c>
      <c r="J15" s="214">
        <v>0.12838312703489613</v>
      </c>
      <c r="K15" s="214">
        <v>0.16804911280760515</v>
      </c>
    </row>
    <row r="16" spans="1:17" ht="18">
      <c r="A16" s="2">
        <v>2013</v>
      </c>
      <c r="B16" s="214">
        <v>2.3070600245562733E-3</v>
      </c>
      <c r="C16" s="214">
        <v>1.7864573172555298E-2</v>
      </c>
      <c r="D16" s="214">
        <v>2.1541994248736929E-2</v>
      </c>
      <c r="E16" s="214">
        <v>-9.0687178769365051E-2</v>
      </c>
      <c r="F16" s="214">
        <v>2.1661171189774731E-2</v>
      </c>
      <c r="G16" s="214">
        <v>-0.10925256739847522</v>
      </c>
      <c r="H16" s="214">
        <v>0.20513861540231287</v>
      </c>
      <c r="I16" s="214">
        <v>0.24751505477762445</v>
      </c>
      <c r="J16" s="214">
        <v>0.13309690868415705</v>
      </c>
      <c r="K16" s="214">
        <v>-6.4904622083510499E-2</v>
      </c>
    </row>
    <row r="17" spans="1:12" ht="18">
      <c r="A17" s="2">
        <v>2014</v>
      </c>
      <c r="B17" s="214">
        <v>3.1182908760136741E-3</v>
      </c>
      <c r="C17" s="214">
        <v>1.8568059060675823E-2</v>
      </c>
      <c r="D17" s="214">
        <v>0.13501671786074509</v>
      </c>
      <c r="E17" s="214">
        <v>0.18787705432454427</v>
      </c>
      <c r="F17" s="214">
        <v>0.06</v>
      </c>
      <c r="G17" s="214">
        <v>0.27904801478639873</v>
      </c>
      <c r="H17" s="214">
        <v>7.4043088394656981E-2</v>
      </c>
      <c r="I17" s="214">
        <v>0.28193899211957318</v>
      </c>
      <c r="J17" s="214">
        <v>0.11067049572035939</v>
      </c>
      <c r="K17" s="214">
        <v>0.11807207117129337</v>
      </c>
    </row>
    <row r="18" spans="1:12" ht="18">
      <c r="A18" s="2">
        <v>2015</v>
      </c>
      <c r="B18" s="214">
        <v>9.8186212286122121E-4</v>
      </c>
      <c r="C18" s="214">
        <v>7.3892181691901371E-3</v>
      </c>
      <c r="D18" s="214">
        <v>1.7068539949633754E-2</v>
      </c>
      <c r="E18" s="214">
        <v>8.609286123815818E-2</v>
      </c>
      <c r="F18" s="214">
        <v>6.7443379406520565E-2</v>
      </c>
      <c r="G18" s="214">
        <v>0.128885485993673</v>
      </c>
      <c r="H18" s="214">
        <v>8.7821377413924734E-2</v>
      </c>
      <c r="I18" s="214">
        <v>0.1108731847402494</v>
      </c>
      <c r="J18" s="214">
        <v>0.14970936838756274</v>
      </c>
      <c r="K18" s="214">
        <v>-4.8699681041788241E-2</v>
      </c>
    </row>
    <row r="19" spans="1:12" ht="18">
      <c r="A19" s="2">
        <v>2016</v>
      </c>
      <c r="B19" s="214">
        <v>-1.5013760437826429E-3</v>
      </c>
      <c r="C19" s="214">
        <v>4.1126548397627527E-3</v>
      </c>
      <c r="D19" s="214">
        <v>3.1253869281115287E-2</v>
      </c>
      <c r="E19" s="214">
        <v>4.8989421624628715E-2</v>
      </c>
      <c r="F19" s="214">
        <v>0.18531187357360568</v>
      </c>
      <c r="G19" s="214">
        <v>0.13220800749098416</v>
      </c>
      <c r="H19" s="214">
        <v>3.2227214840089329E-2</v>
      </c>
      <c r="I19" s="214">
        <v>0.15656982300234415</v>
      </c>
      <c r="J19" s="214">
        <v>7.5875640203459521E-2</v>
      </c>
      <c r="K19" s="214">
        <v>0.14942410392540445</v>
      </c>
    </row>
    <row r="20" spans="1:12" ht="18">
      <c r="A20" s="2">
        <v>2017</v>
      </c>
      <c r="B20" s="214">
        <v>-3.1801480134086013E-3</v>
      </c>
      <c r="C20" s="214">
        <v>-2.9715302023879397E-3</v>
      </c>
      <c r="D20" s="214">
        <v>4.1301651117451321E-3</v>
      </c>
      <c r="E20" s="214">
        <v>-6.1017447035821903E-2</v>
      </c>
      <c r="F20" s="214">
        <v>-3.2151911485703843E-2</v>
      </c>
      <c r="G20" s="214">
        <v>-4.8215332479888295E-2</v>
      </c>
      <c r="H20" s="214">
        <v>0.10882206423919064</v>
      </c>
      <c r="I20" s="214">
        <v>6.8259180790960522E-2</v>
      </c>
      <c r="J20" s="214">
        <v>9.7580592481301159E-2</v>
      </c>
      <c r="K20" s="214">
        <v>0.20997893064247902</v>
      </c>
    </row>
    <row r="21" spans="1:12" ht="18">
      <c r="A21" s="2">
        <v>2018</v>
      </c>
      <c r="B21" s="214">
        <v>-3.2482956593132828E-3</v>
      </c>
      <c r="C21" s="214">
        <v>-1.2105899848477986E-3</v>
      </c>
      <c r="D21" s="214">
        <v>8.7599710000000001E-3</v>
      </c>
      <c r="E21" s="214">
        <v>4.0491165215541969E-2</v>
      </c>
      <c r="F21" s="214">
        <v>1.2520470412217044E-2</v>
      </c>
      <c r="G21" s="214">
        <v>-8.4195932737938239E-3</v>
      </c>
      <c r="H21" s="214">
        <v>-0.10003568954296387</v>
      </c>
      <c r="I21" s="214">
        <v>-4.0656990523285814E-3</v>
      </c>
      <c r="J21" s="214">
        <v>-7.3278603763618805E-2</v>
      </c>
      <c r="K21" s="214">
        <v>-9.9107624220478724E-2</v>
      </c>
    </row>
    <row r="22" spans="1:12" ht="18">
      <c r="A22" s="2">
        <v>2019</v>
      </c>
      <c r="B22" s="248">
        <v>-3.0649962860936908E-3</v>
      </c>
      <c r="C22" s="214">
        <v>4.676305911565759E-3</v>
      </c>
      <c r="D22" s="248">
        <v>6.9428357475812552E-2</v>
      </c>
      <c r="E22" s="248">
        <v>8.0578859839805617E-2</v>
      </c>
      <c r="F22" s="248">
        <v>0.15918905728620047</v>
      </c>
      <c r="G22" s="248">
        <v>0.14767414784236044</v>
      </c>
      <c r="H22" s="248">
        <v>0.26879723803303163</v>
      </c>
      <c r="I22" s="248">
        <v>0.33897995692015626</v>
      </c>
      <c r="J22" s="248">
        <v>0.21809687039660913</v>
      </c>
      <c r="K22" s="248">
        <v>0.21069968845571208</v>
      </c>
    </row>
    <row r="23" spans="1:12" ht="18">
      <c r="A23" s="2">
        <v>2020</v>
      </c>
      <c r="B23" s="249">
        <v>-4.6786369350395596E-3</v>
      </c>
      <c r="C23" s="214">
        <v>1.7839197188045386E-3</v>
      </c>
      <c r="D23" s="249">
        <v>3.989158919223712E-2</v>
      </c>
      <c r="E23" s="249">
        <v>-5.5513712861010589E-4</v>
      </c>
      <c r="F23" s="249">
        <v>-8.8792961461592324E-3</v>
      </c>
      <c r="G23" s="249">
        <v>-1.1645337919934828E-2</v>
      </c>
      <c r="H23" s="249">
        <v>-2.8225361642042358E-2</v>
      </c>
      <c r="I23" s="249">
        <v>0.10640349398665469</v>
      </c>
      <c r="J23" s="249">
        <v>2.9824729053325956E-2</v>
      </c>
      <c r="K23" s="249">
        <v>8.8851181869153306E-2</v>
      </c>
    </row>
    <row r="24" spans="1:12" ht="18">
      <c r="A24" s="2">
        <v>2021</v>
      </c>
      <c r="B24" s="249">
        <v>-4.8840515402815976E-3</v>
      </c>
      <c r="C24" s="214">
        <v>-5.1138052251106236E-3</v>
      </c>
      <c r="D24" s="249">
        <v>-2.7923491896798658E-2</v>
      </c>
      <c r="E24" s="249">
        <v>1.5530074848464581E-2</v>
      </c>
      <c r="F24" s="249">
        <v>8.4666891506434805E-2</v>
      </c>
      <c r="G24" s="249">
        <v>5.0643140695394662E-2</v>
      </c>
      <c r="H24" s="249">
        <v>0.25850430228774246</v>
      </c>
      <c r="I24" s="249">
        <v>0.36611905556688157</v>
      </c>
      <c r="J24" s="249">
        <v>0.10703817946781687</v>
      </c>
      <c r="K24" s="249">
        <v>5.2009734971367051E-2</v>
      </c>
    </row>
    <row r="25" spans="1:12" ht="18">
      <c r="A25" s="2">
        <v>2022</v>
      </c>
      <c r="B25" s="249">
        <v>-7.5187161529581053E-3</v>
      </c>
      <c r="C25" s="214">
        <v>-4.9715217504749137E-2</v>
      </c>
      <c r="D25" s="249">
        <v>-0.18218372948631217</v>
      </c>
      <c r="E25" s="249">
        <v>-0.12272577435699429</v>
      </c>
      <c r="F25" s="249">
        <v>-7.2039300396056147E-2</v>
      </c>
      <c r="G25" s="249">
        <v>-0.12222675713997506</v>
      </c>
      <c r="H25" s="249">
        <v>-8.923465476029413E-2</v>
      </c>
      <c r="I25" s="249">
        <v>-0.1383077642119763</v>
      </c>
      <c r="J25" s="249">
        <v>-7.0634957338081214E-2</v>
      </c>
      <c r="K25" s="249">
        <v>-0.14474990951118002</v>
      </c>
    </row>
    <row r="26" spans="1:12" ht="18">
      <c r="A26" s="2">
        <v>2023</v>
      </c>
      <c r="B26" s="249">
        <v>2.8024416157996706E-2</v>
      </c>
      <c r="C26" s="214">
        <v>4.0157905135766614E-2</v>
      </c>
      <c r="D26" s="249">
        <v>7.0936559635684876E-2</v>
      </c>
      <c r="E26" s="249">
        <v>7.7218617342360478E-3</v>
      </c>
      <c r="F26" s="249">
        <v>0.10399830831439183</v>
      </c>
      <c r="G26" s="249">
        <v>7.4180611069800673E-2</v>
      </c>
      <c r="H26" s="249">
        <v>0.16572032219727975</v>
      </c>
      <c r="I26" s="249">
        <v>0.22305199192306741</v>
      </c>
      <c r="J26" s="249">
        <v>0.11675136375793829</v>
      </c>
      <c r="K26" s="249">
        <v>6.5318300389780037E-2</v>
      </c>
    </row>
    <row r="27" spans="1:12" ht="18">
      <c r="A27" s="2">
        <v>2024</v>
      </c>
      <c r="B27" s="249">
        <v>3.5102196319068114E-2</v>
      </c>
      <c r="C27" s="214">
        <v>3.6641591978712404E-2</v>
      </c>
      <c r="D27" s="249">
        <v>1.953641120600259E-2</v>
      </c>
      <c r="E27" s="249">
        <v>3.0835548690273593E-2</v>
      </c>
      <c r="F27" s="249">
        <v>0.16733264729314648</v>
      </c>
      <c r="G27" s="249">
        <v>0.14425464171005253</v>
      </c>
      <c r="H27" s="249">
        <v>9.2716357045763503E-2</v>
      </c>
      <c r="I27" s="249">
        <v>0.32858683355922136</v>
      </c>
      <c r="J27" s="249">
        <v>0.14489331008861592</v>
      </c>
      <c r="K27" s="249">
        <v>0.1526607693971582</v>
      </c>
    </row>
    <row r="28" spans="1:12" ht="18">
      <c r="A28" s="2">
        <v>2025</v>
      </c>
      <c r="B28" s="249">
        <v>2.1646740420013615E-2</v>
      </c>
      <c r="C28" s="214">
        <v>2.6444464629143755E-2</v>
      </c>
      <c r="D28" s="249">
        <v>6.5982018738021198E-3</v>
      </c>
      <c r="E28" s="249">
        <v>-5.8025253183666657E-2</v>
      </c>
      <c r="F28" s="249">
        <v>-1.1809632656781156E-2</v>
      </c>
      <c r="G28" s="249">
        <v>-2.6515841581893364E-3</v>
      </c>
      <c r="H28" s="249">
        <v>0.2013165396776033</v>
      </c>
      <c r="I28" s="249">
        <v>4.4951189660523638E-2</v>
      </c>
      <c r="J28" s="249">
        <v>9.0049768186307139E-2</v>
      </c>
      <c r="K28" s="249">
        <v>0.18460104376835937</v>
      </c>
    </row>
    <row r="30" spans="1:12" ht="21.5" customHeight="1">
      <c r="A30" s="254" t="s">
        <v>9142</v>
      </c>
      <c r="B30" s="16">
        <f t="shared" ref="B30:K30" si="0">AVERAGE(B3:B28)</f>
        <v>1.7383759686426473E-2</v>
      </c>
      <c r="C30" s="16">
        <f t="shared" si="0"/>
        <v>2.2185032296485267E-2</v>
      </c>
      <c r="D30" s="16">
        <f t="shared" si="0"/>
        <v>3.5099285587669518E-2</v>
      </c>
      <c r="E30" s="16">
        <f t="shared" si="0"/>
        <v>2.8995120997618397E-2</v>
      </c>
      <c r="F30" s="16">
        <f t="shared" si="0"/>
        <v>6.5187413065147221E-2</v>
      </c>
      <c r="G30" s="16">
        <f t="shared" si="0"/>
        <v>6.1936297132940465E-2</v>
      </c>
      <c r="H30" s="16">
        <f t="shared" si="0"/>
        <v>6.5421226138247315E-2</v>
      </c>
      <c r="I30" s="16">
        <f t="shared" si="0"/>
        <v>8.9697460399400061E-2</v>
      </c>
      <c r="J30" s="16">
        <f t="shared" si="0"/>
        <v>4.855824098538309E-2</v>
      </c>
      <c r="K30" s="16">
        <f t="shared" si="0"/>
        <v>9.320555474766784E-2</v>
      </c>
      <c r="L30" s="398">
        <f>SUMPRODUCT(B31:K31,B30:K30)</f>
        <v>5.7805201054952064E-2</v>
      </c>
    </row>
    <row r="31" spans="1:12" ht="21.5" customHeight="1">
      <c r="A31" s="383" t="s">
        <v>7529</v>
      </c>
      <c r="B31" s="384">
        <v>0.05</v>
      </c>
      <c r="C31" s="384">
        <v>0.1</v>
      </c>
      <c r="D31" s="384">
        <v>0.15</v>
      </c>
      <c r="E31" s="384">
        <v>0.1</v>
      </c>
      <c r="F31" s="384">
        <v>0.04</v>
      </c>
      <c r="G31" s="384">
        <v>0.06</v>
      </c>
      <c r="H31" s="384">
        <v>0.12</v>
      </c>
      <c r="I31" s="384">
        <v>0.23</v>
      </c>
      <c r="J31" s="384">
        <v>0.05</v>
      </c>
      <c r="K31" s="384">
        <v>0.1</v>
      </c>
    </row>
    <row r="32" spans="1:12" ht="21.5" customHeight="1">
      <c r="A32" s="255" t="s">
        <v>9143</v>
      </c>
      <c r="B32" s="16">
        <f t="shared" ref="B32:K32" si="1">STDEV(B3:B28)</f>
        <v>1.8927134544416292E-2</v>
      </c>
      <c r="C32" s="16">
        <f t="shared" si="1"/>
        <v>2.5822841006343831E-2</v>
      </c>
      <c r="D32" s="16">
        <f t="shared" si="1"/>
        <v>5.930262874232746E-2</v>
      </c>
      <c r="E32" s="16">
        <f t="shared" si="1"/>
        <v>8.0178526127654248E-2</v>
      </c>
      <c r="F32" s="16">
        <f t="shared" si="1"/>
        <v>0.14852964861871576</v>
      </c>
      <c r="G32" s="16">
        <f t="shared" si="1"/>
        <v>0.10118634445114112</v>
      </c>
      <c r="H32" s="16">
        <f t="shared" si="1"/>
        <v>0.17969530356471572</v>
      </c>
      <c r="I32" s="16">
        <f t="shared" si="1"/>
        <v>0.18584996934900655</v>
      </c>
      <c r="J32" s="16">
        <f t="shared" si="1"/>
        <v>0.16818790098900349</v>
      </c>
      <c r="K32" s="16">
        <f t="shared" si="1"/>
        <v>0.2502946344033537</v>
      </c>
      <c r="L32" s="417">
        <f t="array" ref="L32">SQRT(MMULT(MMULT(B33:K33,B39:K48),TRANSPOSE(B33:K33)))</f>
        <v>9.7033074545275266E-2</v>
      </c>
    </row>
    <row r="33" spans="1:13" ht="21.5" customHeight="1">
      <c r="A33" s="255" t="s">
        <v>10249</v>
      </c>
      <c r="B33" s="415">
        <f>B31*B32</f>
        <v>9.4635672722081458E-4</v>
      </c>
      <c r="C33" s="415">
        <f>C31*C32</f>
        <v>2.5822841006343834E-3</v>
      </c>
      <c r="D33" s="415">
        <f t="shared" ref="D33:K33" si="2">D31*D32</f>
        <v>8.8953943113491193E-3</v>
      </c>
      <c r="E33" s="415">
        <f t="shared" si="2"/>
        <v>8.0178526127654259E-3</v>
      </c>
      <c r="F33" s="415">
        <f t="shared" si="2"/>
        <v>5.9411859447486308E-3</v>
      </c>
      <c r="G33" s="415">
        <f t="shared" si="2"/>
        <v>6.0711806670684671E-3</v>
      </c>
      <c r="H33" s="415">
        <f t="shared" si="2"/>
        <v>2.1563436427765887E-2</v>
      </c>
      <c r="I33" s="415">
        <f t="shared" si="2"/>
        <v>4.274549295027151E-2</v>
      </c>
      <c r="J33" s="415">
        <f t="shared" si="2"/>
        <v>8.4093950494501749E-3</v>
      </c>
      <c r="K33" s="415">
        <f t="shared" si="2"/>
        <v>2.5029463440335371E-2</v>
      </c>
      <c r="L33" s="416">
        <f>SUM(B33:K33)</f>
        <v>0.1302020422316098</v>
      </c>
      <c r="M33" s="413" t="s">
        <v>10250</v>
      </c>
    </row>
    <row r="34" spans="1:13" ht="21.5" customHeight="1">
      <c r="A34" s="418" t="s">
        <v>9282</v>
      </c>
      <c r="B34" s="419">
        <f t="shared" ref="B34:K34" si="3">SKEW(B3:B28)</f>
        <v>0.39789996723114041</v>
      </c>
      <c r="C34" s="419">
        <f t="shared" si="3"/>
        <v>-0.47341035508804313</v>
      </c>
      <c r="D34" s="419">
        <f t="shared" si="3"/>
        <v>-1.7646873667845921</v>
      </c>
      <c r="E34" s="419">
        <f t="shared" si="3"/>
        <v>0.29393403405159518</v>
      </c>
      <c r="F34" s="419">
        <f t="shared" si="3"/>
        <v>1.1896299761397742</v>
      </c>
      <c r="G34" s="419">
        <f t="shared" si="3"/>
        <v>0.21629126303221102</v>
      </c>
      <c r="H34" s="419">
        <f t="shared" si="3"/>
        <v>-1.0790133974132785</v>
      </c>
      <c r="I34" s="419">
        <f t="shared" si="3"/>
        <v>-0.74600440339392904</v>
      </c>
      <c r="J34" s="419">
        <f t="shared" si="3"/>
        <v>-0.41579573019465083</v>
      </c>
      <c r="K34" s="419">
        <f t="shared" si="3"/>
        <v>0.15330831592855781</v>
      </c>
      <c r="M34" s="413"/>
    </row>
    <row r="35" spans="1:13" ht="21.5" customHeight="1">
      <c r="A35" s="418" t="s">
        <v>9283</v>
      </c>
      <c r="B35" s="419">
        <f>KURT(B3:B28)</f>
        <v>-0.90107284622450967</v>
      </c>
      <c r="C35" s="419">
        <f t="shared" ref="C35:K35" si="4">KURT(C3:C28)</f>
        <v>1.0456270235842582</v>
      </c>
      <c r="D35" s="419">
        <f t="shared" si="4"/>
        <v>6.5746250209715296</v>
      </c>
      <c r="E35" s="419">
        <f t="shared" si="4"/>
        <v>-0.30197375832620743</v>
      </c>
      <c r="F35" s="419">
        <f t="shared" si="4"/>
        <v>4.7661630650736111</v>
      </c>
      <c r="G35" s="419">
        <f t="shared" si="4"/>
        <v>-0.38051884970517547</v>
      </c>
      <c r="H35" s="419">
        <f t="shared" si="4"/>
        <v>1.2552177719812225</v>
      </c>
      <c r="I35" s="419">
        <f t="shared" si="4"/>
        <v>0.50829547103368489</v>
      </c>
      <c r="J35" s="419">
        <f t="shared" si="4"/>
        <v>0.27685506855667708</v>
      </c>
      <c r="K35" s="419">
        <f t="shared" si="4"/>
        <v>1.5257816401078199</v>
      </c>
      <c r="M35" s="413"/>
    </row>
    <row r="36" spans="1:13" ht="21.5" customHeight="1">
      <c r="A36" s="453" t="s">
        <v>10256</v>
      </c>
      <c r="B36" s="454">
        <f>B30-$B$37*B32</f>
        <v>-1.3748606216755152E-2</v>
      </c>
      <c r="C36" s="454">
        <f>C30-$B$37*C32</f>
        <v>-2.028976139099057E-2</v>
      </c>
      <c r="D36" s="454">
        <f>D30-$B$37*D32</f>
        <v>-6.2444858386904389E-2</v>
      </c>
      <c r="E36" s="454">
        <f>E30-$B$37*E32</f>
        <v>-0.10288681850707701</v>
      </c>
      <c r="F36" s="454">
        <f>F30-$B$37*F32</f>
        <v>-0.17912211817517501</v>
      </c>
      <c r="G36" s="454">
        <f>G30-$B$37*G32</f>
        <v>-0.10450042853547992</v>
      </c>
      <c r="H36" s="454">
        <f>H30-$B$37*H32</f>
        <v>-0.23015124567632106</v>
      </c>
      <c r="I36" s="454">
        <f>I30-$B$37*I32</f>
        <v>-0.21599853575313316</v>
      </c>
      <c r="J36" s="454">
        <f>J30-$B$37*J32</f>
        <v>-0.2280862379657343</v>
      </c>
      <c r="K36" s="454">
        <f>K30-$B$37*K32</f>
        <v>-0.31849248245718104</v>
      </c>
      <c r="L36" s="454">
        <f>L30-$B$37*L32</f>
        <v>-0.10180000354509647</v>
      </c>
      <c r="M36" s="413"/>
    </row>
    <row r="37" spans="1:13" ht="29.5" customHeight="1" thickBot="1">
      <c r="A37" s="453">
        <v>0.95</v>
      </c>
      <c r="B37" s="419">
        <f>NORMSINV(A37)</f>
        <v>1.6448536269514715</v>
      </c>
    </row>
    <row r="38" spans="1:13" ht="54">
      <c r="A38" s="116"/>
      <c r="B38" s="3" t="s">
        <v>7548</v>
      </c>
      <c r="C38" s="216" t="s">
        <v>7556</v>
      </c>
      <c r="D38" s="3" t="s">
        <v>7551</v>
      </c>
      <c r="E38" s="3" t="s">
        <v>7552</v>
      </c>
      <c r="F38" s="3" t="s">
        <v>1</v>
      </c>
      <c r="G38" s="3" t="s">
        <v>7549</v>
      </c>
      <c r="H38" s="3" t="s">
        <v>2</v>
      </c>
      <c r="I38" s="3" t="s">
        <v>3</v>
      </c>
      <c r="J38" s="3" t="s">
        <v>4</v>
      </c>
      <c r="K38" s="3" t="s">
        <v>0</v>
      </c>
    </row>
    <row r="39" spans="1:13" ht="36">
      <c r="A39" s="3" t="s">
        <v>7548</v>
      </c>
      <c r="B39" s="117">
        <v>1</v>
      </c>
      <c r="C39" s="117">
        <v>0.84777554170801928</v>
      </c>
      <c r="D39" s="117">
        <v>0.38498278677628289</v>
      </c>
      <c r="E39" s="117">
        <v>0.20725866414325503</v>
      </c>
      <c r="F39" s="117">
        <v>-0.19204088033439665</v>
      </c>
      <c r="G39" s="117">
        <v>4.6881490278873554E-2</v>
      </c>
      <c r="H39" s="117">
        <v>-0.37259349919987894</v>
      </c>
      <c r="I39" s="117">
        <v>-0.48397721850568903</v>
      </c>
      <c r="J39" s="117">
        <v>-0.46354389978232613</v>
      </c>
      <c r="K39" s="117">
        <v>-0.14862207989645485</v>
      </c>
    </row>
    <row r="40" spans="1:13" ht="36">
      <c r="A40" s="216" t="s">
        <v>7556</v>
      </c>
      <c r="B40" s="160">
        <v>0.84777554170801928</v>
      </c>
      <c r="C40" s="117">
        <v>1</v>
      </c>
      <c r="D40" s="117">
        <v>0.73870679297224429</v>
      </c>
      <c r="E40" s="117">
        <v>0.26296057224356317</v>
      </c>
      <c r="F40" s="117">
        <v>-2.7666431118373892E-2</v>
      </c>
      <c r="G40" s="117">
        <v>0.18036546538539511</v>
      </c>
      <c r="H40" s="117">
        <v>-0.24706136771389045</v>
      </c>
      <c r="I40" s="117">
        <v>-0.30593454892571648</v>
      </c>
      <c r="J40" s="117">
        <v>-0.30546144480922677</v>
      </c>
      <c r="K40" s="117">
        <v>-5.7809073870896129E-2</v>
      </c>
    </row>
    <row r="41" spans="1:13" ht="36">
      <c r="A41" s="3" t="s">
        <v>7551</v>
      </c>
      <c r="B41" s="160">
        <v>0.38498278677628289</v>
      </c>
      <c r="C41" s="160">
        <v>0.73870679297224429</v>
      </c>
      <c r="D41" s="117">
        <v>1</v>
      </c>
      <c r="E41" s="117">
        <v>0.55782255693128346</v>
      </c>
      <c r="F41" s="117">
        <v>9.1020217120141897E-2</v>
      </c>
      <c r="G41" s="117">
        <v>0.5094715778766753</v>
      </c>
      <c r="H41" s="117">
        <v>-6.4354674800098988E-2</v>
      </c>
      <c r="I41" s="117">
        <v>3.4458926436796974E-2</v>
      </c>
      <c r="J41" s="117">
        <v>-2.1730519695470605E-2</v>
      </c>
      <c r="K41" s="117">
        <v>1.503563748619049E-2</v>
      </c>
    </row>
    <row r="42" spans="1:13" ht="36">
      <c r="A42" s="3" t="s">
        <v>7552</v>
      </c>
      <c r="B42" s="160">
        <v>0.20725866414325503</v>
      </c>
      <c r="C42" s="160">
        <v>0.26296057224356317</v>
      </c>
      <c r="D42" s="160">
        <v>0.55782255693128346</v>
      </c>
      <c r="E42" s="117">
        <v>1</v>
      </c>
      <c r="F42" s="117">
        <v>2.4292672934701245E-2</v>
      </c>
      <c r="G42" s="117">
        <v>0.67069939144605506</v>
      </c>
      <c r="H42" s="117">
        <v>-0.3058533993598897</v>
      </c>
      <c r="I42" s="117">
        <v>2.4119050082905057E-2</v>
      </c>
      <c r="J42" s="117">
        <v>-0.12307451868435444</v>
      </c>
      <c r="K42" s="117">
        <v>-0.23544324036804862</v>
      </c>
    </row>
    <row r="43" spans="1:13" ht="25">
      <c r="A43" s="3" t="s">
        <v>1</v>
      </c>
      <c r="B43" s="118">
        <v>-0.19204088033439665</v>
      </c>
      <c r="C43" s="118">
        <v>-2.7666431118373892E-2</v>
      </c>
      <c r="D43" s="118">
        <v>9.1020217120141897E-2</v>
      </c>
      <c r="E43" s="118">
        <v>2.4292672934701245E-2</v>
      </c>
      <c r="F43" s="117">
        <v>1</v>
      </c>
      <c r="G43" s="117">
        <v>0.58039116223907217</v>
      </c>
      <c r="H43" s="117">
        <v>0.67489504886612628</v>
      </c>
      <c r="I43" s="117">
        <v>0.6971667496936107</v>
      </c>
      <c r="J43" s="117">
        <v>0.64887725087724202</v>
      </c>
      <c r="K43" s="117">
        <v>0.7609110640492549</v>
      </c>
    </row>
    <row r="44" spans="1:13" ht="36">
      <c r="A44" s="3" t="s">
        <v>7549</v>
      </c>
      <c r="B44" s="118">
        <v>4.6881490278873554E-2</v>
      </c>
      <c r="C44" s="118">
        <v>0.18036546538539511</v>
      </c>
      <c r="D44" s="118">
        <v>0.5094715778766753</v>
      </c>
      <c r="E44" s="118">
        <v>0.67069939144605506</v>
      </c>
      <c r="F44" s="142">
        <v>0.58039116223907217</v>
      </c>
      <c r="G44" s="117">
        <v>1</v>
      </c>
      <c r="H44" s="117">
        <v>0.34261642752872801</v>
      </c>
      <c r="I44" s="117">
        <v>0.52584577461278281</v>
      </c>
      <c r="J44" s="117">
        <v>0.45140154967256385</v>
      </c>
      <c r="K44" s="117">
        <v>0.40011980259170743</v>
      </c>
    </row>
    <row r="45" spans="1:13" ht="25">
      <c r="A45" s="3" t="s">
        <v>2</v>
      </c>
      <c r="B45" s="118">
        <v>-0.37259349919987894</v>
      </c>
      <c r="C45" s="118">
        <v>-0.24706136771389045</v>
      </c>
      <c r="D45" s="118">
        <v>-6.4354674800098988E-2</v>
      </c>
      <c r="E45" s="118">
        <v>-0.3058533993598897</v>
      </c>
      <c r="F45" s="119">
        <v>0.67489504886612628</v>
      </c>
      <c r="G45" s="119">
        <v>0.34261642752872801</v>
      </c>
      <c r="H45" s="117">
        <v>1</v>
      </c>
      <c r="I45" s="117">
        <v>0.83516467466331035</v>
      </c>
      <c r="J45" s="117">
        <v>0.86393407751911722</v>
      </c>
      <c r="K45" s="117">
        <v>0.77322347118378865</v>
      </c>
    </row>
    <row r="46" spans="1:13" ht="36">
      <c r="A46" s="3" t="s">
        <v>3</v>
      </c>
      <c r="B46" s="118">
        <v>-0.48397721850568903</v>
      </c>
      <c r="C46" s="118">
        <v>-0.30593454892571648</v>
      </c>
      <c r="D46" s="118">
        <v>3.4458926436796974E-2</v>
      </c>
      <c r="E46" s="118">
        <v>2.4119050082905057E-2</v>
      </c>
      <c r="F46" s="119">
        <v>0.6971667496936107</v>
      </c>
      <c r="G46" s="119">
        <v>0.52584577461278281</v>
      </c>
      <c r="H46" s="120">
        <v>0.83516467466331035</v>
      </c>
      <c r="I46" s="117">
        <v>1</v>
      </c>
      <c r="J46" s="117">
        <v>0.82910625817456252</v>
      </c>
      <c r="K46" s="117">
        <v>0.60944967390606797</v>
      </c>
    </row>
    <row r="47" spans="1:13" ht="25">
      <c r="A47" s="3" t="s">
        <v>4</v>
      </c>
      <c r="B47" s="118">
        <v>-0.46354389978232613</v>
      </c>
      <c r="C47" s="118">
        <v>-0.30546144480922677</v>
      </c>
      <c r="D47" s="118">
        <v>-2.1730519695470605E-2</v>
      </c>
      <c r="E47" s="118">
        <v>-0.12307451868435444</v>
      </c>
      <c r="F47" s="119">
        <v>0.64887725087724202</v>
      </c>
      <c r="G47" s="119">
        <v>0.45140154967256385</v>
      </c>
      <c r="H47" s="120">
        <v>0.86393407751911722</v>
      </c>
      <c r="I47" s="120">
        <v>0.82910625817456252</v>
      </c>
      <c r="J47" s="117">
        <v>1</v>
      </c>
      <c r="K47" s="117">
        <v>0.78661368841515755</v>
      </c>
    </row>
    <row r="48" spans="1:13" ht="36">
      <c r="A48" s="3" t="s">
        <v>0</v>
      </c>
      <c r="B48" s="118">
        <v>-0.14862207989645485</v>
      </c>
      <c r="C48" s="118">
        <v>-5.7809073870896129E-2</v>
      </c>
      <c r="D48" s="118">
        <v>1.503563748619049E-2</v>
      </c>
      <c r="E48" s="118">
        <v>-0.23544324036804862</v>
      </c>
      <c r="F48" s="119">
        <v>0.7609110640492549</v>
      </c>
      <c r="G48" s="119">
        <v>0.40011980259170743</v>
      </c>
      <c r="H48" s="120">
        <v>0.77322347118378865</v>
      </c>
      <c r="I48" s="120">
        <v>0.60944967390606797</v>
      </c>
      <c r="J48" s="120">
        <v>0.78661368841515755</v>
      </c>
      <c r="K48" s="117">
        <v>1</v>
      </c>
    </row>
    <row r="53" spans="2:11" ht="25">
      <c r="B53" s="117">
        <v>1</v>
      </c>
      <c r="C53" s="117"/>
      <c r="D53" s="117"/>
      <c r="E53" s="117"/>
      <c r="F53" s="117"/>
      <c r="G53" s="117"/>
      <c r="H53" s="117"/>
      <c r="I53" s="117"/>
      <c r="J53" s="117"/>
      <c r="K53" s="117"/>
    </row>
    <row r="54" spans="2:11" ht="25">
      <c r="B54" s="160">
        <v>0.84777554170801928</v>
      </c>
      <c r="C54" s="117">
        <v>1</v>
      </c>
      <c r="D54" s="117"/>
      <c r="E54" s="117"/>
      <c r="F54" s="117"/>
      <c r="G54" s="117"/>
      <c r="H54" s="117"/>
      <c r="I54" s="117"/>
      <c r="J54" s="117"/>
      <c r="K54" s="117"/>
    </row>
    <row r="55" spans="2:11" ht="25">
      <c r="B55" s="160">
        <v>0.38498278677628289</v>
      </c>
      <c r="C55" s="160">
        <v>0.73870679297224429</v>
      </c>
      <c r="D55" s="117">
        <v>1</v>
      </c>
      <c r="E55" s="117"/>
      <c r="F55" s="117"/>
      <c r="G55" s="117"/>
      <c r="H55" s="117"/>
      <c r="I55" s="117"/>
      <c r="J55" s="117"/>
      <c r="K55" s="117"/>
    </row>
    <row r="56" spans="2:11" ht="25">
      <c r="B56" s="160">
        <v>0.20725866414325503</v>
      </c>
      <c r="C56" s="160">
        <v>0.26296057224356317</v>
      </c>
      <c r="D56" s="160">
        <v>0.55782255693128346</v>
      </c>
      <c r="E56" s="117">
        <v>1</v>
      </c>
      <c r="F56" s="117"/>
      <c r="G56" s="117"/>
      <c r="H56" s="117"/>
      <c r="I56" s="117"/>
      <c r="J56" s="117"/>
      <c r="K56" s="117"/>
    </row>
    <row r="57" spans="2:11" ht="25">
      <c r="B57" s="118">
        <v>-0.19204088033439665</v>
      </c>
      <c r="C57" s="118">
        <v>-2.7666431118373892E-2</v>
      </c>
      <c r="D57" s="118">
        <v>9.1020217120141897E-2</v>
      </c>
      <c r="E57" s="118">
        <v>2.4292672934701245E-2</v>
      </c>
      <c r="F57" s="117">
        <v>1</v>
      </c>
      <c r="G57" s="117"/>
      <c r="H57" s="117"/>
      <c r="I57" s="117"/>
      <c r="J57" s="117"/>
      <c r="K57" s="117"/>
    </row>
    <row r="58" spans="2:11" ht="25">
      <c r="B58" s="118">
        <v>4.6881490278873554E-2</v>
      </c>
      <c r="C58" s="118">
        <v>0.18036546538539511</v>
      </c>
      <c r="D58" s="118">
        <v>0.5094715778766753</v>
      </c>
      <c r="E58" s="118">
        <v>0.67069939144605506</v>
      </c>
      <c r="F58" s="142">
        <v>0.58039116223907217</v>
      </c>
      <c r="G58" s="117">
        <v>1</v>
      </c>
      <c r="H58" s="117"/>
      <c r="I58" s="117"/>
      <c r="J58" s="117"/>
      <c r="K58" s="117"/>
    </row>
    <row r="59" spans="2:11" ht="25">
      <c r="B59" s="118">
        <v>-0.37259349919987894</v>
      </c>
      <c r="C59" s="118">
        <v>-0.24706136771389045</v>
      </c>
      <c r="D59" s="118">
        <v>-6.4354674800098988E-2</v>
      </c>
      <c r="E59" s="118">
        <v>-0.3058533993598897</v>
      </c>
      <c r="F59" s="119">
        <v>0.67489504886612628</v>
      </c>
      <c r="G59" s="119">
        <v>0.34261642752872801</v>
      </c>
      <c r="H59" s="117">
        <v>1</v>
      </c>
      <c r="I59" s="117"/>
      <c r="J59" s="117"/>
      <c r="K59" s="117"/>
    </row>
    <row r="60" spans="2:11" ht="25">
      <c r="B60" s="118">
        <v>-0.48397721850568903</v>
      </c>
      <c r="C60" s="118">
        <v>-0.30593454892571648</v>
      </c>
      <c r="D60" s="118">
        <v>3.4458926436796974E-2</v>
      </c>
      <c r="E60" s="118">
        <v>2.4119050082905057E-2</v>
      </c>
      <c r="F60" s="119">
        <v>0.6971667496936107</v>
      </c>
      <c r="G60" s="119">
        <v>0.52584577461278281</v>
      </c>
      <c r="H60" s="120">
        <v>0.83516467466331035</v>
      </c>
      <c r="I60" s="117">
        <v>1</v>
      </c>
      <c r="J60" s="117"/>
      <c r="K60" s="117"/>
    </row>
    <row r="61" spans="2:11" ht="25">
      <c r="B61" s="118">
        <v>-0.46354389978232613</v>
      </c>
      <c r="C61" s="118">
        <v>-0.30546144480922677</v>
      </c>
      <c r="D61" s="118">
        <v>-2.1730519695470605E-2</v>
      </c>
      <c r="E61" s="118">
        <v>-0.12307451868435444</v>
      </c>
      <c r="F61" s="119">
        <v>0.64887725087724202</v>
      </c>
      <c r="G61" s="119">
        <v>0.45140154967256385</v>
      </c>
      <c r="H61" s="120">
        <v>0.86393407751911722</v>
      </c>
      <c r="I61" s="120">
        <v>0.82910625817456252</v>
      </c>
      <c r="J61" s="117">
        <v>1</v>
      </c>
      <c r="K61" s="117"/>
    </row>
    <row r="62" spans="2:11" ht="25">
      <c r="B62" s="118">
        <v>-0.14862207989645485</v>
      </c>
      <c r="C62" s="118">
        <v>-5.7809073870896129E-2</v>
      </c>
      <c r="D62" s="118">
        <v>1.503563748619049E-2</v>
      </c>
      <c r="E62" s="118">
        <v>-0.23544324036804862</v>
      </c>
      <c r="F62" s="119">
        <v>0.7609110640492549</v>
      </c>
      <c r="G62" s="119">
        <v>0.40011980259170743</v>
      </c>
      <c r="H62" s="120">
        <v>0.77322347118378865</v>
      </c>
      <c r="I62" s="120">
        <v>0.60944967390606797</v>
      </c>
      <c r="J62" s="120">
        <v>0.78661368841515755</v>
      </c>
      <c r="K62" s="117">
        <v>1</v>
      </c>
    </row>
  </sheetData>
  <pageMargins left="0.7" right="0.7" top="0.75" bottom="0.75" header="0.3" footer="0.3"/>
  <pageSetup orientation="portrait" verticalDpi="9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1DB58-21F9-4512-95E3-994CD0A8D969}">
  <sheetPr>
    <tabColor theme="6" tint="0.59999389629810485"/>
  </sheetPr>
  <dimension ref="A1:AA2613"/>
  <sheetViews>
    <sheetView zoomScale="120" zoomScaleNormal="120" workbookViewId="0">
      <pane xSplit="1" ySplit="2" topLeftCell="H2603" activePane="bottomRight" state="frozen"/>
      <selection pane="topRight" activeCell="B1" sqref="B1"/>
      <selection pane="bottomLeft" activeCell="A3" sqref="A3"/>
      <selection pane="bottomRight" activeCell="I2608" sqref="I2608"/>
    </sheetView>
  </sheetViews>
  <sheetFormatPr defaultRowHeight="15.5"/>
  <cols>
    <col min="1" max="1" width="11.6328125" style="399" bestFit="1" customWidth="1"/>
    <col min="2" max="15" width="13.26953125" style="400" customWidth="1"/>
    <col min="16" max="26" width="13.26953125" style="399" customWidth="1"/>
    <col min="27" max="16384" width="8.7265625" style="399"/>
  </cols>
  <sheetData>
    <row r="1" spans="1:27" ht="62">
      <c r="B1" s="412" t="s">
        <v>10245</v>
      </c>
      <c r="C1" s="412" t="s">
        <v>10244</v>
      </c>
      <c r="D1" s="412" t="s">
        <v>10243</v>
      </c>
      <c r="E1" s="412" t="s">
        <v>10242</v>
      </c>
      <c r="F1" s="412" t="s">
        <v>10241</v>
      </c>
      <c r="G1" s="412" t="s">
        <v>10240</v>
      </c>
      <c r="H1" s="412" t="s">
        <v>10239</v>
      </c>
      <c r="I1" s="412" t="s">
        <v>10238</v>
      </c>
      <c r="J1" s="412" t="s">
        <v>10237</v>
      </c>
      <c r="K1" s="412" t="s">
        <v>10236</v>
      </c>
      <c r="L1" s="412" t="s">
        <v>10235</v>
      </c>
      <c r="M1" s="412" t="s">
        <v>10234</v>
      </c>
      <c r="N1" s="412" t="s">
        <v>10233</v>
      </c>
      <c r="O1" s="412" t="s">
        <v>10232</v>
      </c>
      <c r="P1" s="412" t="s">
        <v>10231</v>
      </c>
      <c r="Q1" s="412" t="s">
        <v>10230</v>
      </c>
      <c r="R1" s="412" t="s">
        <v>10229</v>
      </c>
      <c r="S1" s="412" t="s">
        <v>10228</v>
      </c>
      <c r="T1" s="412" t="s">
        <v>10227</v>
      </c>
      <c r="U1" s="412" t="s">
        <v>10226</v>
      </c>
      <c r="V1" s="412" t="s">
        <v>10225</v>
      </c>
      <c r="W1" s="412" t="s">
        <v>10224</v>
      </c>
      <c r="X1" s="412" t="s">
        <v>10223</v>
      </c>
      <c r="Y1" s="412" t="s">
        <v>10222</v>
      </c>
      <c r="Z1" s="412" t="s">
        <v>10221</v>
      </c>
      <c r="AA1" s="412"/>
    </row>
    <row r="2" spans="1:27" ht="105.5" customHeight="1">
      <c r="A2" s="399" t="str">
        <f>_xll.Thomson.Reuters.AFOSpreadSheetFormulas.DSGRID("FTEZ01Y,FTITTBZ,FTEGZ13,FTIT13L,FTEGBIZ,FTITLII,FTEBCRP,FTEGEII,FTWGLII,FTUSLII,FTJYLII,FTWBCPL,FTCRPII,FTHYMKT,IBEHYLQ,FTEMGBC,FTEGZ57,FTIT57L, FTEGZTP, FTITZTP,FTEHEUR, FTWHYML, FTEBCPA, FTEBCPD, FTEC10E","DM","-10Y","","D","RowHeader=true;ColHeader=true;DispSeriesDescription=false;YearlyTSFormat=false;QuarterlyTSFormat=false;MonthlyTSFormat=False")</f>
        <v>Name</v>
      </c>
      <c r="B2" s="411" t="s">
        <v>10220</v>
      </c>
      <c r="C2" s="411" t="s">
        <v>10219</v>
      </c>
      <c r="D2" s="409" t="s">
        <v>10218</v>
      </c>
      <c r="E2" s="409" t="s">
        <v>10217</v>
      </c>
      <c r="F2" s="409" t="s">
        <v>10216</v>
      </c>
      <c r="G2" s="408" t="s">
        <v>10215</v>
      </c>
      <c r="H2" s="408" t="s">
        <v>10214</v>
      </c>
      <c r="I2" s="408" t="s">
        <v>10213</v>
      </c>
      <c r="J2" s="410" t="s">
        <v>10212</v>
      </c>
      <c r="K2" s="408" t="s">
        <v>10211</v>
      </c>
      <c r="L2" s="408" t="s">
        <v>10210</v>
      </c>
      <c r="M2" s="409" t="s">
        <v>10209</v>
      </c>
      <c r="N2" s="408" t="s">
        <v>10208</v>
      </c>
      <c r="O2" s="408" t="s">
        <v>10207</v>
      </c>
      <c r="P2" s="408" t="s">
        <v>10206</v>
      </c>
      <c r="Q2" s="411" t="s">
        <v>10205</v>
      </c>
      <c r="R2" s="408" t="s">
        <v>10204</v>
      </c>
      <c r="S2" s="408" t="s">
        <v>10203</v>
      </c>
      <c r="T2" s="408" t="s">
        <v>10202</v>
      </c>
      <c r="U2" s="408" t="s">
        <v>10201</v>
      </c>
      <c r="V2" s="408" t="s">
        <v>10200</v>
      </c>
      <c r="W2" s="408" t="s">
        <v>10199</v>
      </c>
      <c r="X2" s="408" t="s">
        <v>10198</v>
      </c>
      <c r="Y2" s="408" t="s">
        <v>10197</v>
      </c>
      <c r="Z2" s="408" t="s">
        <v>10196</v>
      </c>
      <c r="AA2" s="408"/>
    </row>
    <row r="3" spans="1:27">
      <c r="A3" s="402">
        <v>42648</v>
      </c>
      <c r="B3" s="408"/>
      <c r="C3" s="408"/>
      <c r="D3" s="409"/>
      <c r="E3" s="409">
        <v>2.0188999999999999</v>
      </c>
      <c r="F3" s="409"/>
      <c r="G3" s="408">
        <v>7.1333000000000002</v>
      </c>
      <c r="H3" s="408">
        <v>5.4076000000000004</v>
      </c>
      <c r="I3" s="408">
        <v>7.6927000000000003</v>
      </c>
      <c r="J3" s="410">
        <v>7.9748000000000001</v>
      </c>
      <c r="K3" s="408">
        <v>6.2161999999999997</v>
      </c>
      <c r="L3" s="408">
        <v>10.1167</v>
      </c>
      <c r="M3" s="409">
        <v>6.8213999999999997</v>
      </c>
      <c r="N3" s="408">
        <v>7.3760000000000003</v>
      </c>
      <c r="O3" s="408">
        <v>4.7396000000000003</v>
      </c>
      <c r="P3" s="399">
        <v>2.9821</v>
      </c>
      <c r="Q3" s="407"/>
      <c r="S3" s="406">
        <v>5.4729000000000001</v>
      </c>
      <c r="X3" s="399">
        <v>1.9154</v>
      </c>
      <c r="Y3" s="399">
        <v>5.5858999999999996</v>
      </c>
      <c r="Z3" s="399">
        <v>11.182600000000001</v>
      </c>
    </row>
    <row r="4" spans="1:27">
      <c r="A4" s="402">
        <v>42649</v>
      </c>
      <c r="D4" s="401"/>
      <c r="E4" s="401">
        <v>2.0188999999999999</v>
      </c>
      <c r="F4" s="401"/>
      <c r="G4" s="400">
        <v>7.1333000000000002</v>
      </c>
      <c r="H4" s="400">
        <v>5.4076000000000004</v>
      </c>
      <c r="I4" s="400">
        <v>7.6927000000000003</v>
      </c>
      <c r="J4" s="401">
        <v>7.9748000000000001</v>
      </c>
      <c r="K4" s="400">
        <v>6.2161999999999997</v>
      </c>
      <c r="L4" s="400">
        <v>10.1167</v>
      </c>
      <c r="M4" s="401">
        <v>6.8213999999999997</v>
      </c>
      <c r="N4" s="400">
        <v>7.3760000000000003</v>
      </c>
      <c r="O4" s="401">
        <v>4.7396000000000003</v>
      </c>
      <c r="P4" s="399">
        <v>2.9765999999999999</v>
      </c>
      <c r="Q4" s="405"/>
      <c r="S4" s="399">
        <v>5.4729000000000001</v>
      </c>
      <c r="X4" s="399">
        <v>1.9154</v>
      </c>
      <c r="Y4" s="399">
        <v>5.5858999999999996</v>
      </c>
      <c r="Z4" s="399">
        <v>11.182600000000001</v>
      </c>
    </row>
    <row r="5" spans="1:27">
      <c r="A5" s="402">
        <v>42650</v>
      </c>
      <c r="E5" s="400">
        <v>2.0188999999999999</v>
      </c>
      <c r="G5" s="400">
        <v>7.1333000000000002</v>
      </c>
      <c r="H5" s="400">
        <v>5.4076000000000004</v>
      </c>
      <c r="I5" s="400">
        <v>7.6927000000000003</v>
      </c>
      <c r="J5" s="400">
        <v>7.9748000000000001</v>
      </c>
      <c r="K5" s="400">
        <v>6.2161999999999997</v>
      </c>
      <c r="L5" s="400">
        <v>10.1167</v>
      </c>
      <c r="M5" s="400">
        <v>6.8213999999999997</v>
      </c>
      <c r="N5" s="400">
        <v>7.3760000000000003</v>
      </c>
      <c r="O5" s="400">
        <v>4.7396000000000003</v>
      </c>
      <c r="P5" s="399">
        <v>2.9843000000000002</v>
      </c>
      <c r="S5" s="399">
        <v>5.4729000000000001</v>
      </c>
      <c r="X5" s="399">
        <v>1.9154</v>
      </c>
      <c r="Y5" s="399">
        <v>5.5858999999999996</v>
      </c>
      <c r="Z5" s="399">
        <v>11.182600000000001</v>
      </c>
    </row>
    <row r="6" spans="1:27">
      <c r="A6" s="402">
        <v>42653</v>
      </c>
      <c r="E6" s="400">
        <v>2.0188999999999999</v>
      </c>
      <c r="G6" s="400">
        <v>7.1333000000000002</v>
      </c>
      <c r="H6" s="400">
        <v>5.4076000000000004</v>
      </c>
      <c r="I6" s="400">
        <v>7.6927000000000003</v>
      </c>
      <c r="J6" s="400">
        <v>7.9748000000000001</v>
      </c>
      <c r="K6" s="400">
        <v>6.2161999999999997</v>
      </c>
      <c r="L6" s="400">
        <v>10.1167</v>
      </c>
      <c r="M6" s="400">
        <v>6.8213999999999997</v>
      </c>
      <c r="N6" s="400">
        <v>7.3760000000000003</v>
      </c>
      <c r="O6" s="400">
        <v>4.7396000000000003</v>
      </c>
      <c r="P6" s="399">
        <v>2.9767000000000001</v>
      </c>
      <c r="S6" s="399">
        <v>5.4729000000000001</v>
      </c>
      <c r="X6" s="399">
        <v>1.9154</v>
      </c>
      <c r="Y6" s="399">
        <v>5.5858999999999996</v>
      </c>
      <c r="Z6" s="399">
        <v>11.182600000000001</v>
      </c>
    </row>
    <row r="7" spans="1:27">
      <c r="A7" s="402">
        <v>42654</v>
      </c>
      <c r="E7" s="400">
        <v>2.0188999999999999</v>
      </c>
      <c r="G7" s="400">
        <v>7.1333000000000002</v>
      </c>
      <c r="H7" s="400">
        <v>5.4076000000000004</v>
      </c>
      <c r="I7" s="400">
        <v>7.6927000000000003</v>
      </c>
      <c r="J7" s="400">
        <v>7.9748000000000001</v>
      </c>
      <c r="K7" s="400">
        <v>6.2161999999999997</v>
      </c>
      <c r="L7" s="400">
        <v>10.1167</v>
      </c>
      <c r="M7" s="400">
        <v>6.8213999999999997</v>
      </c>
      <c r="N7" s="400">
        <v>7.3760000000000003</v>
      </c>
      <c r="O7" s="400">
        <v>4.7396000000000003</v>
      </c>
      <c r="P7" s="399">
        <v>2.9571000000000001</v>
      </c>
      <c r="S7" s="399">
        <v>5.4729000000000001</v>
      </c>
      <c r="X7" s="399">
        <v>1.9154</v>
      </c>
      <c r="Y7" s="399">
        <v>5.5858999999999996</v>
      </c>
      <c r="Z7" s="399">
        <v>11.182600000000001</v>
      </c>
    </row>
    <row r="8" spans="1:27">
      <c r="A8" s="402">
        <v>42655</v>
      </c>
      <c r="E8" s="400">
        <v>2.0188999999999999</v>
      </c>
      <c r="G8" s="400">
        <v>7.1333000000000002</v>
      </c>
      <c r="H8" s="400">
        <v>5.4076000000000004</v>
      </c>
      <c r="I8" s="400">
        <v>7.6927000000000003</v>
      </c>
      <c r="J8" s="400">
        <v>7.9748000000000001</v>
      </c>
      <c r="K8" s="400">
        <v>6.2161999999999997</v>
      </c>
      <c r="L8" s="400">
        <v>10.1167</v>
      </c>
      <c r="M8" s="400">
        <v>6.8213999999999997</v>
      </c>
      <c r="N8" s="400">
        <v>7.3760000000000003</v>
      </c>
      <c r="O8" s="400">
        <v>4.7396000000000003</v>
      </c>
      <c r="P8" s="399">
        <v>2.9531999999999998</v>
      </c>
      <c r="S8" s="399">
        <v>5.4729000000000001</v>
      </c>
      <c r="X8" s="399">
        <v>1.9154</v>
      </c>
      <c r="Y8" s="399">
        <v>5.5858999999999996</v>
      </c>
      <c r="Z8" s="399">
        <v>11.182600000000001</v>
      </c>
    </row>
    <row r="9" spans="1:27">
      <c r="A9" s="402">
        <v>42656</v>
      </c>
      <c r="E9" s="400">
        <v>2.0188999999999999</v>
      </c>
      <c r="G9" s="400">
        <v>7.1333000000000002</v>
      </c>
      <c r="H9" s="400">
        <v>5.4076000000000004</v>
      </c>
      <c r="I9" s="400">
        <v>7.6927000000000003</v>
      </c>
      <c r="J9" s="400">
        <v>7.9748000000000001</v>
      </c>
      <c r="K9" s="400">
        <v>6.2161999999999997</v>
      </c>
      <c r="L9" s="400">
        <v>10.1167</v>
      </c>
      <c r="M9" s="400">
        <v>6.8213999999999997</v>
      </c>
      <c r="N9" s="400">
        <v>7.3760000000000003</v>
      </c>
      <c r="O9" s="400">
        <v>4.7396000000000003</v>
      </c>
      <c r="P9" s="399">
        <v>2.9527999999999999</v>
      </c>
      <c r="S9" s="399">
        <v>5.4729000000000001</v>
      </c>
      <c r="X9" s="399">
        <v>1.9154</v>
      </c>
      <c r="Y9" s="399">
        <v>5.5858999999999996</v>
      </c>
      <c r="Z9" s="399">
        <v>11.182600000000001</v>
      </c>
    </row>
    <row r="10" spans="1:27">
      <c r="A10" s="402">
        <v>42657</v>
      </c>
      <c r="E10" s="400">
        <v>2.0188999999999999</v>
      </c>
      <c r="G10" s="400">
        <v>7.1333000000000002</v>
      </c>
      <c r="H10" s="400">
        <v>5.4076000000000004</v>
      </c>
      <c r="I10" s="400">
        <v>7.6927000000000003</v>
      </c>
      <c r="J10" s="400">
        <v>7.9748000000000001</v>
      </c>
      <c r="K10" s="400">
        <v>6.2161999999999997</v>
      </c>
      <c r="L10" s="400">
        <v>10.1167</v>
      </c>
      <c r="M10" s="400">
        <v>6.8213999999999997</v>
      </c>
      <c r="N10" s="400">
        <v>7.3760000000000003</v>
      </c>
      <c r="O10" s="400">
        <v>4.7396000000000003</v>
      </c>
      <c r="P10" s="399">
        <v>2.9283999999999999</v>
      </c>
      <c r="S10" s="399">
        <v>5.4729000000000001</v>
      </c>
      <c r="X10" s="399">
        <v>1.9154</v>
      </c>
      <c r="Y10" s="399">
        <v>5.5858999999999996</v>
      </c>
      <c r="Z10" s="399">
        <v>11.182600000000001</v>
      </c>
    </row>
    <row r="11" spans="1:27">
      <c r="A11" s="402">
        <v>42660</v>
      </c>
      <c r="E11" s="400">
        <v>2.0188999999999999</v>
      </c>
      <c r="G11" s="400">
        <v>7.1333000000000002</v>
      </c>
      <c r="H11" s="400">
        <v>5.4076000000000004</v>
      </c>
      <c r="I11" s="400">
        <v>7.6927000000000003</v>
      </c>
      <c r="J11" s="400">
        <v>7.9748000000000001</v>
      </c>
      <c r="K11" s="400">
        <v>6.2161999999999997</v>
      </c>
      <c r="L11" s="400">
        <v>10.1167</v>
      </c>
      <c r="M11" s="400">
        <v>6.8213999999999997</v>
      </c>
      <c r="N11" s="400">
        <v>7.3760000000000003</v>
      </c>
      <c r="O11" s="400">
        <v>4.7396000000000003</v>
      </c>
      <c r="P11" s="399">
        <v>2.9298000000000002</v>
      </c>
      <c r="S11" s="399">
        <v>5.4729000000000001</v>
      </c>
      <c r="X11" s="399">
        <v>1.9154</v>
      </c>
      <c r="Y11" s="399">
        <v>5.5858999999999996</v>
      </c>
      <c r="Z11" s="399">
        <v>11.182600000000001</v>
      </c>
    </row>
    <row r="12" spans="1:27">
      <c r="A12" s="402">
        <v>42661</v>
      </c>
      <c r="E12" s="400">
        <v>2.0188999999999999</v>
      </c>
      <c r="G12" s="400">
        <v>7.1333000000000002</v>
      </c>
      <c r="H12" s="400">
        <v>5.4076000000000004</v>
      </c>
      <c r="I12" s="400">
        <v>7.6927000000000003</v>
      </c>
      <c r="J12" s="400">
        <v>7.9748000000000001</v>
      </c>
      <c r="K12" s="400">
        <v>6.2161999999999997</v>
      </c>
      <c r="L12" s="400">
        <v>10.1167</v>
      </c>
      <c r="M12" s="400">
        <v>6.8213999999999997</v>
      </c>
      <c r="N12" s="400">
        <v>7.3760000000000003</v>
      </c>
      <c r="O12" s="400">
        <v>4.7396000000000003</v>
      </c>
      <c r="P12" s="399">
        <v>2.8980000000000001</v>
      </c>
      <c r="S12" s="399">
        <v>5.4729000000000001</v>
      </c>
      <c r="X12" s="399">
        <v>1.9154</v>
      </c>
      <c r="Y12" s="399">
        <v>5.5858999999999996</v>
      </c>
      <c r="Z12" s="399">
        <v>11.182600000000001</v>
      </c>
    </row>
    <row r="13" spans="1:27">
      <c r="A13" s="402">
        <v>42662</v>
      </c>
      <c r="E13" s="400">
        <v>2.0188999999999999</v>
      </c>
      <c r="G13" s="400">
        <v>7.1333000000000002</v>
      </c>
      <c r="H13" s="400">
        <v>5.4076000000000004</v>
      </c>
      <c r="I13" s="400">
        <v>7.6927000000000003</v>
      </c>
      <c r="J13" s="400">
        <v>7.9748000000000001</v>
      </c>
      <c r="K13" s="400">
        <v>6.2161999999999997</v>
      </c>
      <c r="L13" s="400">
        <v>10.1167</v>
      </c>
      <c r="M13" s="400">
        <v>6.8213999999999997</v>
      </c>
      <c r="N13" s="400">
        <v>7.3760000000000003</v>
      </c>
      <c r="O13" s="400">
        <v>4.7396000000000003</v>
      </c>
      <c r="P13" s="399">
        <v>2.8620999999999999</v>
      </c>
      <c r="S13" s="399">
        <v>5.4729000000000001</v>
      </c>
      <c r="X13" s="399">
        <v>1.9154</v>
      </c>
      <c r="Y13" s="399">
        <v>5.5858999999999996</v>
      </c>
      <c r="Z13" s="399">
        <v>11.182600000000001</v>
      </c>
    </row>
    <row r="14" spans="1:27">
      <c r="A14" s="402">
        <v>42663</v>
      </c>
      <c r="E14" s="400">
        <v>2.0188999999999999</v>
      </c>
      <c r="G14" s="400">
        <v>7.1333000000000002</v>
      </c>
      <c r="H14" s="400">
        <v>5.4076000000000004</v>
      </c>
      <c r="I14" s="400">
        <v>7.6927000000000003</v>
      </c>
      <c r="J14" s="400">
        <v>7.9748000000000001</v>
      </c>
      <c r="K14" s="400">
        <v>6.2161999999999997</v>
      </c>
      <c r="L14" s="400">
        <v>10.1167</v>
      </c>
      <c r="M14" s="400">
        <v>6.8213999999999997</v>
      </c>
      <c r="N14" s="400">
        <v>7.3760000000000003</v>
      </c>
      <c r="O14" s="400">
        <v>4.7396000000000003</v>
      </c>
      <c r="P14" s="399">
        <v>2.8449</v>
      </c>
      <c r="S14" s="399">
        <v>5.4729000000000001</v>
      </c>
      <c r="X14" s="399">
        <v>1.9154</v>
      </c>
      <c r="Y14" s="399">
        <v>5.5858999999999996</v>
      </c>
      <c r="Z14" s="399">
        <v>11.182600000000001</v>
      </c>
    </row>
    <row r="15" spans="1:27">
      <c r="A15" s="402">
        <v>42664</v>
      </c>
      <c r="E15" s="400">
        <v>2.0188999999999999</v>
      </c>
      <c r="G15" s="400">
        <v>7.1333000000000002</v>
      </c>
      <c r="H15" s="400">
        <v>5.4076000000000004</v>
      </c>
      <c r="I15" s="400">
        <v>7.6927000000000003</v>
      </c>
      <c r="J15" s="400">
        <v>7.9748000000000001</v>
      </c>
      <c r="K15" s="400">
        <v>6.2161999999999997</v>
      </c>
      <c r="L15" s="400">
        <v>10.1167</v>
      </c>
      <c r="M15" s="400">
        <v>6.8213999999999997</v>
      </c>
      <c r="N15" s="400">
        <v>7.3760000000000003</v>
      </c>
      <c r="O15" s="400">
        <v>4.7396000000000003</v>
      </c>
      <c r="P15" s="399">
        <v>2.8279999999999998</v>
      </c>
      <c r="S15" s="399">
        <v>5.4729000000000001</v>
      </c>
      <c r="X15" s="399">
        <v>1.9154</v>
      </c>
      <c r="Y15" s="399">
        <v>5.5858999999999996</v>
      </c>
      <c r="Z15" s="399">
        <v>11.182600000000001</v>
      </c>
    </row>
    <row r="16" spans="1:27">
      <c r="A16" s="402">
        <v>42667</v>
      </c>
      <c r="E16" s="400">
        <v>2.0188999999999999</v>
      </c>
      <c r="G16" s="400">
        <v>7.1333000000000002</v>
      </c>
      <c r="H16" s="400">
        <v>5.4076000000000004</v>
      </c>
      <c r="I16" s="400">
        <v>7.6927000000000003</v>
      </c>
      <c r="J16" s="400">
        <v>7.9748000000000001</v>
      </c>
      <c r="K16" s="400">
        <v>6.2161999999999997</v>
      </c>
      <c r="L16" s="400">
        <v>10.1167</v>
      </c>
      <c r="M16" s="400">
        <v>6.8213999999999997</v>
      </c>
      <c r="N16" s="400">
        <v>7.3760000000000003</v>
      </c>
      <c r="O16" s="400">
        <v>4.7396000000000003</v>
      </c>
      <c r="P16" s="399">
        <v>2.8165</v>
      </c>
      <c r="S16" s="399">
        <v>5.4729000000000001</v>
      </c>
      <c r="X16" s="399">
        <v>1.9154</v>
      </c>
      <c r="Y16" s="399">
        <v>5.5858999999999996</v>
      </c>
      <c r="Z16" s="399">
        <v>11.182600000000001</v>
      </c>
    </row>
    <row r="17" spans="1:26">
      <c r="A17" s="402">
        <v>42668</v>
      </c>
      <c r="E17" s="400">
        <v>2.0188999999999999</v>
      </c>
      <c r="G17" s="400">
        <v>7.1333000000000002</v>
      </c>
      <c r="H17" s="400">
        <v>5.4076000000000004</v>
      </c>
      <c r="I17" s="400">
        <v>7.6927000000000003</v>
      </c>
      <c r="J17" s="400">
        <v>7.9748000000000001</v>
      </c>
      <c r="K17" s="400">
        <v>6.2161999999999997</v>
      </c>
      <c r="L17" s="400">
        <v>10.1167</v>
      </c>
      <c r="M17" s="400">
        <v>6.8213999999999997</v>
      </c>
      <c r="N17" s="400">
        <v>7.3760000000000003</v>
      </c>
      <c r="O17" s="400">
        <v>4.7396000000000003</v>
      </c>
      <c r="P17" s="399">
        <v>2.8025000000000002</v>
      </c>
      <c r="S17" s="399">
        <v>5.4729000000000001</v>
      </c>
      <c r="X17" s="399">
        <v>1.9154</v>
      </c>
      <c r="Y17" s="399">
        <v>5.5858999999999996</v>
      </c>
      <c r="Z17" s="399">
        <v>11.182600000000001</v>
      </c>
    </row>
    <row r="18" spans="1:26">
      <c r="A18" s="402">
        <v>42669</v>
      </c>
      <c r="E18" s="400">
        <v>2.0188999999999999</v>
      </c>
      <c r="G18" s="400">
        <v>7.1333000000000002</v>
      </c>
      <c r="H18" s="400">
        <v>5.4076000000000004</v>
      </c>
      <c r="I18" s="400">
        <v>7.6927000000000003</v>
      </c>
      <c r="J18" s="400">
        <v>7.9748000000000001</v>
      </c>
      <c r="K18" s="400">
        <v>6.2161999999999997</v>
      </c>
      <c r="L18" s="400">
        <v>10.1167</v>
      </c>
      <c r="M18" s="400">
        <v>6.8213999999999997</v>
      </c>
      <c r="N18" s="400">
        <v>7.3760000000000003</v>
      </c>
      <c r="O18" s="400">
        <v>4.7396000000000003</v>
      </c>
      <c r="P18" s="399">
        <v>2.8334999999999999</v>
      </c>
      <c r="S18" s="399">
        <v>5.4729000000000001</v>
      </c>
      <c r="X18" s="399">
        <v>1.9154</v>
      </c>
      <c r="Y18" s="399">
        <v>5.5858999999999996</v>
      </c>
      <c r="Z18" s="399">
        <v>11.182600000000001</v>
      </c>
    </row>
    <row r="19" spans="1:26">
      <c r="A19" s="402">
        <v>42670</v>
      </c>
      <c r="E19" s="400">
        <v>2.0188999999999999</v>
      </c>
      <c r="G19" s="400">
        <v>7.1333000000000002</v>
      </c>
      <c r="H19" s="400">
        <v>5.4076000000000004</v>
      </c>
      <c r="I19" s="400">
        <v>7.6927000000000003</v>
      </c>
      <c r="J19" s="400">
        <v>7.9748000000000001</v>
      </c>
      <c r="K19" s="400">
        <v>6.2161999999999997</v>
      </c>
      <c r="L19" s="400">
        <v>10.1167</v>
      </c>
      <c r="M19" s="400">
        <v>6.8213999999999997</v>
      </c>
      <c r="N19" s="400">
        <v>7.3760000000000003</v>
      </c>
      <c r="O19" s="400">
        <v>4.7396000000000003</v>
      </c>
      <c r="P19" s="399">
        <v>2.8523999999999998</v>
      </c>
      <c r="S19" s="399">
        <v>5.4729000000000001</v>
      </c>
      <c r="X19" s="399">
        <v>1.9154</v>
      </c>
      <c r="Y19" s="399">
        <v>5.5858999999999996</v>
      </c>
      <c r="Z19" s="399">
        <v>11.182600000000001</v>
      </c>
    </row>
    <row r="20" spans="1:26">
      <c r="A20" s="402">
        <v>42671</v>
      </c>
      <c r="E20" s="400">
        <v>2.0188999999999999</v>
      </c>
      <c r="G20" s="400">
        <v>7.1333000000000002</v>
      </c>
      <c r="H20" s="400">
        <v>5.4076000000000004</v>
      </c>
      <c r="I20" s="400">
        <v>7.6927000000000003</v>
      </c>
      <c r="J20" s="400">
        <v>7.9748000000000001</v>
      </c>
      <c r="K20" s="400">
        <v>6.2161999999999997</v>
      </c>
      <c r="L20" s="400">
        <v>10.1167</v>
      </c>
      <c r="M20" s="400">
        <v>6.8213999999999997</v>
      </c>
      <c r="N20" s="400">
        <v>7.3760000000000003</v>
      </c>
      <c r="O20" s="400">
        <v>4.7396000000000003</v>
      </c>
      <c r="P20" s="399">
        <v>2.8942000000000001</v>
      </c>
      <c r="S20" s="399">
        <v>5.4729000000000001</v>
      </c>
      <c r="X20" s="399">
        <v>1.9154</v>
      </c>
      <c r="Y20" s="399">
        <v>5.5858999999999996</v>
      </c>
      <c r="Z20" s="399">
        <v>11.182600000000001</v>
      </c>
    </row>
    <row r="21" spans="1:26">
      <c r="A21" s="402">
        <v>42674</v>
      </c>
      <c r="E21" s="400">
        <v>2.0188999999999999</v>
      </c>
      <c r="G21" s="400">
        <v>7.1333000000000002</v>
      </c>
      <c r="H21" s="400">
        <v>5.4076000000000004</v>
      </c>
      <c r="I21" s="400">
        <v>7.6927000000000003</v>
      </c>
      <c r="J21" s="400">
        <v>7.9748000000000001</v>
      </c>
      <c r="K21" s="400">
        <v>6.2161999999999997</v>
      </c>
      <c r="L21" s="400">
        <v>10.1167</v>
      </c>
      <c r="M21" s="400">
        <v>6.8213999999999997</v>
      </c>
      <c r="N21" s="400">
        <v>7.3760000000000003</v>
      </c>
      <c r="O21" s="400">
        <v>4.7396000000000003</v>
      </c>
      <c r="P21" s="399">
        <v>2.8895</v>
      </c>
      <c r="S21" s="399">
        <v>5.4729000000000001</v>
      </c>
      <c r="X21" s="399">
        <v>1.9154</v>
      </c>
      <c r="Y21" s="399">
        <v>5.5858999999999996</v>
      </c>
      <c r="Z21" s="399">
        <v>11.182600000000001</v>
      </c>
    </row>
    <row r="22" spans="1:26">
      <c r="A22" s="402">
        <v>42675</v>
      </c>
      <c r="E22" s="400">
        <v>1.9455</v>
      </c>
      <c r="G22" s="400">
        <v>6.9194000000000004</v>
      </c>
      <c r="H22" s="400">
        <v>5.4170999999999996</v>
      </c>
      <c r="I22" s="400">
        <v>7.5689000000000002</v>
      </c>
      <c r="J22" s="400">
        <v>7.8255999999999997</v>
      </c>
      <c r="K22" s="400">
        <v>6.0989000000000004</v>
      </c>
      <c r="L22" s="400">
        <v>10.088100000000001</v>
      </c>
      <c r="M22" s="400">
        <v>6.7483000000000004</v>
      </c>
      <c r="N22" s="400">
        <v>7.282</v>
      </c>
      <c r="O22" s="400">
        <v>4.7396000000000003</v>
      </c>
      <c r="P22" s="399">
        <v>2.9134000000000002</v>
      </c>
      <c r="S22" s="399">
        <v>5.407</v>
      </c>
      <c r="X22" s="399">
        <v>1.9459</v>
      </c>
      <c r="Y22" s="399">
        <v>5.5708000000000002</v>
      </c>
      <c r="Z22" s="399">
        <v>11.1328</v>
      </c>
    </row>
    <row r="23" spans="1:26">
      <c r="A23" s="402">
        <v>42676</v>
      </c>
      <c r="E23" s="400">
        <v>1.9455</v>
      </c>
      <c r="G23" s="400">
        <v>6.9194000000000004</v>
      </c>
      <c r="H23" s="400">
        <v>5.4170999999999996</v>
      </c>
      <c r="I23" s="400">
        <v>7.5689000000000002</v>
      </c>
      <c r="J23" s="400">
        <v>7.8255999999999997</v>
      </c>
      <c r="K23" s="400">
        <v>6.0989000000000004</v>
      </c>
      <c r="L23" s="400">
        <v>10.088100000000001</v>
      </c>
      <c r="M23" s="400">
        <v>6.7483000000000004</v>
      </c>
      <c r="N23" s="400">
        <v>7.282</v>
      </c>
      <c r="O23" s="400">
        <v>4.7396000000000003</v>
      </c>
      <c r="P23" s="399">
        <v>2.9336000000000002</v>
      </c>
      <c r="S23" s="399">
        <v>5.407</v>
      </c>
      <c r="X23" s="399">
        <v>1.9459</v>
      </c>
      <c r="Y23" s="399">
        <v>5.5708000000000002</v>
      </c>
      <c r="Z23" s="399">
        <v>11.1328</v>
      </c>
    </row>
    <row r="24" spans="1:26">
      <c r="A24" s="402">
        <v>42677</v>
      </c>
      <c r="E24" s="400">
        <v>1.9455</v>
      </c>
      <c r="G24" s="400">
        <v>6.9194000000000004</v>
      </c>
      <c r="H24" s="400">
        <v>5.4170999999999996</v>
      </c>
      <c r="I24" s="400">
        <v>7.5689000000000002</v>
      </c>
      <c r="J24" s="400">
        <v>7.8255999999999997</v>
      </c>
      <c r="K24" s="400">
        <v>6.0989000000000004</v>
      </c>
      <c r="L24" s="400">
        <v>10.088100000000001</v>
      </c>
      <c r="M24" s="400">
        <v>6.7483000000000004</v>
      </c>
      <c r="N24" s="400">
        <v>7.282</v>
      </c>
      <c r="O24" s="400">
        <v>4.7396000000000003</v>
      </c>
      <c r="P24" s="399">
        <v>2.9186000000000001</v>
      </c>
      <c r="S24" s="399">
        <v>5.407</v>
      </c>
      <c r="X24" s="399">
        <v>1.9459</v>
      </c>
      <c r="Y24" s="399">
        <v>5.5708000000000002</v>
      </c>
      <c r="Z24" s="399">
        <v>11.1328</v>
      </c>
    </row>
    <row r="25" spans="1:26">
      <c r="A25" s="402">
        <v>42678</v>
      </c>
      <c r="E25" s="400">
        <v>1.9455</v>
      </c>
      <c r="G25" s="400">
        <v>6.9194000000000004</v>
      </c>
      <c r="H25" s="400">
        <v>5.4170999999999996</v>
      </c>
      <c r="I25" s="400">
        <v>7.5689000000000002</v>
      </c>
      <c r="J25" s="400">
        <v>7.8255999999999997</v>
      </c>
      <c r="K25" s="400">
        <v>6.0989000000000004</v>
      </c>
      <c r="L25" s="400">
        <v>10.088100000000001</v>
      </c>
      <c r="M25" s="400">
        <v>6.7483000000000004</v>
      </c>
      <c r="N25" s="400">
        <v>7.282</v>
      </c>
      <c r="O25" s="400">
        <v>4.7396000000000003</v>
      </c>
      <c r="P25" s="399">
        <v>2.9195000000000002</v>
      </c>
      <c r="S25" s="399">
        <v>5.407</v>
      </c>
      <c r="X25" s="399">
        <v>1.9459</v>
      </c>
      <c r="Y25" s="399">
        <v>5.5708000000000002</v>
      </c>
      <c r="Z25" s="399">
        <v>11.1328</v>
      </c>
    </row>
    <row r="26" spans="1:26">
      <c r="A26" s="402">
        <v>42681</v>
      </c>
      <c r="E26" s="400">
        <v>1.9455</v>
      </c>
      <c r="G26" s="400">
        <v>6.9194000000000004</v>
      </c>
      <c r="H26" s="400">
        <v>5.4170999999999996</v>
      </c>
      <c r="I26" s="400">
        <v>7.5689000000000002</v>
      </c>
      <c r="J26" s="400">
        <v>7.8255999999999997</v>
      </c>
      <c r="K26" s="400">
        <v>6.0989000000000004</v>
      </c>
      <c r="L26" s="400">
        <v>10.088100000000001</v>
      </c>
      <c r="M26" s="400">
        <v>6.7483000000000004</v>
      </c>
      <c r="N26" s="400">
        <v>7.282</v>
      </c>
      <c r="O26" s="400">
        <v>4.7396000000000003</v>
      </c>
      <c r="P26" s="399">
        <v>2.9075000000000002</v>
      </c>
      <c r="S26" s="399">
        <v>5.407</v>
      </c>
      <c r="X26" s="399">
        <v>1.9459</v>
      </c>
      <c r="Y26" s="399">
        <v>5.5708000000000002</v>
      </c>
      <c r="Z26" s="399">
        <v>11.1328</v>
      </c>
    </row>
    <row r="27" spans="1:26">
      <c r="A27" s="402">
        <v>42682</v>
      </c>
      <c r="E27" s="400">
        <v>1.9455</v>
      </c>
      <c r="G27" s="400">
        <v>6.9194000000000004</v>
      </c>
      <c r="H27" s="400">
        <v>5.4170999999999996</v>
      </c>
      <c r="I27" s="400">
        <v>7.5689000000000002</v>
      </c>
      <c r="J27" s="400">
        <v>7.8255999999999997</v>
      </c>
      <c r="K27" s="400">
        <v>6.0989000000000004</v>
      </c>
      <c r="L27" s="400">
        <v>10.088100000000001</v>
      </c>
      <c r="M27" s="400">
        <v>6.7483000000000004</v>
      </c>
      <c r="N27" s="400">
        <v>7.282</v>
      </c>
      <c r="O27" s="400">
        <v>4.7396000000000003</v>
      </c>
      <c r="P27" s="399">
        <v>2.8754</v>
      </c>
      <c r="S27" s="399">
        <v>5.407</v>
      </c>
      <c r="X27" s="399">
        <v>1.9459</v>
      </c>
      <c r="Y27" s="399">
        <v>5.5708000000000002</v>
      </c>
      <c r="Z27" s="399">
        <v>11.1328</v>
      </c>
    </row>
    <row r="28" spans="1:26">
      <c r="A28" s="402">
        <v>42683</v>
      </c>
      <c r="E28" s="400">
        <v>1.9455</v>
      </c>
      <c r="G28" s="400">
        <v>6.9194000000000004</v>
      </c>
      <c r="H28" s="400">
        <v>5.4170999999999996</v>
      </c>
      <c r="I28" s="400">
        <v>7.5689000000000002</v>
      </c>
      <c r="J28" s="400">
        <v>7.8255999999999997</v>
      </c>
      <c r="K28" s="400">
        <v>6.0989000000000004</v>
      </c>
      <c r="L28" s="400">
        <v>10.088100000000001</v>
      </c>
      <c r="M28" s="400">
        <v>6.7483000000000004</v>
      </c>
      <c r="N28" s="400">
        <v>7.282</v>
      </c>
      <c r="O28" s="400">
        <v>4.7396000000000003</v>
      </c>
      <c r="P28" s="399">
        <v>2.9369000000000001</v>
      </c>
      <c r="S28" s="399">
        <v>5.407</v>
      </c>
      <c r="X28" s="399">
        <v>1.9459</v>
      </c>
      <c r="Y28" s="399">
        <v>5.5708000000000002</v>
      </c>
      <c r="Z28" s="399">
        <v>11.1328</v>
      </c>
    </row>
    <row r="29" spans="1:26">
      <c r="A29" s="402">
        <v>42684</v>
      </c>
      <c r="E29" s="400">
        <v>1.9455</v>
      </c>
      <c r="G29" s="400">
        <v>6.9194000000000004</v>
      </c>
      <c r="H29" s="400">
        <v>5.4170999999999996</v>
      </c>
      <c r="I29" s="400">
        <v>7.5689000000000002</v>
      </c>
      <c r="J29" s="400">
        <v>7.8255999999999997</v>
      </c>
      <c r="K29" s="400">
        <v>6.0989000000000004</v>
      </c>
      <c r="L29" s="400">
        <v>10.088100000000001</v>
      </c>
      <c r="M29" s="400">
        <v>6.7483000000000004</v>
      </c>
      <c r="N29" s="400">
        <v>7.282</v>
      </c>
      <c r="O29" s="400">
        <v>4.7396000000000003</v>
      </c>
      <c r="P29" s="399">
        <v>2.9203999999999999</v>
      </c>
      <c r="S29" s="399">
        <v>5.407</v>
      </c>
      <c r="X29" s="399">
        <v>1.9459</v>
      </c>
      <c r="Y29" s="399">
        <v>5.5708000000000002</v>
      </c>
      <c r="Z29" s="399">
        <v>11.1328</v>
      </c>
    </row>
    <row r="30" spans="1:26">
      <c r="A30" s="402">
        <v>42685</v>
      </c>
      <c r="E30" s="400">
        <v>1.9455</v>
      </c>
      <c r="G30" s="400">
        <v>6.9194000000000004</v>
      </c>
      <c r="H30" s="400">
        <v>5.4170999999999996</v>
      </c>
      <c r="I30" s="400">
        <v>7.5689000000000002</v>
      </c>
      <c r="J30" s="400">
        <v>7.8255999999999997</v>
      </c>
      <c r="K30" s="400">
        <v>6.0989000000000004</v>
      </c>
      <c r="L30" s="400">
        <v>10.088100000000001</v>
      </c>
      <c r="M30" s="400">
        <v>6.7483000000000004</v>
      </c>
      <c r="N30" s="400">
        <v>7.282</v>
      </c>
      <c r="O30" s="400">
        <v>4.7396000000000003</v>
      </c>
      <c r="P30" s="399">
        <v>2.9481000000000002</v>
      </c>
      <c r="S30" s="399">
        <v>5.407</v>
      </c>
      <c r="X30" s="399">
        <v>1.9459</v>
      </c>
      <c r="Y30" s="399">
        <v>5.5708000000000002</v>
      </c>
      <c r="Z30" s="399">
        <v>11.1328</v>
      </c>
    </row>
    <row r="31" spans="1:26">
      <c r="A31" s="402">
        <v>42688</v>
      </c>
      <c r="E31" s="400">
        <v>1.9455</v>
      </c>
      <c r="G31" s="400">
        <v>6.9194000000000004</v>
      </c>
      <c r="H31" s="400">
        <v>5.4170999999999996</v>
      </c>
      <c r="I31" s="400">
        <v>7.5689000000000002</v>
      </c>
      <c r="J31" s="400">
        <v>7.8255999999999997</v>
      </c>
      <c r="K31" s="400">
        <v>6.0989000000000004</v>
      </c>
      <c r="L31" s="400">
        <v>10.088100000000001</v>
      </c>
      <c r="M31" s="400">
        <v>6.7483000000000004</v>
      </c>
      <c r="N31" s="400">
        <v>7.282</v>
      </c>
      <c r="O31" s="400">
        <v>4.7396000000000003</v>
      </c>
      <c r="P31" s="399">
        <v>2.9571999999999998</v>
      </c>
      <c r="S31" s="399">
        <v>5.407</v>
      </c>
      <c r="X31" s="399">
        <v>1.9459</v>
      </c>
      <c r="Y31" s="399">
        <v>5.5708000000000002</v>
      </c>
      <c r="Z31" s="399">
        <v>11.1328</v>
      </c>
    </row>
    <row r="32" spans="1:26">
      <c r="A32" s="402">
        <v>42689</v>
      </c>
      <c r="E32" s="400">
        <v>1.9455</v>
      </c>
      <c r="G32" s="400">
        <v>6.9194000000000004</v>
      </c>
      <c r="H32" s="400">
        <v>5.4170999999999996</v>
      </c>
      <c r="I32" s="400">
        <v>7.5689000000000002</v>
      </c>
      <c r="J32" s="400">
        <v>7.8255999999999997</v>
      </c>
      <c r="K32" s="400">
        <v>6.0989000000000004</v>
      </c>
      <c r="L32" s="400">
        <v>10.088100000000001</v>
      </c>
      <c r="M32" s="400">
        <v>6.7483000000000004</v>
      </c>
      <c r="N32" s="400">
        <v>7.282</v>
      </c>
      <c r="O32" s="400">
        <v>4.7396000000000003</v>
      </c>
      <c r="P32" s="399">
        <v>2.9413999999999998</v>
      </c>
      <c r="S32" s="399">
        <v>5.407</v>
      </c>
      <c r="X32" s="399">
        <v>1.9459</v>
      </c>
      <c r="Y32" s="399">
        <v>5.5708000000000002</v>
      </c>
      <c r="Z32" s="399">
        <v>11.1328</v>
      </c>
    </row>
    <row r="33" spans="1:26">
      <c r="A33" s="402">
        <v>42690</v>
      </c>
      <c r="E33" s="400">
        <v>1.9455</v>
      </c>
      <c r="G33" s="400">
        <v>6.9194000000000004</v>
      </c>
      <c r="H33" s="400">
        <v>5.4170999999999996</v>
      </c>
      <c r="I33" s="400">
        <v>7.5689000000000002</v>
      </c>
      <c r="J33" s="400">
        <v>7.8255999999999997</v>
      </c>
      <c r="K33" s="400">
        <v>6.0989000000000004</v>
      </c>
      <c r="L33" s="400">
        <v>10.088100000000001</v>
      </c>
      <c r="M33" s="400">
        <v>6.7483000000000004</v>
      </c>
      <c r="N33" s="400">
        <v>7.282</v>
      </c>
      <c r="O33" s="400">
        <v>4.7396000000000003</v>
      </c>
      <c r="P33" s="399">
        <v>2.9350999999999998</v>
      </c>
      <c r="S33" s="399">
        <v>5.407</v>
      </c>
      <c r="X33" s="399">
        <v>1.9459</v>
      </c>
      <c r="Y33" s="399">
        <v>5.5708000000000002</v>
      </c>
      <c r="Z33" s="399">
        <v>11.1328</v>
      </c>
    </row>
    <row r="34" spans="1:26">
      <c r="A34" s="402">
        <v>42691</v>
      </c>
      <c r="E34" s="400">
        <v>1.9455</v>
      </c>
      <c r="G34" s="400">
        <v>6.9194000000000004</v>
      </c>
      <c r="H34" s="400">
        <v>5.4170999999999996</v>
      </c>
      <c r="I34" s="400">
        <v>7.5689000000000002</v>
      </c>
      <c r="J34" s="400">
        <v>7.8255999999999997</v>
      </c>
      <c r="K34" s="400">
        <v>6.0989000000000004</v>
      </c>
      <c r="L34" s="400">
        <v>10.088100000000001</v>
      </c>
      <c r="M34" s="400">
        <v>6.7483000000000004</v>
      </c>
      <c r="N34" s="400">
        <v>7.282</v>
      </c>
      <c r="O34" s="400">
        <v>4.7396000000000003</v>
      </c>
      <c r="P34" s="399">
        <v>2.9365000000000001</v>
      </c>
      <c r="S34" s="399">
        <v>5.407</v>
      </c>
      <c r="X34" s="399">
        <v>1.9459</v>
      </c>
      <c r="Y34" s="399">
        <v>5.5708000000000002</v>
      </c>
      <c r="Z34" s="399">
        <v>11.1328</v>
      </c>
    </row>
    <row r="35" spans="1:26">
      <c r="A35" s="402">
        <v>42692</v>
      </c>
      <c r="E35" s="400">
        <v>1.9455</v>
      </c>
      <c r="G35" s="400">
        <v>6.9194000000000004</v>
      </c>
      <c r="H35" s="400">
        <v>5.4170999999999996</v>
      </c>
      <c r="I35" s="400">
        <v>7.5689000000000002</v>
      </c>
      <c r="J35" s="400">
        <v>7.8255999999999997</v>
      </c>
      <c r="K35" s="400">
        <v>6.0989000000000004</v>
      </c>
      <c r="L35" s="400">
        <v>10.088100000000001</v>
      </c>
      <c r="M35" s="400">
        <v>6.7483000000000004</v>
      </c>
      <c r="N35" s="400">
        <v>7.282</v>
      </c>
      <c r="O35" s="400">
        <v>4.7396000000000003</v>
      </c>
      <c r="P35" s="399">
        <v>2.9369000000000001</v>
      </c>
      <c r="S35" s="399">
        <v>5.407</v>
      </c>
      <c r="X35" s="399">
        <v>1.9459</v>
      </c>
      <c r="Y35" s="399">
        <v>5.5708000000000002</v>
      </c>
      <c r="Z35" s="399">
        <v>11.1328</v>
      </c>
    </row>
    <row r="36" spans="1:26">
      <c r="A36" s="402">
        <v>42695</v>
      </c>
      <c r="E36" s="400">
        <v>1.9455</v>
      </c>
      <c r="G36" s="400">
        <v>6.9194000000000004</v>
      </c>
      <c r="H36" s="400">
        <v>5.4170999999999996</v>
      </c>
      <c r="I36" s="400">
        <v>7.5689000000000002</v>
      </c>
      <c r="J36" s="400">
        <v>7.8255999999999997</v>
      </c>
      <c r="K36" s="400">
        <v>6.0989000000000004</v>
      </c>
      <c r="L36" s="400">
        <v>10.088100000000001</v>
      </c>
      <c r="M36" s="400">
        <v>6.7483000000000004</v>
      </c>
      <c r="N36" s="400">
        <v>7.282</v>
      </c>
      <c r="O36" s="400">
        <v>4.7396000000000003</v>
      </c>
      <c r="P36" s="399">
        <v>2.9321999999999999</v>
      </c>
      <c r="S36" s="399">
        <v>5.407</v>
      </c>
      <c r="X36" s="399">
        <v>1.9459</v>
      </c>
      <c r="Y36" s="399">
        <v>5.5708000000000002</v>
      </c>
      <c r="Z36" s="399">
        <v>11.1328</v>
      </c>
    </row>
    <row r="37" spans="1:26">
      <c r="A37" s="402">
        <v>42696</v>
      </c>
      <c r="E37" s="400">
        <v>1.9455</v>
      </c>
      <c r="G37" s="400">
        <v>6.9194000000000004</v>
      </c>
      <c r="H37" s="400">
        <v>5.4170999999999996</v>
      </c>
      <c r="I37" s="400">
        <v>7.5689000000000002</v>
      </c>
      <c r="J37" s="400">
        <v>7.8255999999999997</v>
      </c>
      <c r="K37" s="400">
        <v>6.0989000000000004</v>
      </c>
      <c r="L37" s="400">
        <v>10.088100000000001</v>
      </c>
      <c r="M37" s="400">
        <v>6.7483000000000004</v>
      </c>
      <c r="N37" s="400">
        <v>7.282</v>
      </c>
      <c r="O37" s="400">
        <v>4.7396000000000003</v>
      </c>
      <c r="P37" s="399">
        <v>2.9218999999999999</v>
      </c>
      <c r="S37" s="399">
        <v>5.407</v>
      </c>
      <c r="X37" s="399">
        <v>1.9459</v>
      </c>
      <c r="Y37" s="399">
        <v>5.5708000000000002</v>
      </c>
      <c r="Z37" s="399">
        <v>11.1328</v>
      </c>
    </row>
    <row r="38" spans="1:26">
      <c r="A38" s="402">
        <v>42697</v>
      </c>
      <c r="E38" s="400">
        <v>1.9455</v>
      </c>
      <c r="G38" s="400">
        <v>6.9194000000000004</v>
      </c>
      <c r="H38" s="400">
        <v>5.4170999999999996</v>
      </c>
      <c r="I38" s="400">
        <v>7.5689000000000002</v>
      </c>
      <c r="J38" s="400">
        <v>7.8255999999999997</v>
      </c>
      <c r="K38" s="400">
        <v>6.0989000000000004</v>
      </c>
      <c r="L38" s="400">
        <v>10.088100000000001</v>
      </c>
      <c r="M38" s="400">
        <v>6.7483000000000004</v>
      </c>
      <c r="N38" s="400">
        <v>7.282</v>
      </c>
      <c r="O38" s="400">
        <v>4.7396000000000003</v>
      </c>
      <c r="P38" s="399">
        <v>2.9217</v>
      </c>
      <c r="S38" s="399">
        <v>5.407</v>
      </c>
      <c r="X38" s="399">
        <v>1.9459</v>
      </c>
      <c r="Y38" s="399">
        <v>5.5708000000000002</v>
      </c>
      <c r="Z38" s="399">
        <v>11.1328</v>
      </c>
    </row>
    <row r="39" spans="1:26">
      <c r="A39" s="402">
        <v>42698</v>
      </c>
      <c r="E39" s="400">
        <v>1.9455</v>
      </c>
      <c r="G39" s="400">
        <v>6.9194000000000004</v>
      </c>
      <c r="H39" s="400">
        <v>5.4170999999999996</v>
      </c>
      <c r="I39" s="400">
        <v>7.5689000000000002</v>
      </c>
      <c r="J39" s="400">
        <v>7.8255999999999997</v>
      </c>
      <c r="K39" s="400">
        <v>6.0989000000000004</v>
      </c>
      <c r="L39" s="400">
        <v>10.088100000000001</v>
      </c>
      <c r="M39" s="400">
        <v>6.7483000000000004</v>
      </c>
      <c r="N39" s="400">
        <v>7.282</v>
      </c>
      <c r="O39" s="400">
        <v>4.7396000000000003</v>
      </c>
      <c r="P39" s="399">
        <v>2.9161000000000001</v>
      </c>
      <c r="S39" s="399">
        <v>5.407</v>
      </c>
      <c r="X39" s="399">
        <v>1.9459</v>
      </c>
      <c r="Y39" s="399">
        <v>5.5708000000000002</v>
      </c>
      <c r="Z39" s="399">
        <v>11.1328</v>
      </c>
    </row>
    <row r="40" spans="1:26">
      <c r="A40" s="402">
        <v>42699</v>
      </c>
      <c r="E40" s="400">
        <v>1.9455</v>
      </c>
      <c r="G40" s="400">
        <v>6.9194000000000004</v>
      </c>
      <c r="H40" s="400">
        <v>5.4170999999999996</v>
      </c>
      <c r="I40" s="400">
        <v>7.5689000000000002</v>
      </c>
      <c r="J40" s="400">
        <v>7.8255999999999997</v>
      </c>
      <c r="K40" s="400">
        <v>6.0989000000000004</v>
      </c>
      <c r="L40" s="400">
        <v>10.088100000000001</v>
      </c>
      <c r="M40" s="400">
        <v>6.7483000000000004</v>
      </c>
      <c r="N40" s="400">
        <v>7.282</v>
      </c>
      <c r="O40" s="400">
        <v>4.7396000000000003</v>
      </c>
      <c r="P40" s="399">
        <v>2.9066000000000001</v>
      </c>
      <c r="S40" s="399">
        <v>5.407</v>
      </c>
      <c r="X40" s="399">
        <v>1.9459</v>
      </c>
      <c r="Y40" s="399">
        <v>5.5708000000000002</v>
      </c>
      <c r="Z40" s="399">
        <v>11.1328</v>
      </c>
    </row>
    <row r="41" spans="1:26">
      <c r="A41" s="402">
        <v>42702</v>
      </c>
      <c r="E41" s="400">
        <v>1.9455</v>
      </c>
      <c r="G41" s="400">
        <v>6.9194000000000004</v>
      </c>
      <c r="H41" s="400">
        <v>5.4170999999999996</v>
      </c>
      <c r="I41" s="400">
        <v>7.5689000000000002</v>
      </c>
      <c r="J41" s="400">
        <v>7.8255999999999997</v>
      </c>
      <c r="K41" s="400">
        <v>6.0989000000000004</v>
      </c>
      <c r="L41" s="400">
        <v>10.088100000000001</v>
      </c>
      <c r="M41" s="400">
        <v>6.7483000000000004</v>
      </c>
      <c r="N41" s="400">
        <v>7.282</v>
      </c>
      <c r="O41" s="400">
        <v>4.7396000000000003</v>
      </c>
      <c r="P41" s="399">
        <v>2.8925000000000001</v>
      </c>
      <c r="S41" s="399">
        <v>5.407</v>
      </c>
      <c r="X41" s="399">
        <v>1.9459</v>
      </c>
      <c r="Y41" s="399">
        <v>5.5708000000000002</v>
      </c>
      <c r="Z41" s="399">
        <v>11.1328</v>
      </c>
    </row>
    <row r="42" spans="1:26">
      <c r="A42" s="402">
        <v>42703</v>
      </c>
      <c r="E42" s="400">
        <v>1.9455</v>
      </c>
      <c r="G42" s="400">
        <v>6.9194000000000004</v>
      </c>
      <c r="H42" s="400">
        <v>5.4170999999999996</v>
      </c>
      <c r="I42" s="400">
        <v>7.5689000000000002</v>
      </c>
      <c r="J42" s="400">
        <v>7.8255999999999997</v>
      </c>
      <c r="K42" s="400">
        <v>6.0989000000000004</v>
      </c>
      <c r="L42" s="400">
        <v>10.088100000000001</v>
      </c>
      <c r="M42" s="400">
        <v>6.7483000000000004</v>
      </c>
      <c r="N42" s="400">
        <v>7.282</v>
      </c>
      <c r="O42" s="400">
        <v>4.7396000000000003</v>
      </c>
      <c r="P42" s="399">
        <v>2.8780999999999999</v>
      </c>
      <c r="S42" s="399">
        <v>5.407</v>
      </c>
      <c r="X42" s="399">
        <v>1.9459</v>
      </c>
      <c r="Y42" s="399">
        <v>5.5708000000000002</v>
      </c>
      <c r="Z42" s="399">
        <v>11.1328</v>
      </c>
    </row>
    <row r="43" spans="1:26">
      <c r="A43" s="402">
        <v>42704</v>
      </c>
      <c r="E43" s="400">
        <v>1.9455</v>
      </c>
      <c r="G43" s="400">
        <v>6.9194000000000004</v>
      </c>
      <c r="H43" s="400">
        <v>5.4170999999999996</v>
      </c>
      <c r="I43" s="400">
        <v>7.5689000000000002</v>
      </c>
      <c r="J43" s="400">
        <v>7.8255999999999997</v>
      </c>
      <c r="K43" s="400">
        <v>6.0989000000000004</v>
      </c>
      <c r="L43" s="400">
        <v>10.088100000000001</v>
      </c>
      <c r="M43" s="400">
        <v>6.7483000000000004</v>
      </c>
      <c r="N43" s="400">
        <v>7.282</v>
      </c>
      <c r="O43" s="400">
        <v>4.7396000000000003</v>
      </c>
      <c r="P43" s="399">
        <v>2.8614000000000002</v>
      </c>
      <c r="S43" s="399">
        <v>5.407</v>
      </c>
      <c r="X43" s="399">
        <v>1.9459</v>
      </c>
      <c r="Y43" s="399">
        <v>5.5708000000000002</v>
      </c>
      <c r="Z43" s="399">
        <v>11.1328</v>
      </c>
    </row>
    <row r="44" spans="1:26">
      <c r="A44" s="402">
        <v>42705</v>
      </c>
      <c r="E44" s="400">
        <v>1.9356</v>
      </c>
      <c r="G44" s="400">
        <v>6.8372000000000002</v>
      </c>
      <c r="H44" s="400">
        <v>5.3651</v>
      </c>
      <c r="I44" s="400">
        <v>7.41</v>
      </c>
      <c r="J44" s="400">
        <v>7.6605999999999996</v>
      </c>
      <c r="K44" s="400">
        <v>5.9286000000000003</v>
      </c>
      <c r="L44" s="400">
        <v>9.9998000000000005</v>
      </c>
      <c r="M44" s="400">
        <v>6.6139000000000001</v>
      </c>
      <c r="N44" s="400">
        <v>7.1062000000000003</v>
      </c>
      <c r="O44" s="400">
        <v>4.7396000000000003</v>
      </c>
      <c r="P44" s="399">
        <v>2.8727999999999998</v>
      </c>
      <c r="S44" s="399">
        <v>5.3758999999999997</v>
      </c>
      <c r="X44" s="399">
        <v>1.9469000000000001</v>
      </c>
      <c r="Y44" s="399">
        <v>5.5629999999999997</v>
      </c>
      <c r="Z44" s="399">
        <v>11.0298</v>
      </c>
    </row>
    <row r="45" spans="1:26">
      <c r="A45" s="402">
        <v>42706</v>
      </c>
      <c r="E45" s="400">
        <v>1.9356</v>
      </c>
      <c r="G45" s="400">
        <v>6.8372000000000002</v>
      </c>
      <c r="H45" s="400">
        <v>5.3651</v>
      </c>
      <c r="I45" s="400">
        <v>7.41</v>
      </c>
      <c r="J45" s="400">
        <v>7.6605999999999996</v>
      </c>
      <c r="K45" s="400">
        <v>5.9286000000000003</v>
      </c>
      <c r="L45" s="400">
        <v>9.9998000000000005</v>
      </c>
      <c r="M45" s="400">
        <v>6.6139000000000001</v>
      </c>
      <c r="N45" s="400">
        <v>7.1062000000000003</v>
      </c>
      <c r="O45" s="400">
        <v>4.7396000000000003</v>
      </c>
      <c r="P45" s="399">
        <v>2.8719999999999999</v>
      </c>
      <c r="S45" s="399">
        <v>5.3758999999999997</v>
      </c>
      <c r="X45" s="399">
        <v>1.9469000000000001</v>
      </c>
      <c r="Y45" s="399">
        <v>5.5629999999999997</v>
      </c>
      <c r="Z45" s="399">
        <v>11.0298</v>
      </c>
    </row>
    <row r="46" spans="1:26">
      <c r="A46" s="402">
        <v>42709</v>
      </c>
      <c r="E46" s="400">
        <v>1.9356</v>
      </c>
      <c r="G46" s="400">
        <v>6.8372000000000002</v>
      </c>
      <c r="H46" s="400">
        <v>5.3651</v>
      </c>
      <c r="I46" s="400">
        <v>7.41</v>
      </c>
      <c r="J46" s="400">
        <v>7.6605999999999996</v>
      </c>
      <c r="K46" s="400">
        <v>5.9286000000000003</v>
      </c>
      <c r="L46" s="400">
        <v>9.9998000000000005</v>
      </c>
      <c r="M46" s="400">
        <v>6.6139000000000001</v>
      </c>
      <c r="N46" s="400">
        <v>7.1062000000000003</v>
      </c>
      <c r="O46" s="400">
        <v>4.7396000000000003</v>
      </c>
      <c r="P46" s="399">
        <v>2.8599000000000001</v>
      </c>
      <c r="S46" s="399">
        <v>5.3758999999999997</v>
      </c>
      <c r="X46" s="399">
        <v>1.9469000000000001</v>
      </c>
      <c r="Y46" s="399">
        <v>5.5629999999999997</v>
      </c>
      <c r="Z46" s="399">
        <v>11.0298</v>
      </c>
    </row>
    <row r="47" spans="1:26">
      <c r="A47" s="402">
        <v>42710</v>
      </c>
      <c r="E47" s="400">
        <v>1.9356</v>
      </c>
      <c r="G47" s="400">
        <v>6.8372000000000002</v>
      </c>
      <c r="H47" s="400">
        <v>5.3651</v>
      </c>
      <c r="I47" s="400">
        <v>7.41</v>
      </c>
      <c r="J47" s="400">
        <v>7.6605999999999996</v>
      </c>
      <c r="K47" s="400">
        <v>5.9286000000000003</v>
      </c>
      <c r="L47" s="400">
        <v>9.9998000000000005</v>
      </c>
      <c r="M47" s="400">
        <v>6.6139000000000001</v>
      </c>
      <c r="N47" s="400">
        <v>7.1062000000000003</v>
      </c>
      <c r="O47" s="400">
        <v>4.7396000000000003</v>
      </c>
      <c r="P47" s="399">
        <v>2.8529</v>
      </c>
      <c r="S47" s="399">
        <v>5.3758999999999997</v>
      </c>
      <c r="X47" s="399">
        <v>1.9469000000000001</v>
      </c>
      <c r="Y47" s="399">
        <v>5.5629999999999997</v>
      </c>
      <c r="Z47" s="399">
        <v>11.0298</v>
      </c>
    </row>
    <row r="48" spans="1:26">
      <c r="A48" s="402">
        <v>42711</v>
      </c>
      <c r="E48" s="400">
        <v>1.9356</v>
      </c>
      <c r="G48" s="400">
        <v>6.8372000000000002</v>
      </c>
      <c r="H48" s="400">
        <v>5.3651</v>
      </c>
      <c r="I48" s="400">
        <v>7.41</v>
      </c>
      <c r="J48" s="400">
        <v>7.6605999999999996</v>
      </c>
      <c r="K48" s="400">
        <v>5.9286000000000003</v>
      </c>
      <c r="L48" s="400">
        <v>9.9998000000000005</v>
      </c>
      <c r="M48" s="400">
        <v>6.6139000000000001</v>
      </c>
      <c r="N48" s="400">
        <v>7.1062000000000003</v>
      </c>
      <c r="O48" s="400">
        <v>4.7396000000000003</v>
      </c>
      <c r="P48" s="399">
        <v>2.8218999999999999</v>
      </c>
      <c r="S48" s="399">
        <v>5.3758999999999997</v>
      </c>
      <c r="X48" s="399">
        <v>1.9469000000000001</v>
      </c>
      <c r="Y48" s="399">
        <v>5.5629999999999997</v>
      </c>
      <c r="Z48" s="399">
        <v>11.0298</v>
      </c>
    </row>
    <row r="49" spans="1:26">
      <c r="A49" s="402">
        <v>42712</v>
      </c>
      <c r="E49" s="400">
        <v>1.9356</v>
      </c>
      <c r="G49" s="400">
        <v>6.8372000000000002</v>
      </c>
      <c r="H49" s="400">
        <v>5.3651</v>
      </c>
      <c r="I49" s="400">
        <v>7.41</v>
      </c>
      <c r="J49" s="400">
        <v>7.6605999999999996</v>
      </c>
      <c r="K49" s="400">
        <v>5.9286000000000003</v>
      </c>
      <c r="L49" s="400">
        <v>9.9998000000000005</v>
      </c>
      <c r="M49" s="400">
        <v>6.6139000000000001</v>
      </c>
      <c r="N49" s="400">
        <v>7.1062000000000003</v>
      </c>
      <c r="O49" s="400">
        <v>4.7396000000000003</v>
      </c>
      <c r="P49" s="399">
        <v>2.8008999999999999</v>
      </c>
      <c r="S49" s="399">
        <v>5.3758999999999997</v>
      </c>
      <c r="X49" s="399">
        <v>1.9469000000000001</v>
      </c>
      <c r="Y49" s="399">
        <v>5.5629999999999997</v>
      </c>
      <c r="Z49" s="399">
        <v>11.0298</v>
      </c>
    </row>
    <row r="50" spans="1:26">
      <c r="A50" s="402">
        <v>42713</v>
      </c>
      <c r="E50" s="400">
        <v>1.9356</v>
      </c>
      <c r="G50" s="400">
        <v>6.8372000000000002</v>
      </c>
      <c r="H50" s="400">
        <v>5.3651</v>
      </c>
      <c r="I50" s="400">
        <v>7.41</v>
      </c>
      <c r="J50" s="400">
        <v>7.6605999999999996</v>
      </c>
      <c r="K50" s="400">
        <v>5.9286000000000003</v>
      </c>
      <c r="L50" s="400">
        <v>9.9998000000000005</v>
      </c>
      <c r="M50" s="400">
        <v>6.6139000000000001</v>
      </c>
      <c r="N50" s="400">
        <v>7.1062000000000003</v>
      </c>
      <c r="O50" s="400">
        <v>4.7396000000000003</v>
      </c>
      <c r="P50" s="399">
        <v>2.7833999999999999</v>
      </c>
      <c r="S50" s="399">
        <v>5.3758999999999997</v>
      </c>
      <c r="X50" s="399">
        <v>1.9469000000000001</v>
      </c>
      <c r="Y50" s="399">
        <v>5.5629999999999997</v>
      </c>
      <c r="Z50" s="399">
        <v>11.0298</v>
      </c>
    </row>
    <row r="51" spans="1:26">
      <c r="A51" s="402">
        <v>42716</v>
      </c>
      <c r="E51" s="400">
        <v>1.9356</v>
      </c>
      <c r="G51" s="400">
        <v>6.8372000000000002</v>
      </c>
      <c r="H51" s="400">
        <v>5.3651</v>
      </c>
      <c r="I51" s="400">
        <v>7.41</v>
      </c>
      <c r="J51" s="400">
        <v>7.6605999999999996</v>
      </c>
      <c r="K51" s="400">
        <v>5.9286000000000003</v>
      </c>
      <c r="L51" s="400">
        <v>9.9998000000000005</v>
      </c>
      <c r="M51" s="400">
        <v>6.6139000000000001</v>
      </c>
      <c r="N51" s="400">
        <v>7.1062000000000003</v>
      </c>
      <c r="O51" s="400">
        <v>4.7396000000000003</v>
      </c>
      <c r="P51" s="399">
        <v>2.7259000000000002</v>
      </c>
      <c r="S51" s="399">
        <v>5.3758999999999997</v>
      </c>
      <c r="X51" s="399">
        <v>1.9469000000000001</v>
      </c>
      <c r="Y51" s="399">
        <v>5.5629999999999997</v>
      </c>
      <c r="Z51" s="399">
        <v>11.0298</v>
      </c>
    </row>
    <row r="52" spans="1:26">
      <c r="A52" s="402">
        <v>42717</v>
      </c>
      <c r="E52" s="400">
        <v>1.9356</v>
      </c>
      <c r="G52" s="400">
        <v>6.8372000000000002</v>
      </c>
      <c r="H52" s="400">
        <v>5.3651</v>
      </c>
      <c r="I52" s="400">
        <v>7.41</v>
      </c>
      <c r="J52" s="400">
        <v>7.6605999999999996</v>
      </c>
      <c r="K52" s="400">
        <v>5.9286000000000003</v>
      </c>
      <c r="L52" s="400">
        <v>9.9998000000000005</v>
      </c>
      <c r="M52" s="400">
        <v>6.6139000000000001</v>
      </c>
      <c r="N52" s="400">
        <v>7.1062000000000003</v>
      </c>
      <c r="O52" s="400">
        <v>4.7396000000000003</v>
      </c>
      <c r="P52" s="399">
        <v>2.7038000000000002</v>
      </c>
      <c r="S52" s="399">
        <v>5.3758999999999997</v>
      </c>
      <c r="X52" s="399">
        <v>1.9469000000000001</v>
      </c>
      <c r="Y52" s="399">
        <v>5.5629999999999997</v>
      </c>
      <c r="Z52" s="399">
        <v>11.0298</v>
      </c>
    </row>
    <row r="53" spans="1:26">
      <c r="A53" s="402">
        <v>42718</v>
      </c>
      <c r="E53" s="400">
        <v>1.9356</v>
      </c>
      <c r="G53" s="400">
        <v>6.8372000000000002</v>
      </c>
      <c r="H53" s="400">
        <v>5.3651</v>
      </c>
      <c r="I53" s="400">
        <v>7.41</v>
      </c>
      <c r="J53" s="400">
        <v>7.6605999999999996</v>
      </c>
      <c r="K53" s="400">
        <v>5.9286000000000003</v>
      </c>
      <c r="L53" s="400">
        <v>9.9998000000000005</v>
      </c>
      <c r="M53" s="400">
        <v>6.6139000000000001</v>
      </c>
      <c r="N53" s="400">
        <v>7.1062000000000003</v>
      </c>
      <c r="O53" s="400">
        <v>4.7396000000000003</v>
      </c>
      <c r="P53" s="399">
        <v>2.7010999999999998</v>
      </c>
      <c r="S53" s="399">
        <v>5.3758999999999997</v>
      </c>
      <c r="X53" s="399">
        <v>1.9469000000000001</v>
      </c>
      <c r="Y53" s="399">
        <v>5.5629999999999997</v>
      </c>
      <c r="Z53" s="399">
        <v>11.0298</v>
      </c>
    </row>
    <row r="54" spans="1:26">
      <c r="A54" s="402">
        <v>42719</v>
      </c>
      <c r="E54" s="400">
        <v>1.9356</v>
      </c>
      <c r="G54" s="400">
        <v>6.8372000000000002</v>
      </c>
      <c r="H54" s="400">
        <v>5.3651</v>
      </c>
      <c r="I54" s="400">
        <v>7.41</v>
      </c>
      <c r="J54" s="400">
        <v>7.6605999999999996</v>
      </c>
      <c r="K54" s="400">
        <v>5.9286000000000003</v>
      </c>
      <c r="L54" s="400">
        <v>9.9998000000000005</v>
      </c>
      <c r="M54" s="400">
        <v>6.6139000000000001</v>
      </c>
      <c r="N54" s="400">
        <v>7.1062000000000003</v>
      </c>
      <c r="O54" s="400">
        <v>4.7396000000000003</v>
      </c>
      <c r="P54" s="399">
        <v>2.7273999999999998</v>
      </c>
      <c r="S54" s="399">
        <v>5.3758999999999997</v>
      </c>
      <c r="X54" s="399">
        <v>1.9469000000000001</v>
      </c>
      <c r="Y54" s="399">
        <v>5.5629999999999997</v>
      </c>
      <c r="Z54" s="399">
        <v>11.0298</v>
      </c>
    </row>
    <row r="55" spans="1:26">
      <c r="A55" s="402">
        <v>42720</v>
      </c>
      <c r="E55" s="400">
        <v>1.9356</v>
      </c>
      <c r="G55" s="400">
        <v>6.8372000000000002</v>
      </c>
      <c r="H55" s="400">
        <v>5.3651</v>
      </c>
      <c r="I55" s="400">
        <v>7.41</v>
      </c>
      <c r="J55" s="400">
        <v>7.6605999999999996</v>
      </c>
      <c r="K55" s="400">
        <v>5.9286000000000003</v>
      </c>
      <c r="L55" s="400">
        <v>9.9998000000000005</v>
      </c>
      <c r="M55" s="400">
        <v>6.6139000000000001</v>
      </c>
      <c r="N55" s="400">
        <v>7.1062000000000003</v>
      </c>
      <c r="O55" s="400">
        <v>4.7396000000000003</v>
      </c>
      <c r="P55" s="399">
        <v>2.7279</v>
      </c>
      <c r="S55" s="399">
        <v>5.3758999999999997</v>
      </c>
      <c r="X55" s="399">
        <v>1.9469000000000001</v>
      </c>
      <c r="Y55" s="399">
        <v>5.5629999999999997</v>
      </c>
      <c r="Z55" s="399">
        <v>11.0298</v>
      </c>
    </row>
    <row r="56" spans="1:26">
      <c r="A56" s="402">
        <v>42723</v>
      </c>
      <c r="E56" s="400">
        <v>1.9356</v>
      </c>
      <c r="G56" s="400">
        <v>6.8372000000000002</v>
      </c>
      <c r="H56" s="400">
        <v>5.3651</v>
      </c>
      <c r="I56" s="400">
        <v>7.41</v>
      </c>
      <c r="J56" s="400">
        <v>7.6605999999999996</v>
      </c>
      <c r="K56" s="400">
        <v>5.9286000000000003</v>
      </c>
      <c r="L56" s="400">
        <v>9.9998000000000005</v>
      </c>
      <c r="M56" s="400">
        <v>6.6139000000000001</v>
      </c>
      <c r="N56" s="400">
        <v>7.1062000000000003</v>
      </c>
      <c r="O56" s="400">
        <v>4.7396000000000003</v>
      </c>
      <c r="P56" s="399">
        <v>2.7075</v>
      </c>
      <c r="S56" s="399">
        <v>5.3758999999999997</v>
      </c>
      <c r="X56" s="399">
        <v>1.9469000000000001</v>
      </c>
      <c r="Y56" s="399">
        <v>5.5629999999999997</v>
      </c>
      <c r="Z56" s="399">
        <v>11.0298</v>
      </c>
    </row>
    <row r="57" spans="1:26">
      <c r="A57" s="402">
        <v>42724</v>
      </c>
      <c r="E57" s="400">
        <v>1.9356</v>
      </c>
      <c r="G57" s="400">
        <v>6.8372000000000002</v>
      </c>
      <c r="H57" s="400">
        <v>5.3651</v>
      </c>
      <c r="I57" s="400">
        <v>7.41</v>
      </c>
      <c r="J57" s="400">
        <v>7.6605999999999996</v>
      </c>
      <c r="K57" s="400">
        <v>5.9286000000000003</v>
      </c>
      <c r="L57" s="400">
        <v>9.9998000000000005</v>
      </c>
      <c r="M57" s="400">
        <v>6.6139000000000001</v>
      </c>
      <c r="N57" s="400">
        <v>7.1062000000000003</v>
      </c>
      <c r="O57" s="400">
        <v>4.7396000000000003</v>
      </c>
      <c r="P57" s="399">
        <v>2.7065000000000001</v>
      </c>
      <c r="S57" s="399">
        <v>5.3758999999999997</v>
      </c>
      <c r="X57" s="399">
        <v>1.9469000000000001</v>
      </c>
      <c r="Y57" s="399">
        <v>5.5629999999999997</v>
      </c>
      <c r="Z57" s="399">
        <v>11.0298</v>
      </c>
    </row>
    <row r="58" spans="1:26">
      <c r="A58" s="402">
        <v>42725</v>
      </c>
      <c r="E58" s="400">
        <v>1.9356</v>
      </c>
      <c r="G58" s="400">
        <v>6.8372000000000002</v>
      </c>
      <c r="H58" s="400">
        <v>5.3651</v>
      </c>
      <c r="I58" s="400">
        <v>7.41</v>
      </c>
      <c r="J58" s="400">
        <v>7.6605999999999996</v>
      </c>
      <c r="K58" s="400">
        <v>5.9286000000000003</v>
      </c>
      <c r="L58" s="400">
        <v>9.9998000000000005</v>
      </c>
      <c r="M58" s="400">
        <v>6.6139000000000001</v>
      </c>
      <c r="N58" s="400">
        <v>7.1062000000000003</v>
      </c>
      <c r="O58" s="400">
        <v>4.7396000000000003</v>
      </c>
      <c r="P58" s="399">
        <v>2.7046000000000001</v>
      </c>
      <c r="S58" s="399">
        <v>5.3758999999999997</v>
      </c>
      <c r="X58" s="399">
        <v>1.9469000000000001</v>
      </c>
      <c r="Y58" s="399">
        <v>5.5629999999999997</v>
      </c>
      <c r="Z58" s="399">
        <v>11.0298</v>
      </c>
    </row>
    <row r="59" spans="1:26">
      <c r="A59" s="402">
        <v>42726</v>
      </c>
      <c r="E59" s="400">
        <v>1.9356</v>
      </c>
      <c r="G59" s="400">
        <v>6.8372000000000002</v>
      </c>
      <c r="H59" s="400">
        <v>5.3651</v>
      </c>
      <c r="I59" s="400">
        <v>7.41</v>
      </c>
      <c r="J59" s="400">
        <v>7.6605999999999996</v>
      </c>
      <c r="K59" s="400">
        <v>5.9286000000000003</v>
      </c>
      <c r="L59" s="400">
        <v>9.9998000000000005</v>
      </c>
      <c r="M59" s="400">
        <v>6.6139000000000001</v>
      </c>
      <c r="N59" s="400">
        <v>7.1062000000000003</v>
      </c>
      <c r="O59" s="400">
        <v>4.7396000000000003</v>
      </c>
      <c r="P59" s="399">
        <v>2.6905999999999999</v>
      </c>
      <c r="S59" s="399">
        <v>5.3758999999999997</v>
      </c>
      <c r="X59" s="399">
        <v>1.9469000000000001</v>
      </c>
      <c r="Y59" s="399">
        <v>5.5629999999999997</v>
      </c>
      <c r="Z59" s="399">
        <v>11.0298</v>
      </c>
    </row>
    <row r="60" spans="1:26">
      <c r="A60" s="402">
        <v>42727</v>
      </c>
      <c r="E60" s="400">
        <v>1.9356</v>
      </c>
      <c r="G60" s="400">
        <v>6.8372000000000002</v>
      </c>
      <c r="H60" s="400">
        <v>5.3651</v>
      </c>
      <c r="I60" s="400">
        <v>7.41</v>
      </c>
      <c r="J60" s="400">
        <v>7.6605999999999996</v>
      </c>
      <c r="K60" s="400">
        <v>5.9286000000000003</v>
      </c>
      <c r="L60" s="400">
        <v>9.9998000000000005</v>
      </c>
      <c r="M60" s="400">
        <v>6.6139000000000001</v>
      </c>
      <c r="N60" s="400">
        <v>7.1062000000000003</v>
      </c>
      <c r="O60" s="400">
        <v>4.7396000000000003</v>
      </c>
      <c r="P60" s="399">
        <v>2.6842000000000001</v>
      </c>
      <c r="S60" s="399">
        <v>5.3758999999999997</v>
      </c>
      <c r="X60" s="399">
        <v>1.9469000000000001</v>
      </c>
      <c r="Y60" s="399">
        <v>5.5629999999999997</v>
      </c>
      <c r="Z60" s="399">
        <v>11.0298</v>
      </c>
    </row>
    <row r="61" spans="1:26">
      <c r="A61" s="402">
        <v>42730</v>
      </c>
      <c r="E61" s="400">
        <v>1.9356</v>
      </c>
      <c r="G61" s="400">
        <v>6.8372000000000002</v>
      </c>
      <c r="H61" s="400">
        <v>5.3651</v>
      </c>
      <c r="I61" s="400">
        <v>7.41</v>
      </c>
      <c r="J61" s="400">
        <v>7.6605999999999996</v>
      </c>
      <c r="K61" s="400">
        <v>5.9286000000000003</v>
      </c>
      <c r="L61" s="400">
        <v>9.9998000000000005</v>
      </c>
      <c r="M61" s="400">
        <v>6.6139000000000001</v>
      </c>
      <c r="N61" s="400">
        <v>7.1062000000000003</v>
      </c>
      <c r="O61" s="400">
        <v>4.7396000000000003</v>
      </c>
      <c r="P61" s="399">
        <v>2.6842000000000001</v>
      </c>
      <c r="S61" s="399">
        <v>5.3758999999999997</v>
      </c>
      <c r="X61" s="399">
        <v>1.9469000000000001</v>
      </c>
      <c r="Y61" s="399">
        <v>5.5629999999999997</v>
      </c>
      <c r="Z61" s="399">
        <v>11.0298</v>
      </c>
    </row>
    <row r="62" spans="1:26">
      <c r="A62" s="402">
        <v>42731</v>
      </c>
      <c r="E62" s="400">
        <v>1.9356</v>
      </c>
      <c r="G62" s="400">
        <v>6.8372000000000002</v>
      </c>
      <c r="H62" s="400">
        <v>5.3651</v>
      </c>
      <c r="I62" s="400">
        <v>7.41</v>
      </c>
      <c r="J62" s="400">
        <v>7.6605999999999996</v>
      </c>
      <c r="K62" s="400">
        <v>5.9286000000000003</v>
      </c>
      <c r="L62" s="400">
        <v>9.9998000000000005</v>
      </c>
      <c r="M62" s="400">
        <v>6.6139000000000001</v>
      </c>
      <c r="N62" s="400">
        <v>7.1062000000000003</v>
      </c>
      <c r="O62" s="400">
        <v>4.7396000000000003</v>
      </c>
      <c r="P62" s="399">
        <v>2.7197</v>
      </c>
      <c r="S62" s="399">
        <v>5.3758999999999997</v>
      </c>
      <c r="X62" s="399">
        <v>1.9469000000000001</v>
      </c>
      <c r="Y62" s="399">
        <v>5.5629999999999997</v>
      </c>
      <c r="Z62" s="399">
        <v>11.0298</v>
      </c>
    </row>
    <row r="63" spans="1:26">
      <c r="A63" s="402">
        <v>42732</v>
      </c>
      <c r="E63" s="400">
        <v>1.9356</v>
      </c>
      <c r="G63" s="400">
        <v>6.8372000000000002</v>
      </c>
      <c r="H63" s="400">
        <v>5.3651</v>
      </c>
      <c r="I63" s="400">
        <v>7.41</v>
      </c>
      <c r="J63" s="400">
        <v>7.6605999999999996</v>
      </c>
      <c r="K63" s="400">
        <v>5.9286000000000003</v>
      </c>
      <c r="L63" s="400">
        <v>9.9998000000000005</v>
      </c>
      <c r="M63" s="400">
        <v>6.6139000000000001</v>
      </c>
      <c r="N63" s="400">
        <v>7.1062000000000003</v>
      </c>
      <c r="O63" s="400">
        <v>4.7396000000000003</v>
      </c>
      <c r="P63" s="399">
        <v>2.6745999999999999</v>
      </c>
      <c r="S63" s="399">
        <v>5.3758999999999997</v>
      </c>
      <c r="X63" s="399">
        <v>1.9469000000000001</v>
      </c>
      <c r="Y63" s="399">
        <v>5.5629999999999997</v>
      </c>
      <c r="Z63" s="399">
        <v>11.0298</v>
      </c>
    </row>
    <row r="64" spans="1:26">
      <c r="A64" s="402">
        <v>42733</v>
      </c>
      <c r="E64" s="400">
        <v>1.9356</v>
      </c>
      <c r="G64" s="400">
        <v>6.8372000000000002</v>
      </c>
      <c r="H64" s="400">
        <v>5.3651</v>
      </c>
      <c r="I64" s="400">
        <v>7.41</v>
      </c>
      <c r="J64" s="400">
        <v>7.6605999999999996</v>
      </c>
      <c r="K64" s="400">
        <v>5.9286000000000003</v>
      </c>
      <c r="L64" s="400">
        <v>9.9998000000000005</v>
      </c>
      <c r="M64" s="400">
        <v>6.6139000000000001</v>
      </c>
      <c r="N64" s="400">
        <v>7.1062000000000003</v>
      </c>
      <c r="O64" s="400">
        <v>4.7396000000000003</v>
      </c>
      <c r="P64" s="399">
        <v>2.6745999999999999</v>
      </c>
      <c r="S64" s="399">
        <v>5.3758999999999997</v>
      </c>
      <c r="X64" s="399">
        <v>1.9469000000000001</v>
      </c>
      <c r="Y64" s="399">
        <v>5.5629999999999997</v>
      </c>
      <c r="Z64" s="399">
        <v>11.0298</v>
      </c>
    </row>
    <row r="65" spans="1:26">
      <c r="A65" s="402">
        <v>42734</v>
      </c>
      <c r="E65" s="400">
        <v>1.9356</v>
      </c>
      <c r="G65" s="400">
        <v>6.8372000000000002</v>
      </c>
      <c r="H65" s="400">
        <v>5.3651</v>
      </c>
      <c r="I65" s="400">
        <v>7.41</v>
      </c>
      <c r="J65" s="400">
        <v>7.6605999999999996</v>
      </c>
      <c r="K65" s="400">
        <v>5.9286000000000003</v>
      </c>
      <c r="L65" s="400">
        <v>9.9998000000000005</v>
      </c>
      <c r="M65" s="400">
        <v>6.6139000000000001</v>
      </c>
      <c r="N65" s="400">
        <v>7.1062000000000003</v>
      </c>
      <c r="O65" s="400">
        <v>4.7396000000000003</v>
      </c>
      <c r="P65" s="399">
        <v>2.6581000000000001</v>
      </c>
      <c r="S65" s="399">
        <v>5.3758999999999997</v>
      </c>
      <c r="X65" s="399">
        <v>1.9469000000000001</v>
      </c>
      <c r="Y65" s="399">
        <v>5.5629999999999997</v>
      </c>
      <c r="Z65" s="399">
        <v>11.0298</v>
      </c>
    </row>
    <row r="66" spans="1:26">
      <c r="A66" s="402">
        <v>42737</v>
      </c>
      <c r="E66" s="400">
        <v>1.9162999999999999</v>
      </c>
      <c r="G66" s="400">
        <v>6.8033000000000001</v>
      </c>
      <c r="H66" s="400">
        <v>5.3409000000000004</v>
      </c>
      <c r="I66" s="400">
        <v>7.3689</v>
      </c>
      <c r="J66" s="400">
        <v>7.6477000000000004</v>
      </c>
      <c r="K66" s="400">
        <v>5.9287000000000001</v>
      </c>
      <c r="L66" s="400">
        <v>10.082700000000001</v>
      </c>
      <c r="M66" s="400">
        <v>6.6285999999999996</v>
      </c>
      <c r="N66" s="400">
        <v>7.1425000000000001</v>
      </c>
      <c r="O66" s="400">
        <v>4.7396000000000003</v>
      </c>
      <c r="P66" s="399">
        <v>2.6907999999999999</v>
      </c>
      <c r="S66" s="399">
        <v>5.3593000000000002</v>
      </c>
      <c r="X66" s="399">
        <v>1.8927</v>
      </c>
      <c r="Y66" s="399">
        <v>5.5130999999999997</v>
      </c>
      <c r="Z66" s="399">
        <v>10.946199999999999</v>
      </c>
    </row>
    <row r="67" spans="1:26">
      <c r="A67" s="402">
        <v>42738</v>
      </c>
      <c r="E67" s="400">
        <v>1.9162999999999999</v>
      </c>
      <c r="G67" s="400">
        <v>6.8033000000000001</v>
      </c>
      <c r="H67" s="400">
        <v>5.3409000000000004</v>
      </c>
      <c r="I67" s="400">
        <v>7.3689</v>
      </c>
      <c r="J67" s="400">
        <v>7.6477000000000004</v>
      </c>
      <c r="K67" s="400">
        <v>5.9287000000000001</v>
      </c>
      <c r="L67" s="400">
        <v>10.082700000000001</v>
      </c>
      <c r="M67" s="400">
        <v>6.6285999999999996</v>
      </c>
      <c r="N67" s="400">
        <v>7.1425000000000001</v>
      </c>
      <c r="O67" s="400">
        <v>4.7396000000000003</v>
      </c>
      <c r="P67" s="399">
        <v>2.6322000000000001</v>
      </c>
      <c r="S67" s="399">
        <v>5.3593000000000002</v>
      </c>
      <c r="X67" s="399">
        <v>1.8927</v>
      </c>
      <c r="Y67" s="399">
        <v>5.5130999999999997</v>
      </c>
      <c r="Z67" s="399">
        <v>10.946199999999999</v>
      </c>
    </row>
    <row r="68" spans="1:26">
      <c r="A68" s="402">
        <v>42739</v>
      </c>
      <c r="E68" s="400">
        <v>1.9162999999999999</v>
      </c>
      <c r="G68" s="400">
        <v>6.8033000000000001</v>
      </c>
      <c r="H68" s="400">
        <v>5.3409000000000004</v>
      </c>
      <c r="I68" s="400">
        <v>7.3689</v>
      </c>
      <c r="J68" s="400">
        <v>7.6477000000000004</v>
      </c>
      <c r="K68" s="400">
        <v>5.9287000000000001</v>
      </c>
      <c r="L68" s="400">
        <v>10.082700000000001</v>
      </c>
      <c r="M68" s="400">
        <v>6.6285999999999996</v>
      </c>
      <c r="N68" s="400">
        <v>7.1425000000000001</v>
      </c>
      <c r="O68" s="400">
        <v>4.7396000000000003</v>
      </c>
      <c r="P68" s="399">
        <v>2.6145</v>
      </c>
      <c r="S68" s="399">
        <v>5.3593000000000002</v>
      </c>
      <c r="X68" s="399">
        <v>1.8927</v>
      </c>
      <c r="Y68" s="399">
        <v>5.5130999999999997</v>
      </c>
      <c r="Z68" s="399">
        <v>10.946199999999999</v>
      </c>
    </row>
    <row r="69" spans="1:26">
      <c r="A69" s="402">
        <v>42740</v>
      </c>
      <c r="E69" s="400">
        <v>1.9162999999999999</v>
      </c>
      <c r="G69" s="400">
        <v>6.8033000000000001</v>
      </c>
      <c r="H69" s="400">
        <v>5.3409000000000004</v>
      </c>
      <c r="I69" s="400">
        <v>7.3689</v>
      </c>
      <c r="J69" s="400">
        <v>7.6477000000000004</v>
      </c>
      <c r="K69" s="400">
        <v>5.9287000000000001</v>
      </c>
      <c r="L69" s="400">
        <v>10.082700000000001</v>
      </c>
      <c r="M69" s="400">
        <v>6.6285999999999996</v>
      </c>
      <c r="N69" s="400">
        <v>7.1425000000000001</v>
      </c>
      <c r="O69" s="400">
        <v>4.7396000000000003</v>
      </c>
      <c r="P69" s="399">
        <v>2.6105999999999998</v>
      </c>
      <c r="S69" s="399">
        <v>5.3593000000000002</v>
      </c>
      <c r="X69" s="399">
        <v>1.8927</v>
      </c>
      <c r="Y69" s="399">
        <v>5.5130999999999997</v>
      </c>
      <c r="Z69" s="399">
        <v>10.946199999999999</v>
      </c>
    </row>
    <row r="70" spans="1:26">
      <c r="A70" s="402">
        <v>42741</v>
      </c>
      <c r="E70" s="400">
        <v>1.9162999999999999</v>
      </c>
      <c r="G70" s="400">
        <v>6.8033000000000001</v>
      </c>
      <c r="H70" s="400">
        <v>5.3409000000000004</v>
      </c>
      <c r="I70" s="400">
        <v>7.3689</v>
      </c>
      <c r="J70" s="400">
        <v>7.6477000000000004</v>
      </c>
      <c r="K70" s="400">
        <v>5.9287000000000001</v>
      </c>
      <c r="L70" s="400">
        <v>10.082700000000001</v>
      </c>
      <c r="M70" s="400">
        <v>6.6285999999999996</v>
      </c>
      <c r="N70" s="400">
        <v>7.1425000000000001</v>
      </c>
      <c r="O70" s="400">
        <v>4.7396000000000003</v>
      </c>
      <c r="P70" s="399">
        <v>2.6053000000000002</v>
      </c>
      <c r="S70" s="399">
        <v>5.3593000000000002</v>
      </c>
      <c r="X70" s="399">
        <v>1.8927</v>
      </c>
      <c r="Y70" s="399">
        <v>5.5130999999999997</v>
      </c>
      <c r="Z70" s="399">
        <v>10.946199999999999</v>
      </c>
    </row>
    <row r="71" spans="1:26">
      <c r="A71" s="402">
        <v>42744</v>
      </c>
      <c r="E71" s="400">
        <v>1.9162999999999999</v>
      </c>
      <c r="G71" s="400">
        <v>6.8033000000000001</v>
      </c>
      <c r="H71" s="400">
        <v>5.3409000000000004</v>
      </c>
      <c r="I71" s="400">
        <v>7.3689</v>
      </c>
      <c r="J71" s="400">
        <v>7.6477000000000004</v>
      </c>
      <c r="K71" s="400">
        <v>5.9287000000000001</v>
      </c>
      <c r="L71" s="400">
        <v>10.082700000000001</v>
      </c>
      <c r="M71" s="400">
        <v>6.6285999999999996</v>
      </c>
      <c r="N71" s="400">
        <v>7.1425000000000001</v>
      </c>
      <c r="O71" s="400">
        <v>4.7396000000000003</v>
      </c>
      <c r="P71" s="399">
        <v>2.6055999999999999</v>
      </c>
      <c r="S71" s="399">
        <v>5.3593000000000002</v>
      </c>
      <c r="X71" s="399">
        <v>1.8927</v>
      </c>
      <c r="Y71" s="399">
        <v>5.5130999999999997</v>
      </c>
      <c r="Z71" s="399">
        <v>10.946199999999999</v>
      </c>
    </row>
    <row r="72" spans="1:26">
      <c r="A72" s="402">
        <v>42745</v>
      </c>
      <c r="E72" s="400">
        <v>1.9162999999999999</v>
      </c>
      <c r="G72" s="400">
        <v>6.8033000000000001</v>
      </c>
      <c r="H72" s="400">
        <v>5.3409000000000004</v>
      </c>
      <c r="I72" s="400">
        <v>7.3689</v>
      </c>
      <c r="J72" s="400">
        <v>7.6477000000000004</v>
      </c>
      <c r="K72" s="400">
        <v>5.9287000000000001</v>
      </c>
      <c r="L72" s="400">
        <v>10.082700000000001</v>
      </c>
      <c r="M72" s="400">
        <v>6.6285999999999996</v>
      </c>
      <c r="N72" s="400">
        <v>7.1425000000000001</v>
      </c>
      <c r="O72" s="400">
        <v>4.7396000000000003</v>
      </c>
      <c r="P72" s="399">
        <v>2.62</v>
      </c>
      <c r="S72" s="399">
        <v>5.3593000000000002</v>
      </c>
      <c r="X72" s="399">
        <v>1.8927</v>
      </c>
      <c r="Y72" s="399">
        <v>5.5130999999999997</v>
      </c>
      <c r="Z72" s="399">
        <v>10.946199999999999</v>
      </c>
    </row>
    <row r="73" spans="1:26">
      <c r="A73" s="402">
        <v>42746</v>
      </c>
      <c r="E73" s="400">
        <v>1.9162999999999999</v>
      </c>
      <c r="G73" s="400">
        <v>6.8033000000000001</v>
      </c>
      <c r="H73" s="400">
        <v>5.3409000000000004</v>
      </c>
      <c r="I73" s="400">
        <v>7.3689</v>
      </c>
      <c r="J73" s="400">
        <v>7.6477000000000004</v>
      </c>
      <c r="K73" s="400">
        <v>5.9287000000000001</v>
      </c>
      <c r="L73" s="400">
        <v>10.082700000000001</v>
      </c>
      <c r="M73" s="400">
        <v>6.6285999999999996</v>
      </c>
      <c r="N73" s="400">
        <v>7.1425000000000001</v>
      </c>
      <c r="O73" s="400">
        <v>4.7396000000000003</v>
      </c>
      <c r="P73" s="399">
        <v>2.6175000000000002</v>
      </c>
      <c r="S73" s="399">
        <v>5.3593000000000002</v>
      </c>
      <c r="X73" s="399">
        <v>1.8927</v>
      </c>
      <c r="Y73" s="399">
        <v>5.5130999999999997</v>
      </c>
      <c r="Z73" s="399">
        <v>10.946199999999999</v>
      </c>
    </row>
    <row r="74" spans="1:26">
      <c r="A74" s="402">
        <v>42747</v>
      </c>
      <c r="E74" s="400">
        <v>1.9162999999999999</v>
      </c>
      <c r="G74" s="400">
        <v>6.8033000000000001</v>
      </c>
      <c r="H74" s="400">
        <v>5.3409000000000004</v>
      </c>
      <c r="I74" s="400">
        <v>7.3689</v>
      </c>
      <c r="J74" s="400">
        <v>7.6477000000000004</v>
      </c>
      <c r="K74" s="400">
        <v>5.9287000000000001</v>
      </c>
      <c r="L74" s="400">
        <v>10.082700000000001</v>
      </c>
      <c r="M74" s="400">
        <v>6.6285999999999996</v>
      </c>
      <c r="N74" s="400">
        <v>7.1425000000000001</v>
      </c>
      <c r="O74" s="400">
        <v>4.7396000000000003</v>
      </c>
      <c r="P74" s="399">
        <v>2.6112000000000002</v>
      </c>
      <c r="S74" s="399">
        <v>5.3593000000000002</v>
      </c>
      <c r="X74" s="399">
        <v>1.8927</v>
      </c>
      <c r="Y74" s="399">
        <v>5.5130999999999997</v>
      </c>
      <c r="Z74" s="399">
        <v>10.946199999999999</v>
      </c>
    </row>
    <row r="75" spans="1:26">
      <c r="A75" s="402">
        <v>42748</v>
      </c>
      <c r="E75" s="400">
        <v>1.9162999999999999</v>
      </c>
      <c r="G75" s="400">
        <v>6.8033000000000001</v>
      </c>
      <c r="H75" s="400">
        <v>5.3409000000000004</v>
      </c>
      <c r="I75" s="400">
        <v>7.3689</v>
      </c>
      <c r="J75" s="400">
        <v>7.6477000000000004</v>
      </c>
      <c r="K75" s="400">
        <v>5.9287000000000001</v>
      </c>
      <c r="L75" s="400">
        <v>10.082700000000001</v>
      </c>
      <c r="M75" s="400">
        <v>6.6285999999999996</v>
      </c>
      <c r="N75" s="400">
        <v>7.1425000000000001</v>
      </c>
      <c r="O75" s="400">
        <v>4.7396000000000003</v>
      </c>
      <c r="P75" s="399">
        <v>2.6061000000000001</v>
      </c>
      <c r="S75" s="399">
        <v>5.3593000000000002</v>
      </c>
      <c r="X75" s="399">
        <v>1.8927</v>
      </c>
      <c r="Y75" s="399">
        <v>5.5130999999999997</v>
      </c>
      <c r="Z75" s="399">
        <v>10.946199999999999</v>
      </c>
    </row>
    <row r="76" spans="1:26">
      <c r="A76" s="402">
        <v>42751</v>
      </c>
      <c r="E76" s="400">
        <v>1.9162999999999999</v>
      </c>
      <c r="G76" s="400">
        <v>6.8033000000000001</v>
      </c>
      <c r="H76" s="400">
        <v>5.3409000000000004</v>
      </c>
      <c r="I76" s="400">
        <v>7.3689</v>
      </c>
      <c r="J76" s="400">
        <v>7.6477000000000004</v>
      </c>
      <c r="K76" s="400">
        <v>5.9287000000000001</v>
      </c>
      <c r="L76" s="400">
        <v>10.082700000000001</v>
      </c>
      <c r="M76" s="400">
        <v>6.6285999999999996</v>
      </c>
      <c r="N76" s="400">
        <v>7.1425000000000001</v>
      </c>
      <c r="O76" s="400">
        <v>4.7396000000000003</v>
      </c>
      <c r="P76" s="399">
        <v>2.6120000000000001</v>
      </c>
      <c r="S76" s="399">
        <v>5.3593000000000002</v>
      </c>
      <c r="X76" s="399">
        <v>1.8927</v>
      </c>
      <c r="Y76" s="399">
        <v>5.5130999999999997</v>
      </c>
      <c r="Z76" s="399">
        <v>10.946199999999999</v>
      </c>
    </row>
    <row r="77" spans="1:26">
      <c r="A77" s="402">
        <v>42752</v>
      </c>
      <c r="E77" s="400">
        <v>1.9162999999999999</v>
      </c>
      <c r="G77" s="400">
        <v>6.8033000000000001</v>
      </c>
      <c r="H77" s="400">
        <v>5.3409000000000004</v>
      </c>
      <c r="I77" s="400">
        <v>7.3689</v>
      </c>
      <c r="J77" s="400">
        <v>7.6477000000000004</v>
      </c>
      <c r="K77" s="400">
        <v>5.9287000000000001</v>
      </c>
      <c r="L77" s="400">
        <v>10.082700000000001</v>
      </c>
      <c r="M77" s="400">
        <v>6.6285999999999996</v>
      </c>
      <c r="N77" s="400">
        <v>7.1425000000000001</v>
      </c>
      <c r="O77" s="400">
        <v>4.7396000000000003</v>
      </c>
      <c r="P77" s="399">
        <v>2.6160000000000001</v>
      </c>
      <c r="S77" s="399">
        <v>5.3593000000000002</v>
      </c>
      <c r="X77" s="399">
        <v>1.8927</v>
      </c>
      <c r="Y77" s="399">
        <v>5.5130999999999997</v>
      </c>
      <c r="Z77" s="399">
        <v>10.946199999999999</v>
      </c>
    </row>
    <row r="78" spans="1:26">
      <c r="A78" s="402">
        <v>42753</v>
      </c>
      <c r="E78" s="400">
        <v>1.9162999999999999</v>
      </c>
      <c r="G78" s="400">
        <v>6.8033000000000001</v>
      </c>
      <c r="H78" s="400">
        <v>5.3409000000000004</v>
      </c>
      <c r="I78" s="400">
        <v>7.3689</v>
      </c>
      <c r="J78" s="400">
        <v>7.6477000000000004</v>
      </c>
      <c r="K78" s="400">
        <v>5.9287000000000001</v>
      </c>
      <c r="L78" s="400">
        <v>10.082700000000001</v>
      </c>
      <c r="M78" s="400">
        <v>6.6285999999999996</v>
      </c>
      <c r="N78" s="400">
        <v>7.1425000000000001</v>
      </c>
      <c r="O78" s="400">
        <v>4.7396000000000003</v>
      </c>
      <c r="P78" s="399">
        <v>2.6118999999999999</v>
      </c>
      <c r="S78" s="399">
        <v>5.3593000000000002</v>
      </c>
      <c r="X78" s="399">
        <v>1.8927</v>
      </c>
      <c r="Y78" s="399">
        <v>5.5130999999999997</v>
      </c>
      <c r="Z78" s="399">
        <v>10.946199999999999</v>
      </c>
    </row>
    <row r="79" spans="1:26">
      <c r="A79" s="402">
        <v>42754</v>
      </c>
      <c r="E79" s="400">
        <v>1.9162999999999999</v>
      </c>
      <c r="G79" s="400">
        <v>6.8033000000000001</v>
      </c>
      <c r="H79" s="400">
        <v>5.3409000000000004</v>
      </c>
      <c r="I79" s="400">
        <v>7.3689</v>
      </c>
      <c r="J79" s="400">
        <v>7.6477000000000004</v>
      </c>
      <c r="K79" s="400">
        <v>5.9287000000000001</v>
      </c>
      <c r="L79" s="400">
        <v>10.082700000000001</v>
      </c>
      <c r="M79" s="400">
        <v>6.6285999999999996</v>
      </c>
      <c r="N79" s="400">
        <v>7.1425000000000001</v>
      </c>
      <c r="O79" s="400">
        <v>4.7396000000000003</v>
      </c>
      <c r="P79" s="399">
        <v>2.6027999999999998</v>
      </c>
      <c r="S79" s="399">
        <v>5.3593000000000002</v>
      </c>
      <c r="X79" s="399">
        <v>1.8927</v>
      </c>
      <c r="Y79" s="399">
        <v>5.5130999999999997</v>
      </c>
      <c r="Z79" s="399">
        <v>10.946199999999999</v>
      </c>
    </row>
    <row r="80" spans="1:26">
      <c r="A80" s="402">
        <v>42755</v>
      </c>
      <c r="E80" s="400">
        <v>1.9162999999999999</v>
      </c>
      <c r="G80" s="400">
        <v>6.8033000000000001</v>
      </c>
      <c r="H80" s="400">
        <v>5.3409000000000004</v>
      </c>
      <c r="I80" s="400">
        <v>7.3689</v>
      </c>
      <c r="J80" s="400">
        <v>7.6477000000000004</v>
      </c>
      <c r="K80" s="400">
        <v>5.9287000000000001</v>
      </c>
      <c r="L80" s="400">
        <v>10.082700000000001</v>
      </c>
      <c r="M80" s="400">
        <v>6.6285999999999996</v>
      </c>
      <c r="N80" s="400">
        <v>7.1425000000000001</v>
      </c>
      <c r="O80" s="400">
        <v>4.7396000000000003</v>
      </c>
      <c r="P80" s="399">
        <v>2.6107</v>
      </c>
      <c r="S80" s="399">
        <v>5.3593000000000002</v>
      </c>
      <c r="X80" s="399">
        <v>1.8927</v>
      </c>
      <c r="Y80" s="399">
        <v>5.5130999999999997</v>
      </c>
      <c r="Z80" s="399">
        <v>10.946199999999999</v>
      </c>
    </row>
    <row r="81" spans="1:26">
      <c r="A81" s="402">
        <v>42758</v>
      </c>
      <c r="E81" s="400">
        <v>1.9162999999999999</v>
      </c>
      <c r="G81" s="400">
        <v>6.8033000000000001</v>
      </c>
      <c r="H81" s="400">
        <v>5.3409000000000004</v>
      </c>
      <c r="I81" s="400">
        <v>7.3689</v>
      </c>
      <c r="J81" s="400">
        <v>7.6477000000000004</v>
      </c>
      <c r="K81" s="400">
        <v>5.9287000000000001</v>
      </c>
      <c r="L81" s="400">
        <v>10.082700000000001</v>
      </c>
      <c r="M81" s="400">
        <v>6.6285999999999996</v>
      </c>
      <c r="N81" s="400">
        <v>7.1425000000000001</v>
      </c>
      <c r="O81" s="400">
        <v>4.7396000000000003</v>
      </c>
      <c r="P81" s="399">
        <v>2.6246999999999998</v>
      </c>
      <c r="S81" s="399">
        <v>5.3593000000000002</v>
      </c>
      <c r="X81" s="399">
        <v>1.8927</v>
      </c>
      <c r="Y81" s="399">
        <v>5.5130999999999997</v>
      </c>
      <c r="Z81" s="399">
        <v>10.946199999999999</v>
      </c>
    </row>
    <row r="82" spans="1:26">
      <c r="A82" s="402">
        <v>42759</v>
      </c>
      <c r="E82" s="400">
        <v>1.9162999999999999</v>
      </c>
      <c r="G82" s="400">
        <v>6.8033000000000001</v>
      </c>
      <c r="H82" s="400">
        <v>5.3409000000000004</v>
      </c>
      <c r="I82" s="400">
        <v>7.3689</v>
      </c>
      <c r="J82" s="400">
        <v>7.6477000000000004</v>
      </c>
      <c r="K82" s="400">
        <v>5.9287000000000001</v>
      </c>
      <c r="L82" s="400">
        <v>10.082700000000001</v>
      </c>
      <c r="M82" s="400">
        <v>6.6285999999999996</v>
      </c>
      <c r="N82" s="400">
        <v>7.1425000000000001</v>
      </c>
      <c r="O82" s="400">
        <v>4.7396000000000003</v>
      </c>
      <c r="P82" s="399">
        <v>2.6316000000000002</v>
      </c>
      <c r="S82" s="399">
        <v>5.3593000000000002</v>
      </c>
      <c r="X82" s="399">
        <v>1.8927</v>
      </c>
      <c r="Y82" s="399">
        <v>5.5130999999999997</v>
      </c>
      <c r="Z82" s="399">
        <v>10.946199999999999</v>
      </c>
    </row>
    <row r="83" spans="1:26">
      <c r="A83" s="402">
        <v>42760</v>
      </c>
      <c r="E83" s="400">
        <v>1.9162999999999999</v>
      </c>
      <c r="G83" s="400">
        <v>6.8033000000000001</v>
      </c>
      <c r="H83" s="400">
        <v>5.3409000000000004</v>
      </c>
      <c r="I83" s="400">
        <v>7.3689</v>
      </c>
      <c r="J83" s="400">
        <v>7.6477000000000004</v>
      </c>
      <c r="K83" s="400">
        <v>5.9287000000000001</v>
      </c>
      <c r="L83" s="400">
        <v>10.082700000000001</v>
      </c>
      <c r="M83" s="400">
        <v>6.6285999999999996</v>
      </c>
      <c r="N83" s="400">
        <v>7.1425000000000001</v>
      </c>
      <c r="O83" s="400">
        <v>4.7396000000000003</v>
      </c>
      <c r="P83" s="399">
        <v>2.6234000000000002</v>
      </c>
      <c r="S83" s="399">
        <v>5.3593000000000002</v>
      </c>
      <c r="X83" s="399">
        <v>1.8927</v>
      </c>
      <c r="Y83" s="399">
        <v>5.5130999999999997</v>
      </c>
      <c r="Z83" s="399">
        <v>10.946199999999999</v>
      </c>
    </row>
    <row r="84" spans="1:26">
      <c r="A84" s="402">
        <v>42761</v>
      </c>
      <c r="E84" s="400">
        <v>1.9162999999999999</v>
      </c>
      <c r="G84" s="400">
        <v>6.8033000000000001</v>
      </c>
      <c r="H84" s="400">
        <v>5.3409000000000004</v>
      </c>
      <c r="I84" s="400">
        <v>7.3689</v>
      </c>
      <c r="J84" s="400">
        <v>7.6477000000000004</v>
      </c>
      <c r="K84" s="400">
        <v>5.9287000000000001</v>
      </c>
      <c r="L84" s="400">
        <v>10.082700000000001</v>
      </c>
      <c r="M84" s="400">
        <v>6.6285999999999996</v>
      </c>
      <c r="N84" s="400">
        <v>7.1425000000000001</v>
      </c>
      <c r="O84" s="400">
        <v>4.7396000000000003</v>
      </c>
      <c r="P84" s="399">
        <v>2.6128</v>
      </c>
      <c r="S84" s="399">
        <v>5.3593000000000002</v>
      </c>
      <c r="X84" s="399">
        <v>1.8927</v>
      </c>
      <c r="Y84" s="399">
        <v>5.5130999999999997</v>
      </c>
      <c r="Z84" s="399">
        <v>10.946199999999999</v>
      </c>
    </row>
    <row r="85" spans="1:26">
      <c r="A85" s="402">
        <v>42762</v>
      </c>
      <c r="E85" s="400">
        <v>1.9162999999999999</v>
      </c>
      <c r="G85" s="400">
        <v>6.8033000000000001</v>
      </c>
      <c r="H85" s="400">
        <v>5.3409000000000004</v>
      </c>
      <c r="I85" s="400">
        <v>7.3689</v>
      </c>
      <c r="J85" s="400">
        <v>7.6477000000000004</v>
      </c>
      <c r="K85" s="400">
        <v>5.9287000000000001</v>
      </c>
      <c r="L85" s="400">
        <v>10.082700000000001</v>
      </c>
      <c r="M85" s="400">
        <v>6.6285999999999996</v>
      </c>
      <c r="N85" s="400">
        <v>7.1425000000000001</v>
      </c>
      <c r="O85" s="400">
        <v>4.7396000000000003</v>
      </c>
      <c r="P85" s="399">
        <v>2.6221000000000001</v>
      </c>
      <c r="S85" s="399">
        <v>5.3593000000000002</v>
      </c>
      <c r="X85" s="399">
        <v>1.8927</v>
      </c>
      <c r="Y85" s="399">
        <v>5.5130999999999997</v>
      </c>
      <c r="Z85" s="399">
        <v>10.946199999999999</v>
      </c>
    </row>
    <row r="86" spans="1:26">
      <c r="A86" s="402">
        <v>42765</v>
      </c>
      <c r="E86" s="400">
        <v>1.9162999999999999</v>
      </c>
      <c r="G86" s="400">
        <v>6.8033000000000001</v>
      </c>
      <c r="H86" s="400">
        <v>5.3409000000000004</v>
      </c>
      <c r="I86" s="400">
        <v>7.3689</v>
      </c>
      <c r="J86" s="400">
        <v>7.6477000000000004</v>
      </c>
      <c r="K86" s="400">
        <v>5.9287000000000001</v>
      </c>
      <c r="L86" s="400">
        <v>10.082700000000001</v>
      </c>
      <c r="M86" s="400">
        <v>6.6285999999999996</v>
      </c>
      <c r="N86" s="400">
        <v>7.1425000000000001</v>
      </c>
      <c r="O86" s="400">
        <v>4.7396000000000003</v>
      </c>
      <c r="P86" s="399">
        <v>2.6194000000000002</v>
      </c>
      <c r="S86" s="399">
        <v>5.3593000000000002</v>
      </c>
      <c r="X86" s="399">
        <v>1.8927</v>
      </c>
      <c r="Y86" s="399">
        <v>5.5130999999999997</v>
      </c>
      <c r="Z86" s="399">
        <v>10.946199999999999</v>
      </c>
    </row>
    <row r="87" spans="1:26">
      <c r="A87" s="402">
        <v>42766</v>
      </c>
      <c r="E87" s="400">
        <v>1.9162999999999999</v>
      </c>
      <c r="G87" s="400">
        <v>6.8033000000000001</v>
      </c>
      <c r="H87" s="400">
        <v>5.3409000000000004</v>
      </c>
      <c r="I87" s="400">
        <v>7.3689</v>
      </c>
      <c r="J87" s="400">
        <v>7.6477000000000004</v>
      </c>
      <c r="K87" s="400">
        <v>5.9287000000000001</v>
      </c>
      <c r="L87" s="400">
        <v>10.082700000000001</v>
      </c>
      <c r="M87" s="400">
        <v>6.6285999999999996</v>
      </c>
      <c r="N87" s="400">
        <v>7.1425000000000001</v>
      </c>
      <c r="O87" s="400">
        <v>4.7396000000000003</v>
      </c>
      <c r="P87" s="399">
        <v>2.6244000000000001</v>
      </c>
      <c r="S87" s="399">
        <v>5.3593000000000002</v>
      </c>
      <c r="X87" s="399">
        <v>1.8927</v>
      </c>
      <c r="Y87" s="399">
        <v>5.5130999999999997</v>
      </c>
      <c r="Z87" s="399">
        <v>10.946199999999999</v>
      </c>
    </row>
    <row r="88" spans="1:26">
      <c r="A88" s="402">
        <v>42767</v>
      </c>
      <c r="E88" s="400">
        <v>1.8884000000000001</v>
      </c>
      <c r="G88" s="400">
        <v>6.6497999999999999</v>
      </c>
      <c r="H88" s="400">
        <v>5.3292000000000002</v>
      </c>
      <c r="I88" s="400">
        <v>7.2436999999999996</v>
      </c>
      <c r="J88" s="400">
        <v>7.57</v>
      </c>
      <c r="K88" s="400">
        <v>5.9119999999999999</v>
      </c>
      <c r="L88" s="400">
        <v>9.9733999999999998</v>
      </c>
      <c r="M88" s="400">
        <v>6.6216999999999997</v>
      </c>
      <c r="N88" s="400">
        <v>7.1475999999999997</v>
      </c>
      <c r="O88" s="400">
        <v>4.7396000000000003</v>
      </c>
      <c r="P88" s="399">
        <v>2.7033999999999998</v>
      </c>
      <c r="S88" s="399">
        <v>5.2725</v>
      </c>
      <c r="X88" s="399">
        <v>1.9637</v>
      </c>
      <c r="Y88" s="399">
        <v>5.5434999999999999</v>
      </c>
      <c r="Z88" s="399">
        <v>10.873200000000001</v>
      </c>
    </row>
    <row r="89" spans="1:26">
      <c r="A89" s="402">
        <v>42768</v>
      </c>
      <c r="E89" s="400">
        <v>1.8884000000000001</v>
      </c>
      <c r="G89" s="400">
        <v>6.6497999999999999</v>
      </c>
      <c r="H89" s="400">
        <v>5.3292000000000002</v>
      </c>
      <c r="I89" s="400">
        <v>7.2436999999999996</v>
      </c>
      <c r="J89" s="400">
        <v>7.57</v>
      </c>
      <c r="K89" s="400">
        <v>5.9119999999999999</v>
      </c>
      <c r="L89" s="400">
        <v>9.9733999999999998</v>
      </c>
      <c r="M89" s="400">
        <v>6.6216999999999997</v>
      </c>
      <c r="N89" s="400">
        <v>7.1475999999999997</v>
      </c>
      <c r="O89" s="400">
        <v>4.7396000000000003</v>
      </c>
      <c r="P89" s="399">
        <v>2.7023000000000001</v>
      </c>
      <c r="S89" s="399">
        <v>5.2725</v>
      </c>
      <c r="X89" s="399">
        <v>1.9637</v>
      </c>
      <c r="Y89" s="399">
        <v>5.5434999999999999</v>
      </c>
      <c r="Z89" s="399">
        <v>10.873200000000001</v>
      </c>
    </row>
    <row r="90" spans="1:26">
      <c r="A90" s="402">
        <v>42769</v>
      </c>
      <c r="E90" s="400">
        <v>1.8884000000000001</v>
      </c>
      <c r="G90" s="400">
        <v>6.6497999999999999</v>
      </c>
      <c r="H90" s="400">
        <v>5.3292000000000002</v>
      </c>
      <c r="I90" s="400">
        <v>7.2436999999999996</v>
      </c>
      <c r="J90" s="400">
        <v>7.57</v>
      </c>
      <c r="K90" s="400">
        <v>5.9119999999999999</v>
      </c>
      <c r="L90" s="400">
        <v>9.9733999999999998</v>
      </c>
      <c r="M90" s="400">
        <v>6.6216999999999997</v>
      </c>
      <c r="N90" s="400">
        <v>7.1475999999999997</v>
      </c>
      <c r="O90" s="400">
        <v>4.7396000000000003</v>
      </c>
      <c r="P90" s="399">
        <v>2.6880000000000002</v>
      </c>
      <c r="S90" s="399">
        <v>5.2725</v>
      </c>
      <c r="X90" s="399">
        <v>1.9637</v>
      </c>
      <c r="Y90" s="399">
        <v>5.5434999999999999</v>
      </c>
      <c r="Z90" s="399">
        <v>10.873200000000001</v>
      </c>
    </row>
    <row r="91" spans="1:26">
      <c r="A91" s="402">
        <v>42772</v>
      </c>
      <c r="E91" s="400">
        <v>1.8884000000000001</v>
      </c>
      <c r="G91" s="400">
        <v>6.6497999999999999</v>
      </c>
      <c r="H91" s="400">
        <v>5.3292000000000002</v>
      </c>
      <c r="I91" s="400">
        <v>7.2436999999999996</v>
      </c>
      <c r="J91" s="400">
        <v>7.57</v>
      </c>
      <c r="K91" s="400">
        <v>5.9119999999999999</v>
      </c>
      <c r="L91" s="400">
        <v>9.9733999999999998</v>
      </c>
      <c r="M91" s="400">
        <v>6.6216999999999997</v>
      </c>
      <c r="N91" s="400">
        <v>7.1475999999999997</v>
      </c>
      <c r="O91" s="400">
        <v>4.7396000000000003</v>
      </c>
      <c r="P91" s="399">
        <v>2.6757</v>
      </c>
      <c r="S91" s="399">
        <v>5.2725</v>
      </c>
      <c r="X91" s="399">
        <v>1.9637</v>
      </c>
      <c r="Y91" s="399">
        <v>5.5434999999999999</v>
      </c>
      <c r="Z91" s="399">
        <v>10.873200000000001</v>
      </c>
    </row>
    <row r="92" spans="1:26">
      <c r="A92" s="402">
        <v>42773</v>
      </c>
      <c r="E92" s="400">
        <v>1.8884000000000001</v>
      </c>
      <c r="G92" s="400">
        <v>6.6497999999999999</v>
      </c>
      <c r="H92" s="400">
        <v>5.3292000000000002</v>
      </c>
      <c r="I92" s="400">
        <v>7.2436999999999996</v>
      </c>
      <c r="J92" s="400">
        <v>7.57</v>
      </c>
      <c r="K92" s="400">
        <v>5.9119999999999999</v>
      </c>
      <c r="L92" s="400">
        <v>9.9733999999999998</v>
      </c>
      <c r="M92" s="400">
        <v>6.6216999999999997</v>
      </c>
      <c r="N92" s="400">
        <v>7.1475999999999997</v>
      </c>
      <c r="O92" s="400">
        <v>4.7396000000000003</v>
      </c>
      <c r="P92" s="399">
        <v>2.6669</v>
      </c>
      <c r="S92" s="399">
        <v>5.2725</v>
      </c>
      <c r="X92" s="399">
        <v>1.9637</v>
      </c>
      <c r="Y92" s="399">
        <v>5.5434999999999999</v>
      </c>
      <c r="Z92" s="399">
        <v>10.873200000000001</v>
      </c>
    </row>
    <row r="93" spans="1:26">
      <c r="A93" s="402">
        <v>42774</v>
      </c>
      <c r="E93" s="400">
        <v>1.8884000000000001</v>
      </c>
      <c r="G93" s="400">
        <v>6.6497999999999999</v>
      </c>
      <c r="H93" s="400">
        <v>5.3292000000000002</v>
      </c>
      <c r="I93" s="400">
        <v>7.2436999999999996</v>
      </c>
      <c r="J93" s="400">
        <v>7.57</v>
      </c>
      <c r="K93" s="400">
        <v>5.9119999999999999</v>
      </c>
      <c r="L93" s="400">
        <v>9.9733999999999998</v>
      </c>
      <c r="M93" s="400">
        <v>6.6216999999999997</v>
      </c>
      <c r="N93" s="400">
        <v>7.1475999999999997</v>
      </c>
      <c r="O93" s="400">
        <v>4.7396000000000003</v>
      </c>
      <c r="P93" s="399">
        <v>2.6665000000000001</v>
      </c>
      <c r="S93" s="399">
        <v>5.2725</v>
      </c>
      <c r="X93" s="399">
        <v>1.9637</v>
      </c>
      <c r="Y93" s="399">
        <v>5.5434999999999999</v>
      </c>
      <c r="Z93" s="399">
        <v>10.873200000000001</v>
      </c>
    </row>
    <row r="94" spans="1:26">
      <c r="A94" s="402">
        <v>42775</v>
      </c>
      <c r="E94" s="400">
        <v>1.8884000000000001</v>
      </c>
      <c r="G94" s="400">
        <v>6.6497999999999999</v>
      </c>
      <c r="H94" s="400">
        <v>5.3292000000000002</v>
      </c>
      <c r="I94" s="400">
        <v>7.2436999999999996</v>
      </c>
      <c r="J94" s="400">
        <v>7.57</v>
      </c>
      <c r="K94" s="400">
        <v>5.9119999999999999</v>
      </c>
      <c r="L94" s="400">
        <v>9.9733999999999998</v>
      </c>
      <c r="M94" s="400">
        <v>6.6216999999999997</v>
      </c>
      <c r="N94" s="400">
        <v>7.1475999999999997</v>
      </c>
      <c r="O94" s="400">
        <v>4.7396000000000003</v>
      </c>
      <c r="P94" s="399">
        <v>2.6659000000000002</v>
      </c>
      <c r="S94" s="399">
        <v>5.2725</v>
      </c>
      <c r="X94" s="399">
        <v>1.9637</v>
      </c>
      <c r="Y94" s="399">
        <v>5.5434999999999999</v>
      </c>
      <c r="Z94" s="399">
        <v>10.873200000000001</v>
      </c>
    </row>
    <row r="95" spans="1:26">
      <c r="A95" s="402">
        <v>42776</v>
      </c>
      <c r="E95" s="400">
        <v>1.8884000000000001</v>
      </c>
      <c r="G95" s="400">
        <v>6.6497999999999999</v>
      </c>
      <c r="H95" s="400">
        <v>5.3292000000000002</v>
      </c>
      <c r="I95" s="400">
        <v>7.2436999999999996</v>
      </c>
      <c r="J95" s="400">
        <v>7.57</v>
      </c>
      <c r="K95" s="400">
        <v>5.9119999999999999</v>
      </c>
      <c r="L95" s="400">
        <v>9.9733999999999998</v>
      </c>
      <c r="M95" s="400">
        <v>6.6216999999999997</v>
      </c>
      <c r="N95" s="400">
        <v>7.1475999999999997</v>
      </c>
      <c r="O95" s="400">
        <v>4.7396000000000003</v>
      </c>
      <c r="P95" s="399">
        <v>2.6627999999999998</v>
      </c>
      <c r="S95" s="399">
        <v>5.2725</v>
      </c>
      <c r="X95" s="399">
        <v>1.9637</v>
      </c>
      <c r="Y95" s="399">
        <v>5.5434999999999999</v>
      </c>
      <c r="Z95" s="399">
        <v>10.873200000000001</v>
      </c>
    </row>
    <row r="96" spans="1:26">
      <c r="A96" s="402">
        <v>42779</v>
      </c>
      <c r="E96" s="400">
        <v>1.8884000000000001</v>
      </c>
      <c r="G96" s="400">
        <v>6.6497999999999999</v>
      </c>
      <c r="H96" s="400">
        <v>5.3292000000000002</v>
      </c>
      <c r="I96" s="400">
        <v>7.2436999999999996</v>
      </c>
      <c r="J96" s="400">
        <v>7.57</v>
      </c>
      <c r="K96" s="400">
        <v>5.9119999999999999</v>
      </c>
      <c r="L96" s="400">
        <v>9.9733999999999998</v>
      </c>
      <c r="M96" s="400">
        <v>6.6216999999999997</v>
      </c>
      <c r="N96" s="400">
        <v>7.1475999999999997</v>
      </c>
      <c r="O96" s="400">
        <v>4.7396000000000003</v>
      </c>
      <c r="P96" s="399">
        <v>2.6507999999999998</v>
      </c>
      <c r="S96" s="399">
        <v>5.2725</v>
      </c>
      <c r="X96" s="399">
        <v>1.9637</v>
      </c>
      <c r="Y96" s="399">
        <v>5.5434999999999999</v>
      </c>
      <c r="Z96" s="399">
        <v>10.873200000000001</v>
      </c>
    </row>
    <row r="97" spans="1:26">
      <c r="A97" s="402">
        <v>42780</v>
      </c>
      <c r="E97" s="400">
        <v>1.8884000000000001</v>
      </c>
      <c r="G97" s="400">
        <v>6.6497999999999999</v>
      </c>
      <c r="H97" s="400">
        <v>5.3292000000000002</v>
      </c>
      <c r="I97" s="400">
        <v>7.2436999999999996</v>
      </c>
      <c r="J97" s="400">
        <v>7.57</v>
      </c>
      <c r="K97" s="400">
        <v>5.9119999999999999</v>
      </c>
      <c r="L97" s="400">
        <v>9.9733999999999998</v>
      </c>
      <c r="M97" s="400">
        <v>6.6216999999999997</v>
      </c>
      <c r="N97" s="400">
        <v>7.1475999999999997</v>
      </c>
      <c r="O97" s="400">
        <v>4.7396000000000003</v>
      </c>
      <c r="P97" s="399">
        <v>2.6610999999999998</v>
      </c>
      <c r="S97" s="399">
        <v>5.2725</v>
      </c>
      <c r="X97" s="399">
        <v>1.9637</v>
      </c>
      <c r="Y97" s="399">
        <v>5.5434999999999999</v>
      </c>
      <c r="Z97" s="399">
        <v>10.873200000000001</v>
      </c>
    </row>
    <row r="98" spans="1:26">
      <c r="A98" s="402">
        <v>42781</v>
      </c>
      <c r="E98" s="400">
        <v>1.8884000000000001</v>
      </c>
      <c r="G98" s="400">
        <v>6.6497999999999999</v>
      </c>
      <c r="H98" s="400">
        <v>5.3292000000000002</v>
      </c>
      <c r="I98" s="400">
        <v>7.2436999999999996</v>
      </c>
      <c r="J98" s="400">
        <v>7.57</v>
      </c>
      <c r="K98" s="400">
        <v>5.9119999999999999</v>
      </c>
      <c r="L98" s="400">
        <v>9.9733999999999998</v>
      </c>
      <c r="M98" s="400">
        <v>6.6216999999999997</v>
      </c>
      <c r="N98" s="400">
        <v>7.1475999999999997</v>
      </c>
      <c r="O98" s="400">
        <v>4.7396000000000003</v>
      </c>
      <c r="P98" s="399">
        <v>2.6633</v>
      </c>
      <c r="S98" s="399">
        <v>5.2725</v>
      </c>
      <c r="X98" s="399">
        <v>1.9637</v>
      </c>
      <c r="Y98" s="399">
        <v>5.5434999999999999</v>
      </c>
      <c r="Z98" s="399">
        <v>10.873200000000001</v>
      </c>
    </row>
    <row r="99" spans="1:26">
      <c r="A99" s="402">
        <v>42782</v>
      </c>
      <c r="E99" s="400">
        <v>1.8884000000000001</v>
      </c>
      <c r="G99" s="400">
        <v>6.6497999999999999</v>
      </c>
      <c r="H99" s="400">
        <v>5.3292000000000002</v>
      </c>
      <c r="I99" s="400">
        <v>7.2436999999999996</v>
      </c>
      <c r="J99" s="400">
        <v>7.57</v>
      </c>
      <c r="K99" s="400">
        <v>5.9119999999999999</v>
      </c>
      <c r="L99" s="400">
        <v>9.9733999999999998</v>
      </c>
      <c r="M99" s="400">
        <v>6.6216999999999997</v>
      </c>
      <c r="N99" s="400">
        <v>7.1475999999999997</v>
      </c>
      <c r="O99" s="400">
        <v>4.7396000000000003</v>
      </c>
      <c r="P99" s="399">
        <v>2.6539999999999999</v>
      </c>
      <c r="S99" s="399">
        <v>5.2725</v>
      </c>
      <c r="X99" s="399">
        <v>1.9637</v>
      </c>
      <c r="Y99" s="399">
        <v>5.5434999999999999</v>
      </c>
      <c r="Z99" s="399">
        <v>10.873200000000001</v>
      </c>
    </row>
    <row r="100" spans="1:26">
      <c r="A100" s="402">
        <v>42783</v>
      </c>
      <c r="E100" s="400">
        <v>1.8884000000000001</v>
      </c>
      <c r="G100" s="400">
        <v>6.6497999999999999</v>
      </c>
      <c r="H100" s="400">
        <v>5.3292000000000002</v>
      </c>
      <c r="I100" s="400">
        <v>7.2436999999999996</v>
      </c>
      <c r="J100" s="400">
        <v>7.57</v>
      </c>
      <c r="K100" s="400">
        <v>5.9119999999999999</v>
      </c>
      <c r="L100" s="400">
        <v>9.9733999999999998</v>
      </c>
      <c r="M100" s="400">
        <v>6.6216999999999997</v>
      </c>
      <c r="N100" s="400">
        <v>7.1475999999999997</v>
      </c>
      <c r="O100" s="400">
        <v>4.7396000000000003</v>
      </c>
      <c r="P100" s="399">
        <v>2.6444000000000001</v>
      </c>
      <c r="S100" s="399">
        <v>5.2725</v>
      </c>
      <c r="X100" s="399">
        <v>1.9637</v>
      </c>
      <c r="Y100" s="399">
        <v>5.5434999999999999</v>
      </c>
      <c r="Z100" s="399">
        <v>10.873200000000001</v>
      </c>
    </row>
    <row r="101" spans="1:26">
      <c r="A101" s="402">
        <v>42786</v>
      </c>
      <c r="E101" s="400">
        <v>1.8884000000000001</v>
      </c>
      <c r="G101" s="400">
        <v>6.6497999999999999</v>
      </c>
      <c r="H101" s="400">
        <v>5.3292000000000002</v>
      </c>
      <c r="I101" s="400">
        <v>7.2436999999999996</v>
      </c>
      <c r="J101" s="400">
        <v>7.57</v>
      </c>
      <c r="K101" s="400">
        <v>5.9119999999999999</v>
      </c>
      <c r="L101" s="400">
        <v>9.9733999999999998</v>
      </c>
      <c r="M101" s="400">
        <v>6.6216999999999997</v>
      </c>
      <c r="N101" s="400">
        <v>7.1475999999999997</v>
      </c>
      <c r="O101" s="400">
        <v>4.7396000000000003</v>
      </c>
      <c r="P101" s="399">
        <v>2.6312000000000002</v>
      </c>
      <c r="S101" s="399">
        <v>5.2725</v>
      </c>
      <c r="X101" s="399">
        <v>1.9637</v>
      </c>
      <c r="Y101" s="399">
        <v>5.5434999999999999</v>
      </c>
      <c r="Z101" s="399">
        <v>10.873200000000001</v>
      </c>
    </row>
    <row r="102" spans="1:26">
      <c r="A102" s="402">
        <v>42787</v>
      </c>
      <c r="E102" s="400">
        <v>1.8884000000000001</v>
      </c>
      <c r="G102" s="400">
        <v>6.6497999999999999</v>
      </c>
      <c r="H102" s="400">
        <v>5.3292000000000002</v>
      </c>
      <c r="I102" s="400">
        <v>7.2436999999999996</v>
      </c>
      <c r="J102" s="400">
        <v>7.57</v>
      </c>
      <c r="K102" s="400">
        <v>5.9119999999999999</v>
      </c>
      <c r="L102" s="400">
        <v>9.9733999999999998</v>
      </c>
      <c r="M102" s="400">
        <v>6.6216999999999997</v>
      </c>
      <c r="N102" s="400">
        <v>7.1475999999999997</v>
      </c>
      <c r="O102" s="400">
        <v>4.7396000000000003</v>
      </c>
      <c r="P102" s="399">
        <v>2.6248</v>
      </c>
      <c r="S102" s="399">
        <v>5.2725</v>
      </c>
      <c r="X102" s="399">
        <v>1.9637</v>
      </c>
      <c r="Y102" s="399">
        <v>5.5434999999999999</v>
      </c>
      <c r="Z102" s="399">
        <v>10.873200000000001</v>
      </c>
    </row>
    <row r="103" spans="1:26">
      <c r="A103" s="402">
        <v>42788</v>
      </c>
      <c r="E103" s="400">
        <v>1.8884000000000001</v>
      </c>
      <c r="G103" s="400">
        <v>6.6497999999999999</v>
      </c>
      <c r="H103" s="400">
        <v>5.3292000000000002</v>
      </c>
      <c r="I103" s="400">
        <v>7.2436999999999996</v>
      </c>
      <c r="J103" s="400">
        <v>7.57</v>
      </c>
      <c r="K103" s="400">
        <v>5.9119999999999999</v>
      </c>
      <c r="L103" s="400">
        <v>9.9733999999999998</v>
      </c>
      <c r="M103" s="400">
        <v>6.6216999999999997</v>
      </c>
      <c r="N103" s="400">
        <v>7.1475999999999997</v>
      </c>
      <c r="O103" s="400">
        <v>4.7396000000000003</v>
      </c>
      <c r="P103" s="399">
        <v>2.6259999999999999</v>
      </c>
      <c r="S103" s="399">
        <v>5.2725</v>
      </c>
      <c r="X103" s="399">
        <v>1.9637</v>
      </c>
      <c r="Y103" s="399">
        <v>5.5434999999999999</v>
      </c>
      <c r="Z103" s="399">
        <v>10.873200000000001</v>
      </c>
    </row>
    <row r="104" spans="1:26">
      <c r="A104" s="402">
        <v>42789</v>
      </c>
      <c r="E104" s="400">
        <v>1.8884000000000001</v>
      </c>
      <c r="G104" s="400">
        <v>6.6497999999999999</v>
      </c>
      <c r="H104" s="400">
        <v>5.3292000000000002</v>
      </c>
      <c r="I104" s="400">
        <v>7.2436999999999996</v>
      </c>
      <c r="J104" s="400">
        <v>7.57</v>
      </c>
      <c r="K104" s="400">
        <v>5.9119999999999999</v>
      </c>
      <c r="L104" s="400">
        <v>9.9733999999999998</v>
      </c>
      <c r="M104" s="400">
        <v>6.6216999999999997</v>
      </c>
      <c r="N104" s="400">
        <v>7.1475999999999997</v>
      </c>
      <c r="O104" s="400">
        <v>4.7396000000000003</v>
      </c>
      <c r="P104" s="399">
        <v>2.6137999999999999</v>
      </c>
      <c r="S104" s="399">
        <v>5.2725</v>
      </c>
      <c r="X104" s="399">
        <v>1.9637</v>
      </c>
      <c r="Y104" s="399">
        <v>5.5434999999999999</v>
      </c>
      <c r="Z104" s="399">
        <v>10.873200000000001</v>
      </c>
    </row>
    <row r="105" spans="1:26">
      <c r="A105" s="402">
        <v>42790</v>
      </c>
      <c r="E105" s="400">
        <v>1.8884000000000001</v>
      </c>
      <c r="G105" s="400">
        <v>6.6497999999999999</v>
      </c>
      <c r="H105" s="400">
        <v>5.3292000000000002</v>
      </c>
      <c r="I105" s="400">
        <v>7.2436999999999996</v>
      </c>
      <c r="J105" s="400">
        <v>7.57</v>
      </c>
      <c r="K105" s="400">
        <v>5.9119999999999999</v>
      </c>
      <c r="L105" s="400">
        <v>9.9733999999999998</v>
      </c>
      <c r="M105" s="400">
        <v>6.6216999999999997</v>
      </c>
      <c r="N105" s="400">
        <v>7.1475999999999997</v>
      </c>
      <c r="O105" s="400">
        <v>4.7396000000000003</v>
      </c>
      <c r="P105" s="399">
        <v>2.6154999999999999</v>
      </c>
      <c r="S105" s="399">
        <v>5.2725</v>
      </c>
      <c r="X105" s="399">
        <v>1.9637</v>
      </c>
      <c r="Y105" s="399">
        <v>5.5434999999999999</v>
      </c>
      <c r="Z105" s="399">
        <v>10.873200000000001</v>
      </c>
    </row>
    <row r="106" spans="1:26">
      <c r="A106" s="402">
        <v>42793</v>
      </c>
      <c r="E106" s="400">
        <v>1.8884000000000001</v>
      </c>
      <c r="G106" s="400">
        <v>6.6497999999999999</v>
      </c>
      <c r="H106" s="400">
        <v>5.3292000000000002</v>
      </c>
      <c r="I106" s="400">
        <v>7.2436999999999996</v>
      </c>
      <c r="J106" s="400">
        <v>7.57</v>
      </c>
      <c r="K106" s="400">
        <v>5.9119999999999999</v>
      </c>
      <c r="L106" s="400">
        <v>9.9733999999999998</v>
      </c>
      <c r="M106" s="400">
        <v>6.6216999999999997</v>
      </c>
      <c r="N106" s="400">
        <v>7.1475999999999997</v>
      </c>
      <c r="O106" s="400">
        <v>4.7396000000000003</v>
      </c>
      <c r="P106" s="399">
        <v>2.6200999999999999</v>
      </c>
      <c r="S106" s="399">
        <v>5.2725</v>
      </c>
      <c r="X106" s="399">
        <v>1.9637</v>
      </c>
      <c r="Y106" s="399">
        <v>5.5434999999999999</v>
      </c>
      <c r="Z106" s="399">
        <v>10.873200000000001</v>
      </c>
    </row>
    <row r="107" spans="1:26">
      <c r="A107" s="402">
        <v>42794</v>
      </c>
      <c r="E107" s="400">
        <v>1.8884000000000001</v>
      </c>
      <c r="G107" s="400">
        <v>6.6497999999999999</v>
      </c>
      <c r="H107" s="400">
        <v>5.3292000000000002</v>
      </c>
      <c r="I107" s="400">
        <v>7.2436999999999996</v>
      </c>
      <c r="J107" s="400">
        <v>7.57</v>
      </c>
      <c r="K107" s="400">
        <v>5.9119999999999999</v>
      </c>
      <c r="L107" s="400">
        <v>9.9733999999999998</v>
      </c>
      <c r="M107" s="400">
        <v>6.6216999999999997</v>
      </c>
      <c r="N107" s="400">
        <v>7.1475999999999997</v>
      </c>
      <c r="O107" s="400">
        <v>4.7396000000000003</v>
      </c>
      <c r="P107" s="399">
        <v>2.6206</v>
      </c>
      <c r="S107" s="399">
        <v>5.2725</v>
      </c>
      <c r="X107" s="399">
        <v>1.9637</v>
      </c>
      <c r="Y107" s="399">
        <v>5.5434999999999999</v>
      </c>
      <c r="Z107" s="399">
        <v>10.873200000000001</v>
      </c>
    </row>
    <row r="108" spans="1:26">
      <c r="A108" s="402">
        <v>42795</v>
      </c>
      <c r="E108" s="400">
        <v>1.9945999999999999</v>
      </c>
      <c r="G108" s="400">
        <v>6.7770000000000001</v>
      </c>
      <c r="H108" s="400">
        <v>5.3731999999999998</v>
      </c>
      <c r="I108" s="400">
        <v>7.3878000000000004</v>
      </c>
      <c r="J108" s="400">
        <v>7.6497000000000002</v>
      </c>
      <c r="K108" s="400">
        <v>5.9790000000000001</v>
      </c>
      <c r="L108" s="400">
        <v>9.9359999999999999</v>
      </c>
      <c r="M108" s="400">
        <v>6.7069000000000001</v>
      </c>
      <c r="N108" s="400">
        <v>7.2371999999999996</v>
      </c>
      <c r="O108" s="400">
        <v>4.7396000000000003</v>
      </c>
      <c r="P108" s="399">
        <v>2.63</v>
      </c>
      <c r="S108" s="399">
        <v>5.2291999999999996</v>
      </c>
      <c r="X108" s="399">
        <v>1.9998</v>
      </c>
      <c r="Y108" s="399">
        <v>5.5590000000000002</v>
      </c>
      <c r="Z108" s="399">
        <v>10.998100000000001</v>
      </c>
    </row>
    <row r="109" spans="1:26">
      <c r="A109" s="402">
        <v>42796</v>
      </c>
      <c r="E109" s="400">
        <v>1.9945999999999999</v>
      </c>
      <c r="G109" s="400">
        <v>6.7770000000000001</v>
      </c>
      <c r="H109" s="400">
        <v>5.3731999999999998</v>
      </c>
      <c r="I109" s="400">
        <v>7.3878000000000004</v>
      </c>
      <c r="J109" s="400">
        <v>7.6497000000000002</v>
      </c>
      <c r="K109" s="400">
        <v>5.9790000000000001</v>
      </c>
      <c r="L109" s="400">
        <v>9.9359999999999999</v>
      </c>
      <c r="M109" s="400">
        <v>6.7069000000000001</v>
      </c>
      <c r="N109" s="400">
        <v>7.2371999999999996</v>
      </c>
      <c r="O109" s="400">
        <v>4.7396000000000003</v>
      </c>
      <c r="P109" s="399">
        <v>2.6394000000000002</v>
      </c>
      <c r="S109" s="399">
        <v>5.2291999999999996</v>
      </c>
      <c r="X109" s="399">
        <v>1.9998</v>
      </c>
      <c r="Y109" s="399">
        <v>5.5590000000000002</v>
      </c>
      <c r="Z109" s="399">
        <v>10.998100000000001</v>
      </c>
    </row>
    <row r="110" spans="1:26">
      <c r="A110" s="402">
        <v>42797</v>
      </c>
      <c r="E110" s="400">
        <v>1.9945999999999999</v>
      </c>
      <c r="G110" s="400">
        <v>6.7770000000000001</v>
      </c>
      <c r="H110" s="400">
        <v>5.3731999999999998</v>
      </c>
      <c r="I110" s="400">
        <v>7.3878000000000004</v>
      </c>
      <c r="J110" s="400">
        <v>7.6497000000000002</v>
      </c>
      <c r="K110" s="400">
        <v>5.9790000000000001</v>
      </c>
      <c r="L110" s="400">
        <v>9.9359999999999999</v>
      </c>
      <c r="M110" s="400">
        <v>6.7069000000000001</v>
      </c>
      <c r="N110" s="400">
        <v>7.2371999999999996</v>
      </c>
      <c r="O110" s="400">
        <v>4.7396000000000003</v>
      </c>
      <c r="P110" s="399">
        <v>2.6415999999999999</v>
      </c>
      <c r="S110" s="399">
        <v>5.2291999999999996</v>
      </c>
      <c r="X110" s="399">
        <v>1.9998</v>
      </c>
      <c r="Y110" s="399">
        <v>5.5590000000000002</v>
      </c>
      <c r="Z110" s="399">
        <v>10.998100000000001</v>
      </c>
    </row>
    <row r="111" spans="1:26">
      <c r="A111" s="402">
        <v>42800</v>
      </c>
      <c r="E111" s="400">
        <v>1.9945999999999999</v>
      </c>
      <c r="G111" s="400">
        <v>6.7770000000000001</v>
      </c>
      <c r="H111" s="400">
        <v>5.3731999999999998</v>
      </c>
      <c r="I111" s="400">
        <v>7.3878000000000004</v>
      </c>
      <c r="J111" s="400">
        <v>7.6497000000000002</v>
      </c>
      <c r="K111" s="400">
        <v>5.9790000000000001</v>
      </c>
      <c r="L111" s="400">
        <v>9.9359999999999999</v>
      </c>
      <c r="M111" s="400">
        <v>6.7069000000000001</v>
      </c>
      <c r="N111" s="400">
        <v>7.2371999999999996</v>
      </c>
      <c r="O111" s="400">
        <v>4.7396000000000003</v>
      </c>
      <c r="P111" s="399">
        <v>2.6395</v>
      </c>
      <c r="S111" s="399">
        <v>5.2291999999999996</v>
      </c>
      <c r="X111" s="399">
        <v>1.9998</v>
      </c>
      <c r="Y111" s="399">
        <v>5.5590000000000002</v>
      </c>
      <c r="Z111" s="399">
        <v>10.998100000000001</v>
      </c>
    </row>
    <row r="112" spans="1:26">
      <c r="A112" s="402">
        <v>42801</v>
      </c>
      <c r="E112" s="400">
        <v>1.9945999999999999</v>
      </c>
      <c r="G112" s="400">
        <v>6.7770000000000001</v>
      </c>
      <c r="H112" s="400">
        <v>5.3731999999999998</v>
      </c>
      <c r="I112" s="400">
        <v>7.3878000000000004</v>
      </c>
      <c r="J112" s="400">
        <v>7.6497000000000002</v>
      </c>
      <c r="K112" s="400">
        <v>5.9790000000000001</v>
      </c>
      <c r="L112" s="400">
        <v>9.9359999999999999</v>
      </c>
      <c r="M112" s="400">
        <v>6.7069000000000001</v>
      </c>
      <c r="N112" s="400">
        <v>7.2371999999999996</v>
      </c>
      <c r="O112" s="400">
        <v>4.7396000000000003</v>
      </c>
      <c r="P112" s="399">
        <v>2.6456</v>
      </c>
      <c r="S112" s="399">
        <v>5.2291999999999996</v>
      </c>
      <c r="X112" s="399">
        <v>1.9998</v>
      </c>
      <c r="Y112" s="399">
        <v>5.5590000000000002</v>
      </c>
      <c r="Z112" s="399">
        <v>10.998100000000001</v>
      </c>
    </row>
    <row r="113" spans="1:26">
      <c r="A113" s="402">
        <v>42802</v>
      </c>
      <c r="E113" s="400">
        <v>1.9945999999999999</v>
      </c>
      <c r="G113" s="400">
        <v>6.7770000000000001</v>
      </c>
      <c r="H113" s="400">
        <v>5.3731999999999998</v>
      </c>
      <c r="I113" s="400">
        <v>7.3878000000000004</v>
      </c>
      <c r="J113" s="400">
        <v>7.6497000000000002</v>
      </c>
      <c r="K113" s="400">
        <v>5.9790000000000001</v>
      </c>
      <c r="L113" s="400">
        <v>9.9359999999999999</v>
      </c>
      <c r="M113" s="400">
        <v>6.7069000000000001</v>
      </c>
      <c r="N113" s="400">
        <v>7.2371999999999996</v>
      </c>
      <c r="O113" s="400">
        <v>4.7396000000000003</v>
      </c>
      <c r="P113" s="399">
        <v>2.6669999999999998</v>
      </c>
      <c r="S113" s="399">
        <v>5.2291999999999996</v>
      </c>
      <c r="X113" s="399">
        <v>1.9998</v>
      </c>
      <c r="Y113" s="399">
        <v>5.5590000000000002</v>
      </c>
      <c r="Z113" s="399">
        <v>10.998100000000001</v>
      </c>
    </row>
    <row r="114" spans="1:26">
      <c r="A114" s="402">
        <v>42803</v>
      </c>
      <c r="E114" s="400">
        <v>1.9945999999999999</v>
      </c>
      <c r="G114" s="400">
        <v>6.7770000000000001</v>
      </c>
      <c r="H114" s="400">
        <v>5.3731999999999998</v>
      </c>
      <c r="I114" s="400">
        <v>7.3878000000000004</v>
      </c>
      <c r="J114" s="400">
        <v>7.6497000000000002</v>
      </c>
      <c r="K114" s="400">
        <v>5.9790000000000001</v>
      </c>
      <c r="L114" s="400">
        <v>9.9359999999999999</v>
      </c>
      <c r="M114" s="400">
        <v>6.7069000000000001</v>
      </c>
      <c r="N114" s="400">
        <v>7.2371999999999996</v>
      </c>
      <c r="O114" s="400">
        <v>4.7396000000000003</v>
      </c>
      <c r="P114" s="399">
        <v>2.7147000000000001</v>
      </c>
      <c r="S114" s="399">
        <v>5.2291999999999996</v>
      </c>
      <c r="X114" s="399">
        <v>1.9998</v>
      </c>
      <c r="Y114" s="399">
        <v>5.5590000000000002</v>
      </c>
      <c r="Z114" s="399">
        <v>10.998100000000001</v>
      </c>
    </row>
    <row r="115" spans="1:26">
      <c r="A115" s="402">
        <v>42804</v>
      </c>
      <c r="E115" s="400">
        <v>1.9945999999999999</v>
      </c>
      <c r="G115" s="400">
        <v>6.7770000000000001</v>
      </c>
      <c r="H115" s="400">
        <v>5.3731999999999998</v>
      </c>
      <c r="I115" s="400">
        <v>7.3878000000000004</v>
      </c>
      <c r="J115" s="400">
        <v>7.6497000000000002</v>
      </c>
      <c r="K115" s="400">
        <v>5.9790000000000001</v>
      </c>
      <c r="L115" s="400">
        <v>9.9359999999999999</v>
      </c>
      <c r="M115" s="400">
        <v>6.7069000000000001</v>
      </c>
      <c r="N115" s="400">
        <v>7.2371999999999996</v>
      </c>
      <c r="O115" s="400">
        <v>4.7396000000000003</v>
      </c>
      <c r="P115" s="399">
        <v>2.7187000000000001</v>
      </c>
      <c r="S115" s="399">
        <v>5.2291999999999996</v>
      </c>
      <c r="X115" s="399">
        <v>1.9998</v>
      </c>
      <c r="Y115" s="399">
        <v>5.5590000000000002</v>
      </c>
      <c r="Z115" s="399">
        <v>10.998100000000001</v>
      </c>
    </row>
    <row r="116" spans="1:26">
      <c r="A116" s="402">
        <v>42807</v>
      </c>
      <c r="E116" s="400">
        <v>1.9945999999999999</v>
      </c>
      <c r="G116" s="400">
        <v>6.7770000000000001</v>
      </c>
      <c r="H116" s="400">
        <v>5.3731999999999998</v>
      </c>
      <c r="I116" s="400">
        <v>7.3878000000000004</v>
      </c>
      <c r="J116" s="400">
        <v>7.6497000000000002</v>
      </c>
      <c r="K116" s="400">
        <v>5.9790000000000001</v>
      </c>
      <c r="L116" s="400">
        <v>9.9359999999999999</v>
      </c>
      <c r="M116" s="400">
        <v>6.7069000000000001</v>
      </c>
      <c r="N116" s="400">
        <v>7.2371999999999996</v>
      </c>
      <c r="O116" s="400">
        <v>4.7396000000000003</v>
      </c>
      <c r="P116" s="399">
        <v>2.7187999999999999</v>
      </c>
      <c r="S116" s="399">
        <v>5.2291999999999996</v>
      </c>
      <c r="X116" s="399">
        <v>1.9998</v>
      </c>
      <c r="Y116" s="399">
        <v>5.5590000000000002</v>
      </c>
      <c r="Z116" s="399">
        <v>10.998100000000001</v>
      </c>
    </row>
    <row r="117" spans="1:26">
      <c r="A117" s="402">
        <v>42808</v>
      </c>
      <c r="E117" s="400">
        <v>1.9945999999999999</v>
      </c>
      <c r="G117" s="400">
        <v>6.7770000000000001</v>
      </c>
      <c r="H117" s="400">
        <v>5.3731999999999998</v>
      </c>
      <c r="I117" s="400">
        <v>7.3878000000000004</v>
      </c>
      <c r="J117" s="400">
        <v>7.6497000000000002</v>
      </c>
      <c r="K117" s="400">
        <v>5.9790000000000001</v>
      </c>
      <c r="L117" s="400">
        <v>9.9359999999999999</v>
      </c>
      <c r="M117" s="400">
        <v>6.7069000000000001</v>
      </c>
      <c r="N117" s="400">
        <v>7.2371999999999996</v>
      </c>
      <c r="O117" s="400">
        <v>4.7396000000000003</v>
      </c>
      <c r="P117" s="399">
        <v>2.7464</v>
      </c>
      <c r="S117" s="399">
        <v>5.2291999999999996</v>
      </c>
      <c r="X117" s="399">
        <v>1.9998</v>
      </c>
      <c r="Y117" s="399">
        <v>5.5590000000000002</v>
      </c>
      <c r="Z117" s="399">
        <v>10.998100000000001</v>
      </c>
    </row>
    <row r="118" spans="1:26">
      <c r="A118" s="402">
        <v>42809</v>
      </c>
      <c r="E118" s="400">
        <v>1.9945999999999999</v>
      </c>
      <c r="G118" s="400">
        <v>6.7770000000000001</v>
      </c>
      <c r="H118" s="400">
        <v>5.3731999999999998</v>
      </c>
      <c r="I118" s="400">
        <v>7.3878000000000004</v>
      </c>
      <c r="J118" s="400">
        <v>7.6497000000000002</v>
      </c>
      <c r="K118" s="400">
        <v>5.9790000000000001</v>
      </c>
      <c r="L118" s="400">
        <v>9.9359999999999999</v>
      </c>
      <c r="M118" s="400">
        <v>6.7069000000000001</v>
      </c>
      <c r="N118" s="400">
        <v>7.2371999999999996</v>
      </c>
      <c r="O118" s="400">
        <v>4.7396000000000003</v>
      </c>
      <c r="P118" s="399">
        <v>2.7682000000000002</v>
      </c>
      <c r="S118" s="399">
        <v>5.2291999999999996</v>
      </c>
      <c r="X118" s="399">
        <v>1.9998</v>
      </c>
      <c r="Y118" s="399">
        <v>5.5590000000000002</v>
      </c>
      <c r="Z118" s="399">
        <v>10.998100000000001</v>
      </c>
    </row>
    <row r="119" spans="1:26">
      <c r="A119" s="402">
        <v>42810</v>
      </c>
      <c r="E119" s="400">
        <v>1.9945999999999999</v>
      </c>
      <c r="G119" s="400">
        <v>6.7770000000000001</v>
      </c>
      <c r="H119" s="400">
        <v>5.3731999999999998</v>
      </c>
      <c r="I119" s="400">
        <v>7.3878000000000004</v>
      </c>
      <c r="J119" s="400">
        <v>7.6497000000000002</v>
      </c>
      <c r="K119" s="400">
        <v>5.9790000000000001</v>
      </c>
      <c r="L119" s="400">
        <v>9.9359999999999999</v>
      </c>
      <c r="M119" s="400">
        <v>6.7069000000000001</v>
      </c>
      <c r="N119" s="400">
        <v>7.2371999999999996</v>
      </c>
      <c r="O119" s="400">
        <v>4.7396000000000003</v>
      </c>
      <c r="P119" s="399">
        <v>2.6953999999999998</v>
      </c>
      <c r="S119" s="399">
        <v>5.2291999999999996</v>
      </c>
      <c r="X119" s="399">
        <v>1.9998</v>
      </c>
      <c r="Y119" s="399">
        <v>5.5590000000000002</v>
      </c>
      <c r="Z119" s="399">
        <v>10.998100000000001</v>
      </c>
    </row>
    <row r="120" spans="1:26">
      <c r="A120" s="402">
        <v>42811</v>
      </c>
      <c r="E120" s="400">
        <v>1.9945999999999999</v>
      </c>
      <c r="G120" s="400">
        <v>6.7770000000000001</v>
      </c>
      <c r="H120" s="400">
        <v>5.3731999999999998</v>
      </c>
      <c r="I120" s="400">
        <v>7.3878000000000004</v>
      </c>
      <c r="J120" s="400">
        <v>7.6497000000000002</v>
      </c>
      <c r="K120" s="400">
        <v>5.9790000000000001</v>
      </c>
      <c r="L120" s="400">
        <v>9.9359999999999999</v>
      </c>
      <c r="M120" s="400">
        <v>6.7069000000000001</v>
      </c>
      <c r="N120" s="400">
        <v>7.2371999999999996</v>
      </c>
      <c r="O120" s="400">
        <v>4.7396000000000003</v>
      </c>
      <c r="P120" s="399">
        <v>2.7017000000000002</v>
      </c>
      <c r="S120" s="399">
        <v>5.2291999999999996</v>
      </c>
      <c r="X120" s="399">
        <v>1.9998</v>
      </c>
      <c r="Y120" s="399">
        <v>5.5590000000000002</v>
      </c>
      <c r="Z120" s="399">
        <v>10.998100000000001</v>
      </c>
    </row>
    <row r="121" spans="1:26">
      <c r="A121" s="402">
        <v>42814</v>
      </c>
      <c r="E121" s="400">
        <v>1.9945999999999999</v>
      </c>
      <c r="G121" s="400">
        <v>6.7770000000000001</v>
      </c>
      <c r="H121" s="400">
        <v>5.3731999999999998</v>
      </c>
      <c r="I121" s="400">
        <v>7.3878000000000004</v>
      </c>
      <c r="J121" s="400">
        <v>7.6497000000000002</v>
      </c>
      <c r="K121" s="400">
        <v>5.9790000000000001</v>
      </c>
      <c r="L121" s="400">
        <v>9.9359999999999999</v>
      </c>
      <c r="M121" s="400">
        <v>6.7069000000000001</v>
      </c>
      <c r="N121" s="400">
        <v>7.2371999999999996</v>
      </c>
      <c r="O121" s="400">
        <v>4.7396000000000003</v>
      </c>
      <c r="P121" s="399">
        <v>2.6894</v>
      </c>
      <c r="S121" s="399">
        <v>5.2291999999999996</v>
      </c>
      <c r="X121" s="399">
        <v>1.9998</v>
      </c>
      <c r="Y121" s="399">
        <v>5.5590000000000002</v>
      </c>
      <c r="Z121" s="399">
        <v>10.998100000000001</v>
      </c>
    </row>
    <row r="122" spans="1:26">
      <c r="A122" s="402">
        <v>42815</v>
      </c>
      <c r="E122" s="400">
        <v>1.9945999999999999</v>
      </c>
      <c r="G122" s="400">
        <v>6.7770000000000001</v>
      </c>
      <c r="H122" s="400">
        <v>5.3731999999999998</v>
      </c>
      <c r="I122" s="400">
        <v>7.3878000000000004</v>
      </c>
      <c r="J122" s="400">
        <v>7.6497000000000002</v>
      </c>
      <c r="K122" s="400">
        <v>5.9790000000000001</v>
      </c>
      <c r="L122" s="400">
        <v>9.9359999999999999</v>
      </c>
      <c r="M122" s="400">
        <v>6.7069000000000001</v>
      </c>
      <c r="N122" s="400">
        <v>7.2371999999999996</v>
      </c>
      <c r="O122" s="400">
        <v>4.7396000000000003</v>
      </c>
      <c r="P122" s="399">
        <v>2.6936</v>
      </c>
      <c r="S122" s="399">
        <v>5.2291999999999996</v>
      </c>
      <c r="X122" s="399">
        <v>1.9998</v>
      </c>
      <c r="Y122" s="399">
        <v>5.5590000000000002</v>
      </c>
      <c r="Z122" s="399">
        <v>10.998100000000001</v>
      </c>
    </row>
    <row r="123" spans="1:26">
      <c r="A123" s="402">
        <v>42816</v>
      </c>
      <c r="E123" s="400">
        <v>1.9945999999999999</v>
      </c>
      <c r="G123" s="400">
        <v>6.7770000000000001</v>
      </c>
      <c r="H123" s="400">
        <v>5.3731999999999998</v>
      </c>
      <c r="I123" s="400">
        <v>7.3878000000000004</v>
      </c>
      <c r="J123" s="400">
        <v>7.6497000000000002</v>
      </c>
      <c r="K123" s="400">
        <v>5.9790000000000001</v>
      </c>
      <c r="L123" s="400">
        <v>9.9359999999999999</v>
      </c>
      <c r="M123" s="400">
        <v>6.7069000000000001</v>
      </c>
      <c r="N123" s="400">
        <v>7.2371999999999996</v>
      </c>
      <c r="O123" s="400">
        <v>4.7396000000000003</v>
      </c>
      <c r="P123" s="399">
        <v>2.7290999999999999</v>
      </c>
      <c r="S123" s="399">
        <v>5.2291999999999996</v>
      </c>
      <c r="X123" s="399">
        <v>1.9998</v>
      </c>
      <c r="Y123" s="399">
        <v>5.5590000000000002</v>
      </c>
      <c r="Z123" s="399">
        <v>10.998100000000001</v>
      </c>
    </row>
    <row r="124" spans="1:26">
      <c r="A124" s="402">
        <v>42817</v>
      </c>
      <c r="E124" s="400">
        <v>1.9945999999999999</v>
      </c>
      <c r="G124" s="400">
        <v>6.7770000000000001</v>
      </c>
      <c r="H124" s="400">
        <v>5.3731999999999998</v>
      </c>
      <c r="I124" s="400">
        <v>7.3878000000000004</v>
      </c>
      <c r="J124" s="400">
        <v>7.6497000000000002</v>
      </c>
      <c r="K124" s="400">
        <v>5.9790000000000001</v>
      </c>
      <c r="L124" s="400">
        <v>9.9359999999999999</v>
      </c>
      <c r="M124" s="400">
        <v>6.7069000000000001</v>
      </c>
      <c r="N124" s="400">
        <v>7.2371999999999996</v>
      </c>
      <c r="O124" s="400">
        <v>4.7396000000000003</v>
      </c>
      <c r="P124" s="399">
        <v>2.7229999999999999</v>
      </c>
      <c r="S124" s="399">
        <v>5.2291999999999996</v>
      </c>
      <c r="X124" s="399">
        <v>1.9998</v>
      </c>
      <c r="Y124" s="399">
        <v>5.5590000000000002</v>
      </c>
      <c r="Z124" s="399">
        <v>10.998100000000001</v>
      </c>
    </row>
    <row r="125" spans="1:26">
      <c r="A125" s="402">
        <v>42818</v>
      </c>
      <c r="E125" s="400">
        <v>1.9945999999999999</v>
      </c>
      <c r="G125" s="400">
        <v>6.7770000000000001</v>
      </c>
      <c r="H125" s="400">
        <v>5.3731999999999998</v>
      </c>
      <c r="I125" s="400">
        <v>7.3878000000000004</v>
      </c>
      <c r="J125" s="400">
        <v>7.6497000000000002</v>
      </c>
      <c r="K125" s="400">
        <v>5.9790000000000001</v>
      </c>
      <c r="L125" s="400">
        <v>9.9359999999999999</v>
      </c>
      <c r="M125" s="400">
        <v>6.7069000000000001</v>
      </c>
      <c r="N125" s="400">
        <v>7.2371999999999996</v>
      </c>
      <c r="O125" s="400">
        <v>4.7396000000000003</v>
      </c>
      <c r="P125" s="399">
        <v>2.7132999999999998</v>
      </c>
      <c r="S125" s="399">
        <v>5.2291999999999996</v>
      </c>
      <c r="X125" s="399">
        <v>1.9998</v>
      </c>
      <c r="Y125" s="399">
        <v>5.5590000000000002</v>
      </c>
      <c r="Z125" s="399">
        <v>10.998100000000001</v>
      </c>
    </row>
    <row r="126" spans="1:26">
      <c r="A126" s="402">
        <v>42821</v>
      </c>
      <c r="E126" s="400">
        <v>1.9945999999999999</v>
      </c>
      <c r="G126" s="400">
        <v>6.7770000000000001</v>
      </c>
      <c r="H126" s="400">
        <v>5.3731999999999998</v>
      </c>
      <c r="I126" s="400">
        <v>7.3878000000000004</v>
      </c>
      <c r="J126" s="400">
        <v>7.6497000000000002</v>
      </c>
      <c r="K126" s="400">
        <v>5.9790000000000001</v>
      </c>
      <c r="L126" s="400">
        <v>9.9359999999999999</v>
      </c>
      <c r="M126" s="400">
        <v>6.7069000000000001</v>
      </c>
      <c r="N126" s="400">
        <v>7.2371999999999996</v>
      </c>
      <c r="O126" s="400">
        <v>4.7396000000000003</v>
      </c>
      <c r="P126" s="399">
        <v>2.7206000000000001</v>
      </c>
      <c r="S126" s="399">
        <v>5.2291999999999996</v>
      </c>
      <c r="X126" s="399">
        <v>1.9998</v>
      </c>
      <c r="Y126" s="399">
        <v>5.5590000000000002</v>
      </c>
      <c r="Z126" s="399">
        <v>10.998100000000001</v>
      </c>
    </row>
    <row r="127" spans="1:26">
      <c r="A127" s="402">
        <v>42822</v>
      </c>
      <c r="E127" s="400">
        <v>1.9945999999999999</v>
      </c>
      <c r="G127" s="400">
        <v>6.7770000000000001</v>
      </c>
      <c r="H127" s="400">
        <v>5.3731999999999998</v>
      </c>
      <c r="I127" s="400">
        <v>7.3878000000000004</v>
      </c>
      <c r="J127" s="400">
        <v>7.6497000000000002</v>
      </c>
      <c r="K127" s="400">
        <v>5.9790000000000001</v>
      </c>
      <c r="L127" s="400">
        <v>9.9359999999999999</v>
      </c>
      <c r="M127" s="400">
        <v>6.7069000000000001</v>
      </c>
      <c r="N127" s="400">
        <v>7.2371999999999996</v>
      </c>
      <c r="O127" s="400">
        <v>4.7396000000000003</v>
      </c>
      <c r="P127" s="399">
        <v>2.7223000000000002</v>
      </c>
      <c r="S127" s="399">
        <v>5.2291999999999996</v>
      </c>
      <c r="X127" s="399">
        <v>1.9998</v>
      </c>
      <c r="Y127" s="399">
        <v>5.5590000000000002</v>
      </c>
      <c r="Z127" s="399">
        <v>10.998100000000001</v>
      </c>
    </row>
    <row r="128" spans="1:26">
      <c r="A128" s="402">
        <v>42823</v>
      </c>
      <c r="E128" s="400">
        <v>1.9945999999999999</v>
      </c>
      <c r="G128" s="400">
        <v>6.7770000000000001</v>
      </c>
      <c r="H128" s="400">
        <v>5.3731999999999998</v>
      </c>
      <c r="I128" s="400">
        <v>7.3878000000000004</v>
      </c>
      <c r="J128" s="400">
        <v>7.6497000000000002</v>
      </c>
      <c r="K128" s="400">
        <v>5.9790000000000001</v>
      </c>
      <c r="L128" s="400">
        <v>9.9359999999999999</v>
      </c>
      <c r="M128" s="400">
        <v>6.7069000000000001</v>
      </c>
      <c r="N128" s="400">
        <v>7.2371999999999996</v>
      </c>
      <c r="O128" s="400">
        <v>4.7396000000000003</v>
      </c>
      <c r="P128" s="399">
        <v>2.6936</v>
      </c>
      <c r="S128" s="399">
        <v>5.2291999999999996</v>
      </c>
      <c r="X128" s="399">
        <v>1.9998</v>
      </c>
      <c r="Y128" s="399">
        <v>5.5590000000000002</v>
      </c>
      <c r="Z128" s="399">
        <v>10.998100000000001</v>
      </c>
    </row>
    <row r="129" spans="1:26">
      <c r="A129" s="402">
        <v>42824</v>
      </c>
      <c r="E129" s="400">
        <v>1.9945999999999999</v>
      </c>
      <c r="G129" s="400">
        <v>6.7770000000000001</v>
      </c>
      <c r="H129" s="400">
        <v>5.3731999999999998</v>
      </c>
      <c r="I129" s="400">
        <v>7.3878000000000004</v>
      </c>
      <c r="J129" s="400">
        <v>7.6497000000000002</v>
      </c>
      <c r="K129" s="400">
        <v>5.9790000000000001</v>
      </c>
      <c r="L129" s="400">
        <v>9.9359999999999999</v>
      </c>
      <c r="M129" s="400">
        <v>6.7069000000000001</v>
      </c>
      <c r="N129" s="400">
        <v>7.2371999999999996</v>
      </c>
      <c r="O129" s="400">
        <v>4.7396000000000003</v>
      </c>
      <c r="P129" s="399">
        <v>2.6926999999999999</v>
      </c>
      <c r="S129" s="399">
        <v>5.2291999999999996</v>
      </c>
      <c r="X129" s="399">
        <v>1.9998</v>
      </c>
      <c r="Y129" s="399">
        <v>5.5590000000000002</v>
      </c>
      <c r="Z129" s="399">
        <v>10.998100000000001</v>
      </c>
    </row>
    <row r="130" spans="1:26">
      <c r="A130" s="402">
        <v>42825</v>
      </c>
      <c r="E130" s="400">
        <v>1.9945999999999999</v>
      </c>
      <c r="G130" s="400">
        <v>6.7770000000000001</v>
      </c>
      <c r="H130" s="400">
        <v>5.3731999999999998</v>
      </c>
      <c r="I130" s="400">
        <v>7.3878000000000004</v>
      </c>
      <c r="J130" s="400">
        <v>7.6497000000000002</v>
      </c>
      <c r="K130" s="400">
        <v>5.9790000000000001</v>
      </c>
      <c r="L130" s="400">
        <v>9.9359999999999999</v>
      </c>
      <c r="M130" s="400">
        <v>6.7069000000000001</v>
      </c>
      <c r="N130" s="400">
        <v>7.2371999999999996</v>
      </c>
      <c r="O130" s="400">
        <v>4.7396000000000003</v>
      </c>
      <c r="P130" s="399">
        <v>2.6956000000000002</v>
      </c>
      <c r="S130" s="399">
        <v>5.2291999999999996</v>
      </c>
      <c r="X130" s="399">
        <v>1.9998</v>
      </c>
      <c r="Y130" s="399">
        <v>5.5590000000000002</v>
      </c>
      <c r="Z130" s="399">
        <v>10.998100000000001</v>
      </c>
    </row>
    <row r="131" spans="1:26">
      <c r="A131" s="402">
        <v>42828</v>
      </c>
      <c r="E131" s="400">
        <v>1.9994000000000001</v>
      </c>
      <c r="G131" s="400">
        <v>6.7248000000000001</v>
      </c>
      <c r="H131" s="400">
        <v>5.3695000000000004</v>
      </c>
      <c r="I131" s="400">
        <v>7.3255999999999997</v>
      </c>
      <c r="J131" s="400">
        <v>7.6656000000000004</v>
      </c>
      <c r="K131" s="400">
        <v>5.9545000000000003</v>
      </c>
      <c r="L131" s="400">
        <v>10.137</v>
      </c>
      <c r="M131" s="400">
        <v>6.6788999999999996</v>
      </c>
      <c r="N131" s="400">
        <v>7.2023999999999999</v>
      </c>
      <c r="O131" s="400">
        <v>4.7396000000000003</v>
      </c>
      <c r="P131" s="399">
        <v>2.7534000000000001</v>
      </c>
      <c r="S131" s="399">
        <v>5.3583999999999996</v>
      </c>
      <c r="X131" s="399">
        <v>2.0276000000000001</v>
      </c>
      <c r="Y131" s="399">
        <v>5.5965999999999996</v>
      </c>
      <c r="Z131" s="399">
        <v>11.139699999999999</v>
      </c>
    </row>
    <row r="132" spans="1:26">
      <c r="A132" s="402">
        <v>42829</v>
      </c>
      <c r="E132" s="400">
        <v>1.9994000000000001</v>
      </c>
      <c r="G132" s="400">
        <v>6.7248000000000001</v>
      </c>
      <c r="H132" s="400">
        <v>5.3695000000000004</v>
      </c>
      <c r="I132" s="400">
        <v>7.3255999999999997</v>
      </c>
      <c r="J132" s="400">
        <v>7.6656000000000004</v>
      </c>
      <c r="K132" s="400">
        <v>5.9545000000000003</v>
      </c>
      <c r="L132" s="400">
        <v>10.137</v>
      </c>
      <c r="M132" s="400">
        <v>6.6788999999999996</v>
      </c>
      <c r="N132" s="400">
        <v>7.2023999999999999</v>
      </c>
      <c r="O132" s="400">
        <v>4.7396000000000003</v>
      </c>
      <c r="P132" s="399">
        <v>2.7621000000000002</v>
      </c>
      <c r="S132" s="399">
        <v>5.3583999999999996</v>
      </c>
      <c r="X132" s="399">
        <v>2.0276000000000001</v>
      </c>
      <c r="Y132" s="399">
        <v>5.5965999999999996</v>
      </c>
      <c r="Z132" s="399">
        <v>11.139699999999999</v>
      </c>
    </row>
    <row r="133" spans="1:26">
      <c r="A133" s="402">
        <v>42830</v>
      </c>
      <c r="E133" s="400">
        <v>1.9994000000000001</v>
      </c>
      <c r="G133" s="400">
        <v>6.7248000000000001</v>
      </c>
      <c r="H133" s="400">
        <v>5.3695000000000004</v>
      </c>
      <c r="I133" s="400">
        <v>7.3255999999999997</v>
      </c>
      <c r="J133" s="400">
        <v>7.6656000000000004</v>
      </c>
      <c r="K133" s="400">
        <v>5.9545000000000003</v>
      </c>
      <c r="L133" s="400">
        <v>10.137</v>
      </c>
      <c r="M133" s="400">
        <v>6.6788999999999996</v>
      </c>
      <c r="N133" s="400">
        <v>7.2023999999999999</v>
      </c>
      <c r="O133" s="400">
        <v>4.7396000000000003</v>
      </c>
      <c r="P133" s="399">
        <v>2.7627999999999999</v>
      </c>
      <c r="S133" s="399">
        <v>5.3583999999999996</v>
      </c>
      <c r="X133" s="399">
        <v>2.0276000000000001</v>
      </c>
      <c r="Y133" s="399">
        <v>5.5965999999999996</v>
      </c>
      <c r="Z133" s="399">
        <v>11.139699999999999</v>
      </c>
    </row>
    <row r="134" spans="1:26">
      <c r="A134" s="402">
        <v>42831</v>
      </c>
      <c r="E134" s="400">
        <v>1.9994000000000001</v>
      </c>
      <c r="G134" s="400">
        <v>6.7248000000000001</v>
      </c>
      <c r="H134" s="400">
        <v>5.3695000000000004</v>
      </c>
      <c r="I134" s="400">
        <v>7.3255999999999997</v>
      </c>
      <c r="J134" s="400">
        <v>7.6656000000000004</v>
      </c>
      <c r="K134" s="400">
        <v>5.9545000000000003</v>
      </c>
      <c r="L134" s="400">
        <v>10.137</v>
      </c>
      <c r="M134" s="400">
        <v>6.6788999999999996</v>
      </c>
      <c r="N134" s="400">
        <v>7.2023999999999999</v>
      </c>
      <c r="O134" s="400">
        <v>4.7396000000000003</v>
      </c>
      <c r="P134" s="399">
        <v>2.7643</v>
      </c>
      <c r="S134" s="399">
        <v>5.3583999999999996</v>
      </c>
      <c r="X134" s="399">
        <v>2.0276000000000001</v>
      </c>
      <c r="Y134" s="399">
        <v>5.5965999999999996</v>
      </c>
      <c r="Z134" s="399">
        <v>11.139699999999999</v>
      </c>
    </row>
    <row r="135" spans="1:26">
      <c r="A135" s="402">
        <v>42832</v>
      </c>
      <c r="E135" s="400">
        <v>1.9994000000000001</v>
      </c>
      <c r="G135" s="400">
        <v>6.7248000000000001</v>
      </c>
      <c r="H135" s="400">
        <v>5.3695000000000004</v>
      </c>
      <c r="I135" s="400">
        <v>7.3255999999999997</v>
      </c>
      <c r="J135" s="400">
        <v>7.6656000000000004</v>
      </c>
      <c r="K135" s="400">
        <v>5.9545000000000003</v>
      </c>
      <c r="L135" s="400">
        <v>10.137</v>
      </c>
      <c r="M135" s="400">
        <v>6.6788999999999996</v>
      </c>
      <c r="N135" s="400">
        <v>7.2023999999999999</v>
      </c>
      <c r="O135" s="400">
        <v>4.7396000000000003</v>
      </c>
      <c r="P135" s="399">
        <v>2.7648999999999999</v>
      </c>
      <c r="S135" s="399">
        <v>5.3583999999999996</v>
      </c>
      <c r="X135" s="399">
        <v>2.0276000000000001</v>
      </c>
      <c r="Y135" s="399">
        <v>5.5965999999999996</v>
      </c>
      <c r="Z135" s="399">
        <v>11.139699999999999</v>
      </c>
    </row>
    <row r="136" spans="1:26">
      <c r="A136" s="402">
        <v>42835</v>
      </c>
      <c r="E136" s="400">
        <v>1.9994000000000001</v>
      </c>
      <c r="G136" s="400">
        <v>6.7248000000000001</v>
      </c>
      <c r="H136" s="400">
        <v>5.3695000000000004</v>
      </c>
      <c r="I136" s="400">
        <v>7.3255999999999997</v>
      </c>
      <c r="J136" s="400">
        <v>7.6656000000000004</v>
      </c>
      <c r="K136" s="400">
        <v>5.9545000000000003</v>
      </c>
      <c r="L136" s="400">
        <v>10.137</v>
      </c>
      <c r="M136" s="400">
        <v>6.6788999999999996</v>
      </c>
      <c r="N136" s="400">
        <v>7.2023999999999999</v>
      </c>
      <c r="O136" s="400">
        <v>4.7396000000000003</v>
      </c>
      <c r="P136" s="399">
        <v>2.7410000000000001</v>
      </c>
      <c r="S136" s="399">
        <v>5.3583999999999996</v>
      </c>
      <c r="X136" s="399">
        <v>2.0276000000000001</v>
      </c>
      <c r="Y136" s="399">
        <v>5.5965999999999996</v>
      </c>
      <c r="Z136" s="399">
        <v>11.139699999999999</v>
      </c>
    </row>
    <row r="137" spans="1:26">
      <c r="A137" s="402">
        <v>42836</v>
      </c>
      <c r="E137" s="400">
        <v>1.9994000000000001</v>
      </c>
      <c r="G137" s="400">
        <v>6.7248000000000001</v>
      </c>
      <c r="H137" s="400">
        <v>5.3695000000000004</v>
      </c>
      <c r="I137" s="400">
        <v>7.3255999999999997</v>
      </c>
      <c r="J137" s="400">
        <v>7.6656000000000004</v>
      </c>
      <c r="K137" s="400">
        <v>5.9545000000000003</v>
      </c>
      <c r="L137" s="400">
        <v>10.137</v>
      </c>
      <c r="M137" s="400">
        <v>6.6788999999999996</v>
      </c>
      <c r="N137" s="400">
        <v>7.2023999999999999</v>
      </c>
      <c r="O137" s="400">
        <v>4.7396000000000003</v>
      </c>
      <c r="P137" s="399">
        <v>2.7456</v>
      </c>
      <c r="S137" s="399">
        <v>5.3583999999999996</v>
      </c>
      <c r="X137" s="399">
        <v>2.0276000000000001</v>
      </c>
      <c r="Y137" s="399">
        <v>5.5965999999999996</v>
      </c>
      <c r="Z137" s="399">
        <v>11.139699999999999</v>
      </c>
    </row>
    <row r="138" spans="1:26">
      <c r="A138" s="402">
        <v>42837</v>
      </c>
      <c r="E138" s="400">
        <v>1.9994000000000001</v>
      </c>
      <c r="G138" s="400">
        <v>6.7248000000000001</v>
      </c>
      <c r="H138" s="400">
        <v>5.3695000000000004</v>
      </c>
      <c r="I138" s="400">
        <v>7.3255999999999997</v>
      </c>
      <c r="J138" s="400">
        <v>7.6656000000000004</v>
      </c>
      <c r="K138" s="400">
        <v>5.9545000000000003</v>
      </c>
      <c r="L138" s="400">
        <v>10.137</v>
      </c>
      <c r="M138" s="400">
        <v>6.6788999999999996</v>
      </c>
      <c r="N138" s="400">
        <v>7.2023999999999999</v>
      </c>
      <c r="O138" s="400">
        <v>4.7396000000000003</v>
      </c>
      <c r="P138" s="399">
        <v>2.7557999999999998</v>
      </c>
      <c r="S138" s="399">
        <v>5.3583999999999996</v>
      </c>
      <c r="X138" s="399">
        <v>2.0276000000000001</v>
      </c>
      <c r="Y138" s="399">
        <v>5.5965999999999996</v>
      </c>
      <c r="Z138" s="399">
        <v>11.139699999999999</v>
      </c>
    </row>
    <row r="139" spans="1:26">
      <c r="A139" s="402">
        <v>42838</v>
      </c>
      <c r="E139" s="400">
        <v>1.9994000000000001</v>
      </c>
      <c r="G139" s="400">
        <v>6.7248000000000001</v>
      </c>
      <c r="H139" s="400">
        <v>5.3695000000000004</v>
      </c>
      <c r="I139" s="400">
        <v>7.3255999999999997</v>
      </c>
      <c r="J139" s="400">
        <v>7.6656000000000004</v>
      </c>
      <c r="K139" s="400">
        <v>5.9545000000000003</v>
      </c>
      <c r="L139" s="400">
        <v>10.137</v>
      </c>
      <c r="M139" s="400">
        <v>6.6788999999999996</v>
      </c>
      <c r="N139" s="400">
        <v>7.2023999999999999</v>
      </c>
      <c r="O139" s="400">
        <v>4.7396000000000003</v>
      </c>
      <c r="P139" s="399">
        <v>2.7486999999999999</v>
      </c>
      <c r="S139" s="399">
        <v>5.3583999999999996</v>
      </c>
      <c r="X139" s="399">
        <v>2.0276000000000001</v>
      </c>
      <c r="Y139" s="399">
        <v>5.5965999999999996</v>
      </c>
      <c r="Z139" s="399">
        <v>11.139699999999999</v>
      </c>
    </row>
    <row r="140" spans="1:26">
      <c r="A140" s="402">
        <v>42839</v>
      </c>
      <c r="E140" s="400">
        <v>1.9994000000000001</v>
      </c>
      <c r="G140" s="400">
        <v>6.7248000000000001</v>
      </c>
      <c r="H140" s="400">
        <v>5.3695000000000004</v>
      </c>
      <c r="I140" s="400">
        <v>7.3255999999999997</v>
      </c>
      <c r="J140" s="400">
        <v>7.6656000000000004</v>
      </c>
      <c r="K140" s="400">
        <v>5.9545000000000003</v>
      </c>
      <c r="L140" s="400">
        <v>10.137</v>
      </c>
      <c r="M140" s="400">
        <v>6.6788999999999996</v>
      </c>
      <c r="N140" s="400">
        <v>7.2023999999999999</v>
      </c>
      <c r="O140" s="400">
        <v>4.7396000000000003</v>
      </c>
      <c r="P140" s="399">
        <v>2.7486999999999999</v>
      </c>
      <c r="S140" s="399">
        <v>5.3583999999999996</v>
      </c>
      <c r="X140" s="399">
        <v>2.0276000000000001</v>
      </c>
      <c r="Y140" s="399">
        <v>5.5965999999999996</v>
      </c>
      <c r="Z140" s="399">
        <v>11.139699999999999</v>
      </c>
    </row>
    <row r="141" spans="1:26">
      <c r="A141" s="402">
        <v>42842</v>
      </c>
      <c r="E141" s="400">
        <v>1.9994000000000001</v>
      </c>
      <c r="G141" s="400">
        <v>6.7248000000000001</v>
      </c>
      <c r="H141" s="400">
        <v>5.3695000000000004</v>
      </c>
      <c r="I141" s="400">
        <v>7.3255999999999997</v>
      </c>
      <c r="J141" s="400">
        <v>7.6656000000000004</v>
      </c>
      <c r="K141" s="400">
        <v>5.9545000000000003</v>
      </c>
      <c r="L141" s="400">
        <v>10.137</v>
      </c>
      <c r="M141" s="400">
        <v>6.6788999999999996</v>
      </c>
      <c r="N141" s="400">
        <v>7.2023999999999999</v>
      </c>
      <c r="O141" s="400">
        <v>4.7396000000000003</v>
      </c>
      <c r="P141" s="399">
        <v>2.7528000000000001</v>
      </c>
      <c r="S141" s="399">
        <v>5.3583999999999996</v>
      </c>
      <c r="X141" s="399">
        <v>2.0276000000000001</v>
      </c>
      <c r="Y141" s="399">
        <v>5.5965999999999996</v>
      </c>
      <c r="Z141" s="399">
        <v>11.139699999999999</v>
      </c>
    </row>
    <row r="142" spans="1:26">
      <c r="A142" s="402">
        <v>42843</v>
      </c>
      <c r="E142" s="400">
        <v>1.9994000000000001</v>
      </c>
      <c r="G142" s="400">
        <v>6.7248000000000001</v>
      </c>
      <c r="H142" s="400">
        <v>5.3695000000000004</v>
      </c>
      <c r="I142" s="400">
        <v>7.3255999999999997</v>
      </c>
      <c r="J142" s="400">
        <v>7.6656000000000004</v>
      </c>
      <c r="K142" s="400">
        <v>5.9545000000000003</v>
      </c>
      <c r="L142" s="400">
        <v>10.137</v>
      </c>
      <c r="M142" s="400">
        <v>6.6788999999999996</v>
      </c>
      <c r="N142" s="400">
        <v>7.2023999999999999</v>
      </c>
      <c r="O142" s="400">
        <v>4.7396000000000003</v>
      </c>
      <c r="P142" s="399">
        <v>2.7565</v>
      </c>
      <c r="S142" s="399">
        <v>5.3583999999999996</v>
      </c>
      <c r="X142" s="399">
        <v>2.0276000000000001</v>
      </c>
      <c r="Y142" s="399">
        <v>5.5965999999999996</v>
      </c>
      <c r="Z142" s="399">
        <v>11.139699999999999</v>
      </c>
    </row>
    <row r="143" spans="1:26">
      <c r="A143" s="402">
        <v>42844</v>
      </c>
      <c r="E143" s="400">
        <v>1.9994000000000001</v>
      </c>
      <c r="G143" s="400">
        <v>6.7248000000000001</v>
      </c>
      <c r="H143" s="400">
        <v>5.3695000000000004</v>
      </c>
      <c r="I143" s="400">
        <v>7.3255999999999997</v>
      </c>
      <c r="J143" s="400">
        <v>7.6656000000000004</v>
      </c>
      <c r="K143" s="400">
        <v>5.9545000000000003</v>
      </c>
      <c r="L143" s="400">
        <v>10.137</v>
      </c>
      <c r="M143" s="400">
        <v>6.6788999999999996</v>
      </c>
      <c r="N143" s="400">
        <v>7.2023999999999999</v>
      </c>
      <c r="O143" s="400">
        <v>4.7396000000000003</v>
      </c>
      <c r="P143" s="399">
        <v>2.7452000000000001</v>
      </c>
      <c r="S143" s="399">
        <v>5.3583999999999996</v>
      </c>
      <c r="X143" s="399">
        <v>2.0276000000000001</v>
      </c>
      <c r="Y143" s="399">
        <v>5.5965999999999996</v>
      </c>
      <c r="Z143" s="399">
        <v>11.139699999999999</v>
      </c>
    </row>
    <row r="144" spans="1:26">
      <c r="A144" s="402">
        <v>42845</v>
      </c>
      <c r="E144" s="400">
        <v>1.9994000000000001</v>
      </c>
      <c r="G144" s="400">
        <v>6.7248000000000001</v>
      </c>
      <c r="H144" s="400">
        <v>5.3695000000000004</v>
      </c>
      <c r="I144" s="400">
        <v>7.3255999999999997</v>
      </c>
      <c r="J144" s="400">
        <v>7.6656000000000004</v>
      </c>
      <c r="K144" s="400">
        <v>5.9545000000000003</v>
      </c>
      <c r="L144" s="400">
        <v>10.137</v>
      </c>
      <c r="M144" s="400">
        <v>6.6788999999999996</v>
      </c>
      <c r="N144" s="400">
        <v>7.2023999999999999</v>
      </c>
      <c r="O144" s="400">
        <v>4.7396000000000003</v>
      </c>
      <c r="P144" s="399">
        <v>2.7410999999999999</v>
      </c>
      <c r="S144" s="399">
        <v>5.3583999999999996</v>
      </c>
      <c r="X144" s="399">
        <v>2.0276000000000001</v>
      </c>
      <c r="Y144" s="399">
        <v>5.5965999999999996</v>
      </c>
      <c r="Z144" s="399">
        <v>11.139699999999999</v>
      </c>
    </row>
    <row r="145" spans="1:26">
      <c r="A145" s="402">
        <v>42846</v>
      </c>
      <c r="E145" s="400">
        <v>1.9994000000000001</v>
      </c>
      <c r="G145" s="400">
        <v>6.7248000000000001</v>
      </c>
      <c r="H145" s="400">
        <v>5.3695000000000004</v>
      </c>
      <c r="I145" s="400">
        <v>7.3255999999999997</v>
      </c>
      <c r="J145" s="400">
        <v>7.6656000000000004</v>
      </c>
      <c r="K145" s="400">
        <v>5.9545000000000003</v>
      </c>
      <c r="L145" s="400">
        <v>10.137</v>
      </c>
      <c r="M145" s="400">
        <v>6.6788999999999996</v>
      </c>
      <c r="N145" s="400">
        <v>7.2023999999999999</v>
      </c>
      <c r="O145" s="400">
        <v>4.7396000000000003</v>
      </c>
      <c r="P145" s="399">
        <v>2.7342</v>
      </c>
      <c r="S145" s="399">
        <v>5.3583999999999996</v>
      </c>
      <c r="X145" s="399">
        <v>2.0276000000000001</v>
      </c>
      <c r="Y145" s="399">
        <v>5.5965999999999996</v>
      </c>
      <c r="Z145" s="399">
        <v>11.139699999999999</v>
      </c>
    </row>
    <row r="146" spans="1:26">
      <c r="A146" s="402">
        <v>42849</v>
      </c>
      <c r="E146" s="400">
        <v>1.9994000000000001</v>
      </c>
      <c r="G146" s="400">
        <v>6.7248000000000001</v>
      </c>
      <c r="H146" s="400">
        <v>5.3695000000000004</v>
      </c>
      <c r="I146" s="400">
        <v>7.3255999999999997</v>
      </c>
      <c r="J146" s="400">
        <v>7.6656000000000004</v>
      </c>
      <c r="K146" s="400">
        <v>5.9545000000000003</v>
      </c>
      <c r="L146" s="400">
        <v>10.137</v>
      </c>
      <c r="M146" s="400">
        <v>6.6788999999999996</v>
      </c>
      <c r="N146" s="400">
        <v>7.2023999999999999</v>
      </c>
      <c r="O146" s="400">
        <v>4.7396000000000003</v>
      </c>
      <c r="P146" s="399">
        <v>2.6812</v>
      </c>
      <c r="S146" s="399">
        <v>5.3583999999999996</v>
      </c>
      <c r="X146" s="399">
        <v>2.0276000000000001</v>
      </c>
      <c r="Y146" s="399">
        <v>5.5965999999999996</v>
      </c>
      <c r="Z146" s="399">
        <v>11.139699999999999</v>
      </c>
    </row>
    <row r="147" spans="1:26">
      <c r="A147" s="402">
        <v>42850</v>
      </c>
      <c r="E147" s="400">
        <v>1.9994000000000001</v>
      </c>
      <c r="G147" s="400">
        <v>6.7248000000000001</v>
      </c>
      <c r="H147" s="400">
        <v>5.3695000000000004</v>
      </c>
      <c r="I147" s="400">
        <v>7.3255999999999997</v>
      </c>
      <c r="J147" s="400">
        <v>7.6656000000000004</v>
      </c>
      <c r="K147" s="400">
        <v>5.9545000000000003</v>
      </c>
      <c r="L147" s="400">
        <v>10.137</v>
      </c>
      <c r="M147" s="400">
        <v>6.6788999999999996</v>
      </c>
      <c r="N147" s="400">
        <v>7.2023999999999999</v>
      </c>
      <c r="O147" s="400">
        <v>4.7396000000000003</v>
      </c>
      <c r="P147" s="399">
        <v>2.6701999999999999</v>
      </c>
      <c r="S147" s="399">
        <v>5.3583999999999996</v>
      </c>
      <c r="X147" s="399">
        <v>2.0276000000000001</v>
      </c>
      <c r="Y147" s="399">
        <v>5.5965999999999996</v>
      </c>
      <c r="Z147" s="399">
        <v>11.139699999999999</v>
      </c>
    </row>
    <row r="148" spans="1:26">
      <c r="A148" s="402">
        <v>42851</v>
      </c>
      <c r="E148" s="400">
        <v>1.9994000000000001</v>
      </c>
      <c r="G148" s="400">
        <v>6.7248000000000001</v>
      </c>
      <c r="H148" s="400">
        <v>5.3695000000000004</v>
      </c>
      <c r="I148" s="400">
        <v>7.3255999999999997</v>
      </c>
      <c r="J148" s="400">
        <v>7.6656000000000004</v>
      </c>
      <c r="K148" s="400">
        <v>5.9545000000000003</v>
      </c>
      <c r="L148" s="400">
        <v>10.137</v>
      </c>
      <c r="M148" s="400">
        <v>6.6788999999999996</v>
      </c>
      <c r="N148" s="400">
        <v>7.2023999999999999</v>
      </c>
      <c r="O148" s="400">
        <v>4.7396000000000003</v>
      </c>
      <c r="P148" s="399">
        <v>2.6715</v>
      </c>
      <c r="S148" s="399">
        <v>5.3583999999999996</v>
      </c>
      <c r="X148" s="399">
        <v>2.0276000000000001</v>
      </c>
      <c r="Y148" s="399">
        <v>5.5965999999999996</v>
      </c>
      <c r="Z148" s="399">
        <v>11.139699999999999</v>
      </c>
    </row>
    <row r="149" spans="1:26">
      <c r="A149" s="402">
        <v>42852</v>
      </c>
      <c r="E149" s="400">
        <v>1.9994000000000001</v>
      </c>
      <c r="G149" s="400">
        <v>6.7248000000000001</v>
      </c>
      <c r="H149" s="400">
        <v>5.3695000000000004</v>
      </c>
      <c r="I149" s="400">
        <v>7.3255999999999997</v>
      </c>
      <c r="J149" s="400">
        <v>7.6656000000000004</v>
      </c>
      <c r="K149" s="400">
        <v>5.9545000000000003</v>
      </c>
      <c r="L149" s="400">
        <v>10.137</v>
      </c>
      <c r="M149" s="400">
        <v>6.6788999999999996</v>
      </c>
      <c r="N149" s="400">
        <v>7.2023999999999999</v>
      </c>
      <c r="O149" s="400">
        <v>4.7396000000000003</v>
      </c>
      <c r="P149" s="399">
        <v>2.6638000000000002</v>
      </c>
      <c r="S149" s="399">
        <v>5.3583999999999996</v>
      </c>
      <c r="X149" s="399">
        <v>2.0276000000000001</v>
      </c>
      <c r="Y149" s="399">
        <v>5.5965999999999996</v>
      </c>
      <c r="Z149" s="399">
        <v>11.139699999999999</v>
      </c>
    </row>
    <row r="150" spans="1:26">
      <c r="A150" s="402">
        <v>42853</v>
      </c>
      <c r="E150" s="400">
        <v>1.9994000000000001</v>
      </c>
      <c r="G150" s="400">
        <v>6.7248000000000001</v>
      </c>
      <c r="H150" s="400">
        <v>5.3695000000000004</v>
      </c>
      <c r="I150" s="400">
        <v>7.3255999999999997</v>
      </c>
      <c r="J150" s="400">
        <v>7.6656000000000004</v>
      </c>
      <c r="K150" s="400">
        <v>5.9545000000000003</v>
      </c>
      <c r="L150" s="400">
        <v>10.137</v>
      </c>
      <c r="M150" s="400">
        <v>6.6788999999999996</v>
      </c>
      <c r="N150" s="400">
        <v>7.2023999999999999</v>
      </c>
      <c r="O150" s="400">
        <v>4.7396000000000003</v>
      </c>
      <c r="P150" s="399">
        <v>2.6604000000000001</v>
      </c>
      <c r="S150" s="399">
        <v>5.3583999999999996</v>
      </c>
      <c r="X150" s="399">
        <v>2.0276000000000001</v>
      </c>
      <c r="Y150" s="399">
        <v>5.5965999999999996</v>
      </c>
      <c r="Z150" s="399">
        <v>11.139699999999999</v>
      </c>
    </row>
    <row r="151" spans="1:26">
      <c r="A151" s="402">
        <v>42856</v>
      </c>
      <c r="E151" s="400">
        <v>1.9187000000000001</v>
      </c>
      <c r="G151" s="400">
        <v>6.6433</v>
      </c>
      <c r="H151" s="400">
        <v>5.3621999999999996</v>
      </c>
      <c r="I151" s="400">
        <v>7.3746999999999998</v>
      </c>
      <c r="J151" s="400">
        <v>7.7020999999999997</v>
      </c>
      <c r="K151" s="400">
        <v>5.9945000000000004</v>
      </c>
      <c r="L151" s="400">
        <v>10.135199999999999</v>
      </c>
      <c r="M151" s="400">
        <v>6.7241</v>
      </c>
      <c r="N151" s="400">
        <v>7.2671999999999999</v>
      </c>
      <c r="O151" s="400">
        <v>4.7396000000000003</v>
      </c>
      <c r="P151" s="399">
        <v>2.6867999999999999</v>
      </c>
      <c r="S151" s="399">
        <v>5.3423999999999996</v>
      </c>
      <c r="X151" s="399">
        <v>2.0304000000000002</v>
      </c>
      <c r="Y151" s="399">
        <v>5.5811999999999999</v>
      </c>
      <c r="Z151" s="399">
        <v>11.151300000000001</v>
      </c>
    </row>
    <row r="152" spans="1:26">
      <c r="A152" s="402">
        <v>42857</v>
      </c>
      <c r="E152" s="400">
        <v>1.9187000000000001</v>
      </c>
      <c r="G152" s="400">
        <v>6.6433</v>
      </c>
      <c r="H152" s="400">
        <v>5.3621999999999996</v>
      </c>
      <c r="I152" s="400">
        <v>7.3746999999999998</v>
      </c>
      <c r="J152" s="400">
        <v>7.7020999999999997</v>
      </c>
      <c r="K152" s="400">
        <v>5.9945000000000004</v>
      </c>
      <c r="L152" s="400">
        <v>10.135199999999999</v>
      </c>
      <c r="M152" s="400">
        <v>6.7241</v>
      </c>
      <c r="N152" s="400">
        <v>7.2671999999999999</v>
      </c>
      <c r="O152" s="400">
        <v>4.7396000000000003</v>
      </c>
      <c r="P152" s="399">
        <v>2.681</v>
      </c>
      <c r="S152" s="399">
        <v>5.3423999999999996</v>
      </c>
      <c r="X152" s="399">
        <v>2.0304000000000002</v>
      </c>
      <c r="Y152" s="399">
        <v>5.5811999999999999</v>
      </c>
      <c r="Z152" s="399">
        <v>11.151300000000001</v>
      </c>
    </row>
    <row r="153" spans="1:26">
      <c r="A153" s="402">
        <v>42858</v>
      </c>
      <c r="E153" s="400">
        <v>1.9187000000000001</v>
      </c>
      <c r="G153" s="400">
        <v>6.6433</v>
      </c>
      <c r="H153" s="400">
        <v>5.3621999999999996</v>
      </c>
      <c r="I153" s="400">
        <v>7.3746999999999998</v>
      </c>
      <c r="J153" s="400">
        <v>7.7020999999999997</v>
      </c>
      <c r="K153" s="400">
        <v>5.9945000000000004</v>
      </c>
      <c r="L153" s="400">
        <v>10.135199999999999</v>
      </c>
      <c r="M153" s="400">
        <v>6.7241</v>
      </c>
      <c r="N153" s="400">
        <v>7.2671999999999999</v>
      </c>
      <c r="O153" s="400">
        <v>4.7396000000000003</v>
      </c>
      <c r="P153" s="399">
        <v>2.6694</v>
      </c>
      <c r="S153" s="399">
        <v>5.3423999999999996</v>
      </c>
      <c r="X153" s="399">
        <v>2.0304000000000002</v>
      </c>
      <c r="Y153" s="399">
        <v>5.5811999999999999</v>
      </c>
      <c r="Z153" s="399">
        <v>11.151300000000001</v>
      </c>
    </row>
    <row r="154" spans="1:26">
      <c r="A154" s="402">
        <v>42859</v>
      </c>
      <c r="E154" s="400">
        <v>1.9187000000000001</v>
      </c>
      <c r="G154" s="400">
        <v>6.6433</v>
      </c>
      <c r="H154" s="400">
        <v>5.3621999999999996</v>
      </c>
      <c r="I154" s="400">
        <v>7.3746999999999998</v>
      </c>
      <c r="J154" s="400">
        <v>7.7020999999999997</v>
      </c>
      <c r="K154" s="400">
        <v>5.9945000000000004</v>
      </c>
      <c r="L154" s="400">
        <v>10.135199999999999</v>
      </c>
      <c r="M154" s="400">
        <v>6.7241</v>
      </c>
      <c r="N154" s="400">
        <v>7.2671999999999999</v>
      </c>
      <c r="O154" s="400">
        <v>4.7396000000000003</v>
      </c>
      <c r="P154" s="399">
        <v>2.6635</v>
      </c>
      <c r="S154" s="399">
        <v>5.3423999999999996</v>
      </c>
      <c r="X154" s="399">
        <v>2.0304000000000002</v>
      </c>
      <c r="Y154" s="399">
        <v>5.5811999999999999</v>
      </c>
      <c r="Z154" s="399">
        <v>11.151300000000001</v>
      </c>
    </row>
    <row r="155" spans="1:26">
      <c r="A155" s="402">
        <v>42860</v>
      </c>
      <c r="E155" s="400">
        <v>1.9187000000000001</v>
      </c>
      <c r="G155" s="400">
        <v>6.6433</v>
      </c>
      <c r="H155" s="400">
        <v>5.3621999999999996</v>
      </c>
      <c r="I155" s="400">
        <v>7.3746999999999998</v>
      </c>
      <c r="J155" s="400">
        <v>7.7020999999999997</v>
      </c>
      <c r="K155" s="400">
        <v>5.9945000000000004</v>
      </c>
      <c r="L155" s="400">
        <v>10.135199999999999</v>
      </c>
      <c r="M155" s="400">
        <v>6.7241</v>
      </c>
      <c r="N155" s="400">
        <v>7.2671999999999999</v>
      </c>
      <c r="O155" s="400">
        <v>4.7396000000000003</v>
      </c>
      <c r="P155" s="399">
        <v>2.6623000000000001</v>
      </c>
      <c r="S155" s="399">
        <v>5.3423999999999996</v>
      </c>
      <c r="X155" s="399">
        <v>2.0304000000000002</v>
      </c>
      <c r="Y155" s="399">
        <v>5.5811999999999999</v>
      </c>
      <c r="Z155" s="399">
        <v>11.151300000000001</v>
      </c>
    </row>
    <row r="156" spans="1:26">
      <c r="A156" s="402">
        <v>42863</v>
      </c>
      <c r="E156" s="400">
        <v>1.9187000000000001</v>
      </c>
      <c r="G156" s="400">
        <v>6.6433</v>
      </c>
      <c r="H156" s="400">
        <v>5.3621999999999996</v>
      </c>
      <c r="I156" s="400">
        <v>7.3746999999999998</v>
      </c>
      <c r="J156" s="400">
        <v>7.7020999999999997</v>
      </c>
      <c r="K156" s="400">
        <v>5.9945000000000004</v>
      </c>
      <c r="L156" s="400">
        <v>10.135199999999999</v>
      </c>
      <c r="M156" s="400">
        <v>6.7241</v>
      </c>
      <c r="N156" s="400">
        <v>7.2671999999999999</v>
      </c>
      <c r="O156" s="400">
        <v>4.7396000000000003</v>
      </c>
      <c r="P156" s="399">
        <v>2.6456</v>
      </c>
      <c r="S156" s="399">
        <v>5.3423999999999996</v>
      </c>
      <c r="X156" s="399">
        <v>2.0304000000000002</v>
      </c>
      <c r="Y156" s="399">
        <v>5.5811999999999999</v>
      </c>
      <c r="Z156" s="399">
        <v>11.151300000000001</v>
      </c>
    </row>
    <row r="157" spans="1:26">
      <c r="A157" s="402">
        <v>42864</v>
      </c>
      <c r="E157" s="400">
        <v>1.9187000000000001</v>
      </c>
      <c r="G157" s="400">
        <v>6.6433</v>
      </c>
      <c r="H157" s="400">
        <v>5.3621999999999996</v>
      </c>
      <c r="I157" s="400">
        <v>7.3746999999999998</v>
      </c>
      <c r="J157" s="400">
        <v>7.7020999999999997</v>
      </c>
      <c r="K157" s="400">
        <v>5.9945000000000004</v>
      </c>
      <c r="L157" s="400">
        <v>10.135199999999999</v>
      </c>
      <c r="M157" s="400">
        <v>6.7241</v>
      </c>
      <c r="N157" s="400">
        <v>7.2671999999999999</v>
      </c>
      <c r="O157" s="400">
        <v>4.7396000000000003</v>
      </c>
      <c r="P157" s="399">
        <v>2.6488</v>
      </c>
      <c r="S157" s="399">
        <v>5.3423999999999996</v>
      </c>
      <c r="X157" s="399">
        <v>2.0304000000000002</v>
      </c>
      <c r="Y157" s="399">
        <v>5.5811999999999999</v>
      </c>
      <c r="Z157" s="399">
        <v>11.151300000000001</v>
      </c>
    </row>
    <row r="158" spans="1:26">
      <c r="A158" s="402">
        <v>42865</v>
      </c>
      <c r="E158" s="400">
        <v>1.9187000000000001</v>
      </c>
      <c r="G158" s="400">
        <v>6.6433</v>
      </c>
      <c r="H158" s="400">
        <v>5.3621999999999996</v>
      </c>
      <c r="I158" s="400">
        <v>7.3746999999999998</v>
      </c>
      <c r="J158" s="400">
        <v>7.7020999999999997</v>
      </c>
      <c r="K158" s="400">
        <v>5.9945000000000004</v>
      </c>
      <c r="L158" s="400">
        <v>10.135199999999999</v>
      </c>
      <c r="M158" s="400">
        <v>6.7241</v>
      </c>
      <c r="N158" s="400">
        <v>7.2671999999999999</v>
      </c>
      <c r="O158" s="400">
        <v>4.7396000000000003</v>
      </c>
      <c r="P158" s="399">
        <v>2.6432000000000002</v>
      </c>
      <c r="S158" s="399">
        <v>5.3423999999999996</v>
      </c>
      <c r="X158" s="399">
        <v>2.0304000000000002</v>
      </c>
      <c r="Y158" s="399">
        <v>5.5811999999999999</v>
      </c>
      <c r="Z158" s="399">
        <v>11.151300000000001</v>
      </c>
    </row>
    <row r="159" spans="1:26">
      <c r="A159" s="402">
        <v>42866</v>
      </c>
      <c r="E159" s="400">
        <v>1.9187000000000001</v>
      </c>
      <c r="G159" s="400">
        <v>6.6433</v>
      </c>
      <c r="H159" s="400">
        <v>5.3621999999999996</v>
      </c>
      <c r="I159" s="400">
        <v>7.3746999999999998</v>
      </c>
      <c r="J159" s="400">
        <v>7.7020999999999997</v>
      </c>
      <c r="K159" s="400">
        <v>5.9945000000000004</v>
      </c>
      <c r="L159" s="400">
        <v>10.135199999999999</v>
      </c>
      <c r="M159" s="400">
        <v>6.7241</v>
      </c>
      <c r="N159" s="400">
        <v>7.2671999999999999</v>
      </c>
      <c r="O159" s="400">
        <v>4.7396000000000003</v>
      </c>
      <c r="P159" s="399">
        <v>2.6307999999999998</v>
      </c>
      <c r="S159" s="399">
        <v>5.3423999999999996</v>
      </c>
      <c r="X159" s="399">
        <v>2.0304000000000002</v>
      </c>
      <c r="Y159" s="399">
        <v>5.5811999999999999</v>
      </c>
      <c r="Z159" s="399">
        <v>11.151300000000001</v>
      </c>
    </row>
    <row r="160" spans="1:26">
      <c r="A160" s="402">
        <v>42867</v>
      </c>
      <c r="E160" s="400">
        <v>1.9187000000000001</v>
      </c>
      <c r="G160" s="400">
        <v>6.6433</v>
      </c>
      <c r="H160" s="400">
        <v>5.3621999999999996</v>
      </c>
      <c r="I160" s="400">
        <v>7.3746999999999998</v>
      </c>
      <c r="J160" s="400">
        <v>7.7020999999999997</v>
      </c>
      <c r="K160" s="400">
        <v>5.9945000000000004</v>
      </c>
      <c r="L160" s="400">
        <v>10.135199999999999</v>
      </c>
      <c r="M160" s="400">
        <v>6.7241</v>
      </c>
      <c r="N160" s="400">
        <v>7.2671999999999999</v>
      </c>
      <c r="O160" s="400">
        <v>4.7396000000000003</v>
      </c>
      <c r="P160" s="399">
        <v>2.6364000000000001</v>
      </c>
      <c r="S160" s="399">
        <v>5.3423999999999996</v>
      </c>
      <c r="X160" s="399">
        <v>2.0304000000000002</v>
      </c>
      <c r="Y160" s="399">
        <v>5.5811999999999999</v>
      </c>
      <c r="Z160" s="399">
        <v>11.151300000000001</v>
      </c>
    </row>
    <row r="161" spans="1:26">
      <c r="A161" s="402">
        <v>42870</v>
      </c>
      <c r="E161" s="400">
        <v>1.9187000000000001</v>
      </c>
      <c r="G161" s="400">
        <v>6.6433</v>
      </c>
      <c r="H161" s="400">
        <v>5.3621999999999996</v>
      </c>
      <c r="I161" s="400">
        <v>7.3746999999999998</v>
      </c>
      <c r="J161" s="400">
        <v>7.7020999999999997</v>
      </c>
      <c r="K161" s="400">
        <v>5.9945000000000004</v>
      </c>
      <c r="L161" s="400">
        <v>10.135199999999999</v>
      </c>
      <c r="M161" s="400">
        <v>6.7241</v>
      </c>
      <c r="N161" s="400">
        <v>7.2671999999999999</v>
      </c>
      <c r="O161" s="400">
        <v>4.7396000000000003</v>
      </c>
      <c r="P161" s="399">
        <v>2.6318999999999999</v>
      </c>
      <c r="S161" s="399">
        <v>5.3423999999999996</v>
      </c>
      <c r="X161" s="399">
        <v>2.0304000000000002</v>
      </c>
      <c r="Y161" s="399">
        <v>5.5811999999999999</v>
      </c>
      <c r="Z161" s="399">
        <v>11.151300000000001</v>
      </c>
    </row>
    <row r="162" spans="1:26">
      <c r="A162" s="402">
        <v>42871</v>
      </c>
      <c r="E162" s="400">
        <v>1.9187000000000001</v>
      </c>
      <c r="G162" s="400">
        <v>6.6433</v>
      </c>
      <c r="H162" s="400">
        <v>5.3621999999999996</v>
      </c>
      <c r="I162" s="400">
        <v>7.3746999999999998</v>
      </c>
      <c r="J162" s="400">
        <v>7.7020999999999997</v>
      </c>
      <c r="K162" s="400">
        <v>5.9945000000000004</v>
      </c>
      <c r="L162" s="400">
        <v>10.135199999999999</v>
      </c>
      <c r="M162" s="400">
        <v>6.7241</v>
      </c>
      <c r="N162" s="400">
        <v>7.2671999999999999</v>
      </c>
      <c r="O162" s="400">
        <v>4.7396000000000003</v>
      </c>
      <c r="P162" s="399">
        <v>2.6248</v>
      </c>
      <c r="S162" s="399">
        <v>5.3423999999999996</v>
      </c>
      <c r="X162" s="399">
        <v>2.0304000000000002</v>
      </c>
      <c r="Y162" s="399">
        <v>5.5811999999999999</v>
      </c>
      <c r="Z162" s="399">
        <v>11.151300000000001</v>
      </c>
    </row>
    <row r="163" spans="1:26">
      <c r="A163" s="402">
        <v>42872</v>
      </c>
      <c r="E163" s="400">
        <v>1.9187000000000001</v>
      </c>
      <c r="G163" s="400">
        <v>6.6433</v>
      </c>
      <c r="H163" s="400">
        <v>5.3621999999999996</v>
      </c>
      <c r="I163" s="400">
        <v>7.3746999999999998</v>
      </c>
      <c r="J163" s="400">
        <v>7.7020999999999997</v>
      </c>
      <c r="K163" s="400">
        <v>5.9945000000000004</v>
      </c>
      <c r="L163" s="400">
        <v>10.135199999999999</v>
      </c>
      <c r="M163" s="400">
        <v>6.7241</v>
      </c>
      <c r="N163" s="400">
        <v>7.2671999999999999</v>
      </c>
      <c r="O163" s="400">
        <v>4.7396000000000003</v>
      </c>
      <c r="P163" s="399">
        <v>2.6242000000000001</v>
      </c>
      <c r="S163" s="399">
        <v>5.3423999999999996</v>
      </c>
      <c r="X163" s="399">
        <v>2.0304000000000002</v>
      </c>
      <c r="Y163" s="399">
        <v>5.5811999999999999</v>
      </c>
      <c r="Z163" s="399">
        <v>11.151300000000001</v>
      </c>
    </row>
    <row r="164" spans="1:26">
      <c r="A164" s="402">
        <v>42873</v>
      </c>
      <c r="E164" s="400">
        <v>1.9187000000000001</v>
      </c>
      <c r="G164" s="400">
        <v>6.6433</v>
      </c>
      <c r="H164" s="400">
        <v>5.3621999999999996</v>
      </c>
      <c r="I164" s="400">
        <v>7.3746999999999998</v>
      </c>
      <c r="J164" s="400">
        <v>7.7020999999999997</v>
      </c>
      <c r="K164" s="400">
        <v>5.9945000000000004</v>
      </c>
      <c r="L164" s="400">
        <v>10.135199999999999</v>
      </c>
      <c r="M164" s="400">
        <v>6.7241</v>
      </c>
      <c r="N164" s="400">
        <v>7.2671999999999999</v>
      </c>
      <c r="O164" s="400">
        <v>4.7396000000000003</v>
      </c>
      <c r="P164" s="399">
        <v>2.6364000000000001</v>
      </c>
      <c r="S164" s="399">
        <v>5.3423999999999996</v>
      </c>
      <c r="X164" s="399">
        <v>2.0304000000000002</v>
      </c>
      <c r="Y164" s="399">
        <v>5.5811999999999999</v>
      </c>
      <c r="Z164" s="399">
        <v>11.151300000000001</v>
      </c>
    </row>
    <row r="165" spans="1:26">
      <c r="A165" s="402">
        <v>42874</v>
      </c>
      <c r="E165" s="400">
        <v>1.9187000000000001</v>
      </c>
      <c r="G165" s="400">
        <v>6.6433</v>
      </c>
      <c r="H165" s="400">
        <v>5.3621999999999996</v>
      </c>
      <c r="I165" s="400">
        <v>7.3746999999999998</v>
      </c>
      <c r="J165" s="400">
        <v>7.7020999999999997</v>
      </c>
      <c r="K165" s="400">
        <v>5.9945000000000004</v>
      </c>
      <c r="L165" s="400">
        <v>10.135199999999999</v>
      </c>
      <c r="M165" s="400">
        <v>6.7241</v>
      </c>
      <c r="N165" s="400">
        <v>7.2671999999999999</v>
      </c>
      <c r="O165" s="400">
        <v>4.7396000000000003</v>
      </c>
      <c r="P165" s="399">
        <v>2.6286</v>
      </c>
      <c r="S165" s="399">
        <v>5.3423999999999996</v>
      </c>
      <c r="X165" s="399">
        <v>2.0304000000000002</v>
      </c>
      <c r="Y165" s="399">
        <v>5.5811999999999999</v>
      </c>
      <c r="Z165" s="399">
        <v>11.151300000000001</v>
      </c>
    </row>
    <row r="166" spans="1:26">
      <c r="A166" s="402">
        <v>42877</v>
      </c>
      <c r="E166" s="400">
        <v>1.9187000000000001</v>
      </c>
      <c r="G166" s="400">
        <v>6.6433</v>
      </c>
      <c r="H166" s="400">
        <v>5.3621999999999996</v>
      </c>
      <c r="I166" s="400">
        <v>7.3746999999999998</v>
      </c>
      <c r="J166" s="400">
        <v>7.7020999999999997</v>
      </c>
      <c r="K166" s="400">
        <v>5.9945000000000004</v>
      </c>
      <c r="L166" s="400">
        <v>10.135199999999999</v>
      </c>
      <c r="M166" s="400">
        <v>6.7241</v>
      </c>
      <c r="N166" s="400">
        <v>7.2671999999999999</v>
      </c>
      <c r="O166" s="400">
        <v>4.7396000000000003</v>
      </c>
      <c r="P166" s="399">
        <v>2.6168</v>
      </c>
      <c r="S166" s="399">
        <v>5.3423999999999996</v>
      </c>
      <c r="X166" s="399">
        <v>2.0304000000000002</v>
      </c>
      <c r="Y166" s="399">
        <v>5.5811999999999999</v>
      </c>
      <c r="Z166" s="399">
        <v>11.151300000000001</v>
      </c>
    </row>
    <row r="167" spans="1:26">
      <c r="A167" s="402">
        <v>42878</v>
      </c>
      <c r="E167" s="400">
        <v>1.9187000000000001</v>
      </c>
      <c r="G167" s="400">
        <v>6.6433</v>
      </c>
      <c r="H167" s="400">
        <v>5.3621999999999996</v>
      </c>
      <c r="I167" s="400">
        <v>7.3746999999999998</v>
      </c>
      <c r="J167" s="400">
        <v>7.7020999999999997</v>
      </c>
      <c r="K167" s="400">
        <v>5.9945000000000004</v>
      </c>
      <c r="L167" s="400">
        <v>10.135199999999999</v>
      </c>
      <c r="M167" s="400">
        <v>6.7241</v>
      </c>
      <c r="N167" s="400">
        <v>7.2671999999999999</v>
      </c>
      <c r="O167" s="400">
        <v>4.7396000000000003</v>
      </c>
      <c r="P167" s="399">
        <v>2.6055999999999999</v>
      </c>
      <c r="S167" s="399">
        <v>5.3423999999999996</v>
      </c>
      <c r="X167" s="399">
        <v>2.0304000000000002</v>
      </c>
      <c r="Y167" s="399">
        <v>5.5811999999999999</v>
      </c>
      <c r="Z167" s="399">
        <v>11.151300000000001</v>
      </c>
    </row>
    <row r="168" spans="1:26">
      <c r="A168" s="402">
        <v>42879</v>
      </c>
      <c r="E168" s="400">
        <v>1.9187000000000001</v>
      </c>
      <c r="G168" s="400">
        <v>6.6433</v>
      </c>
      <c r="H168" s="400">
        <v>5.3621999999999996</v>
      </c>
      <c r="I168" s="400">
        <v>7.3746999999999998</v>
      </c>
      <c r="J168" s="400">
        <v>7.7020999999999997</v>
      </c>
      <c r="K168" s="400">
        <v>5.9945000000000004</v>
      </c>
      <c r="L168" s="400">
        <v>10.135199999999999</v>
      </c>
      <c r="M168" s="400">
        <v>6.7241</v>
      </c>
      <c r="N168" s="400">
        <v>7.2671999999999999</v>
      </c>
      <c r="O168" s="400">
        <v>4.7396000000000003</v>
      </c>
      <c r="P168" s="399">
        <v>2.5884999999999998</v>
      </c>
      <c r="S168" s="399">
        <v>5.3423999999999996</v>
      </c>
      <c r="X168" s="399">
        <v>2.0304000000000002</v>
      </c>
      <c r="Y168" s="399">
        <v>5.5811999999999999</v>
      </c>
      <c r="Z168" s="399">
        <v>11.151300000000001</v>
      </c>
    </row>
    <row r="169" spans="1:26">
      <c r="A169" s="402">
        <v>42880</v>
      </c>
      <c r="E169" s="400">
        <v>1.9187000000000001</v>
      </c>
      <c r="G169" s="400">
        <v>6.6433</v>
      </c>
      <c r="H169" s="400">
        <v>5.3621999999999996</v>
      </c>
      <c r="I169" s="400">
        <v>7.3746999999999998</v>
      </c>
      <c r="J169" s="400">
        <v>7.7020999999999997</v>
      </c>
      <c r="K169" s="400">
        <v>5.9945000000000004</v>
      </c>
      <c r="L169" s="400">
        <v>10.135199999999999</v>
      </c>
      <c r="M169" s="400">
        <v>6.7241</v>
      </c>
      <c r="N169" s="400">
        <v>7.2671999999999999</v>
      </c>
      <c r="O169" s="400">
        <v>4.7396000000000003</v>
      </c>
      <c r="P169" s="399">
        <v>2.5897000000000001</v>
      </c>
      <c r="S169" s="399">
        <v>5.3423999999999996</v>
      </c>
      <c r="X169" s="399">
        <v>2.0304000000000002</v>
      </c>
      <c r="Y169" s="399">
        <v>5.5811999999999999</v>
      </c>
      <c r="Z169" s="399">
        <v>11.151300000000001</v>
      </c>
    </row>
    <row r="170" spans="1:26">
      <c r="A170" s="402">
        <v>42881</v>
      </c>
      <c r="E170" s="400">
        <v>1.9187000000000001</v>
      </c>
      <c r="G170" s="400">
        <v>6.6433</v>
      </c>
      <c r="H170" s="400">
        <v>5.3621999999999996</v>
      </c>
      <c r="I170" s="400">
        <v>7.3746999999999998</v>
      </c>
      <c r="J170" s="400">
        <v>7.7020999999999997</v>
      </c>
      <c r="K170" s="400">
        <v>5.9945000000000004</v>
      </c>
      <c r="L170" s="400">
        <v>10.135199999999999</v>
      </c>
      <c r="M170" s="400">
        <v>6.7241</v>
      </c>
      <c r="N170" s="400">
        <v>7.2671999999999999</v>
      </c>
      <c r="O170" s="400">
        <v>4.7396000000000003</v>
      </c>
      <c r="P170" s="399">
        <v>2.5857999999999999</v>
      </c>
      <c r="S170" s="399">
        <v>5.3423999999999996</v>
      </c>
      <c r="X170" s="399">
        <v>2.0304000000000002</v>
      </c>
      <c r="Y170" s="399">
        <v>5.5811999999999999</v>
      </c>
      <c r="Z170" s="399">
        <v>11.151300000000001</v>
      </c>
    </row>
    <row r="171" spans="1:26">
      <c r="A171" s="402">
        <v>42884</v>
      </c>
      <c r="E171" s="400">
        <v>1.9187000000000001</v>
      </c>
      <c r="G171" s="400">
        <v>6.6433</v>
      </c>
      <c r="H171" s="400">
        <v>5.3621999999999996</v>
      </c>
      <c r="I171" s="400">
        <v>7.3746999999999998</v>
      </c>
      <c r="J171" s="400">
        <v>7.7020999999999997</v>
      </c>
      <c r="K171" s="400">
        <v>5.9945000000000004</v>
      </c>
      <c r="L171" s="400">
        <v>10.135199999999999</v>
      </c>
      <c r="M171" s="400">
        <v>6.7241</v>
      </c>
      <c r="N171" s="400">
        <v>7.2671999999999999</v>
      </c>
      <c r="O171" s="400">
        <v>4.7396000000000003</v>
      </c>
      <c r="P171" s="399">
        <v>2.5952000000000002</v>
      </c>
      <c r="S171" s="399">
        <v>5.3423999999999996</v>
      </c>
      <c r="X171" s="399">
        <v>2.0304000000000002</v>
      </c>
      <c r="Y171" s="399">
        <v>5.5811999999999999</v>
      </c>
      <c r="Z171" s="399">
        <v>11.151300000000001</v>
      </c>
    </row>
    <row r="172" spans="1:26">
      <c r="A172" s="402">
        <v>42885</v>
      </c>
      <c r="E172" s="400">
        <v>1.9187000000000001</v>
      </c>
      <c r="G172" s="400">
        <v>6.6433</v>
      </c>
      <c r="H172" s="400">
        <v>5.3621999999999996</v>
      </c>
      <c r="I172" s="400">
        <v>7.3746999999999998</v>
      </c>
      <c r="J172" s="400">
        <v>7.7020999999999997</v>
      </c>
      <c r="K172" s="400">
        <v>5.9945000000000004</v>
      </c>
      <c r="L172" s="400">
        <v>10.135199999999999</v>
      </c>
      <c r="M172" s="400">
        <v>6.7241</v>
      </c>
      <c r="N172" s="400">
        <v>7.2671999999999999</v>
      </c>
      <c r="O172" s="400">
        <v>4.7396000000000003</v>
      </c>
      <c r="P172" s="399">
        <v>2.5741999999999998</v>
      </c>
      <c r="S172" s="399">
        <v>5.3423999999999996</v>
      </c>
      <c r="X172" s="399">
        <v>2.0304000000000002</v>
      </c>
      <c r="Y172" s="399">
        <v>5.5811999999999999</v>
      </c>
      <c r="Z172" s="399">
        <v>11.151300000000001</v>
      </c>
    </row>
    <row r="173" spans="1:26">
      <c r="A173" s="402">
        <v>42886</v>
      </c>
      <c r="E173" s="400">
        <v>1.9187000000000001</v>
      </c>
      <c r="G173" s="400">
        <v>6.6433</v>
      </c>
      <c r="H173" s="400">
        <v>5.3621999999999996</v>
      </c>
      <c r="I173" s="400">
        <v>7.3746999999999998</v>
      </c>
      <c r="J173" s="400">
        <v>7.7020999999999997</v>
      </c>
      <c r="K173" s="400">
        <v>5.9945000000000004</v>
      </c>
      <c r="L173" s="400">
        <v>10.135199999999999</v>
      </c>
      <c r="M173" s="400">
        <v>6.7241</v>
      </c>
      <c r="N173" s="400">
        <v>7.2671999999999999</v>
      </c>
      <c r="O173" s="400">
        <v>4.7396000000000003</v>
      </c>
      <c r="P173" s="399">
        <v>2.5714999999999999</v>
      </c>
      <c r="S173" s="399">
        <v>5.3423999999999996</v>
      </c>
      <c r="X173" s="399">
        <v>2.0304000000000002</v>
      </c>
      <c r="Y173" s="399">
        <v>5.5811999999999999</v>
      </c>
      <c r="Z173" s="399">
        <v>11.151300000000001</v>
      </c>
    </row>
    <row r="174" spans="1:26">
      <c r="A174" s="402">
        <v>42887</v>
      </c>
      <c r="E174" s="400">
        <v>1.9327000000000001</v>
      </c>
      <c r="G174" s="400">
        <v>6.6802000000000001</v>
      </c>
      <c r="H174" s="400">
        <v>5.4173</v>
      </c>
      <c r="I174" s="400">
        <v>7.4173999999999998</v>
      </c>
      <c r="J174" s="400">
        <v>7.7125000000000004</v>
      </c>
      <c r="K174" s="400">
        <v>6.0445000000000002</v>
      </c>
      <c r="L174" s="400">
        <v>10.063000000000001</v>
      </c>
      <c r="M174" s="400">
        <v>6.8026</v>
      </c>
      <c r="N174" s="400">
        <v>7.3765999999999998</v>
      </c>
      <c r="O174" s="400">
        <v>4.7396000000000003</v>
      </c>
      <c r="P174" s="399">
        <v>2.6372</v>
      </c>
      <c r="S174" s="399">
        <v>5.3615000000000004</v>
      </c>
      <c r="X174" s="399">
        <v>2.044</v>
      </c>
      <c r="Y174" s="399">
        <v>5.5930999999999997</v>
      </c>
      <c r="Z174" s="399">
        <v>11.241400000000001</v>
      </c>
    </row>
    <row r="175" spans="1:26">
      <c r="A175" s="402">
        <v>42888</v>
      </c>
      <c r="E175" s="400">
        <v>1.9327000000000001</v>
      </c>
      <c r="G175" s="400">
        <v>6.6802000000000001</v>
      </c>
      <c r="H175" s="400">
        <v>5.4173</v>
      </c>
      <c r="I175" s="400">
        <v>7.4173999999999998</v>
      </c>
      <c r="J175" s="400">
        <v>7.7125000000000004</v>
      </c>
      <c r="K175" s="400">
        <v>6.0445000000000002</v>
      </c>
      <c r="L175" s="400">
        <v>10.063000000000001</v>
      </c>
      <c r="M175" s="400">
        <v>6.8026</v>
      </c>
      <c r="N175" s="400">
        <v>7.3765999999999998</v>
      </c>
      <c r="O175" s="400">
        <v>4.7396000000000003</v>
      </c>
      <c r="P175" s="399">
        <v>2.6244000000000001</v>
      </c>
      <c r="S175" s="399">
        <v>5.3615000000000004</v>
      </c>
      <c r="X175" s="399">
        <v>2.044</v>
      </c>
      <c r="Y175" s="399">
        <v>5.5930999999999997</v>
      </c>
      <c r="Z175" s="399">
        <v>11.241400000000001</v>
      </c>
    </row>
    <row r="176" spans="1:26">
      <c r="A176" s="402">
        <v>42891</v>
      </c>
      <c r="E176" s="400">
        <v>1.9327000000000001</v>
      </c>
      <c r="G176" s="400">
        <v>6.6802000000000001</v>
      </c>
      <c r="H176" s="400">
        <v>5.4173</v>
      </c>
      <c r="I176" s="400">
        <v>7.4173999999999998</v>
      </c>
      <c r="J176" s="400">
        <v>7.7125000000000004</v>
      </c>
      <c r="K176" s="400">
        <v>6.0445000000000002</v>
      </c>
      <c r="L176" s="400">
        <v>10.063000000000001</v>
      </c>
      <c r="M176" s="400">
        <v>6.8026</v>
      </c>
      <c r="N176" s="400">
        <v>7.3765999999999998</v>
      </c>
      <c r="O176" s="400">
        <v>4.7396000000000003</v>
      </c>
      <c r="P176" s="399">
        <v>2.6166</v>
      </c>
      <c r="S176" s="399">
        <v>5.3615000000000004</v>
      </c>
      <c r="X176" s="399">
        <v>2.044</v>
      </c>
      <c r="Y176" s="399">
        <v>5.5930999999999997</v>
      </c>
      <c r="Z176" s="399">
        <v>11.241400000000001</v>
      </c>
    </row>
    <row r="177" spans="1:26">
      <c r="A177" s="402">
        <v>42892</v>
      </c>
      <c r="E177" s="400">
        <v>1.9327000000000001</v>
      </c>
      <c r="G177" s="400">
        <v>6.6802000000000001</v>
      </c>
      <c r="H177" s="400">
        <v>5.4173</v>
      </c>
      <c r="I177" s="400">
        <v>7.4173999999999998</v>
      </c>
      <c r="J177" s="400">
        <v>7.7125000000000004</v>
      </c>
      <c r="K177" s="400">
        <v>6.0445000000000002</v>
      </c>
      <c r="L177" s="400">
        <v>10.063000000000001</v>
      </c>
      <c r="M177" s="400">
        <v>6.8026</v>
      </c>
      <c r="N177" s="400">
        <v>7.3765999999999998</v>
      </c>
      <c r="O177" s="400">
        <v>4.7396000000000003</v>
      </c>
      <c r="P177" s="399">
        <v>2.6177000000000001</v>
      </c>
      <c r="S177" s="399">
        <v>5.3615000000000004</v>
      </c>
      <c r="X177" s="399">
        <v>2.044</v>
      </c>
      <c r="Y177" s="399">
        <v>5.5930999999999997</v>
      </c>
      <c r="Z177" s="399">
        <v>11.241400000000001</v>
      </c>
    </row>
    <row r="178" spans="1:26">
      <c r="A178" s="402">
        <v>42893</v>
      </c>
      <c r="E178" s="400">
        <v>1.9327000000000001</v>
      </c>
      <c r="G178" s="400">
        <v>6.6802000000000001</v>
      </c>
      <c r="H178" s="400">
        <v>5.4173</v>
      </c>
      <c r="I178" s="400">
        <v>7.4173999999999998</v>
      </c>
      <c r="J178" s="400">
        <v>7.7125000000000004</v>
      </c>
      <c r="K178" s="400">
        <v>6.0445000000000002</v>
      </c>
      <c r="L178" s="400">
        <v>10.063000000000001</v>
      </c>
      <c r="M178" s="400">
        <v>6.8026</v>
      </c>
      <c r="N178" s="400">
        <v>7.3765999999999998</v>
      </c>
      <c r="O178" s="400">
        <v>4.7396000000000003</v>
      </c>
      <c r="P178" s="399">
        <v>2.6107999999999998</v>
      </c>
      <c r="S178" s="399">
        <v>5.3615000000000004</v>
      </c>
      <c r="X178" s="399">
        <v>2.044</v>
      </c>
      <c r="Y178" s="399">
        <v>5.5930999999999997</v>
      </c>
      <c r="Z178" s="399">
        <v>11.241400000000001</v>
      </c>
    </row>
    <row r="179" spans="1:26">
      <c r="A179" s="402">
        <v>42894</v>
      </c>
      <c r="E179" s="400">
        <v>1.9327000000000001</v>
      </c>
      <c r="G179" s="400">
        <v>6.6802000000000001</v>
      </c>
      <c r="H179" s="400">
        <v>5.4173</v>
      </c>
      <c r="I179" s="400">
        <v>7.4173999999999998</v>
      </c>
      <c r="J179" s="400">
        <v>7.7125000000000004</v>
      </c>
      <c r="K179" s="400">
        <v>6.0445000000000002</v>
      </c>
      <c r="L179" s="400">
        <v>10.063000000000001</v>
      </c>
      <c r="M179" s="400">
        <v>6.8026</v>
      </c>
      <c r="N179" s="400">
        <v>7.3765999999999998</v>
      </c>
      <c r="O179" s="400">
        <v>4.7396000000000003</v>
      </c>
      <c r="P179" s="399">
        <v>2.6002999999999998</v>
      </c>
      <c r="S179" s="399">
        <v>5.3615000000000004</v>
      </c>
      <c r="X179" s="399">
        <v>2.044</v>
      </c>
      <c r="Y179" s="399">
        <v>5.5930999999999997</v>
      </c>
      <c r="Z179" s="399">
        <v>11.241400000000001</v>
      </c>
    </row>
    <row r="180" spans="1:26">
      <c r="A180" s="402">
        <v>42895</v>
      </c>
      <c r="E180" s="400">
        <v>1.9327000000000001</v>
      </c>
      <c r="G180" s="400">
        <v>6.6802000000000001</v>
      </c>
      <c r="H180" s="400">
        <v>5.4173</v>
      </c>
      <c r="I180" s="400">
        <v>7.4173999999999998</v>
      </c>
      <c r="J180" s="400">
        <v>7.7125000000000004</v>
      </c>
      <c r="K180" s="400">
        <v>6.0445000000000002</v>
      </c>
      <c r="L180" s="400">
        <v>10.063000000000001</v>
      </c>
      <c r="M180" s="400">
        <v>6.8026</v>
      </c>
      <c r="N180" s="400">
        <v>7.3765999999999998</v>
      </c>
      <c r="O180" s="400">
        <v>4.7396000000000003</v>
      </c>
      <c r="P180" s="399">
        <v>2.5960000000000001</v>
      </c>
      <c r="S180" s="399">
        <v>5.3615000000000004</v>
      </c>
      <c r="X180" s="399">
        <v>2.044</v>
      </c>
      <c r="Y180" s="399">
        <v>5.5930999999999997</v>
      </c>
      <c r="Z180" s="399">
        <v>11.241400000000001</v>
      </c>
    </row>
    <row r="181" spans="1:26">
      <c r="A181" s="402">
        <v>42898</v>
      </c>
      <c r="E181" s="400">
        <v>1.9327000000000001</v>
      </c>
      <c r="G181" s="400">
        <v>6.6802000000000001</v>
      </c>
      <c r="H181" s="400">
        <v>5.4173</v>
      </c>
      <c r="I181" s="400">
        <v>7.4173999999999998</v>
      </c>
      <c r="J181" s="400">
        <v>7.7125000000000004</v>
      </c>
      <c r="K181" s="400">
        <v>6.0445000000000002</v>
      </c>
      <c r="L181" s="400">
        <v>10.063000000000001</v>
      </c>
      <c r="M181" s="400">
        <v>6.8026</v>
      </c>
      <c r="N181" s="400">
        <v>7.3765999999999998</v>
      </c>
      <c r="O181" s="400">
        <v>4.7396000000000003</v>
      </c>
      <c r="P181" s="399">
        <v>2.6046999999999998</v>
      </c>
      <c r="S181" s="399">
        <v>5.3615000000000004</v>
      </c>
      <c r="X181" s="399">
        <v>2.044</v>
      </c>
      <c r="Y181" s="399">
        <v>5.5930999999999997</v>
      </c>
      <c r="Z181" s="399">
        <v>11.241400000000001</v>
      </c>
    </row>
    <row r="182" spans="1:26">
      <c r="A182" s="402">
        <v>42899</v>
      </c>
      <c r="E182" s="400">
        <v>1.9327000000000001</v>
      </c>
      <c r="G182" s="400">
        <v>6.6802000000000001</v>
      </c>
      <c r="H182" s="400">
        <v>5.4173</v>
      </c>
      <c r="I182" s="400">
        <v>7.4173999999999998</v>
      </c>
      <c r="J182" s="400">
        <v>7.7125000000000004</v>
      </c>
      <c r="K182" s="400">
        <v>6.0445000000000002</v>
      </c>
      <c r="L182" s="400">
        <v>10.063000000000001</v>
      </c>
      <c r="M182" s="400">
        <v>6.8026</v>
      </c>
      <c r="N182" s="400">
        <v>7.3765999999999998</v>
      </c>
      <c r="O182" s="400">
        <v>4.7396000000000003</v>
      </c>
      <c r="P182" s="399">
        <v>2.6021999999999998</v>
      </c>
      <c r="S182" s="399">
        <v>5.3615000000000004</v>
      </c>
      <c r="X182" s="399">
        <v>2.044</v>
      </c>
      <c r="Y182" s="399">
        <v>5.5930999999999997</v>
      </c>
      <c r="Z182" s="399">
        <v>11.241400000000001</v>
      </c>
    </row>
    <row r="183" spans="1:26">
      <c r="A183" s="402">
        <v>42900</v>
      </c>
      <c r="E183" s="400">
        <v>1.9327000000000001</v>
      </c>
      <c r="G183" s="400">
        <v>6.6802000000000001</v>
      </c>
      <c r="H183" s="400">
        <v>5.4173</v>
      </c>
      <c r="I183" s="400">
        <v>7.4173999999999998</v>
      </c>
      <c r="J183" s="400">
        <v>7.7125000000000004</v>
      </c>
      <c r="K183" s="400">
        <v>6.0445000000000002</v>
      </c>
      <c r="L183" s="400">
        <v>10.063000000000001</v>
      </c>
      <c r="M183" s="400">
        <v>6.8026</v>
      </c>
      <c r="N183" s="400">
        <v>7.3765999999999998</v>
      </c>
      <c r="O183" s="400">
        <v>4.7396000000000003</v>
      </c>
      <c r="P183" s="399">
        <v>2.6015999999999999</v>
      </c>
      <c r="S183" s="399">
        <v>5.3615000000000004</v>
      </c>
      <c r="X183" s="399">
        <v>2.044</v>
      </c>
      <c r="Y183" s="399">
        <v>5.5930999999999997</v>
      </c>
      <c r="Z183" s="399">
        <v>11.241400000000001</v>
      </c>
    </row>
    <row r="184" spans="1:26">
      <c r="A184" s="402">
        <v>42901</v>
      </c>
      <c r="E184" s="400">
        <v>1.9327000000000001</v>
      </c>
      <c r="G184" s="400">
        <v>6.6802000000000001</v>
      </c>
      <c r="H184" s="400">
        <v>5.4173</v>
      </c>
      <c r="I184" s="400">
        <v>7.4173999999999998</v>
      </c>
      <c r="J184" s="400">
        <v>7.7125000000000004</v>
      </c>
      <c r="K184" s="400">
        <v>6.0445000000000002</v>
      </c>
      <c r="L184" s="400">
        <v>10.063000000000001</v>
      </c>
      <c r="M184" s="400">
        <v>6.8026</v>
      </c>
      <c r="N184" s="400">
        <v>7.3765999999999998</v>
      </c>
      <c r="O184" s="400">
        <v>4.7396000000000003</v>
      </c>
      <c r="P184" s="399">
        <v>2.6069</v>
      </c>
      <c r="S184" s="399">
        <v>5.3615000000000004</v>
      </c>
      <c r="X184" s="399">
        <v>2.044</v>
      </c>
      <c r="Y184" s="399">
        <v>5.5930999999999997</v>
      </c>
      <c r="Z184" s="399">
        <v>11.241400000000001</v>
      </c>
    </row>
    <row r="185" spans="1:26">
      <c r="A185" s="402">
        <v>42902</v>
      </c>
      <c r="E185" s="400">
        <v>1.9327000000000001</v>
      </c>
      <c r="G185" s="400">
        <v>6.6802000000000001</v>
      </c>
      <c r="H185" s="400">
        <v>5.4173</v>
      </c>
      <c r="I185" s="400">
        <v>7.4173999999999998</v>
      </c>
      <c r="J185" s="400">
        <v>7.7125000000000004</v>
      </c>
      <c r="K185" s="400">
        <v>6.0445000000000002</v>
      </c>
      <c r="L185" s="400">
        <v>10.063000000000001</v>
      </c>
      <c r="M185" s="400">
        <v>6.8026</v>
      </c>
      <c r="N185" s="400">
        <v>7.3765999999999998</v>
      </c>
      <c r="O185" s="400">
        <v>4.7396000000000003</v>
      </c>
      <c r="P185" s="399">
        <v>2.6034000000000002</v>
      </c>
      <c r="S185" s="399">
        <v>5.3615000000000004</v>
      </c>
      <c r="X185" s="399">
        <v>2.044</v>
      </c>
      <c r="Y185" s="399">
        <v>5.5930999999999997</v>
      </c>
      <c r="Z185" s="399">
        <v>11.241400000000001</v>
      </c>
    </row>
    <row r="186" spans="1:26">
      <c r="A186" s="402">
        <v>42905</v>
      </c>
      <c r="E186" s="400">
        <v>1.9327000000000001</v>
      </c>
      <c r="G186" s="400">
        <v>6.6802000000000001</v>
      </c>
      <c r="H186" s="400">
        <v>5.4173</v>
      </c>
      <c r="I186" s="400">
        <v>7.4173999999999998</v>
      </c>
      <c r="J186" s="400">
        <v>7.7125000000000004</v>
      </c>
      <c r="K186" s="400">
        <v>6.0445000000000002</v>
      </c>
      <c r="L186" s="400">
        <v>10.063000000000001</v>
      </c>
      <c r="M186" s="400">
        <v>6.8026</v>
      </c>
      <c r="N186" s="400">
        <v>7.3765999999999998</v>
      </c>
      <c r="O186" s="400">
        <v>4.7396000000000003</v>
      </c>
      <c r="P186" s="399">
        <v>2.5972</v>
      </c>
      <c r="S186" s="399">
        <v>5.3615000000000004</v>
      </c>
      <c r="X186" s="399">
        <v>2.044</v>
      </c>
      <c r="Y186" s="399">
        <v>5.5930999999999997</v>
      </c>
      <c r="Z186" s="399">
        <v>11.241400000000001</v>
      </c>
    </row>
    <row r="187" spans="1:26">
      <c r="A187" s="402">
        <v>42906</v>
      </c>
      <c r="E187" s="400">
        <v>1.9327000000000001</v>
      </c>
      <c r="G187" s="400">
        <v>6.6802000000000001</v>
      </c>
      <c r="H187" s="400">
        <v>5.4173</v>
      </c>
      <c r="I187" s="400">
        <v>7.4173999999999998</v>
      </c>
      <c r="J187" s="400">
        <v>7.7125000000000004</v>
      </c>
      <c r="K187" s="400">
        <v>6.0445000000000002</v>
      </c>
      <c r="L187" s="400">
        <v>10.063000000000001</v>
      </c>
      <c r="M187" s="400">
        <v>6.8026</v>
      </c>
      <c r="N187" s="400">
        <v>7.3765999999999998</v>
      </c>
      <c r="O187" s="400">
        <v>4.7396000000000003</v>
      </c>
      <c r="P187" s="399">
        <v>2.5920000000000001</v>
      </c>
      <c r="S187" s="399">
        <v>5.3615000000000004</v>
      </c>
      <c r="X187" s="399">
        <v>2.044</v>
      </c>
      <c r="Y187" s="399">
        <v>5.5930999999999997</v>
      </c>
      <c r="Z187" s="399">
        <v>11.241400000000001</v>
      </c>
    </row>
    <row r="188" spans="1:26">
      <c r="A188" s="402">
        <v>42907</v>
      </c>
      <c r="E188" s="400">
        <v>1.9327000000000001</v>
      </c>
      <c r="G188" s="400">
        <v>6.6802000000000001</v>
      </c>
      <c r="H188" s="400">
        <v>5.4173</v>
      </c>
      <c r="I188" s="400">
        <v>7.4173999999999998</v>
      </c>
      <c r="J188" s="400">
        <v>7.7125000000000004</v>
      </c>
      <c r="K188" s="400">
        <v>6.0445000000000002</v>
      </c>
      <c r="L188" s="400">
        <v>10.063000000000001</v>
      </c>
      <c r="M188" s="400">
        <v>6.8026</v>
      </c>
      <c r="N188" s="400">
        <v>7.3765999999999998</v>
      </c>
      <c r="O188" s="400">
        <v>4.7396000000000003</v>
      </c>
      <c r="P188" s="399">
        <v>2.6095999999999999</v>
      </c>
      <c r="S188" s="399">
        <v>5.3615000000000004</v>
      </c>
      <c r="X188" s="399">
        <v>2.044</v>
      </c>
      <c r="Y188" s="399">
        <v>5.5930999999999997</v>
      </c>
      <c r="Z188" s="399">
        <v>11.241400000000001</v>
      </c>
    </row>
    <row r="189" spans="1:26">
      <c r="A189" s="402">
        <v>42908</v>
      </c>
      <c r="E189" s="400">
        <v>1.9327000000000001</v>
      </c>
      <c r="G189" s="400">
        <v>6.6802000000000001</v>
      </c>
      <c r="H189" s="400">
        <v>5.4173</v>
      </c>
      <c r="I189" s="400">
        <v>7.4173999999999998</v>
      </c>
      <c r="J189" s="400">
        <v>7.7125000000000004</v>
      </c>
      <c r="K189" s="400">
        <v>6.0445000000000002</v>
      </c>
      <c r="L189" s="400">
        <v>10.063000000000001</v>
      </c>
      <c r="M189" s="400">
        <v>6.8026</v>
      </c>
      <c r="N189" s="400">
        <v>7.3765999999999998</v>
      </c>
      <c r="O189" s="400">
        <v>4.7396000000000003</v>
      </c>
      <c r="P189" s="399">
        <v>2.6339999999999999</v>
      </c>
      <c r="S189" s="399">
        <v>5.3615000000000004</v>
      </c>
      <c r="X189" s="399">
        <v>2.044</v>
      </c>
      <c r="Y189" s="399">
        <v>5.5930999999999997</v>
      </c>
      <c r="Z189" s="399">
        <v>11.241400000000001</v>
      </c>
    </row>
    <row r="190" spans="1:26">
      <c r="A190" s="402">
        <v>42909</v>
      </c>
      <c r="E190" s="400">
        <v>1.9327000000000001</v>
      </c>
      <c r="G190" s="400">
        <v>6.6802000000000001</v>
      </c>
      <c r="H190" s="400">
        <v>5.4173</v>
      </c>
      <c r="I190" s="400">
        <v>7.4173999999999998</v>
      </c>
      <c r="J190" s="400">
        <v>7.7125000000000004</v>
      </c>
      <c r="K190" s="400">
        <v>6.0445000000000002</v>
      </c>
      <c r="L190" s="400">
        <v>10.063000000000001</v>
      </c>
      <c r="M190" s="400">
        <v>6.8026</v>
      </c>
      <c r="N190" s="400">
        <v>7.3765999999999998</v>
      </c>
      <c r="O190" s="400">
        <v>4.7396000000000003</v>
      </c>
      <c r="P190" s="399">
        <v>2.6316999999999999</v>
      </c>
      <c r="S190" s="399">
        <v>5.3615000000000004</v>
      </c>
      <c r="X190" s="399">
        <v>2.044</v>
      </c>
      <c r="Y190" s="399">
        <v>5.5930999999999997</v>
      </c>
      <c r="Z190" s="399">
        <v>11.241400000000001</v>
      </c>
    </row>
    <row r="191" spans="1:26">
      <c r="A191" s="402">
        <v>42912</v>
      </c>
      <c r="E191" s="400">
        <v>1.9327000000000001</v>
      </c>
      <c r="G191" s="400">
        <v>6.6802000000000001</v>
      </c>
      <c r="H191" s="400">
        <v>5.4173</v>
      </c>
      <c r="I191" s="400">
        <v>7.4173999999999998</v>
      </c>
      <c r="J191" s="400">
        <v>7.7125000000000004</v>
      </c>
      <c r="K191" s="400">
        <v>6.0445000000000002</v>
      </c>
      <c r="L191" s="400">
        <v>10.063000000000001</v>
      </c>
      <c r="M191" s="400">
        <v>6.8026</v>
      </c>
      <c r="N191" s="400">
        <v>7.3765999999999998</v>
      </c>
      <c r="O191" s="400">
        <v>4.7396000000000003</v>
      </c>
      <c r="P191" s="399">
        <v>2.6314000000000002</v>
      </c>
      <c r="S191" s="399">
        <v>5.3615000000000004</v>
      </c>
      <c r="X191" s="399">
        <v>2.044</v>
      </c>
      <c r="Y191" s="399">
        <v>5.5930999999999997</v>
      </c>
      <c r="Z191" s="399">
        <v>11.241400000000001</v>
      </c>
    </row>
    <row r="192" spans="1:26">
      <c r="A192" s="402">
        <v>42913</v>
      </c>
      <c r="E192" s="400">
        <v>1.9327000000000001</v>
      </c>
      <c r="G192" s="400">
        <v>6.6802000000000001</v>
      </c>
      <c r="H192" s="400">
        <v>5.4173</v>
      </c>
      <c r="I192" s="400">
        <v>7.4173999999999998</v>
      </c>
      <c r="J192" s="400">
        <v>7.7125000000000004</v>
      </c>
      <c r="K192" s="400">
        <v>6.0445000000000002</v>
      </c>
      <c r="L192" s="400">
        <v>10.063000000000001</v>
      </c>
      <c r="M192" s="400">
        <v>6.8026</v>
      </c>
      <c r="N192" s="400">
        <v>7.3765999999999998</v>
      </c>
      <c r="O192" s="400">
        <v>4.7396000000000003</v>
      </c>
      <c r="P192" s="399">
        <v>2.6227</v>
      </c>
      <c r="S192" s="399">
        <v>5.3615000000000004</v>
      </c>
      <c r="X192" s="399">
        <v>2.044</v>
      </c>
      <c r="Y192" s="399">
        <v>5.5930999999999997</v>
      </c>
      <c r="Z192" s="399">
        <v>11.241400000000001</v>
      </c>
    </row>
    <row r="193" spans="1:26">
      <c r="A193" s="402">
        <v>42914</v>
      </c>
      <c r="E193" s="400">
        <v>1.9327000000000001</v>
      </c>
      <c r="G193" s="400">
        <v>6.6802000000000001</v>
      </c>
      <c r="H193" s="400">
        <v>5.4173</v>
      </c>
      <c r="I193" s="400">
        <v>7.4173999999999998</v>
      </c>
      <c r="J193" s="400">
        <v>7.7125000000000004</v>
      </c>
      <c r="K193" s="400">
        <v>6.0445000000000002</v>
      </c>
      <c r="L193" s="400">
        <v>10.063000000000001</v>
      </c>
      <c r="M193" s="400">
        <v>6.8026</v>
      </c>
      <c r="N193" s="400">
        <v>7.3765999999999998</v>
      </c>
      <c r="O193" s="400">
        <v>4.7396000000000003</v>
      </c>
      <c r="P193" s="399">
        <v>2.6385999999999998</v>
      </c>
      <c r="S193" s="399">
        <v>5.3615000000000004</v>
      </c>
      <c r="X193" s="399">
        <v>2.044</v>
      </c>
      <c r="Y193" s="399">
        <v>5.5930999999999997</v>
      </c>
      <c r="Z193" s="399">
        <v>11.241400000000001</v>
      </c>
    </row>
    <row r="194" spans="1:26">
      <c r="A194" s="402">
        <v>42915</v>
      </c>
      <c r="E194" s="400">
        <v>1.9327000000000001</v>
      </c>
      <c r="G194" s="400">
        <v>6.6802000000000001</v>
      </c>
      <c r="H194" s="400">
        <v>5.4173</v>
      </c>
      <c r="I194" s="400">
        <v>7.4173999999999998</v>
      </c>
      <c r="J194" s="400">
        <v>7.7125000000000004</v>
      </c>
      <c r="K194" s="400">
        <v>6.0445000000000002</v>
      </c>
      <c r="L194" s="400">
        <v>10.063000000000001</v>
      </c>
      <c r="M194" s="400">
        <v>6.8026</v>
      </c>
      <c r="N194" s="400">
        <v>7.3765999999999998</v>
      </c>
      <c r="O194" s="400">
        <v>4.7396000000000003</v>
      </c>
      <c r="P194" s="399">
        <v>2.6621000000000001</v>
      </c>
      <c r="S194" s="399">
        <v>5.3615000000000004</v>
      </c>
      <c r="X194" s="399">
        <v>2.044</v>
      </c>
      <c r="Y194" s="399">
        <v>5.5930999999999997</v>
      </c>
      <c r="Z194" s="399">
        <v>11.241400000000001</v>
      </c>
    </row>
    <row r="195" spans="1:26">
      <c r="A195" s="402">
        <v>42916</v>
      </c>
      <c r="E195" s="400">
        <v>1.9327000000000001</v>
      </c>
      <c r="G195" s="400">
        <v>6.6802000000000001</v>
      </c>
      <c r="H195" s="400">
        <v>5.4173</v>
      </c>
      <c r="I195" s="400">
        <v>7.4173999999999998</v>
      </c>
      <c r="J195" s="400">
        <v>7.7125000000000004</v>
      </c>
      <c r="K195" s="400">
        <v>6.0445000000000002</v>
      </c>
      <c r="L195" s="400">
        <v>10.063000000000001</v>
      </c>
      <c r="M195" s="400">
        <v>6.8026</v>
      </c>
      <c r="N195" s="400">
        <v>7.3765999999999998</v>
      </c>
      <c r="O195" s="400">
        <v>4.7396000000000003</v>
      </c>
      <c r="P195" s="399">
        <v>2.6743000000000001</v>
      </c>
      <c r="S195" s="399">
        <v>5.3615000000000004</v>
      </c>
      <c r="X195" s="399">
        <v>2.044</v>
      </c>
      <c r="Y195" s="399">
        <v>5.5930999999999997</v>
      </c>
      <c r="Z195" s="399">
        <v>11.241400000000001</v>
      </c>
    </row>
    <row r="196" spans="1:26">
      <c r="A196" s="402">
        <v>42919</v>
      </c>
      <c r="E196" s="400">
        <v>1.9615</v>
      </c>
      <c r="G196" s="400">
        <v>6.7445000000000004</v>
      </c>
      <c r="H196" s="400">
        <v>5.4063999999999997</v>
      </c>
      <c r="I196" s="400">
        <v>7.3887999999999998</v>
      </c>
      <c r="J196" s="400">
        <v>7.6917</v>
      </c>
      <c r="K196" s="400">
        <v>6.0529999999999999</v>
      </c>
      <c r="L196" s="400">
        <v>10.1736</v>
      </c>
      <c r="M196" s="400">
        <v>6.7971000000000004</v>
      </c>
      <c r="N196" s="400">
        <v>7.3921999999999999</v>
      </c>
      <c r="O196" s="400">
        <v>4.7396000000000003</v>
      </c>
      <c r="P196" s="399">
        <v>2.7564000000000002</v>
      </c>
      <c r="S196" s="399">
        <v>5.2998000000000003</v>
      </c>
      <c r="X196" s="399">
        <v>2.0367999999999999</v>
      </c>
      <c r="Y196" s="399">
        <v>5.6013000000000002</v>
      </c>
      <c r="Z196" s="399">
        <v>11.2151</v>
      </c>
    </row>
    <row r="197" spans="1:26">
      <c r="A197" s="402">
        <v>42920</v>
      </c>
      <c r="E197" s="400">
        <v>1.9615</v>
      </c>
      <c r="G197" s="400">
        <v>6.7445000000000004</v>
      </c>
      <c r="H197" s="400">
        <v>5.4063999999999997</v>
      </c>
      <c r="I197" s="400">
        <v>7.3887999999999998</v>
      </c>
      <c r="J197" s="400">
        <v>7.6917</v>
      </c>
      <c r="K197" s="400">
        <v>6.0529999999999999</v>
      </c>
      <c r="L197" s="400">
        <v>10.1736</v>
      </c>
      <c r="M197" s="400">
        <v>6.7971000000000004</v>
      </c>
      <c r="N197" s="400">
        <v>7.3921999999999999</v>
      </c>
      <c r="O197" s="400">
        <v>4.7396000000000003</v>
      </c>
      <c r="P197" s="399">
        <v>2.7578999999999998</v>
      </c>
      <c r="S197" s="399">
        <v>5.2998000000000003</v>
      </c>
      <c r="X197" s="399">
        <v>2.0367999999999999</v>
      </c>
      <c r="Y197" s="399">
        <v>5.6013000000000002</v>
      </c>
      <c r="Z197" s="399">
        <v>11.2151</v>
      </c>
    </row>
    <row r="198" spans="1:26">
      <c r="A198" s="402">
        <v>42921</v>
      </c>
      <c r="E198" s="400">
        <v>1.9615</v>
      </c>
      <c r="G198" s="400">
        <v>6.7445000000000004</v>
      </c>
      <c r="H198" s="400">
        <v>5.4063999999999997</v>
      </c>
      <c r="I198" s="400">
        <v>7.3887999999999998</v>
      </c>
      <c r="J198" s="400">
        <v>7.6917</v>
      </c>
      <c r="K198" s="400">
        <v>6.0529999999999999</v>
      </c>
      <c r="L198" s="400">
        <v>10.1736</v>
      </c>
      <c r="M198" s="400">
        <v>6.7971000000000004</v>
      </c>
      <c r="N198" s="400">
        <v>7.3921999999999999</v>
      </c>
      <c r="O198" s="400">
        <v>4.7396000000000003</v>
      </c>
      <c r="P198" s="399">
        <v>2.7479</v>
      </c>
      <c r="S198" s="399">
        <v>5.2998000000000003</v>
      </c>
      <c r="X198" s="399">
        <v>2.0367999999999999</v>
      </c>
      <c r="Y198" s="399">
        <v>5.6013000000000002</v>
      </c>
      <c r="Z198" s="399">
        <v>11.2151</v>
      </c>
    </row>
    <row r="199" spans="1:26">
      <c r="A199" s="402">
        <v>42922</v>
      </c>
      <c r="E199" s="400">
        <v>1.9615</v>
      </c>
      <c r="G199" s="400">
        <v>6.7445000000000004</v>
      </c>
      <c r="H199" s="400">
        <v>5.4063999999999997</v>
      </c>
      <c r="I199" s="400">
        <v>7.3887999999999998</v>
      </c>
      <c r="J199" s="400">
        <v>7.6917</v>
      </c>
      <c r="K199" s="400">
        <v>6.0529999999999999</v>
      </c>
      <c r="L199" s="400">
        <v>10.1736</v>
      </c>
      <c r="M199" s="400">
        <v>6.7971000000000004</v>
      </c>
      <c r="N199" s="400">
        <v>7.3921999999999999</v>
      </c>
      <c r="O199" s="400">
        <v>4.7396000000000003</v>
      </c>
      <c r="P199" s="399">
        <v>2.7667000000000002</v>
      </c>
      <c r="S199" s="399">
        <v>5.2998000000000003</v>
      </c>
      <c r="X199" s="399">
        <v>2.0367999999999999</v>
      </c>
      <c r="Y199" s="399">
        <v>5.6013000000000002</v>
      </c>
      <c r="Z199" s="399">
        <v>11.2151</v>
      </c>
    </row>
    <row r="200" spans="1:26">
      <c r="A200" s="402">
        <v>42923</v>
      </c>
      <c r="E200" s="400">
        <v>1.9615</v>
      </c>
      <c r="G200" s="400">
        <v>6.7445000000000004</v>
      </c>
      <c r="H200" s="400">
        <v>5.4063999999999997</v>
      </c>
      <c r="I200" s="400">
        <v>7.3887999999999998</v>
      </c>
      <c r="J200" s="400">
        <v>7.6917</v>
      </c>
      <c r="K200" s="400">
        <v>6.0529999999999999</v>
      </c>
      <c r="L200" s="400">
        <v>10.1736</v>
      </c>
      <c r="M200" s="400">
        <v>6.7971000000000004</v>
      </c>
      <c r="N200" s="400">
        <v>7.3921999999999999</v>
      </c>
      <c r="O200" s="400">
        <v>4.7396000000000003</v>
      </c>
      <c r="P200" s="399">
        <v>2.7930000000000001</v>
      </c>
      <c r="S200" s="399">
        <v>5.2998000000000003</v>
      </c>
      <c r="X200" s="399">
        <v>2.0367999999999999</v>
      </c>
      <c r="Y200" s="399">
        <v>5.6013000000000002</v>
      </c>
      <c r="Z200" s="399">
        <v>11.2151</v>
      </c>
    </row>
    <row r="201" spans="1:26">
      <c r="A201" s="402">
        <v>42926</v>
      </c>
      <c r="E201" s="400">
        <v>1.9615</v>
      </c>
      <c r="G201" s="400">
        <v>6.7445000000000004</v>
      </c>
      <c r="H201" s="400">
        <v>5.4063999999999997</v>
      </c>
      <c r="I201" s="400">
        <v>7.3887999999999998</v>
      </c>
      <c r="J201" s="400">
        <v>7.6917</v>
      </c>
      <c r="K201" s="400">
        <v>6.0529999999999999</v>
      </c>
      <c r="L201" s="400">
        <v>10.1736</v>
      </c>
      <c r="M201" s="400">
        <v>6.7971000000000004</v>
      </c>
      <c r="N201" s="400">
        <v>7.3921999999999999</v>
      </c>
      <c r="O201" s="400">
        <v>4.7396000000000003</v>
      </c>
      <c r="P201" s="399">
        <v>2.7936000000000001</v>
      </c>
      <c r="S201" s="399">
        <v>5.2998000000000003</v>
      </c>
      <c r="X201" s="399">
        <v>2.0367999999999999</v>
      </c>
      <c r="Y201" s="399">
        <v>5.6013000000000002</v>
      </c>
      <c r="Z201" s="399">
        <v>11.2151</v>
      </c>
    </row>
    <row r="202" spans="1:26">
      <c r="A202" s="402">
        <v>42927</v>
      </c>
      <c r="E202" s="400">
        <v>1.9615</v>
      </c>
      <c r="G202" s="400">
        <v>6.7445000000000004</v>
      </c>
      <c r="H202" s="400">
        <v>5.4063999999999997</v>
      </c>
      <c r="I202" s="400">
        <v>7.3887999999999998</v>
      </c>
      <c r="J202" s="400">
        <v>7.6917</v>
      </c>
      <c r="K202" s="400">
        <v>6.0529999999999999</v>
      </c>
      <c r="L202" s="400">
        <v>10.1736</v>
      </c>
      <c r="M202" s="400">
        <v>6.7971000000000004</v>
      </c>
      <c r="N202" s="400">
        <v>7.3921999999999999</v>
      </c>
      <c r="O202" s="400">
        <v>4.7396000000000003</v>
      </c>
      <c r="P202" s="399">
        <v>2.8096999999999999</v>
      </c>
      <c r="S202" s="399">
        <v>5.2998000000000003</v>
      </c>
      <c r="X202" s="399">
        <v>2.0367999999999999</v>
      </c>
      <c r="Y202" s="399">
        <v>5.6013000000000002</v>
      </c>
      <c r="Z202" s="399">
        <v>11.2151</v>
      </c>
    </row>
    <row r="203" spans="1:26">
      <c r="A203" s="402">
        <v>42928</v>
      </c>
      <c r="E203" s="400">
        <v>1.9615</v>
      </c>
      <c r="G203" s="400">
        <v>6.7445000000000004</v>
      </c>
      <c r="H203" s="400">
        <v>5.4063999999999997</v>
      </c>
      <c r="I203" s="400">
        <v>7.3887999999999998</v>
      </c>
      <c r="J203" s="400">
        <v>7.6917</v>
      </c>
      <c r="K203" s="400">
        <v>6.0529999999999999</v>
      </c>
      <c r="L203" s="400">
        <v>10.1736</v>
      </c>
      <c r="M203" s="400">
        <v>6.7971000000000004</v>
      </c>
      <c r="N203" s="400">
        <v>7.3921999999999999</v>
      </c>
      <c r="O203" s="400">
        <v>4.7396000000000003</v>
      </c>
      <c r="P203" s="399">
        <v>2.7734000000000001</v>
      </c>
      <c r="S203" s="399">
        <v>5.2998000000000003</v>
      </c>
      <c r="X203" s="399">
        <v>2.0367999999999999</v>
      </c>
      <c r="Y203" s="399">
        <v>5.6013000000000002</v>
      </c>
      <c r="Z203" s="399">
        <v>11.2151</v>
      </c>
    </row>
    <row r="204" spans="1:26">
      <c r="A204" s="402">
        <v>42929</v>
      </c>
      <c r="E204" s="400">
        <v>1.9615</v>
      </c>
      <c r="G204" s="400">
        <v>6.7445000000000004</v>
      </c>
      <c r="H204" s="400">
        <v>5.4063999999999997</v>
      </c>
      <c r="I204" s="400">
        <v>7.3887999999999998</v>
      </c>
      <c r="J204" s="400">
        <v>7.6917</v>
      </c>
      <c r="K204" s="400">
        <v>6.0529999999999999</v>
      </c>
      <c r="L204" s="400">
        <v>10.1736</v>
      </c>
      <c r="M204" s="400">
        <v>6.7971000000000004</v>
      </c>
      <c r="N204" s="400">
        <v>7.3921999999999999</v>
      </c>
      <c r="O204" s="400">
        <v>4.7396000000000003</v>
      </c>
      <c r="P204" s="399">
        <v>2.75</v>
      </c>
      <c r="S204" s="399">
        <v>5.2998000000000003</v>
      </c>
      <c r="X204" s="399">
        <v>2.0367999999999999</v>
      </c>
      <c r="Y204" s="399">
        <v>5.6013000000000002</v>
      </c>
      <c r="Z204" s="399">
        <v>11.2151</v>
      </c>
    </row>
    <row r="205" spans="1:26">
      <c r="A205" s="402">
        <v>42930</v>
      </c>
      <c r="E205" s="400">
        <v>1.9615</v>
      </c>
      <c r="G205" s="400">
        <v>6.7445000000000004</v>
      </c>
      <c r="H205" s="400">
        <v>5.4063999999999997</v>
      </c>
      <c r="I205" s="400">
        <v>7.3887999999999998</v>
      </c>
      <c r="J205" s="400">
        <v>7.6917</v>
      </c>
      <c r="K205" s="400">
        <v>6.0529999999999999</v>
      </c>
      <c r="L205" s="400">
        <v>10.1736</v>
      </c>
      <c r="M205" s="400">
        <v>6.7971000000000004</v>
      </c>
      <c r="N205" s="400">
        <v>7.3921999999999999</v>
      </c>
      <c r="O205" s="400">
        <v>4.7396000000000003</v>
      </c>
      <c r="P205" s="399">
        <v>2.7494000000000001</v>
      </c>
      <c r="S205" s="399">
        <v>5.2998000000000003</v>
      </c>
      <c r="X205" s="399">
        <v>2.0367999999999999</v>
      </c>
      <c r="Y205" s="399">
        <v>5.6013000000000002</v>
      </c>
      <c r="Z205" s="399">
        <v>11.2151</v>
      </c>
    </row>
    <row r="206" spans="1:26">
      <c r="A206" s="402">
        <v>42933</v>
      </c>
      <c r="E206" s="400">
        <v>1.9615</v>
      </c>
      <c r="G206" s="400">
        <v>6.7445000000000004</v>
      </c>
      <c r="H206" s="400">
        <v>5.4063999999999997</v>
      </c>
      <c r="I206" s="400">
        <v>7.3887999999999998</v>
      </c>
      <c r="J206" s="400">
        <v>7.6917</v>
      </c>
      <c r="K206" s="400">
        <v>6.0529999999999999</v>
      </c>
      <c r="L206" s="400">
        <v>10.1736</v>
      </c>
      <c r="M206" s="400">
        <v>6.7971000000000004</v>
      </c>
      <c r="N206" s="400">
        <v>7.3921999999999999</v>
      </c>
      <c r="O206" s="400">
        <v>4.7396000000000003</v>
      </c>
      <c r="P206" s="399">
        <v>2.7526999999999999</v>
      </c>
      <c r="S206" s="399">
        <v>5.2998000000000003</v>
      </c>
      <c r="X206" s="399">
        <v>2.0367999999999999</v>
      </c>
      <c r="Y206" s="399">
        <v>5.6013000000000002</v>
      </c>
      <c r="Z206" s="399">
        <v>11.2151</v>
      </c>
    </row>
    <row r="207" spans="1:26">
      <c r="A207" s="402">
        <v>42934</v>
      </c>
      <c r="E207" s="400">
        <v>1.9615</v>
      </c>
      <c r="G207" s="400">
        <v>6.7445000000000004</v>
      </c>
      <c r="H207" s="400">
        <v>5.4063999999999997</v>
      </c>
      <c r="I207" s="400">
        <v>7.3887999999999998</v>
      </c>
      <c r="J207" s="400">
        <v>7.6917</v>
      </c>
      <c r="K207" s="400">
        <v>6.0529999999999999</v>
      </c>
      <c r="L207" s="400">
        <v>10.1736</v>
      </c>
      <c r="M207" s="400">
        <v>6.7971000000000004</v>
      </c>
      <c r="N207" s="400">
        <v>7.3921999999999999</v>
      </c>
      <c r="O207" s="400">
        <v>4.7396000000000003</v>
      </c>
      <c r="P207" s="399">
        <v>2.7513000000000001</v>
      </c>
      <c r="S207" s="399">
        <v>5.2998000000000003</v>
      </c>
      <c r="X207" s="399">
        <v>2.0367999999999999</v>
      </c>
      <c r="Y207" s="399">
        <v>5.6013000000000002</v>
      </c>
      <c r="Z207" s="399">
        <v>11.2151</v>
      </c>
    </row>
    <row r="208" spans="1:26">
      <c r="A208" s="402">
        <v>42935</v>
      </c>
      <c r="E208" s="400">
        <v>1.9615</v>
      </c>
      <c r="G208" s="400">
        <v>6.7445000000000004</v>
      </c>
      <c r="H208" s="400">
        <v>5.4063999999999997</v>
      </c>
      <c r="I208" s="400">
        <v>7.3887999999999998</v>
      </c>
      <c r="J208" s="400">
        <v>7.6917</v>
      </c>
      <c r="K208" s="400">
        <v>6.0529999999999999</v>
      </c>
      <c r="L208" s="400">
        <v>10.1736</v>
      </c>
      <c r="M208" s="400">
        <v>6.7971000000000004</v>
      </c>
      <c r="N208" s="400">
        <v>7.3921999999999999</v>
      </c>
      <c r="O208" s="400">
        <v>4.7396000000000003</v>
      </c>
      <c r="P208" s="399">
        <v>2.7458999999999998</v>
      </c>
      <c r="S208" s="399">
        <v>5.2998000000000003</v>
      </c>
      <c r="X208" s="399">
        <v>2.0367999999999999</v>
      </c>
      <c r="Y208" s="399">
        <v>5.6013000000000002</v>
      </c>
      <c r="Z208" s="399">
        <v>11.2151</v>
      </c>
    </row>
    <row r="209" spans="1:26">
      <c r="A209" s="402">
        <v>42936</v>
      </c>
      <c r="E209" s="400">
        <v>1.9615</v>
      </c>
      <c r="G209" s="400">
        <v>6.7445000000000004</v>
      </c>
      <c r="H209" s="400">
        <v>5.4063999999999997</v>
      </c>
      <c r="I209" s="400">
        <v>7.3887999999999998</v>
      </c>
      <c r="J209" s="400">
        <v>7.6917</v>
      </c>
      <c r="K209" s="400">
        <v>6.0529999999999999</v>
      </c>
      <c r="L209" s="400">
        <v>10.1736</v>
      </c>
      <c r="M209" s="400">
        <v>6.7971000000000004</v>
      </c>
      <c r="N209" s="400">
        <v>7.3921999999999999</v>
      </c>
      <c r="O209" s="400">
        <v>4.7396000000000003</v>
      </c>
      <c r="P209" s="399">
        <v>2.7391999999999999</v>
      </c>
      <c r="S209" s="399">
        <v>5.2998000000000003</v>
      </c>
      <c r="X209" s="399">
        <v>2.0367999999999999</v>
      </c>
      <c r="Y209" s="399">
        <v>5.6013000000000002</v>
      </c>
      <c r="Z209" s="399">
        <v>11.2151</v>
      </c>
    </row>
    <row r="210" spans="1:26">
      <c r="A210" s="402">
        <v>42937</v>
      </c>
      <c r="E210" s="400">
        <v>1.9615</v>
      </c>
      <c r="G210" s="400">
        <v>6.7445000000000004</v>
      </c>
      <c r="H210" s="400">
        <v>5.4063999999999997</v>
      </c>
      <c r="I210" s="400">
        <v>7.3887999999999998</v>
      </c>
      <c r="J210" s="400">
        <v>7.6917</v>
      </c>
      <c r="K210" s="400">
        <v>6.0529999999999999</v>
      </c>
      <c r="L210" s="400">
        <v>10.1736</v>
      </c>
      <c r="M210" s="400">
        <v>6.7971000000000004</v>
      </c>
      <c r="N210" s="400">
        <v>7.3921999999999999</v>
      </c>
      <c r="O210" s="400">
        <v>4.7396000000000003</v>
      </c>
      <c r="P210" s="399">
        <v>2.7303999999999999</v>
      </c>
      <c r="S210" s="399">
        <v>5.2998000000000003</v>
      </c>
      <c r="X210" s="399">
        <v>2.0367999999999999</v>
      </c>
      <c r="Y210" s="399">
        <v>5.6013000000000002</v>
      </c>
      <c r="Z210" s="399">
        <v>11.2151</v>
      </c>
    </row>
    <row r="211" spans="1:26">
      <c r="A211" s="402">
        <v>42940</v>
      </c>
      <c r="E211" s="400">
        <v>1.9615</v>
      </c>
      <c r="G211" s="400">
        <v>6.7445000000000004</v>
      </c>
      <c r="H211" s="400">
        <v>5.4063999999999997</v>
      </c>
      <c r="I211" s="400">
        <v>7.3887999999999998</v>
      </c>
      <c r="J211" s="400">
        <v>7.6917</v>
      </c>
      <c r="K211" s="400">
        <v>6.0529999999999999</v>
      </c>
      <c r="L211" s="400">
        <v>10.1736</v>
      </c>
      <c r="M211" s="400">
        <v>6.7971000000000004</v>
      </c>
      <c r="N211" s="400">
        <v>7.3921999999999999</v>
      </c>
      <c r="O211" s="400">
        <v>4.7396000000000003</v>
      </c>
      <c r="P211" s="399">
        <v>2.7166000000000001</v>
      </c>
      <c r="S211" s="399">
        <v>5.2998000000000003</v>
      </c>
      <c r="X211" s="399">
        <v>2.0367999999999999</v>
      </c>
      <c r="Y211" s="399">
        <v>5.6013000000000002</v>
      </c>
      <c r="Z211" s="399">
        <v>11.2151</v>
      </c>
    </row>
    <row r="212" spans="1:26">
      <c r="A212" s="402">
        <v>42941</v>
      </c>
      <c r="E212" s="400">
        <v>1.9615</v>
      </c>
      <c r="G212" s="400">
        <v>6.7445000000000004</v>
      </c>
      <c r="H212" s="400">
        <v>5.4063999999999997</v>
      </c>
      <c r="I212" s="400">
        <v>7.3887999999999998</v>
      </c>
      <c r="J212" s="400">
        <v>7.6917</v>
      </c>
      <c r="K212" s="400">
        <v>6.0529999999999999</v>
      </c>
      <c r="L212" s="400">
        <v>10.1736</v>
      </c>
      <c r="M212" s="400">
        <v>6.7971000000000004</v>
      </c>
      <c r="N212" s="400">
        <v>7.3921999999999999</v>
      </c>
      <c r="O212" s="400">
        <v>4.7396000000000003</v>
      </c>
      <c r="P212" s="399">
        <v>2.7143000000000002</v>
      </c>
      <c r="S212" s="399">
        <v>5.2998000000000003</v>
      </c>
      <c r="X212" s="399">
        <v>2.0367999999999999</v>
      </c>
      <c r="Y212" s="399">
        <v>5.6013000000000002</v>
      </c>
      <c r="Z212" s="399">
        <v>11.2151</v>
      </c>
    </row>
    <row r="213" spans="1:26">
      <c r="A213" s="402">
        <v>42942</v>
      </c>
      <c r="E213" s="400">
        <v>1.9615</v>
      </c>
      <c r="G213" s="400">
        <v>6.7445000000000004</v>
      </c>
      <c r="H213" s="400">
        <v>5.4063999999999997</v>
      </c>
      <c r="I213" s="400">
        <v>7.3887999999999998</v>
      </c>
      <c r="J213" s="400">
        <v>7.6917</v>
      </c>
      <c r="K213" s="400">
        <v>6.0529999999999999</v>
      </c>
      <c r="L213" s="400">
        <v>10.1736</v>
      </c>
      <c r="M213" s="400">
        <v>6.7971000000000004</v>
      </c>
      <c r="N213" s="400">
        <v>7.3921999999999999</v>
      </c>
      <c r="O213" s="400">
        <v>4.7396000000000003</v>
      </c>
      <c r="P213" s="399">
        <v>2.6932999999999998</v>
      </c>
      <c r="S213" s="399">
        <v>5.2998000000000003</v>
      </c>
      <c r="X213" s="399">
        <v>2.0367999999999999</v>
      </c>
      <c r="Y213" s="399">
        <v>5.6013000000000002</v>
      </c>
      <c r="Z213" s="399">
        <v>11.2151</v>
      </c>
    </row>
    <row r="214" spans="1:26">
      <c r="A214" s="402">
        <v>42943</v>
      </c>
      <c r="E214" s="400">
        <v>1.9615</v>
      </c>
      <c r="G214" s="400">
        <v>6.7445000000000004</v>
      </c>
      <c r="H214" s="400">
        <v>5.4063999999999997</v>
      </c>
      <c r="I214" s="400">
        <v>7.3887999999999998</v>
      </c>
      <c r="J214" s="400">
        <v>7.6917</v>
      </c>
      <c r="K214" s="400">
        <v>6.0529999999999999</v>
      </c>
      <c r="L214" s="400">
        <v>10.1736</v>
      </c>
      <c r="M214" s="400">
        <v>6.7971000000000004</v>
      </c>
      <c r="N214" s="400">
        <v>7.3921999999999999</v>
      </c>
      <c r="O214" s="400">
        <v>4.7396000000000003</v>
      </c>
      <c r="P214" s="399">
        <v>2.6894</v>
      </c>
      <c r="S214" s="399">
        <v>5.2998000000000003</v>
      </c>
      <c r="X214" s="399">
        <v>2.0367999999999999</v>
      </c>
      <c r="Y214" s="399">
        <v>5.6013000000000002</v>
      </c>
      <c r="Z214" s="399">
        <v>11.2151</v>
      </c>
    </row>
    <row r="215" spans="1:26">
      <c r="A215" s="402">
        <v>42944</v>
      </c>
      <c r="E215" s="400">
        <v>1.9615</v>
      </c>
      <c r="G215" s="400">
        <v>6.7445000000000004</v>
      </c>
      <c r="H215" s="400">
        <v>5.4063999999999997</v>
      </c>
      <c r="I215" s="400">
        <v>7.3887999999999998</v>
      </c>
      <c r="J215" s="400">
        <v>7.6917</v>
      </c>
      <c r="K215" s="400">
        <v>6.0529999999999999</v>
      </c>
      <c r="L215" s="400">
        <v>10.1736</v>
      </c>
      <c r="M215" s="400">
        <v>6.7971000000000004</v>
      </c>
      <c r="N215" s="400">
        <v>7.3921999999999999</v>
      </c>
      <c r="O215" s="400">
        <v>4.7396000000000003</v>
      </c>
      <c r="P215" s="399">
        <v>2.6846999999999999</v>
      </c>
      <c r="S215" s="399">
        <v>5.2998000000000003</v>
      </c>
      <c r="X215" s="399">
        <v>2.0367999999999999</v>
      </c>
      <c r="Y215" s="399">
        <v>5.6013000000000002</v>
      </c>
      <c r="Z215" s="399">
        <v>11.2151</v>
      </c>
    </row>
    <row r="216" spans="1:26">
      <c r="A216" s="402">
        <v>42947</v>
      </c>
      <c r="E216" s="400">
        <v>1.9615</v>
      </c>
      <c r="G216" s="400">
        <v>6.7445000000000004</v>
      </c>
      <c r="H216" s="400">
        <v>5.4063999999999997</v>
      </c>
      <c r="I216" s="400">
        <v>7.3887999999999998</v>
      </c>
      <c r="J216" s="400">
        <v>7.6917</v>
      </c>
      <c r="K216" s="400">
        <v>6.0529999999999999</v>
      </c>
      <c r="L216" s="400">
        <v>10.1736</v>
      </c>
      <c r="M216" s="400">
        <v>6.7971000000000004</v>
      </c>
      <c r="N216" s="400">
        <v>7.3921999999999999</v>
      </c>
      <c r="O216" s="400">
        <v>4.7396000000000003</v>
      </c>
      <c r="P216" s="399">
        <v>2.6821000000000002</v>
      </c>
      <c r="S216" s="399">
        <v>5.2998000000000003</v>
      </c>
      <c r="X216" s="399">
        <v>2.0367999999999999</v>
      </c>
      <c r="Y216" s="399">
        <v>5.6013000000000002</v>
      </c>
      <c r="Z216" s="399">
        <v>11.2151</v>
      </c>
    </row>
    <row r="217" spans="1:26">
      <c r="A217" s="402">
        <v>42948</v>
      </c>
      <c r="E217" s="400">
        <v>1.8907</v>
      </c>
      <c r="G217" s="400">
        <v>6.7138</v>
      </c>
      <c r="H217" s="400">
        <v>5.3964999999999996</v>
      </c>
      <c r="I217" s="400">
        <v>7.4183000000000003</v>
      </c>
      <c r="J217" s="400">
        <v>7.6902999999999997</v>
      </c>
      <c r="K217" s="400">
        <v>6.0129000000000001</v>
      </c>
      <c r="L217" s="400">
        <v>10.1486</v>
      </c>
      <c r="M217" s="400">
        <v>6.7793999999999999</v>
      </c>
      <c r="N217" s="400">
        <v>7.3932000000000002</v>
      </c>
      <c r="O217" s="400">
        <v>4.7396000000000003</v>
      </c>
      <c r="P217" s="399">
        <v>2.7317</v>
      </c>
      <c r="S217" s="399">
        <v>5.2343000000000002</v>
      </c>
      <c r="X217" s="399">
        <v>2.0386000000000002</v>
      </c>
      <c r="Y217" s="399">
        <v>5.6048</v>
      </c>
      <c r="Z217" s="399">
        <v>11.228400000000001</v>
      </c>
    </row>
    <row r="218" spans="1:26">
      <c r="A218" s="402">
        <v>42949</v>
      </c>
      <c r="E218" s="400">
        <v>1.8907</v>
      </c>
      <c r="G218" s="400">
        <v>6.7138</v>
      </c>
      <c r="H218" s="400">
        <v>5.3964999999999996</v>
      </c>
      <c r="I218" s="400">
        <v>7.4183000000000003</v>
      </c>
      <c r="J218" s="400">
        <v>7.6902999999999997</v>
      </c>
      <c r="K218" s="400">
        <v>6.0129000000000001</v>
      </c>
      <c r="L218" s="400">
        <v>10.1486</v>
      </c>
      <c r="M218" s="400">
        <v>6.7793999999999999</v>
      </c>
      <c r="N218" s="400">
        <v>7.3932000000000002</v>
      </c>
      <c r="O218" s="400">
        <v>4.7396000000000003</v>
      </c>
      <c r="P218" s="399">
        <v>2.7273000000000001</v>
      </c>
      <c r="S218" s="399">
        <v>5.2343000000000002</v>
      </c>
      <c r="X218" s="399">
        <v>2.0386000000000002</v>
      </c>
      <c r="Y218" s="399">
        <v>5.6048</v>
      </c>
      <c r="Z218" s="399">
        <v>11.228400000000001</v>
      </c>
    </row>
    <row r="219" spans="1:26">
      <c r="A219" s="402">
        <v>42950</v>
      </c>
      <c r="E219" s="400">
        <v>1.8907</v>
      </c>
      <c r="G219" s="400">
        <v>6.7138</v>
      </c>
      <c r="H219" s="400">
        <v>5.3964999999999996</v>
      </c>
      <c r="I219" s="400">
        <v>7.4183000000000003</v>
      </c>
      <c r="J219" s="400">
        <v>7.6902999999999997</v>
      </c>
      <c r="K219" s="400">
        <v>6.0129000000000001</v>
      </c>
      <c r="L219" s="400">
        <v>10.1486</v>
      </c>
      <c r="M219" s="400">
        <v>6.7793999999999999</v>
      </c>
      <c r="N219" s="400">
        <v>7.3932000000000002</v>
      </c>
      <c r="O219" s="400">
        <v>4.7396000000000003</v>
      </c>
      <c r="P219" s="399">
        <v>2.7233000000000001</v>
      </c>
      <c r="S219" s="399">
        <v>5.2343000000000002</v>
      </c>
      <c r="X219" s="399">
        <v>2.0386000000000002</v>
      </c>
      <c r="Y219" s="399">
        <v>5.6048</v>
      </c>
      <c r="Z219" s="399">
        <v>11.228400000000001</v>
      </c>
    </row>
    <row r="220" spans="1:26">
      <c r="A220" s="402">
        <v>42951</v>
      </c>
      <c r="E220" s="400">
        <v>1.8907</v>
      </c>
      <c r="G220" s="400">
        <v>6.7138</v>
      </c>
      <c r="H220" s="400">
        <v>5.3964999999999996</v>
      </c>
      <c r="I220" s="400">
        <v>7.4183000000000003</v>
      </c>
      <c r="J220" s="400">
        <v>7.6902999999999997</v>
      </c>
      <c r="K220" s="400">
        <v>6.0129000000000001</v>
      </c>
      <c r="L220" s="400">
        <v>10.1486</v>
      </c>
      <c r="M220" s="400">
        <v>6.7793999999999999</v>
      </c>
      <c r="N220" s="400">
        <v>7.3932000000000002</v>
      </c>
      <c r="O220" s="400">
        <v>4.7396000000000003</v>
      </c>
      <c r="P220" s="399">
        <v>2.7136</v>
      </c>
      <c r="S220" s="399">
        <v>5.2343000000000002</v>
      </c>
      <c r="X220" s="399">
        <v>2.0386000000000002</v>
      </c>
      <c r="Y220" s="399">
        <v>5.6048</v>
      </c>
      <c r="Z220" s="399">
        <v>11.228400000000001</v>
      </c>
    </row>
    <row r="221" spans="1:26">
      <c r="A221" s="402">
        <v>42954</v>
      </c>
      <c r="E221" s="400">
        <v>1.8907</v>
      </c>
      <c r="G221" s="400">
        <v>6.7138</v>
      </c>
      <c r="H221" s="400">
        <v>5.3964999999999996</v>
      </c>
      <c r="I221" s="400">
        <v>7.4183000000000003</v>
      </c>
      <c r="J221" s="400">
        <v>7.6902999999999997</v>
      </c>
      <c r="K221" s="400">
        <v>6.0129000000000001</v>
      </c>
      <c r="L221" s="400">
        <v>10.1486</v>
      </c>
      <c r="M221" s="400">
        <v>6.7793999999999999</v>
      </c>
      <c r="N221" s="400">
        <v>7.3932000000000002</v>
      </c>
      <c r="O221" s="400">
        <v>4.7396000000000003</v>
      </c>
      <c r="P221" s="399">
        <v>2.7054999999999998</v>
      </c>
      <c r="S221" s="399">
        <v>5.2343000000000002</v>
      </c>
      <c r="X221" s="399">
        <v>2.0386000000000002</v>
      </c>
      <c r="Y221" s="399">
        <v>5.6048</v>
      </c>
      <c r="Z221" s="399">
        <v>11.228400000000001</v>
      </c>
    </row>
    <row r="222" spans="1:26">
      <c r="A222" s="402">
        <v>42955</v>
      </c>
      <c r="E222" s="400">
        <v>1.8907</v>
      </c>
      <c r="G222" s="400">
        <v>6.7138</v>
      </c>
      <c r="H222" s="400">
        <v>5.3964999999999996</v>
      </c>
      <c r="I222" s="400">
        <v>7.4183000000000003</v>
      </c>
      <c r="J222" s="400">
        <v>7.6902999999999997</v>
      </c>
      <c r="K222" s="400">
        <v>6.0129000000000001</v>
      </c>
      <c r="L222" s="400">
        <v>10.1486</v>
      </c>
      <c r="M222" s="400">
        <v>6.7793999999999999</v>
      </c>
      <c r="N222" s="400">
        <v>7.3932000000000002</v>
      </c>
      <c r="O222" s="400">
        <v>4.7396000000000003</v>
      </c>
      <c r="P222" s="399">
        <v>2.7094</v>
      </c>
      <c r="S222" s="399">
        <v>5.2343000000000002</v>
      </c>
      <c r="X222" s="399">
        <v>2.0386000000000002</v>
      </c>
      <c r="Y222" s="399">
        <v>5.6048</v>
      </c>
      <c r="Z222" s="399">
        <v>11.228400000000001</v>
      </c>
    </row>
    <row r="223" spans="1:26">
      <c r="A223" s="402">
        <v>42956</v>
      </c>
      <c r="E223" s="400">
        <v>1.8907</v>
      </c>
      <c r="G223" s="400">
        <v>6.7138</v>
      </c>
      <c r="H223" s="400">
        <v>5.3964999999999996</v>
      </c>
      <c r="I223" s="400">
        <v>7.4183000000000003</v>
      </c>
      <c r="J223" s="400">
        <v>7.6902999999999997</v>
      </c>
      <c r="K223" s="400">
        <v>6.0129000000000001</v>
      </c>
      <c r="L223" s="400">
        <v>10.1486</v>
      </c>
      <c r="M223" s="400">
        <v>6.7793999999999999</v>
      </c>
      <c r="N223" s="400">
        <v>7.3932000000000002</v>
      </c>
      <c r="O223" s="400">
        <v>4.7396000000000003</v>
      </c>
      <c r="P223" s="399">
        <v>2.7153</v>
      </c>
      <c r="S223" s="399">
        <v>5.2343000000000002</v>
      </c>
      <c r="X223" s="399">
        <v>2.0386000000000002</v>
      </c>
      <c r="Y223" s="399">
        <v>5.6048</v>
      </c>
      <c r="Z223" s="399">
        <v>11.228400000000001</v>
      </c>
    </row>
    <row r="224" spans="1:26">
      <c r="A224" s="402">
        <v>42957</v>
      </c>
      <c r="E224" s="400">
        <v>1.8907</v>
      </c>
      <c r="G224" s="400">
        <v>6.7138</v>
      </c>
      <c r="H224" s="400">
        <v>5.3964999999999996</v>
      </c>
      <c r="I224" s="400">
        <v>7.4183000000000003</v>
      </c>
      <c r="J224" s="400">
        <v>7.6902999999999997</v>
      </c>
      <c r="K224" s="400">
        <v>6.0129000000000001</v>
      </c>
      <c r="L224" s="400">
        <v>10.1486</v>
      </c>
      <c r="M224" s="400">
        <v>6.7793999999999999</v>
      </c>
      <c r="N224" s="400">
        <v>7.3932000000000002</v>
      </c>
      <c r="O224" s="400">
        <v>4.7396000000000003</v>
      </c>
      <c r="P224" s="399">
        <v>2.7181999999999999</v>
      </c>
      <c r="S224" s="399">
        <v>5.2343000000000002</v>
      </c>
      <c r="X224" s="399">
        <v>2.0386000000000002</v>
      </c>
      <c r="Y224" s="399">
        <v>5.6048</v>
      </c>
      <c r="Z224" s="399">
        <v>11.228400000000001</v>
      </c>
    </row>
    <row r="225" spans="1:26">
      <c r="A225" s="402">
        <v>42958</v>
      </c>
      <c r="E225" s="400">
        <v>1.8907</v>
      </c>
      <c r="G225" s="400">
        <v>6.7138</v>
      </c>
      <c r="H225" s="400">
        <v>5.3964999999999996</v>
      </c>
      <c r="I225" s="400">
        <v>7.4183000000000003</v>
      </c>
      <c r="J225" s="400">
        <v>7.6902999999999997</v>
      </c>
      <c r="K225" s="400">
        <v>6.0129000000000001</v>
      </c>
      <c r="L225" s="400">
        <v>10.1486</v>
      </c>
      <c r="M225" s="400">
        <v>6.7793999999999999</v>
      </c>
      <c r="N225" s="400">
        <v>7.3932000000000002</v>
      </c>
      <c r="O225" s="400">
        <v>4.7396000000000003</v>
      </c>
      <c r="P225" s="399">
        <v>2.7389999999999999</v>
      </c>
      <c r="S225" s="399">
        <v>5.2343000000000002</v>
      </c>
      <c r="X225" s="399">
        <v>2.0386000000000002</v>
      </c>
      <c r="Y225" s="399">
        <v>5.6048</v>
      </c>
      <c r="Z225" s="399">
        <v>11.228400000000001</v>
      </c>
    </row>
    <row r="226" spans="1:26">
      <c r="A226" s="402">
        <v>42961</v>
      </c>
      <c r="E226" s="400">
        <v>1.8907</v>
      </c>
      <c r="G226" s="400">
        <v>6.7138</v>
      </c>
      <c r="H226" s="400">
        <v>5.3964999999999996</v>
      </c>
      <c r="I226" s="400">
        <v>7.4183000000000003</v>
      </c>
      <c r="J226" s="400">
        <v>7.6902999999999997</v>
      </c>
      <c r="K226" s="400">
        <v>6.0129000000000001</v>
      </c>
      <c r="L226" s="400">
        <v>10.1486</v>
      </c>
      <c r="M226" s="400">
        <v>6.7793999999999999</v>
      </c>
      <c r="N226" s="400">
        <v>7.3932000000000002</v>
      </c>
      <c r="O226" s="400">
        <v>4.7396000000000003</v>
      </c>
      <c r="P226" s="399">
        <v>2.7286000000000001</v>
      </c>
      <c r="S226" s="399">
        <v>5.2343000000000002</v>
      </c>
      <c r="X226" s="399">
        <v>2.0386000000000002</v>
      </c>
      <c r="Y226" s="399">
        <v>5.6048</v>
      </c>
      <c r="Z226" s="399">
        <v>11.228400000000001</v>
      </c>
    </row>
    <row r="227" spans="1:26">
      <c r="A227" s="402">
        <v>42962</v>
      </c>
      <c r="E227" s="400">
        <v>1.8907</v>
      </c>
      <c r="G227" s="400">
        <v>6.7138</v>
      </c>
      <c r="H227" s="400">
        <v>5.3964999999999996</v>
      </c>
      <c r="I227" s="400">
        <v>7.4183000000000003</v>
      </c>
      <c r="J227" s="400">
        <v>7.6902999999999997</v>
      </c>
      <c r="K227" s="400">
        <v>6.0129000000000001</v>
      </c>
      <c r="L227" s="400">
        <v>10.1486</v>
      </c>
      <c r="M227" s="400">
        <v>6.7793999999999999</v>
      </c>
      <c r="N227" s="400">
        <v>7.3932000000000002</v>
      </c>
      <c r="O227" s="400">
        <v>4.7396000000000003</v>
      </c>
      <c r="P227" s="399">
        <v>2.7206999999999999</v>
      </c>
      <c r="S227" s="399">
        <v>5.2343000000000002</v>
      </c>
      <c r="X227" s="399">
        <v>2.0386000000000002</v>
      </c>
      <c r="Y227" s="399">
        <v>5.6048</v>
      </c>
      <c r="Z227" s="399">
        <v>11.228400000000001</v>
      </c>
    </row>
    <row r="228" spans="1:26">
      <c r="A228" s="402">
        <v>42963</v>
      </c>
      <c r="E228" s="400">
        <v>1.8907</v>
      </c>
      <c r="G228" s="400">
        <v>6.7138</v>
      </c>
      <c r="H228" s="400">
        <v>5.3964999999999996</v>
      </c>
      <c r="I228" s="400">
        <v>7.4183000000000003</v>
      </c>
      <c r="J228" s="400">
        <v>7.6902999999999997</v>
      </c>
      <c r="K228" s="400">
        <v>6.0129000000000001</v>
      </c>
      <c r="L228" s="400">
        <v>10.1486</v>
      </c>
      <c r="M228" s="400">
        <v>6.7793999999999999</v>
      </c>
      <c r="N228" s="400">
        <v>7.3932000000000002</v>
      </c>
      <c r="O228" s="400">
        <v>4.7396000000000003</v>
      </c>
      <c r="P228" s="399">
        <v>2.7084000000000001</v>
      </c>
      <c r="S228" s="399">
        <v>5.2343000000000002</v>
      </c>
      <c r="X228" s="399">
        <v>2.0386000000000002</v>
      </c>
      <c r="Y228" s="399">
        <v>5.6048</v>
      </c>
      <c r="Z228" s="399">
        <v>11.228400000000001</v>
      </c>
    </row>
    <row r="229" spans="1:26">
      <c r="A229" s="402">
        <v>42964</v>
      </c>
      <c r="E229" s="400">
        <v>1.8907</v>
      </c>
      <c r="G229" s="400">
        <v>6.7138</v>
      </c>
      <c r="H229" s="400">
        <v>5.3964999999999996</v>
      </c>
      <c r="I229" s="400">
        <v>7.4183000000000003</v>
      </c>
      <c r="J229" s="400">
        <v>7.6902999999999997</v>
      </c>
      <c r="K229" s="400">
        <v>6.0129000000000001</v>
      </c>
      <c r="L229" s="400">
        <v>10.1486</v>
      </c>
      <c r="M229" s="400">
        <v>6.7793999999999999</v>
      </c>
      <c r="N229" s="400">
        <v>7.3932000000000002</v>
      </c>
      <c r="O229" s="400">
        <v>4.7396000000000003</v>
      </c>
      <c r="P229" s="399">
        <v>2.7029999999999998</v>
      </c>
      <c r="S229" s="399">
        <v>5.2343000000000002</v>
      </c>
      <c r="X229" s="399">
        <v>2.0386000000000002</v>
      </c>
      <c r="Y229" s="399">
        <v>5.6048</v>
      </c>
      <c r="Z229" s="399">
        <v>11.228400000000001</v>
      </c>
    </row>
    <row r="230" spans="1:26">
      <c r="A230" s="402">
        <v>42965</v>
      </c>
      <c r="E230" s="400">
        <v>1.8907</v>
      </c>
      <c r="G230" s="400">
        <v>6.7138</v>
      </c>
      <c r="H230" s="400">
        <v>5.3964999999999996</v>
      </c>
      <c r="I230" s="400">
        <v>7.4183000000000003</v>
      </c>
      <c r="J230" s="400">
        <v>7.6902999999999997</v>
      </c>
      <c r="K230" s="400">
        <v>6.0129000000000001</v>
      </c>
      <c r="L230" s="400">
        <v>10.1486</v>
      </c>
      <c r="M230" s="400">
        <v>6.7793999999999999</v>
      </c>
      <c r="N230" s="400">
        <v>7.3932000000000002</v>
      </c>
      <c r="O230" s="400">
        <v>4.7396000000000003</v>
      </c>
      <c r="P230" s="399">
        <v>2.7124000000000001</v>
      </c>
      <c r="S230" s="399">
        <v>5.2343000000000002</v>
      </c>
      <c r="X230" s="399">
        <v>2.0386000000000002</v>
      </c>
      <c r="Y230" s="399">
        <v>5.6048</v>
      </c>
      <c r="Z230" s="399">
        <v>11.228400000000001</v>
      </c>
    </row>
    <row r="231" spans="1:26">
      <c r="A231" s="402">
        <v>42968</v>
      </c>
      <c r="E231" s="400">
        <v>1.8907</v>
      </c>
      <c r="G231" s="400">
        <v>6.7138</v>
      </c>
      <c r="H231" s="400">
        <v>5.3964999999999996</v>
      </c>
      <c r="I231" s="400">
        <v>7.4183000000000003</v>
      </c>
      <c r="J231" s="400">
        <v>7.6902999999999997</v>
      </c>
      <c r="K231" s="400">
        <v>6.0129000000000001</v>
      </c>
      <c r="L231" s="400">
        <v>10.1486</v>
      </c>
      <c r="M231" s="400">
        <v>6.7793999999999999</v>
      </c>
      <c r="N231" s="400">
        <v>7.3932000000000002</v>
      </c>
      <c r="O231" s="400">
        <v>4.7396000000000003</v>
      </c>
      <c r="P231" s="399">
        <v>2.7046000000000001</v>
      </c>
      <c r="S231" s="399">
        <v>5.2343000000000002</v>
      </c>
      <c r="X231" s="399">
        <v>2.0386000000000002</v>
      </c>
      <c r="Y231" s="399">
        <v>5.6048</v>
      </c>
      <c r="Z231" s="399">
        <v>11.228400000000001</v>
      </c>
    </row>
    <row r="232" spans="1:26">
      <c r="A232" s="402">
        <v>42969</v>
      </c>
      <c r="E232" s="400">
        <v>1.8907</v>
      </c>
      <c r="G232" s="400">
        <v>6.7138</v>
      </c>
      <c r="H232" s="400">
        <v>5.3964999999999996</v>
      </c>
      <c r="I232" s="400">
        <v>7.4183000000000003</v>
      </c>
      <c r="J232" s="400">
        <v>7.6902999999999997</v>
      </c>
      <c r="K232" s="400">
        <v>6.0129000000000001</v>
      </c>
      <c r="L232" s="400">
        <v>10.1486</v>
      </c>
      <c r="M232" s="400">
        <v>6.7793999999999999</v>
      </c>
      <c r="N232" s="400">
        <v>7.3932000000000002</v>
      </c>
      <c r="O232" s="400">
        <v>4.7396000000000003</v>
      </c>
      <c r="P232" s="399">
        <v>2.7042000000000002</v>
      </c>
      <c r="S232" s="399">
        <v>5.2343000000000002</v>
      </c>
      <c r="X232" s="399">
        <v>2.0386000000000002</v>
      </c>
      <c r="Y232" s="399">
        <v>5.6048</v>
      </c>
      <c r="Z232" s="399">
        <v>11.228400000000001</v>
      </c>
    </row>
    <row r="233" spans="1:26">
      <c r="A233" s="402">
        <v>42970</v>
      </c>
      <c r="E233" s="400">
        <v>1.8907</v>
      </c>
      <c r="G233" s="400">
        <v>6.7138</v>
      </c>
      <c r="H233" s="400">
        <v>5.3964999999999996</v>
      </c>
      <c r="I233" s="400">
        <v>7.4183000000000003</v>
      </c>
      <c r="J233" s="400">
        <v>7.6902999999999997</v>
      </c>
      <c r="K233" s="400">
        <v>6.0129000000000001</v>
      </c>
      <c r="L233" s="400">
        <v>10.1486</v>
      </c>
      <c r="M233" s="400">
        <v>6.7793999999999999</v>
      </c>
      <c r="N233" s="400">
        <v>7.3932000000000002</v>
      </c>
      <c r="O233" s="400">
        <v>4.7396000000000003</v>
      </c>
      <c r="P233" s="399">
        <v>2.7040000000000002</v>
      </c>
      <c r="S233" s="399">
        <v>5.2343000000000002</v>
      </c>
      <c r="X233" s="399">
        <v>2.0386000000000002</v>
      </c>
      <c r="Y233" s="399">
        <v>5.6048</v>
      </c>
      <c r="Z233" s="399">
        <v>11.228400000000001</v>
      </c>
    </row>
    <row r="234" spans="1:26">
      <c r="A234" s="402">
        <v>42971</v>
      </c>
      <c r="E234" s="400">
        <v>1.8907</v>
      </c>
      <c r="G234" s="400">
        <v>6.7138</v>
      </c>
      <c r="H234" s="400">
        <v>5.3964999999999996</v>
      </c>
      <c r="I234" s="400">
        <v>7.4183000000000003</v>
      </c>
      <c r="J234" s="400">
        <v>7.6902999999999997</v>
      </c>
      <c r="K234" s="400">
        <v>6.0129000000000001</v>
      </c>
      <c r="L234" s="400">
        <v>10.1486</v>
      </c>
      <c r="M234" s="400">
        <v>6.7793999999999999</v>
      </c>
      <c r="N234" s="400">
        <v>7.3932000000000002</v>
      </c>
      <c r="O234" s="400">
        <v>4.7396000000000003</v>
      </c>
      <c r="P234" s="399">
        <v>2.6956000000000002</v>
      </c>
      <c r="S234" s="399">
        <v>5.2343000000000002</v>
      </c>
      <c r="X234" s="399">
        <v>2.0386000000000002</v>
      </c>
      <c r="Y234" s="399">
        <v>5.6048</v>
      </c>
      <c r="Z234" s="399">
        <v>11.228400000000001</v>
      </c>
    </row>
    <row r="235" spans="1:26">
      <c r="A235" s="402">
        <v>42972</v>
      </c>
      <c r="E235" s="400">
        <v>1.8907</v>
      </c>
      <c r="G235" s="400">
        <v>6.7138</v>
      </c>
      <c r="H235" s="400">
        <v>5.3964999999999996</v>
      </c>
      <c r="I235" s="400">
        <v>7.4183000000000003</v>
      </c>
      <c r="J235" s="400">
        <v>7.6902999999999997</v>
      </c>
      <c r="K235" s="400">
        <v>6.0129000000000001</v>
      </c>
      <c r="L235" s="400">
        <v>10.1486</v>
      </c>
      <c r="M235" s="400">
        <v>6.7793999999999999</v>
      </c>
      <c r="N235" s="400">
        <v>7.3932000000000002</v>
      </c>
      <c r="O235" s="400">
        <v>4.7396000000000003</v>
      </c>
      <c r="P235" s="399">
        <v>2.6871999999999998</v>
      </c>
      <c r="S235" s="399">
        <v>5.2343000000000002</v>
      </c>
      <c r="X235" s="399">
        <v>2.0386000000000002</v>
      </c>
      <c r="Y235" s="399">
        <v>5.6048</v>
      </c>
      <c r="Z235" s="399">
        <v>11.228400000000001</v>
      </c>
    </row>
    <row r="236" spans="1:26">
      <c r="A236" s="402">
        <v>42975</v>
      </c>
      <c r="E236" s="400">
        <v>1.8907</v>
      </c>
      <c r="G236" s="400">
        <v>6.7138</v>
      </c>
      <c r="H236" s="400">
        <v>5.3964999999999996</v>
      </c>
      <c r="I236" s="400">
        <v>7.4183000000000003</v>
      </c>
      <c r="J236" s="400">
        <v>7.6902999999999997</v>
      </c>
      <c r="K236" s="400">
        <v>6.0129000000000001</v>
      </c>
      <c r="L236" s="400">
        <v>10.1486</v>
      </c>
      <c r="M236" s="400">
        <v>6.7793999999999999</v>
      </c>
      <c r="N236" s="400">
        <v>7.3932000000000002</v>
      </c>
      <c r="O236" s="400">
        <v>4.7396000000000003</v>
      </c>
      <c r="P236" s="399">
        <v>2.6894999999999998</v>
      </c>
      <c r="S236" s="399">
        <v>5.2343000000000002</v>
      </c>
      <c r="X236" s="399">
        <v>2.0386000000000002</v>
      </c>
      <c r="Y236" s="399">
        <v>5.6048</v>
      </c>
      <c r="Z236" s="399">
        <v>11.228400000000001</v>
      </c>
    </row>
    <row r="237" spans="1:26">
      <c r="A237" s="402">
        <v>42976</v>
      </c>
      <c r="E237" s="400">
        <v>1.8907</v>
      </c>
      <c r="G237" s="400">
        <v>6.7138</v>
      </c>
      <c r="H237" s="400">
        <v>5.3964999999999996</v>
      </c>
      <c r="I237" s="400">
        <v>7.4183000000000003</v>
      </c>
      <c r="J237" s="400">
        <v>7.6902999999999997</v>
      </c>
      <c r="K237" s="400">
        <v>6.0129000000000001</v>
      </c>
      <c r="L237" s="400">
        <v>10.1486</v>
      </c>
      <c r="M237" s="400">
        <v>6.7793999999999999</v>
      </c>
      <c r="N237" s="400">
        <v>7.3932000000000002</v>
      </c>
      <c r="O237" s="400">
        <v>4.7396000000000003</v>
      </c>
      <c r="P237" s="399">
        <v>2.6827999999999999</v>
      </c>
      <c r="S237" s="399">
        <v>5.2343000000000002</v>
      </c>
      <c r="X237" s="399">
        <v>2.0386000000000002</v>
      </c>
      <c r="Y237" s="399">
        <v>5.6048</v>
      </c>
      <c r="Z237" s="399">
        <v>11.228400000000001</v>
      </c>
    </row>
    <row r="238" spans="1:26">
      <c r="A238" s="402">
        <v>42977</v>
      </c>
      <c r="E238" s="400">
        <v>1.8907</v>
      </c>
      <c r="G238" s="400">
        <v>6.7138</v>
      </c>
      <c r="H238" s="400">
        <v>5.3964999999999996</v>
      </c>
      <c r="I238" s="400">
        <v>7.4183000000000003</v>
      </c>
      <c r="J238" s="400">
        <v>7.6902999999999997</v>
      </c>
      <c r="K238" s="400">
        <v>6.0129000000000001</v>
      </c>
      <c r="L238" s="400">
        <v>10.1486</v>
      </c>
      <c r="M238" s="400">
        <v>6.7793999999999999</v>
      </c>
      <c r="N238" s="400">
        <v>7.3932000000000002</v>
      </c>
      <c r="O238" s="400">
        <v>4.7396000000000003</v>
      </c>
      <c r="P238" s="399">
        <v>2.6732999999999998</v>
      </c>
      <c r="S238" s="399">
        <v>5.2343000000000002</v>
      </c>
      <c r="X238" s="399">
        <v>2.0386000000000002</v>
      </c>
      <c r="Y238" s="399">
        <v>5.6048</v>
      </c>
      <c r="Z238" s="399">
        <v>11.228400000000001</v>
      </c>
    </row>
    <row r="239" spans="1:26">
      <c r="A239" s="402">
        <v>42978</v>
      </c>
      <c r="E239" s="400">
        <v>1.8907</v>
      </c>
      <c r="G239" s="400">
        <v>6.7138</v>
      </c>
      <c r="H239" s="400">
        <v>5.3964999999999996</v>
      </c>
      <c r="I239" s="400">
        <v>7.4183000000000003</v>
      </c>
      <c r="J239" s="400">
        <v>7.6902999999999997</v>
      </c>
      <c r="K239" s="400">
        <v>6.0129000000000001</v>
      </c>
      <c r="L239" s="400">
        <v>10.1486</v>
      </c>
      <c r="M239" s="400">
        <v>6.7793999999999999</v>
      </c>
      <c r="N239" s="400">
        <v>7.3932000000000002</v>
      </c>
      <c r="O239" s="400">
        <v>4.7396000000000003</v>
      </c>
      <c r="P239" s="399">
        <v>2.6701000000000001</v>
      </c>
      <c r="S239" s="399">
        <v>5.2343000000000002</v>
      </c>
      <c r="X239" s="399">
        <v>2.0386000000000002</v>
      </c>
      <c r="Y239" s="399">
        <v>5.6048</v>
      </c>
      <c r="Z239" s="399">
        <v>11.228400000000001</v>
      </c>
    </row>
    <row r="240" spans="1:26">
      <c r="A240" s="402">
        <v>42979</v>
      </c>
      <c r="E240" s="400">
        <v>1.9027000000000001</v>
      </c>
      <c r="G240" s="400">
        <v>6.7709999999999999</v>
      </c>
      <c r="H240" s="400">
        <v>5.3532999999999999</v>
      </c>
      <c r="I240" s="400">
        <v>7.4512999999999998</v>
      </c>
      <c r="J240" s="400">
        <v>7.7443</v>
      </c>
      <c r="K240" s="400">
        <v>6.1356999999999999</v>
      </c>
      <c r="L240" s="400">
        <v>10.117599999999999</v>
      </c>
      <c r="M240" s="400">
        <v>6.8019999999999996</v>
      </c>
      <c r="N240" s="400">
        <v>7.4645999999999999</v>
      </c>
      <c r="O240" s="400">
        <v>4.7396000000000003</v>
      </c>
      <c r="P240" s="399">
        <v>2.6625000000000001</v>
      </c>
      <c r="S240" s="399">
        <v>5.1669</v>
      </c>
      <c r="X240" s="399">
        <v>1.9855</v>
      </c>
      <c r="Y240" s="399">
        <v>5.5624000000000002</v>
      </c>
      <c r="Z240" s="399">
        <v>11.1812</v>
      </c>
    </row>
    <row r="241" spans="1:26">
      <c r="A241" s="402">
        <v>42982</v>
      </c>
      <c r="E241" s="400">
        <v>1.9027000000000001</v>
      </c>
      <c r="G241" s="400">
        <v>6.7709999999999999</v>
      </c>
      <c r="H241" s="400">
        <v>5.3532999999999999</v>
      </c>
      <c r="I241" s="400">
        <v>7.4512999999999998</v>
      </c>
      <c r="J241" s="400">
        <v>7.7443</v>
      </c>
      <c r="K241" s="400">
        <v>6.1356999999999999</v>
      </c>
      <c r="L241" s="400">
        <v>10.117599999999999</v>
      </c>
      <c r="M241" s="400">
        <v>6.8019999999999996</v>
      </c>
      <c r="N241" s="400">
        <v>7.4645999999999999</v>
      </c>
      <c r="O241" s="400">
        <v>4.7396000000000003</v>
      </c>
      <c r="P241" s="399">
        <v>2.6575000000000002</v>
      </c>
      <c r="S241" s="399">
        <v>5.1669</v>
      </c>
      <c r="X241" s="399">
        <v>1.9855</v>
      </c>
      <c r="Y241" s="399">
        <v>5.5624000000000002</v>
      </c>
      <c r="Z241" s="399">
        <v>11.1812</v>
      </c>
    </row>
    <row r="242" spans="1:26">
      <c r="A242" s="402">
        <v>42983</v>
      </c>
      <c r="E242" s="400">
        <v>1.9027000000000001</v>
      </c>
      <c r="G242" s="400">
        <v>6.7709999999999999</v>
      </c>
      <c r="H242" s="400">
        <v>5.3532999999999999</v>
      </c>
      <c r="I242" s="400">
        <v>7.4512999999999998</v>
      </c>
      <c r="J242" s="400">
        <v>7.7443</v>
      </c>
      <c r="K242" s="400">
        <v>6.1356999999999999</v>
      </c>
      <c r="L242" s="400">
        <v>10.117599999999999</v>
      </c>
      <c r="M242" s="400">
        <v>6.8019999999999996</v>
      </c>
      <c r="N242" s="400">
        <v>7.4645999999999999</v>
      </c>
      <c r="O242" s="400">
        <v>4.7396000000000003</v>
      </c>
      <c r="P242" s="399">
        <v>2.6543999999999999</v>
      </c>
      <c r="S242" s="399">
        <v>5.1669</v>
      </c>
      <c r="X242" s="399">
        <v>1.9855</v>
      </c>
      <c r="Y242" s="399">
        <v>5.5624000000000002</v>
      </c>
      <c r="Z242" s="399">
        <v>11.1812</v>
      </c>
    </row>
    <row r="243" spans="1:26">
      <c r="A243" s="402">
        <v>42984</v>
      </c>
      <c r="E243" s="400">
        <v>1.9027000000000001</v>
      </c>
      <c r="G243" s="400">
        <v>6.7709999999999999</v>
      </c>
      <c r="H243" s="400">
        <v>5.3532999999999999</v>
      </c>
      <c r="I243" s="400">
        <v>7.4512999999999998</v>
      </c>
      <c r="J243" s="400">
        <v>7.7443</v>
      </c>
      <c r="K243" s="400">
        <v>6.1356999999999999</v>
      </c>
      <c r="L243" s="400">
        <v>10.117599999999999</v>
      </c>
      <c r="M243" s="400">
        <v>6.8019999999999996</v>
      </c>
      <c r="N243" s="400">
        <v>7.4645999999999999</v>
      </c>
      <c r="O243" s="400">
        <v>4.7396000000000003</v>
      </c>
      <c r="P243" s="399">
        <v>2.6524999999999999</v>
      </c>
      <c r="S243" s="399">
        <v>5.1669</v>
      </c>
      <c r="X243" s="399">
        <v>1.9855</v>
      </c>
      <c r="Y243" s="399">
        <v>5.5624000000000002</v>
      </c>
      <c r="Z243" s="399">
        <v>11.1812</v>
      </c>
    </row>
    <row r="244" spans="1:26">
      <c r="A244" s="402">
        <v>42985</v>
      </c>
      <c r="E244" s="400">
        <v>1.9027000000000001</v>
      </c>
      <c r="G244" s="400">
        <v>6.7709999999999999</v>
      </c>
      <c r="H244" s="400">
        <v>5.3532999999999999</v>
      </c>
      <c r="I244" s="400">
        <v>7.4512999999999998</v>
      </c>
      <c r="J244" s="400">
        <v>7.7443</v>
      </c>
      <c r="K244" s="400">
        <v>6.1356999999999999</v>
      </c>
      <c r="L244" s="400">
        <v>10.117599999999999</v>
      </c>
      <c r="M244" s="400">
        <v>6.8019999999999996</v>
      </c>
      <c r="N244" s="400">
        <v>7.4645999999999999</v>
      </c>
      <c r="O244" s="400">
        <v>4.7396000000000003</v>
      </c>
      <c r="P244" s="399">
        <v>2.6467999999999998</v>
      </c>
      <c r="S244" s="399">
        <v>5.1669</v>
      </c>
      <c r="X244" s="399">
        <v>1.9855</v>
      </c>
      <c r="Y244" s="399">
        <v>5.5624000000000002</v>
      </c>
      <c r="Z244" s="399">
        <v>11.1812</v>
      </c>
    </row>
    <row r="245" spans="1:26">
      <c r="A245" s="402">
        <v>42986</v>
      </c>
      <c r="E245" s="400">
        <v>1.9027000000000001</v>
      </c>
      <c r="G245" s="400">
        <v>6.7709999999999999</v>
      </c>
      <c r="H245" s="400">
        <v>5.3532999999999999</v>
      </c>
      <c r="I245" s="400">
        <v>7.4512999999999998</v>
      </c>
      <c r="J245" s="400">
        <v>7.7443</v>
      </c>
      <c r="K245" s="400">
        <v>6.1356999999999999</v>
      </c>
      <c r="L245" s="400">
        <v>10.117599999999999</v>
      </c>
      <c r="M245" s="400">
        <v>6.8019999999999996</v>
      </c>
      <c r="N245" s="400">
        <v>7.4645999999999999</v>
      </c>
      <c r="O245" s="400">
        <v>4.7396000000000003</v>
      </c>
      <c r="P245" s="399">
        <v>2.653</v>
      </c>
      <c r="S245" s="399">
        <v>5.1669</v>
      </c>
      <c r="X245" s="399">
        <v>1.9855</v>
      </c>
      <c r="Y245" s="399">
        <v>5.5624000000000002</v>
      </c>
      <c r="Z245" s="399">
        <v>11.1812</v>
      </c>
    </row>
    <row r="246" spans="1:26">
      <c r="A246" s="402">
        <v>42989</v>
      </c>
      <c r="E246" s="400">
        <v>1.9027000000000001</v>
      </c>
      <c r="G246" s="400">
        <v>6.7709999999999999</v>
      </c>
      <c r="H246" s="400">
        <v>5.3532999999999999</v>
      </c>
      <c r="I246" s="400">
        <v>7.4512999999999998</v>
      </c>
      <c r="J246" s="400">
        <v>7.7443</v>
      </c>
      <c r="K246" s="400">
        <v>6.1356999999999999</v>
      </c>
      <c r="L246" s="400">
        <v>10.117599999999999</v>
      </c>
      <c r="M246" s="400">
        <v>6.8019999999999996</v>
      </c>
      <c r="N246" s="400">
        <v>7.4645999999999999</v>
      </c>
      <c r="O246" s="400">
        <v>4.7396000000000003</v>
      </c>
      <c r="P246" s="399">
        <v>2.6421999999999999</v>
      </c>
      <c r="S246" s="399">
        <v>5.1669</v>
      </c>
      <c r="X246" s="399">
        <v>1.9855</v>
      </c>
      <c r="Y246" s="399">
        <v>5.5624000000000002</v>
      </c>
      <c r="Z246" s="399">
        <v>11.1812</v>
      </c>
    </row>
    <row r="247" spans="1:26">
      <c r="A247" s="402">
        <v>42990</v>
      </c>
      <c r="E247" s="400">
        <v>1.9027000000000001</v>
      </c>
      <c r="G247" s="400">
        <v>6.7709999999999999</v>
      </c>
      <c r="H247" s="400">
        <v>5.3532999999999999</v>
      </c>
      <c r="I247" s="400">
        <v>7.4512999999999998</v>
      </c>
      <c r="J247" s="400">
        <v>7.7443</v>
      </c>
      <c r="K247" s="400">
        <v>6.1356999999999999</v>
      </c>
      <c r="L247" s="400">
        <v>10.117599999999999</v>
      </c>
      <c r="M247" s="400">
        <v>6.8019999999999996</v>
      </c>
      <c r="N247" s="400">
        <v>7.4645999999999999</v>
      </c>
      <c r="O247" s="400">
        <v>4.7396000000000003</v>
      </c>
      <c r="P247" s="399">
        <v>2.6385000000000001</v>
      </c>
      <c r="S247" s="399">
        <v>5.1669</v>
      </c>
      <c r="X247" s="399">
        <v>1.9855</v>
      </c>
      <c r="Y247" s="399">
        <v>5.5624000000000002</v>
      </c>
      <c r="Z247" s="399">
        <v>11.1812</v>
      </c>
    </row>
    <row r="248" spans="1:26">
      <c r="A248" s="402">
        <v>42991</v>
      </c>
      <c r="E248" s="400">
        <v>1.9027000000000001</v>
      </c>
      <c r="G248" s="400">
        <v>6.7709999999999999</v>
      </c>
      <c r="H248" s="400">
        <v>5.3532999999999999</v>
      </c>
      <c r="I248" s="400">
        <v>7.4512999999999998</v>
      </c>
      <c r="J248" s="400">
        <v>7.7443</v>
      </c>
      <c r="K248" s="400">
        <v>6.1356999999999999</v>
      </c>
      <c r="L248" s="400">
        <v>10.117599999999999</v>
      </c>
      <c r="M248" s="400">
        <v>6.8019999999999996</v>
      </c>
      <c r="N248" s="400">
        <v>7.4645999999999999</v>
      </c>
      <c r="O248" s="400">
        <v>4.7396000000000003</v>
      </c>
      <c r="P248" s="399">
        <v>2.6358000000000001</v>
      </c>
      <c r="S248" s="399">
        <v>5.1669</v>
      </c>
      <c r="X248" s="399">
        <v>1.9855</v>
      </c>
      <c r="Y248" s="399">
        <v>5.5624000000000002</v>
      </c>
      <c r="Z248" s="399">
        <v>11.1812</v>
      </c>
    </row>
    <row r="249" spans="1:26">
      <c r="A249" s="402">
        <v>42992</v>
      </c>
      <c r="E249" s="400">
        <v>1.9027000000000001</v>
      </c>
      <c r="G249" s="400">
        <v>6.7709999999999999</v>
      </c>
      <c r="H249" s="400">
        <v>5.3532999999999999</v>
      </c>
      <c r="I249" s="400">
        <v>7.4512999999999998</v>
      </c>
      <c r="J249" s="400">
        <v>7.7443</v>
      </c>
      <c r="K249" s="400">
        <v>6.1356999999999999</v>
      </c>
      <c r="L249" s="400">
        <v>10.117599999999999</v>
      </c>
      <c r="M249" s="400">
        <v>6.8019999999999996</v>
      </c>
      <c r="N249" s="400">
        <v>7.4645999999999999</v>
      </c>
      <c r="O249" s="400">
        <v>4.7396000000000003</v>
      </c>
      <c r="P249" s="399">
        <v>2.633</v>
      </c>
      <c r="S249" s="399">
        <v>5.1669</v>
      </c>
      <c r="X249" s="399">
        <v>1.9855</v>
      </c>
      <c r="Y249" s="399">
        <v>5.5624000000000002</v>
      </c>
      <c r="Z249" s="399">
        <v>11.1812</v>
      </c>
    </row>
    <row r="250" spans="1:26">
      <c r="A250" s="402">
        <v>42993</v>
      </c>
      <c r="E250" s="400">
        <v>1.9027000000000001</v>
      </c>
      <c r="G250" s="400">
        <v>6.7709999999999999</v>
      </c>
      <c r="H250" s="400">
        <v>5.3532999999999999</v>
      </c>
      <c r="I250" s="400">
        <v>7.4512999999999998</v>
      </c>
      <c r="J250" s="400">
        <v>7.7443</v>
      </c>
      <c r="K250" s="400">
        <v>6.1356999999999999</v>
      </c>
      <c r="L250" s="400">
        <v>10.117599999999999</v>
      </c>
      <c r="M250" s="400">
        <v>6.8019999999999996</v>
      </c>
      <c r="N250" s="400">
        <v>7.4645999999999999</v>
      </c>
      <c r="O250" s="400">
        <v>4.7396000000000003</v>
      </c>
      <c r="P250" s="399">
        <v>2.6362999999999999</v>
      </c>
      <c r="S250" s="399">
        <v>5.1669</v>
      </c>
      <c r="X250" s="399">
        <v>1.9855</v>
      </c>
      <c r="Y250" s="399">
        <v>5.5624000000000002</v>
      </c>
      <c r="Z250" s="399">
        <v>11.1812</v>
      </c>
    </row>
    <row r="251" spans="1:26">
      <c r="A251" s="402">
        <v>42996</v>
      </c>
      <c r="E251" s="400">
        <v>1.9027000000000001</v>
      </c>
      <c r="G251" s="400">
        <v>6.7709999999999999</v>
      </c>
      <c r="H251" s="400">
        <v>5.3532999999999999</v>
      </c>
      <c r="I251" s="400">
        <v>7.4512999999999998</v>
      </c>
      <c r="J251" s="400">
        <v>7.7443</v>
      </c>
      <c r="K251" s="400">
        <v>6.1356999999999999</v>
      </c>
      <c r="L251" s="400">
        <v>10.117599999999999</v>
      </c>
      <c r="M251" s="400">
        <v>6.8019999999999996</v>
      </c>
      <c r="N251" s="400">
        <v>7.4645999999999999</v>
      </c>
      <c r="O251" s="400">
        <v>4.7396000000000003</v>
      </c>
      <c r="P251" s="399">
        <v>2.6255000000000002</v>
      </c>
      <c r="S251" s="399">
        <v>5.1669</v>
      </c>
      <c r="X251" s="399">
        <v>1.9855</v>
      </c>
      <c r="Y251" s="399">
        <v>5.5624000000000002</v>
      </c>
      <c r="Z251" s="399">
        <v>11.1812</v>
      </c>
    </row>
    <row r="252" spans="1:26">
      <c r="A252" s="402">
        <v>42997</v>
      </c>
      <c r="E252" s="400">
        <v>1.9027000000000001</v>
      </c>
      <c r="G252" s="400">
        <v>6.7709999999999999</v>
      </c>
      <c r="H252" s="400">
        <v>5.3532999999999999</v>
      </c>
      <c r="I252" s="400">
        <v>7.4512999999999998</v>
      </c>
      <c r="J252" s="400">
        <v>7.7443</v>
      </c>
      <c r="K252" s="400">
        <v>6.1356999999999999</v>
      </c>
      <c r="L252" s="400">
        <v>10.117599999999999</v>
      </c>
      <c r="M252" s="400">
        <v>6.8019999999999996</v>
      </c>
      <c r="N252" s="400">
        <v>7.4645999999999999</v>
      </c>
      <c r="O252" s="400">
        <v>4.7396000000000003</v>
      </c>
      <c r="P252" s="399">
        <v>2.6229</v>
      </c>
      <c r="S252" s="399">
        <v>5.1669</v>
      </c>
      <c r="X252" s="399">
        <v>1.9855</v>
      </c>
      <c r="Y252" s="399">
        <v>5.5624000000000002</v>
      </c>
      <c r="Z252" s="399">
        <v>11.1812</v>
      </c>
    </row>
    <row r="253" spans="1:26">
      <c r="A253" s="402">
        <v>42998</v>
      </c>
      <c r="E253" s="400">
        <v>1.9027000000000001</v>
      </c>
      <c r="G253" s="400">
        <v>6.7709999999999999</v>
      </c>
      <c r="H253" s="400">
        <v>5.3532999999999999</v>
      </c>
      <c r="I253" s="400">
        <v>7.4512999999999998</v>
      </c>
      <c r="J253" s="400">
        <v>7.7443</v>
      </c>
      <c r="K253" s="400">
        <v>6.1356999999999999</v>
      </c>
      <c r="L253" s="400">
        <v>10.117599999999999</v>
      </c>
      <c r="M253" s="400">
        <v>6.8019999999999996</v>
      </c>
      <c r="N253" s="400">
        <v>7.4645999999999999</v>
      </c>
      <c r="O253" s="400">
        <v>4.7396000000000003</v>
      </c>
      <c r="P253" s="399">
        <v>2.6244999999999998</v>
      </c>
      <c r="S253" s="399">
        <v>5.1669</v>
      </c>
      <c r="X253" s="399">
        <v>1.9855</v>
      </c>
      <c r="Y253" s="399">
        <v>5.5624000000000002</v>
      </c>
      <c r="Z253" s="399">
        <v>11.1812</v>
      </c>
    </row>
    <row r="254" spans="1:26">
      <c r="A254" s="402">
        <v>42999</v>
      </c>
      <c r="E254" s="400">
        <v>1.9027000000000001</v>
      </c>
      <c r="G254" s="400">
        <v>6.7709999999999999</v>
      </c>
      <c r="H254" s="400">
        <v>5.3532999999999999</v>
      </c>
      <c r="I254" s="400">
        <v>7.4512999999999998</v>
      </c>
      <c r="J254" s="400">
        <v>7.7443</v>
      </c>
      <c r="K254" s="400">
        <v>6.1356999999999999</v>
      </c>
      <c r="L254" s="400">
        <v>10.117599999999999</v>
      </c>
      <c r="M254" s="400">
        <v>6.8019999999999996</v>
      </c>
      <c r="N254" s="400">
        <v>7.4645999999999999</v>
      </c>
      <c r="O254" s="400">
        <v>4.7396000000000003</v>
      </c>
      <c r="P254" s="399">
        <v>2.6286</v>
      </c>
      <c r="S254" s="399">
        <v>5.1669</v>
      </c>
      <c r="X254" s="399">
        <v>1.9855</v>
      </c>
      <c r="Y254" s="399">
        <v>5.5624000000000002</v>
      </c>
      <c r="Z254" s="399">
        <v>11.1812</v>
      </c>
    </row>
    <row r="255" spans="1:26">
      <c r="A255" s="402">
        <v>43000</v>
      </c>
      <c r="E255" s="400">
        <v>1.9027000000000001</v>
      </c>
      <c r="G255" s="400">
        <v>6.7709999999999999</v>
      </c>
      <c r="H255" s="400">
        <v>5.3532999999999999</v>
      </c>
      <c r="I255" s="400">
        <v>7.4512999999999998</v>
      </c>
      <c r="J255" s="400">
        <v>7.7443</v>
      </c>
      <c r="K255" s="400">
        <v>6.1356999999999999</v>
      </c>
      <c r="L255" s="400">
        <v>10.117599999999999</v>
      </c>
      <c r="M255" s="400">
        <v>6.8019999999999996</v>
      </c>
      <c r="N255" s="400">
        <v>7.4645999999999999</v>
      </c>
      <c r="O255" s="400">
        <v>4.7396000000000003</v>
      </c>
      <c r="P255" s="399">
        <v>2.6339000000000001</v>
      </c>
      <c r="S255" s="399">
        <v>5.1669</v>
      </c>
      <c r="X255" s="399">
        <v>1.9855</v>
      </c>
      <c r="Y255" s="399">
        <v>5.5624000000000002</v>
      </c>
      <c r="Z255" s="399">
        <v>11.1812</v>
      </c>
    </row>
    <row r="256" spans="1:26">
      <c r="A256" s="402">
        <v>43003</v>
      </c>
      <c r="E256" s="400">
        <v>1.9027000000000001</v>
      </c>
      <c r="G256" s="400">
        <v>6.7709999999999999</v>
      </c>
      <c r="H256" s="400">
        <v>5.3532999999999999</v>
      </c>
      <c r="I256" s="400">
        <v>7.4512999999999998</v>
      </c>
      <c r="J256" s="400">
        <v>7.7443</v>
      </c>
      <c r="K256" s="400">
        <v>6.1356999999999999</v>
      </c>
      <c r="L256" s="400">
        <v>10.117599999999999</v>
      </c>
      <c r="M256" s="400">
        <v>6.8019999999999996</v>
      </c>
      <c r="N256" s="400">
        <v>7.4645999999999999</v>
      </c>
      <c r="O256" s="400">
        <v>4.7396000000000003</v>
      </c>
      <c r="P256" s="399">
        <v>2.6372</v>
      </c>
      <c r="S256" s="399">
        <v>5.1669</v>
      </c>
      <c r="X256" s="399">
        <v>1.9855</v>
      </c>
      <c r="Y256" s="399">
        <v>5.5624000000000002</v>
      </c>
      <c r="Z256" s="399">
        <v>11.1812</v>
      </c>
    </row>
    <row r="257" spans="1:26">
      <c r="A257" s="402">
        <v>43004</v>
      </c>
      <c r="E257" s="400">
        <v>1.9027000000000001</v>
      </c>
      <c r="G257" s="400">
        <v>6.7709999999999999</v>
      </c>
      <c r="H257" s="400">
        <v>5.3532999999999999</v>
      </c>
      <c r="I257" s="400">
        <v>7.4512999999999998</v>
      </c>
      <c r="J257" s="400">
        <v>7.7443</v>
      </c>
      <c r="K257" s="400">
        <v>6.1356999999999999</v>
      </c>
      <c r="L257" s="400">
        <v>10.117599999999999</v>
      </c>
      <c r="M257" s="400">
        <v>6.8019999999999996</v>
      </c>
      <c r="N257" s="400">
        <v>7.4645999999999999</v>
      </c>
      <c r="O257" s="400">
        <v>4.7396000000000003</v>
      </c>
      <c r="P257" s="399">
        <v>2.6315</v>
      </c>
      <c r="S257" s="399">
        <v>5.1669</v>
      </c>
      <c r="X257" s="399">
        <v>1.9855</v>
      </c>
      <c r="Y257" s="399">
        <v>5.5624000000000002</v>
      </c>
      <c r="Z257" s="399">
        <v>11.1812</v>
      </c>
    </row>
    <row r="258" spans="1:26">
      <c r="A258" s="402">
        <v>43005</v>
      </c>
      <c r="E258" s="400">
        <v>1.9027000000000001</v>
      </c>
      <c r="G258" s="400">
        <v>6.7709999999999999</v>
      </c>
      <c r="H258" s="400">
        <v>5.3532999999999999</v>
      </c>
      <c r="I258" s="400">
        <v>7.4512999999999998</v>
      </c>
      <c r="J258" s="400">
        <v>7.7443</v>
      </c>
      <c r="K258" s="400">
        <v>6.1356999999999999</v>
      </c>
      <c r="L258" s="400">
        <v>10.117599999999999</v>
      </c>
      <c r="M258" s="400">
        <v>6.8019999999999996</v>
      </c>
      <c r="N258" s="400">
        <v>7.4645999999999999</v>
      </c>
      <c r="O258" s="400">
        <v>4.7396000000000003</v>
      </c>
      <c r="P258" s="399">
        <v>2.6345999999999998</v>
      </c>
      <c r="S258" s="399">
        <v>5.1669</v>
      </c>
      <c r="X258" s="399">
        <v>1.9855</v>
      </c>
      <c r="Y258" s="399">
        <v>5.5624000000000002</v>
      </c>
      <c r="Z258" s="399">
        <v>11.1812</v>
      </c>
    </row>
    <row r="259" spans="1:26">
      <c r="A259" s="402">
        <v>43006</v>
      </c>
      <c r="E259" s="400">
        <v>1.9027000000000001</v>
      </c>
      <c r="G259" s="400">
        <v>6.7709999999999999</v>
      </c>
      <c r="H259" s="400">
        <v>5.3532999999999999</v>
      </c>
      <c r="I259" s="400">
        <v>7.4512999999999998</v>
      </c>
      <c r="J259" s="400">
        <v>7.7443</v>
      </c>
      <c r="K259" s="400">
        <v>6.1356999999999999</v>
      </c>
      <c r="L259" s="400">
        <v>10.117599999999999</v>
      </c>
      <c r="M259" s="400">
        <v>6.8019999999999996</v>
      </c>
      <c r="N259" s="400">
        <v>7.4645999999999999</v>
      </c>
      <c r="O259" s="400">
        <v>4.7396000000000003</v>
      </c>
      <c r="P259" s="399">
        <v>2.6318000000000001</v>
      </c>
      <c r="S259" s="399">
        <v>5.1669</v>
      </c>
      <c r="X259" s="399">
        <v>1.9855</v>
      </c>
      <c r="Y259" s="399">
        <v>5.5624000000000002</v>
      </c>
      <c r="Z259" s="399">
        <v>11.1812</v>
      </c>
    </row>
    <row r="260" spans="1:26">
      <c r="A260" s="402">
        <v>43007</v>
      </c>
      <c r="E260" s="400">
        <v>1.9027000000000001</v>
      </c>
      <c r="G260" s="400">
        <v>6.7709999999999999</v>
      </c>
      <c r="H260" s="400">
        <v>5.3532999999999999</v>
      </c>
      <c r="I260" s="400">
        <v>7.4512999999999998</v>
      </c>
      <c r="J260" s="400">
        <v>7.7443</v>
      </c>
      <c r="K260" s="400">
        <v>6.1356999999999999</v>
      </c>
      <c r="L260" s="400">
        <v>10.117599999999999</v>
      </c>
      <c r="M260" s="400">
        <v>6.8019999999999996</v>
      </c>
      <c r="N260" s="400">
        <v>7.4645999999999999</v>
      </c>
      <c r="O260" s="400">
        <v>4.7396000000000003</v>
      </c>
      <c r="P260" s="399">
        <v>2.6292</v>
      </c>
      <c r="S260" s="399">
        <v>5.1669</v>
      </c>
      <c r="X260" s="399">
        <v>1.9855</v>
      </c>
      <c r="Y260" s="399">
        <v>5.5624000000000002</v>
      </c>
      <c r="Z260" s="399">
        <v>11.1812</v>
      </c>
    </row>
    <row r="261" spans="1:26">
      <c r="A261" s="402">
        <v>43010</v>
      </c>
      <c r="E261" s="400">
        <v>1.9242999999999999</v>
      </c>
      <c r="G261" s="400">
        <v>6.7076000000000002</v>
      </c>
      <c r="H261" s="400">
        <v>5.3498000000000001</v>
      </c>
      <c r="I261" s="400">
        <v>7.3936999999999999</v>
      </c>
      <c r="J261" s="400">
        <v>7.6906999999999996</v>
      </c>
      <c r="K261" s="400">
        <v>6.0654000000000003</v>
      </c>
      <c r="L261" s="400">
        <v>10.227</v>
      </c>
      <c r="M261" s="400">
        <v>6.7900999999999998</v>
      </c>
      <c r="N261" s="400">
        <v>7.4523000000000001</v>
      </c>
      <c r="O261" s="400">
        <v>4.7396000000000003</v>
      </c>
      <c r="P261" s="399">
        <v>2.7029999999999998</v>
      </c>
      <c r="S261" s="399">
        <v>5.3528000000000002</v>
      </c>
      <c r="X261" s="399">
        <v>1.9862</v>
      </c>
      <c r="Y261" s="399">
        <v>5.6276000000000002</v>
      </c>
      <c r="Z261" s="399">
        <v>11.1587</v>
      </c>
    </row>
    <row r="262" spans="1:26">
      <c r="A262" s="402">
        <v>43011</v>
      </c>
      <c r="E262" s="400">
        <v>1.9242999999999999</v>
      </c>
      <c r="G262" s="400">
        <v>6.7076000000000002</v>
      </c>
      <c r="H262" s="400">
        <v>5.3498000000000001</v>
      </c>
      <c r="I262" s="400">
        <v>7.3936999999999999</v>
      </c>
      <c r="J262" s="400">
        <v>7.6906999999999996</v>
      </c>
      <c r="K262" s="400">
        <v>6.0654000000000003</v>
      </c>
      <c r="L262" s="400">
        <v>10.227</v>
      </c>
      <c r="M262" s="400">
        <v>6.7900999999999998</v>
      </c>
      <c r="N262" s="400">
        <v>7.4523000000000001</v>
      </c>
      <c r="O262" s="400">
        <v>4.7396000000000003</v>
      </c>
      <c r="P262" s="399">
        <v>2.6985999999999999</v>
      </c>
      <c r="S262" s="399">
        <v>5.3528000000000002</v>
      </c>
      <c r="X262" s="399">
        <v>1.9862</v>
      </c>
      <c r="Y262" s="399">
        <v>5.6276000000000002</v>
      </c>
      <c r="Z262" s="399">
        <v>11.1587</v>
      </c>
    </row>
    <row r="263" spans="1:26">
      <c r="A263" s="402">
        <v>43012</v>
      </c>
      <c r="E263" s="400">
        <v>1.9242999999999999</v>
      </c>
      <c r="G263" s="400">
        <v>6.7076000000000002</v>
      </c>
      <c r="H263" s="400">
        <v>5.3498000000000001</v>
      </c>
      <c r="I263" s="400">
        <v>7.3936999999999999</v>
      </c>
      <c r="J263" s="400">
        <v>7.6906999999999996</v>
      </c>
      <c r="K263" s="400">
        <v>6.0654000000000003</v>
      </c>
      <c r="L263" s="400">
        <v>10.227</v>
      </c>
      <c r="M263" s="400">
        <v>6.7900999999999998</v>
      </c>
      <c r="N263" s="400">
        <v>7.4523000000000001</v>
      </c>
      <c r="O263" s="400">
        <v>4.7396000000000003</v>
      </c>
      <c r="P263" s="399">
        <v>2.6876000000000002</v>
      </c>
      <c r="S263" s="399">
        <v>5.3528000000000002</v>
      </c>
      <c r="X263" s="399">
        <v>1.9862</v>
      </c>
      <c r="Y263" s="399">
        <v>5.6276000000000002</v>
      </c>
      <c r="Z263" s="399">
        <v>11.1587</v>
      </c>
    </row>
    <row r="264" spans="1:26">
      <c r="A264" s="402">
        <v>43013</v>
      </c>
      <c r="E264" s="400">
        <v>1.9242999999999999</v>
      </c>
      <c r="G264" s="400">
        <v>6.7076000000000002</v>
      </c>
      <c r="H264" s="400">
        <v>5.3498000000000001</v>
      </c>
      <c r="I264" s="400">
        <v>7.3936999999999999</v>
      </c>
      <c r="J264" s="400">
        <v>7.6906999999999996</v>
      </c>
      <c r="K264" s="400">
        <v>6.0654000000000003</v>
      </c>
      <c r="L264" s="400">
        <v>10.227</v>
      </c>
      <c r="M264" s="400">
        <v>6.7900999999999998</v>
      </c>
      <c r="N264" s="400">
        <v>7.4523000000000001</v>
      </c>
      <c r="O264" s="400">
        <v>4.7396000000000003</v>
      </c>
      <c r="P264" s="399">
        <v>2.6970000000000001</v>
      </c>
      <c r="S264" s="399">
        <v>5.3528000000000002</v>
      </c>
      <c r="X264" s="399">
        <v>1.9862</v>
      </c>
      <c r="Y264" s="399">
        <v>5.6276000000000002</v>
      </c>
      <c r="Z264" s="399">
        <v>11.1587</v>
      </c>
    </row>
    <row r="265" spans="1:26">
      <c r="A265" s="402">
        <v>43014</v>
      </c>
      <c r="E265" s="400">
        <v>1.9242999999999999</v>
      </c>
      <c r="G265" s="400">
        <v>6.7076000000000002</v>
      </c>
      <c r="H265" s="400">
        <v>5.3498000000000001</v>
      </c>
      <c r="I265" s="400">
        <v>7.3936999999999999</v>
      </c>
      <c r="J265" s="400">
        <v>7.6906999999999996</v>
      </c>
      <c r="K265" s="400">
        <v>6.0654000000000003</v>
      </c>
      <c r="L265" s="400">
        <v>10.227</v>
      </c>
      <c r="M265" s="400">
        <v>6.7900999999999998</v>
      </c>
      <c r="N265" s="400">
        <v>7.4523000000000001</v>
      </c>
      <c r="O265" s="400">
        <v>4.7396000000000003</v>
      </c>
      <c r="P265" s="399">
        <v>2.6928000000000001</v>
      </c>
      <c r="S265" s="399">
        <v>5.3528000000000002</v>
      </c>
      <c r="X265" s="399">
        <v>1.9862</v>
      </c>
      <c r="Y265" s="399">
        <v>5.6276000000000002</v>
      </c>
      <c r="Z265" s="399">
        <v>11.1587</v>
      </c>
    </row>
    <row r="266" spans="1:26">
      <c r="A266" s="402">
        <v>43017</v>
      </c>
      <c r="E266" s="400">
        <v>1.9242999999999999</v>
      </c>
      <c r="G266" s="400">
        <v>6.7076000000000002</v>
      </c>
      <c r="H266" s="400">
        <v>5.3498000000000001</v>
      </c>
      <c r="I266" s="400">
        <v>7.3936999999999999</v>
      </c>
      <c r="J266" s="400">
        <v>7.6906999999999996</v>
      </c>
      <c r="K266" s="400">
        <v>6.0654000000000003</v>
      </c>
      <c r="L266" s="400">
        <v>10.227</v>
      </c>
      <c r="M266" s="400">
        <v>6.7900999999999998</v>
      </c>
      <c r="N266" s="400">
        <v>7.4523000000000001</v>
      </c>
      <c r="O266" s="400">
        <v>4.7396000000000003</v>
      </c>
      <c r="P266" s="399">
        <v>2.6779000000000002</v>
      </c>
      <c r="S266" s="399">
        <v>5.3528000000000002</v>
      </c>
      <c r="X266" s="399">
        <v>1.9862</v>
      </c>
      <c r="Y266" s="399">
        <v>5.6276000000000002</v>
      </c>
      <c r="Z266" s="399">
        <v>11.1587</v>
      </c>
    </row>
    <row r="267" spans="1:26">
      <c r="A267" s="402">
        <v>43018</v>
      </c>
      <c r="E267" s="400">
        <v>1.9242999999999999</v>
      </c>
      <c r="G267" s="400">
        <v>6.7076000000000002</v>
      </c>
      <c r="H267" s="400">
        <v>5.3498000000000001</v>
      </c>
      <c r="I267" s="400">
        <v>7.3936999999999999</v>
      </c>
      <c r="J267" s="400">
        <v>7.6906999999999996</v>
      </c>
      <c r="K267" s="400">
        <v>6.0654000000000003</v>
      </c>
      <c r="L267" s="400">
        <v>10.227</v>
      </c>
      <c r="M267" s="400">
        <v>6.7900999999999998</v>
      </c>
      <c r="N267" s="400">
        <v>7.4523000000000001</v>
      </c>
      <c r="O267" s="400">
        <v>4.7396000000000003</v>
      </c>
      <c r="P267" s="399">
        <v>2.6776</v>
      </c>
      <c r="S267" s="399">
        <v>5.3528000000000002</v>
      </c>
      <c r="X267" s="399">
        <v>1.9862</v>
      </c>
      <c r="Y267" s="399">
        <v>5.6276000000000002</v>
      </c>
      <c r="Z267" s="399">
        <v>11.1587</v>
      </c>
    </row>
    <row r="268" spans="1:26">
      <c r="A268" s="402">
        <v>43019</v>
      </c>
      <c r="E268" s="400">
        <v>1.9242999999999999</v>
      </c>
      <c r="G268" s="400">
        <v>6.7076000000000002</v>
      </c>
      <c r="H268" s="400">
        <v>5.3498000000000001</v>
      </c>
      <c r="I268" s="400">
        <v>7.3936999999999999</v>
      </c>
      <c r="J268" s="400">
        <v>7.6906999999999996</v>
      </c>
      <c r="K268" s="400">
        <v>6.0654000000000003</v>
      </c>
      <c r="L268" s="400">
        <v>10.227</v>
      </c>
      <c r="M268" s="400">
        <v>6.7900999999999998</v>
      </c>
      <c r="N268" s="400">
        <v>7.4523000000000001</v>
      </c>
      <c r="O268" s="400">
        <v>4.7396000000000003</v>
      </c>
      <c r="P268" s="399">
        <v>2.6655000000000002</v>
      </c>
      <c r="S268" s="399">
        <v>5.3528000000000002</v>
      </c>
      <c r="X268" s="399">
        <v>1.9862</v>
      </c>
      <c r="Y268" s="399">
        <v>5.6276000000000002</v>
      </c>
      <c r="Z268" s="399">
        <v>11.1587</v>
      </c>
    </row>
    <row r="269" spans="1:26">
      <c r="A269" s="402">
        <v>43020</v>
      </c>
      <c r="E269" s="400">
        <v>1.9242999999999999</v>
      </c>
      <c r="G269" s="400">
        <v>6.7076000000000002</v>
      </c>
      <c r="H269" s="400">
        <v>5.3498000000000001</v>
      </c>
      <c r="I269" s="400">
        <v>7.3936999999999999</v>
      </c>
      <c r="J269" s="400">
        <v>7.6906999999999996</v>
      </c>
      <c r="K269" s="400">
        <v>6.0654000000000003</v>
      </c>
      <c r="L269" s="400">
        <v>10.227</v>
      </c>
      <c r="M269" s="400">
        <v>6.7900999999999998</v>
      </c>
      <c r="N269" s="400">
        <v>7.4523000000000001</v>
      </c>
      <c r="O269" s="400">
        <v>4.7396000000000003</v>
      </c>
      <c r="P269" s="399">
        <v>2.6549</v>
      </c>
      <c r="S269" s="399">
        <v>5.3528000000000002</v>
      </c>
      <c r="X269" s="399">
        <v>1.9862</v>
      </c>
      <c r="Y269" s="399">
        <v>5.6276000000000002</v>
      </c>
      <c r="Z269" s="399">
        <v>11.1587</v>
      </c>
    </row>
    <row r="270" spans="1:26">
      <c r="A270" s="402">
        <v>43021</v>
      </c>
      <c r="E270" s="400">
        <v>1.9242999999999999</v>
      </c>
      <c r="G270" s="400">
        <v>6.7076000000000002</v>
      </c>
      <c r="H270" s="400">
        <v>5.3498000000000001</v>
      </c>
      <c r="I270" s="400">
        <v>7.3936999999999999</v>
      </c>
      <c r="J270" s="400">
        <v>7.6906999999999996</v>
      </c>
      <c r="K270" s="400">
        <v>6.0654000000000003</v>
      </c>
      <c r="L270" s="400">
        <v>10.227</v>
      </c>
      <c r="M270" s="400">
        <v>6.7900999999999998</v>
      </c>
      <c r="N270" s="400">
        <v>7.4523000000000001</v>
      </c>
      <c r="O270" s="400">
        <v>4.7396000000000003</v>
      </c>
      <c r="P270" s="399">
        <v>2.6518000000000002</v>
      </c>
      <c r="S270" s="399">
        <v>5.3528000000000002</v>
      </c>
      <c r="X270" s="399">
        <v>1.9862</v>
      </c>
      <c r="Y270" s="399">
        <v>5.6276000000000002</v>
      </c>
      <c r="Z270" s="399">
        <v>11.1587</v>
      </c>
    </row>
    <row r="271" spans="1:26">
      <c r="A271" s="402">
        <v>43024</v>
      </c>
      <c r="E271" s="400">
        <v>1.9242999999999999</v>
      </c>
      <c r="G271" s="400">
        <v>6.7076000000000002</v>
      </c>
      <c r="H271" s="400">
        <v>5.3498000000000001</v>
      </c>
      <c r="I271" s="400">
        <v>7.3936999999999999</v>
      </c>
      <c r="J271" s="400">
        <v>7.6906999999999996</v>
      </c>
      <c r="K271" s="400">
        <v>6.0654000000000003</v>
      </c>
      <c r="L271" s="400">
        <v>10.227</v>
      </c>
      <c r="M271" s="400">
        <v>6.7900999999999998</v>
      </c>
      <c r="N271" s="400">
        <v>7.4523000000000001</v>
      </c>
      <c r="O271" s="400">
        <v>4.7396000000000003</v>
      </c>
      <c r="P271" s="399">
        <v>2.6536</v>
      </c>
      <c r="S271" s="399">
        <v>5.3528000000000002</v>
      </c>
      <c r="X271" s="399">
        <v>1.9862</v>
      </c>
      <c r="Y271" s="399">
        <v>5.6276000000000002</v>
      </c>
      <c r="Z271" s="399">
        <v>11.1587</v>
      </c>
    </row>
    <row r="272" spans="1:26">
      <c r="A272" s="402">
        <v>43025</v>
      </c>
      <c r="E272" s="400">
        <v>1.9242999999999999</v>
      </c>
      <c r="G272" s="400">
        <v>6.7076000000000002</v>
      </c>
      <c r="H272" s="400">
        <v>5.3498000000000001</v>
      </c>
      <c r="I272" s="400">
        <v>7.3936999999999999</v>
      </c>
      <c r="J272" s="400">
        <v>7.6906999999999996</v>
      </c>
      <c r="K272" s="400">
        <v>6.0654000000000003</v>
      </c>
      <c r="L272" s="400">
        <v>10.227</v>
      </c>
      <c r="M272" s="400">
        <v>6.7900999999999998</v>
      </c>
      <c r="N272" s="400">
        <v>7.4523000000000001</v>
      </c>
      <c r="O272" s="400">
        <v>4.7396000000000003</v>
      </c>
      <c r="P272" s="399">
        <v>2.6594000000000002</v>
      </c>
      <c r="S272" s="399">
        <v>5.3528000000000002</v>
      </c>
      <c r="X272" s="399">
        <v>1.9862</v>
      </c>
      <c r="Y272" s="399">
        <v>5.6276000000000002</v>
      </c>
      <c r="Z272" s="399">
        <v>11.1587</v>
      </c>
    </row>
    <row r="273" spans="1:26">
      <c r="A273" s="402">
        <v>43026</v>
      </c>
      <c r="E273" s="400">
        <v>1.9242999999999999</v>
      </c>
      <c r="G273" s="400">
        <v>6.7076000000000002</v>
      </c>
      <c r="H273" s="400">
        <v>5.3498000000000001</v>
      </c>
      <c r="I273" s="400">
        <v>7.3936999999999999</v>
      </c>
      <c r="J273" s="400">
        <v>7.6906999999999996</v>
      </c>
      <c r="K273" s="400">
        <v>6.0654000000000003</v>
      </c>
      <c r="L273" s="400">
        <v>10.227</v>
      </c>
      <c r="M273" s="400">
        <v>6.7900999999999998</v>
      </c>
      <c r="N273" s="400">
        <v>7.4523000000000001</v>
      </c>
      <c r="O273" s="400">
        <v>4.7396000000000003</v>
      </c>
      <c r="P273" s="399">
        <v>2.6381999999999999</v>
      </c>
      <c r="S273" s="399">
        <v>5.3528000000000002</v>
      </c>
      <c r="X273" s="399">
        <v>1.9862</v>
      </c>
      <c r="Y273" s="399">
        <v>5.6276000000000002</v>
      </c>
      <c r="Z273" s="399">
        <v>11.1587</v>
      </c>
    </row>
    <row r="274" spans="1:26">
      <c r="A274" s="402">
        <v>43027</v>
      </c>
      <c r="E274" s="400">
        <v>1.9242999999999999</v>
      </c>
      <c r="G274" s="400">
        <v>6.7076000000000002</v>
      </c>
      <c r="H274" s="400">
        <v>5.3498000000000001</v>
      </c>
      <c r="I274" s="400">
        <v>7.3936999999999999</v>
      </c>
      <c r="J274" s="400">
        <v>7.6906999999999996</v>
      </c>
      <c r="K274" s="400">
        <v>6.0654000000000003</v>
      </c>
      <c r="L274" s="400">
        <v>10.227</v>
      </c>
      <c r="M274" s="400">
        <v>6.7900999999999998</v>
      </c>
      <c r="N274" s="400">
        <v>7.4523000000000001</v>
      </c>
      <c r="O274" s="400">
        <v>4.7396000000000003</v>
      </c>
      <c r="P274" s="399">
        <v>2.6459000000000001</v>
      </c>
      <c r="S274" s="399">
        <v>5.3528000000000002</v>
      </c>
      <c r="X274" s="399">
        <v>1.9862</v>
      </c>
      <c r="Y274" s="399">
        <v>5.6276000000000002</v>
      </c>
      <c r="Z274" s="399">
        <v>11.1587</v>
      </c>
    </row>
    <row r="275" spans="1:26">
      <c r="A275" s="402">
        <v>43028</v>
      </c>
      <c r="E275" s="400">
        <v>1.9242999999999999</v>
      </c>
      <c r="G275" s="400">
        <v>6.7076000000000002</v>
      </c>
      <c r="H275" s="400">
        <v>5.3498000000000001</v>
      </c>
      <c r="I275" s="400">
        <v>7.3936999999999999</v>
      </c>
      <c r="J275" s="400">
        <v>7.6906999999999996</v>
      </c>
      <c r="K275" s="400">
        <v>6.0654000000000003</v>
      </c>
      <c r="L275" s="400">
        <v>10.227</v>
      </c>
      <c r="M275" s="400">
        <v>6.7900999999999998</v>
      </c>
      <c r="N275" s="400">
        <v>7.4523000000000001</v>
      </c>
      <c r="O275" s="400">
        <v>4.7396000000000003</v>
      </c>
      <c r="P275" s="399">
        <v>2.6301000000000001</v>
      </c>
      <c r="S275" s="399">
        <v>5.3528000000000002</v>
      </c>
      <c r="X275" s="399">
        <v>1.9862</v>
      </c>
      <c r="Y275" s="399">
        <v>5.6276000000000002</v>
      </c>
      <c r="Z275" s="399">
        <v>11.1587</v>
      </c>
    </row>
    <row r="276" spans="1:26">
      <c r="A276" s="402">
        <v>43031</v>
      </c>
      <c r="E276" s="400">
        <v>1.9242999999999999</v>
      </c>
      <c r="G276" s="400">
        <v>6.7076000000000002</v>
      </c>
      <c r="H276" s="400">
        <v>5.3498000000000001</v>
      </c>
      <c r="I276" s="400">
        <v>7.3936999999999999</v>
      </c>
      <c r="J276" s="400">
        <v>7.6906999999999996</v>
      </c>
      <c r="K276" s="400">
        <v>6.0654000000000003</v>
      </c>
      <c r="L276" s="400">
        <v>10.227</v>
      </c>
      <c r="M276" s="400">
        <v>6.7900999999999998</v>
      </c>
      <c r="N276" s="400">
        <v>7.4523000000000001</v>
      </c>
      <c r="O276" s="400">
        <v>4.7396000000000003</v>
      </c>
      <c r="P276" s="399">
        <v>2.6230000000000002</v>
      </c>
      <c r="S276" s="399">
        <v>5.3528000000000002</v>
      </c>
      <c r="X276" s="399">
        <v>1.9862</v>
      </c>
      <c r="Y276" s="399">
        <v>5.6276000000000002</v>
      </c>
      <c r="Z276" s="399">
        <v>11.1587</v>
      </c>
    </row>
    <row r="277" spans="1:26">
      <c r="A277" s="402">
        <v>43032</v>
      </c>
      <c r="E277" s="400">
        <v>1.9242999999999999</v>
      </c>
      <c r="G277" s="400">
        <v>6.7076000000000002</v>
      </c>
      <c r="H277" s="400">
        <v>5.3498000000000001</v>
      </c>
      <c r="I277" s="400">
        <v>7.3936999999999999</v>
      </c>
      <c r="J277" s="400">
        <v>7.6906999999999996</v>
      </c>
      <c r="K277" s="400">
        <v>6.0654000000000003</v>
      </c>
      <c r="L277" s="400">
        <v>10.227</v>
      </c>
      <c r="M277" s="400">
        <v>6.7900999999999998</v>
      </c>
      <c r="N277" s="400">
        <v>7.4523000000000001</v>
      </c>
      <c r="O277" s="400">
        <v>4.7396000000000003</v>
      </c>
      <c r="P277" s="399">
        <v>2.6124000000000001</v>
      </c>
      <c r="S277" s="399">
        <v>5.3528000000000002</v>
      </c>
      <c r="X277" s="399">
        <v>1.9862</v>
      </c>
      <c r="Y277" s="399">
        <v>5.6276000000000002</v>
      </c>
      <c r="Z277" s="399">
        <v>11.1587</v>
      </c>
    </row>
    <row r="278" spans="1:26">
      <c r="A278" s="402">
        <v>43033</v>
      </c>
      <c r="E278" s="400">
        <v>1.9242999999999999</v>
      </c>
      <c r="G278" s="400">
        <v>6.7076000000000002</v>
      </c>
      <c r="H278" s="400">
        <v>5.3498000000000001</v>
      </c>
      <c r="I278" s="400">
        <v>7.3936999999999999</v>
      </c>
      <c r="J278" s="400">
        <v>7.6906999999999996</v>
      </c>
      <c r="K278" s="400">
        <v>6.0654000000000003</v>
      </c>
      <c r="L278" s="400">
        <v>10.227</v>
      </c>
      <c r="M278" s="400">
        <v>6.7900999999999998</v>
      </c>
      <c r="N278" s="400">
        <v>7.4523000000000001</v>
      </c>
      <c r="O278" s="400">
        <v>4.7396000000000003</v>
      </c>
      <c r="P278" s="399">
        <v>2.6158999999999999</v>
      </c>
      <c r="S278" s="399">
        <v>5.3528000000000002</v>
      </c>
      <c r="X278" s="399">
        <v>1.9862</v>
      </c>
      <c r="Y278" s="399">
        <v>5.6276000000000002</v>
      </c>
      <c r="Z278" s="399">
        <v>11.1587</v>
      </c>
    </row>
    <row r="279" spans="1:26">
      <c r="A279" s="402">
        <v>43034</v>
      </c>
      <c r="E279" s="400">
        <v>1.9242999999999999</v>
      </c>
      <c r="G279" s="400">
        <v>6.7076000000000002</v>
      </c>
      <c r="H279" s="400">
        <v>5.3498000000000001</v>
      </c>
      <c r="I279" s="400">
        <v>7.3936999999999999</v>
      </c>
      <c r="J279" s="400">
        <v>7.6906999999999996</v>
      </c>
      <c r="K279" s="400">
        <v>6.0654000000000003</v>
      </c>
      <c r="L279" s="400">
        <v>10.227</v>
      </c>
      <c r="M279" s="400">
        <v>6.7900999999999998</v>
      </c>
      <c r="N279" s="400">
        <v>7.4523000000000001</v>
      </c>
      <c r="O279" s="400">
        <v>4.7396000000000003</v>
      </c>
      <c r="P279" s="399">
        <v>2.6274000000000002</v>
      </c>
      <c r="S279" s="399">
        <v>5.3528000000000002</v>
      </c>
      <c r="X279" s="399">
        <v>1.9862</v>
      </c>
      <c r="Y279" s="399">
        <v>5.6276000000000002</v>
      </c>
      <c r="Z279" s="399">
        <v>11.1587</v>
      </c>
    </row>
    <row r="280" spans="1:26">
      <c r="A280" s="402">
        <v>43035</v>
      </c>
      <c r="E280" s="400">
        <v>1.9242999999999999</v>
      </c>
      <c r="G280" s="400">
        <v>6.7076000000000002</v>
      </c>
      <c r="H280" s="400">
        <v>5.3498000000000001</v>
      </c>
      <c r="I280" s="400">
        <v>7.3936999999999999</v>
      </c>
      <c r="J280" s="400">
        <v>7.6906999999999996</v>
      </c>
      <c r="K280" s="400">
        <v>6.0654000000000003</v>
      </c>
      <c r="L280" s="400">
        <v>10.227</v>
      </c>
      <c r="M280" s="400">
        <v>6.7900999999999998</v>
      </c>
      <c r="N280" s="400">
        <v>7.4523000000000001</v>
      </c>
      <c r="O280" s="400">
        <v>4.7396000000000003</v>
      </c>
      <c r="P280" s="399">
        <v>2.6233</v>
      </c>
      <c r="S280" s="399">
        <v>5.3528000000000002</v>
      </c>
      <c r="X280" s="399">
        <v>1.9862</v>
      </c>
      <c r="Y280" s="399">
        <v>5.6276000000000002</v>
      </c>
      <c r="Z280" s="399">
        <v>11.1587</v>
      </c>
    </row>
    <row r="281" spans="1:26">
      <c r="A281" s="402">
        <v>43038</v>
      </c>
      <c r="E281" s="400">
        <v>1.9242999999999999</v>
      </c>
      <c r="G281" s="400">
        <v>6.7076000000000002</v>
      </c>
      <c r="H281" s="400">
        <v>5.3498000000000001</v>
      </c>
      <c r="I281" s="400">
        <v>7.3936999999999999</v>
      </c>
      <c r="J281" s="400">
        <v>7.6906999999999996</v>
      </c>
      <c r="K281" s="400">
        <v>6.0654000000000003</v>
      </c>
      <c r="L281" s="400">
        <v>10.227</v>
      </c>
      <c r="M281" s="400">
        <v>6.7900999999999998</v>
      </c>
      <c r="N281" s="400">
        <v>7.4523000000000001</v>
      </c>
      <c r="O281" s="400">
        <v>4.7396000000000003</v>
      </c>
      <c r="P281" s="399">
        <v>2.6166999999999998</v>
      </c>
      <c r="S281" s="399">
        <v>5.3528000000000002</v>
      </c>
      <c r="X281" s="399">
        <v>1.9862</v>
      </c>
      <c r="Y281" s="399">
        <v>5.6276000000000002</v>
      </c>
      <c r="Z281" s="399">
        <v>11.1587</v>
      </c>
    </row>
    <row r="282" spans="1:26">
      <c r="A282" s="402">
        <v>43039</v>
      </c>
      <c r="E282" s="400">
        <v>1.9242999999999999</v>
      </c>
      <c r="G282" s="400">
        <v>6.7076000000000002</v>
      </c>
      <c r="H282" s="400">
        <v>5.3498000000000001</v>
      </c>
      <c r="I282" s="400">
        <v>7.3936999999999999</v>
      </c>
      <c r="J282" s="400">
        <v>7.6906999999999996</v>
      </c>
      <c r="K282" s="400">
        <v>6.0654000000000003</v>
      </c>
      <c r="L282" s="400">
        <v>10.227</v>
      </c>
      <c r="M282" s="400">
        <v>6.7900999999999998</v>
      </c>
      <c r="N282" s="400">
        <v>7.4523000000000001</v>
      </c>
      <c r="O282" s="400">
        <v>4.7396000000000003</v>
      </c>
      <c r="P282" s="399">
        <v>2.6076000000000001</v>
      </c>
      <c r="S282" s="399">
        <v>5.3528000000000002</v>
      </c>
      <c r="X282" s="399">
        <v>1.9862</v>
      </c>
      <c r="Y282" s="399">
        <v>5.6276000000000002</v>
      </c>
      <c r="Z282" s="399">
        <v>11.1587</v>
      </c>
    </row>
    <row r="283" spans="1:26">
      <c r="A283" s="402">
        <v>43040</v>
      </c>
      <c r="E283" s="400">
        <v>1.8976999999999999</v>
      </c>
      <c r="G283" s="400">
        <v>6.8051000000000004</v>
      </c>
      <c r="H283" s="400">
        <v>5.3663999999999996</v>
      </c>
      <c r="I283" s="400">
        <v>7.4996999999999998</v>
      </c>
      <c r="J283" s="400">
        <v>7.6992000000000003</v>
      </c>
      <c r="K283" s="400">
        <v>6.0292000000000003</v>
      </c>
      <c r="L283" s="400">
        <v>10.1999</v>
      </c>
      <c r="M283" s="400">
        <v>6.7839999999999998</v>
      </c>
      <c r="N283" s="400">
        <v>7.4321000000000002</v>
      </c>
      <c r="O283" s="400">
        <v>4.7396000000000003</v>
      </c>
      <c r="P283" s="399">
        <v>2.7122999999999999</v>
      </c>
      <c r="S283" s="399">
        <v>5.2834000000000003</v>
      </c>
      <c r="X283" s="399">
        <v>1.9729000000000001</v>
      </c>
      <c r="Y283" s="399">
        <v>5.6154000000000002</v>
      </c>
      <c r="Z283" s="399">
        <v>11.2103</v>
      </c>
    </row>
    <row r="284" spans="1:26">
      <c r="A284" s="402">
        <v>43041</v>
      </c>
      <c r="E284" s="400">
        <v>1.8976999999999999</v>
      </c>
      <c r="G284" s="400">
        <v>6.8051000000000004</v>
      </c>
      <c r="H284" s="400">
        <v>5.3663999999999996</v>
      </c>
      <c r="I284" s="400">
        <v>7.4996999999999998</v>
      </c>
      <c r="J284" s="400">
        <v>7.6992000000000003</v>
      </c>
      <c r="K284" s="400">
        <v>6.0292000000000003</v>
      </c>
      <c r="L284" s="400">
        <v>10.1999</v>
      </c>
      <c r="M284" s="400">
        <v>6.7839999999999998</v>
      </c>
      <c r="N284" s="400">
        <v>7.4321000000000002</v>
      </c>
      <c r="O284" s="400">
        <v>4.7396000000000003</v>
      </c>
      <c r="P284" s="399">
        <v>2.6930999999999998</v>
      </c>
      <c r="S284" s="399">
        <v>5.2834000000000003</v>
      </c>
      <c r="X284" s="399">
        <v>1.9729000000000001</v>
      </c>
      <c r="Y284" s="399">
        <v>5.6154000000000002</v>
      </c>
      <c r="Z284" s="399">
        <v>11.2103</v>
      </c>
    </row>
    <row r="285" spans="1:26">
      <c r="A285" s="402">
        <v>43042</v>
      </c>
      <c r="E285" s="400">
        <v>1.8976999999999999</v>
      </c>
      <c r="G285" s="400">
        <v>6.8051000000000004</v>
      </c>
      <c r="H285" s="400">
        <v>5.3663999999999996</v>
      </c>
      <c r="I285" s="400">
        <v>7.4996999999999998</v>
      </c>
      <c r="J285" s="400">
        <v>7.6992000000000003</v>
      </c>
      <c r="K285" s="400">
        <v>6.0292000000000003</v>
      </c>
      <c r="L285" s="400">
        <v>10.1999</v>
      </c>
      <c r="M285" s="400">
        <v>6.7839999999999998</v>
      </c>
      <c r="N285" s="400">
        <v>7.4321000000000002</v>
      </c>
      <c r="O285" s="400">
        <v>4.7396000000000003</v>
      </c>
      <c r="P285" s="399">
        <v>2.6913</v>
      </c>
      <c r="S285" s="399">
        <v>5.2834000000000003</v>
      </c>
      <c r="X285" s="399">
        <v>1.9729000000000001</v>
      </c>
      <c r="Y285" s="399">
        <v>5.6154000000000002</v>
      </c>
      <c r="Z285" s="399">
        <v>11.2103</v>
      </c>
    </row>
    <row r="286" spans="1:26">
      <c r="A286" s="402">
        <v>43045</v>
      </c>
      <c r="E286" s="400">
        <v>1.8976999999999999</v>
      </c>
      <c r="G286" s="400">
        <v>6.8051000000000004</v>
      </c>
      <c r="H286" s="400">
        <v>5.3663999999999996</v>
      </c>
      <c r="I286" s="400">
        <v>7.4996999999999998</v>
      </c>
      <c r="J286" s="400">
        <v>7.6992000000000003</v>
      </c>
      <c r="K286" s="400">
        <v>6.0292000000000003</v>
      </c>
      <c r="L286" s="400">
        <v>10.1999</v>
      </c>
      <c r="M286" s="400">
        <v>6.7839999999999998</v>
      </c>
      <c r="N286" s="400">
        <v>7.4321000000000002</v>
      </c>
      <c r="O286" s="400">
        <v>4.7396000000000003</v>
      </c>
      <c r="P286" s="399">
        <v>2.7098</v>
      </c>
      <c r="S286" s="399">
        <v>5.2834000000000003</v>
      </c>
      <c r="X286" s="399">
        <v>1.9729000000000001</v>
      </c>
      <c r="Y286" s="399">
        <v>5.6154000000000002</v>
      </c>
      <c r="Z286" s="399">
        <v>11.2103</v>
      </c>
    </row>
    <row r="287" spans="1:26">
      <c r="A287" s="402">
        <v>43046</v>
      </c>
      <c r="E287" s="400">
        <v>1.8976999999999999</v>
      </c>
      <c r="G287" s="400">
        <v>6.8051000000000004</v>
      </c>
      <c r="H287" s="400">
        <v>5.3663999999999996</v>
      </c>
      <c r="I287" s="400">
        <v>7.4996999999999998</v>
      </c>
      <c r="J287" s="400">
        <v>7.6992000000000003</v>
      </c>
      <c r="K287" s="400">
        <v>6.0292000000000003</v>
      </c>
      <c r="L287" s="400">
        <v>10.1999</v>
      </c>
      <c r="M287" s="400">
        <v>6.7839999999999998</v>
      </c>
      <c r="N287" s="400">
        <v>7.4321000000000002</v>
      </c>
      <c r="O287" s="400">
        <v>4.7396000000000003</v>
      </c>
      <c r="P287" s="399">
        <v>2.7081</v>
      </c>
      <c r="S287" s="399">
        <v>5.2834000000000003</v>
      </c>
      <c r="X287" s="399">
        <v>1.9729000000000001</v>
      </c>
      <c r="Y287" s="399">
        <v>5.6154000000000002</v>
      </c>
      <c r="Z287" s="399">
        <v>11.2103</v>
      </c>
    </row>
    <row r="288" spans="1:26">
      <c r="A288" s="402">
        <v>43047</v>
      </c>
      <c r="E288" s="400">
        <v>1.8976999999999999</v>
      </c>
      <c r="G288" s="400">
        <v>6.8051000000000004</v>
      </c>
      <c r="H288" s="400">
        <v>5.3663999999999996</v>
      </c>
      <c r="I288" s="400">
        <v>7.4996999999999998</v>
      </c>
      <c r="J288" s="400">
        <v>7.6992000000000003</v>
      </c>
      <c r="K288" s="400">
        <v>6.0292000000000003</v>
      </c>
      <c r="L288" s="400">
        <v>10.1999</v>
      </c>
      <c r="M288" s="400">
        <v>6.7839999999999998</v>
      </c>
      <c r="N288" s="400">
        <v>7.4321000000000002</v>
      </c>
      <c r="O288" s="400">
        <v>4.7396000000000003</v>
      </c>
      <c r="P288" s="399">
        <v>2.7443</v>
      </c>
      <c r="S288" s="399">
        <v>5.2834000000000003</v>
      </c>
      <c r="X288" s="399">
        <v>1.9729000000000001</v>
      </c>
      <c r="Y288" s="399">
        <v>5.6154000000000002</v>
      </c>
      <c r="Z288" s="399">
        <v>11.2103</v>
      </c>
    </row>
    <row r="289" spans="1:26">
      <c r="A289" s="402">
        <v>43048</v>
      </c>
      <c r="E289" s="400">
        <v>1.8976999999999999</v>
      </c>
      <c r="G289" s="400">
        <v>6.8051000000000004</v>
      </c>
      <c r="H289" s="400">
        <v>5.3663999999999996</v>
      </c>
      <c r="I289" s="400">
        <v>7.4996999999999998</v>
      </c>
      <c r="J289" s="400">
        <v>7.6992000000000003</v>
      </c>
      <c r="K289" s="400">
        <v>6.0292000000000003</v>
      </c>
      <c r="L289" s="400">
        <v>10.1999</v>
      </c>
      <c r="M289" s="400">
        <v>6.7839999999999998</v>
      </c>
      <c r="N289" s="400">
        <v>7.4321000000000002</v>
      </c>
      <c r="O289" s="400">
        <v>4.7396000000000003</v>
      </c>
      <c r="P289" s="399">
        <v>2.7791999999999999</v>
      </c>
      <c r="S289" s="399">
        <v>5.2834000000000003</v>
      </c>
      <c r="X289" s="399">
        <v>1.9729000000000001</v>
      </c>
      <c r="Y289" s="399">
        <v>5.6154000000000002</v>
      </c>
      <c r="Z289" s="399">
        <v>11.2103</v>
      </c>
    </row>
    <row r="290" spans="1:26">
      <c r="A290" s="402">
        <v>43049</v>
      </c>
      <c r="E290" s="400">
        <v>1.8976999999999999</v>
      </c>
      <c r="G290" s="400">
        <v>6.8051000000000004</v>
      </c>
      <c r="H290" s="400">
        <v>5.3663999999999996</v>
      </c>
      <c r="I290" s="400">
        <v>7.4996999999999998</v>
      </c>
      <c r="J290" s="400">
        <v>7.6992000000000003</v>
      </c>
      <c r="K290" s="400">
        <v>6.0292000000000003</v>
      </c>
      <c r="L290" s="400">
        <v>10.1999</v>
      </c>
      <c r="M290" s="400">
        <v>6.7839999999999998</v>
      </c>
      <c r="N290" s="400">
        <v>7.4321000000000002</v>
      </c>
      <c r="O290" s="400">
        <v>4.7396000000000003</v>
      </c>
      <c r="P290" s="399">
        <v>2.8500999999999999</v>
      </c>
      <c r="S290" s="399">
        <v>5.2834000000000003</v>
      </c>
      <c r="X290" s="399">
        <v>1.9729000000000001</v>
      </c>
      <c r="Y290" s="399">
        <v>5.6154000000000002</v>
      </c>
      <c r="Z290" s="399">
        <v>11.2103</v>
      </c>
    </row>
    <row r="291" spans="1:26">
      <c r="A291" s="402">
        <v>43052</v>
      </c>
      <c r="E291" s="400">
        <v>1.8976999999999999</v>
      </c>
      <c r="G291" s="400">
        <v>6.8051000000000004</v>
      </c>
      <c r="H291" s="400">
        <v>5.3663999999999996</v>
      </c>
      <c r="I291" s="400">
        <v>7.4996999999999998</v>
      </c>
      <c r="J291" s="400">
        <v>7.6992000000000003</v>
      </c>
      <c r="K291" s="400">
        <v>6.0292000000000003</v>
      </c>
      <c r="L291" s="400">
        <v>10.1999</v>
      </c>
      <c r="M291" s="400">
        <v>6.7839999999999998</v>
      </c>
      <c r="N291" s="400">
        <v>7.4321000000000002</v>
      </c>
      <c r="O291" s="400">
        <v>4.7396000000000003</v>
      </c>
      <c r="P291" s="399">
        <v>2.8628999999999998</v>
      </c>
      <c r="S291" s="399">
        <v>5.2834000000000003</v>
      </c>
      <c r="X291" s="399">
        <v>1.9729000000000001</v>
      </c>
      <c r="Y291" s="399">
        <v>5.6154000000000002</v>
      </c>
      <c r="Z291" s="399">
        <v>11.2103</v>
      </c>
    </row>
    <row r="292" spans="1:26">
      <c r="A292" s="402">
        <v>43053</v>
      </c>
      <c r="E292" s="400">
        <v>1.8976999999999999</v>
      </c>
      <c r="G292" s="400">
        <v>6.8051000000000004</v>
      </c>
      <c r="H292" s="400">
        <v>5.3663999999999996</v>
      </c>
      <c r="I292" s="400">
        <v>7.4996999999999998</v>
      </c>
      <c r="J292" s="400">
        <v>7.6992000000000003</v>
      </c>
      <c r="K292" s="400">
        <v>6.0292000000000003</v>
      </c>
      <c r="L292" s="400">
        <v>10.1999</v>
      </c>
      <c r="M292" s="400">
        <v>6.7839999999999998</v>
      </c>
      <c r="N292" s="400">
        <v>7.4321000000000002</v>
      </c>
      <c r="O292" s="400">
        <v>4.7396000000000003</v>
      </c>
      <c r="P292" s="399">
        <v>2.8826999999999998</v>
      </c>
      <c r="S292" s="399">
        <v>5.2834000000000003</v>
      </c>
      <c r="X292" s="399">
        <v>1.9729000000000001</v>
      </c>
      <c r="Y292" s="399">
        <v>5.6154000000000002</v>
      </c>
      <c r="Z292" s="399">
        <v>11.2103</v>
      </c>
    </row>
    <row r="293" spans="1:26">
      <c r="A293" s="402">
        <v>43054</v>
      </c>
      <c r="E293" s="400">
        <v>1.8976999999999999</v>
      </c>
      <c r="G293" s="400">
        <v>6.8051000000000004</v>
      </c>
      <c r="H293" s="400">
        <v>5.3663999999999996</v>
      </c>
      <c r="I293" s="400">
        <v>7.4996999999999998</v>
      </c>
      <c r="J293" s="400">
        <v>7.6992000000000003</v>
      </c>
      <c r="K293" s="400">
        <v>6.0292000000000003</v>
      </c>
      <c r="L293" s="400">
        <v>10.1999</v>
      </c>
      <c r="M293" s="400">
        <v>6.7839999999999998</v>
      </c>
      <c r="N293" s="400">
        <v>7.4321000000000002</v>
      </c>
      <c r="O293" s="400">
        <v>4.7396000000000003</v>
      </c>
      <c r="P293" s="399">
        <v>2.9579</v>
      </c>
      <c r="S293" s="399">
        <v>5.2834000000000003</v>
      </c>
      <c r="X293" s="399">
        <v>1.9729000000000001</v>
      </c>
      <c r="Y293" s="399">
        <v>5.6154000000000002</v>
      </c>
      <c r="Z293" s="399">
        <v>11.2103</v>
      </c>
    </row>
    <row r="294" spans="1:26">
      <c r="A294" s="402">
        <v>43055</v>
      </c>
      <c r="E294" s="400">
        <v>1.8976999999999999</v>
      </c>
      <c r="G294" s="400">
        <v>6.8051000000000004</v>
      </c>
      <c r="H294" s="400">
        <v>5.3663999999999996</v>
      </c>
      <c r="I294" s="400">
        <v>7.4996999999999998</v>
      </c>
      <c r="J294" s="400">
        <v>7.6992000000000003</v>
      </c>
      <c r="K294" s="400">
        <v>6.0292000000000003</v>
      </c>
      <c r="L294" s="400">
        <v>10.1999</v>
      </c>
      <c r="M294" s="400">
        <v>6.7839999999999998</v>
      </c>
      <c r="N294" s="400">
        <v>7.4321000000000002</v>
      </c>
      <c r="O294" s="400">
        <v>4.7396000000000003</v>
      </c>
      <c r="P294" s="399">
        <v>2.8824999999999998</v>
      </c>
      <c r="S294" s="399">
        <v>5.2834000000000003</v>
      </c>
      <c r="X294" s="399">
        <v>1.9729000000000001</v>
      </c>
      <c r="Y294" s="399">
        <v>5.6154000000000002</v>
      </c>
      <c r="Z294" s="399">
        <v>11.2103</v>
      </c>
    </row>
    <row r="295" spans="1:26">
      <c r="A295" s="402">
        <v>43056</v>
      </c>
      <c r="E295" s="400">
        <v>1.8976999999999999</v>
      </c>
      <c r="G295" s="400">
        <v>6.8051000000000004</v>
      </c>
      <c r="H295" s="400">
        <v>5.3663999999999996</v>
      </c>
      <c r="I295" s="400">
        <v>7.4996999999999998</v>
      </c>
      <c r="J295" s="400">
        <v>7.6992000000000003</v>
      </c>
      <c r="K295" s="400">
        <v>6.0292000000000003</v>
      </c>
      <c r="L295" s="400">
        <v>10.1999</v>
      </c>
      <c r="M295" s="400">
        <v>6.7839999999999998</v>
      </c>
      <c r="N295" s="400">
        <v>7.4321000000000002</v>
      </c>
      <c r="O295" s="400">
        <v>4.7396000000000003</v>
      </c>
      <c r="P295" s="399">
        <v>2.8828</v>
      </c>
      <c r="S295" s="399">
        <v>5.2834000000000003</v>
      </c>
      <c r="X295" s="399">
        <v>1.9729000000000001</v>
      </c>
      <c r="Y295" s="399">
        <v>5.6154000000000002</v>
      </c>
      <c r="Z295" s="399">
        <v>11.2103</v>
      </c>
    </row>
    <row r="296" spans="1:26">
      <c r="A296" s="402">
        <v>43059</v>
      </c>
      <c r="E296" s="400">
        <v>1.8976999999999999</v>
      </c>
      <c r="G296" s="400">
        <v>6.8051000000000004</v>
      </c>
      <c r="H296" s="400">
        <v>5.3663999999999996</v>
      </c>
      <c r="I296" s="400">
        <v>7.4996999999999998</v>
      </c>
      <c r="J296" s="400">
        <v>7.6992000000000003</v>
      </c>
      <c r="K296" s="400">
        <v>6.0292000000000003</v>
      </c>
      <c r="L296" s="400">
        <v>10.1999</v>
      </c>
      <c r="M296" s="400">
        <v>6.7839999999999998</v>
      </c>
      <c r="N296" s="400">
        <v>7.4321000000000002</v>
      </c>
      <c r="O296" s="400">
        <v>4.7396000000000003</v>
      </c>
      <c r="P296" s="399">
        <v>2.8927</v>
      </c>
      <c r="S296" s="399">
        <v>5.2834000000000003</v>
      </c>
      <c r="X296" s="399">
        <v>1.9729000000000001</v>
      </c>
      <c r="Y296" s="399">
        <v>5.6154000000000002</v>
      </c>
      <c r="Z296" s="399">
        <v>11.2103</v>
      </c>
    </row>
    <row r="297" spans="1:26">
      <c r="A297" s="402">
        <v>43060</v>
      </c>
      <c r="E297" s="400">
        <v>1.8976999999999999</v>
      </c>
      <c r="G297" s="400">
        <v>6.8051000000000004</v>
      </c>
      <c r="H297" s="400">
        <v>5.3663999999999996</v>
      </c>
      <c r="I297" s="400">
        <v>7.4996999999999998</v>
      </c>
      <c r="J297" s="400">
        <v>7.6992000000000003</v>
      </c>
      <c r="K297" s="400">
        <v>6.0292000000000003</v>
      </c>
      <c r="L297" s="400">
        <v>10.1999</v>
      </c>
      <c r="M297" s="400">
        <v>6.7839999999999998</v>
      </c>
      <c r="N297" s="400">
        <v>7.4321000000000002</v>
      </c>
      <c r="O297" s="400">
        <v>4.7396000000000003</v>
      </c>
      <c r="P297" s="399">
        <v>2.8856999999999999</v>
      </c>
      <c r="S297" s="399">
        <v>5.2834000000000003</v>
      </c>
      <c r="X297" s="399">
        <v>1.9729000000000001</v>
      </c>
      <c r="Y297" s="399">
        <v>5.6154000000000002</v>
      </c>
      <c r="Z297" s="399">
        <v>11.2103</v>
      </c>
    </row>
    <row r="298" spans="1:26">
      <c r="A298" s="402">
        <v>43061</v>
      </c>
      <c r="E298" s="400">
        <v>1.8976999999999999</v>
      </c>
      <c r="G298" s="400">
        <v>6.8051000000000004</v>
      </c>
      <c r="H298" s="400">
        <v>5.3663999999999996</v>
      </c>
      <c r="I298" s="400">
        <v>7.4996999999999998</v>
      </c>
      <c r="J298" s="400">
        <v>7.6992000000000003</v>
      </c>
      <c r="K298" s="400">
        <v>6.0292000000000003</v>
      </c>
      <c r="L298" s="400">
        <v>10.1999</v>
      </c>
      <c r="M298" s="400">
        <v>6.7839999999999998</v>
      </c>
      <c r="N298" s="400">
        <v>7.4321000000000002</v>
      </c>
      <c r="O298" s="400">
        <v>4.7396000000000003</v>
      </c>
      <c r="P298" s="399">
        <v>2.8645999999999998</v>
      </c>
      <c r="S298" s="399">
        <v>5.2834000000000003</v>
      </c>
      <c r="X298" s="399">
        <v>1.9729000000000001</v>
      </c>
      <c r="Y298" s="399">
        <v>5.6154000000000002</v>
      </c>
      <c r="Z298" s="399">
        <v>11.2103</v>
      </c>
    </row>
    <row r="299" spans="1:26">
      <c r="A299" s="402">
        <v>43062</v>
      </c>
      <c r="E299" s="400">
        <v>1.8976999999999999</v>
      </c>
      <c r="G299" s="400">
        <v>6.8051000000000004</v>
      </c>
      <c r="H299" s="400">
        <v>5.3663999999999996</v>
      </c>
      <c r="I299" s="400">
        <v>7.4996999999999998</v>
      </c>
      <c r="J299" s="400">
        <v>7.6992000000000003</v>
      </c>
      <c r="K299" s="400">
        <v>6.0292000000000003</v>
      </c>
      <c r="L299" s="400">
        <v>10.1999</v>
      </c>
      <c r="M299" s="400">
        <v>6.7839999999999998</v>
      </c>
      <c r="N299" s="400">
        <v>7.4321000000000002</v>
      </c>
      <c r="O299" s="400">
        <v>4.7396000000000003</v>
      </c>
      <c r="P299" s="399">
        <v>2.8626999999999998</v>
      </c>
      <c r="S299" s="399">
        <v>5.2834000000000003</v>
      </c>
      <c r="X299" s="399">
        <v>1.9729000000000001</v>
      </c>
      <c r="Y299" s="399">
        <v>5.6154000000000002</v>
      </c>
      <c r="Z299" s="399">
        <v>11.2103</v>
      </c>
    </row>
    <row r="300" spans="1:26">
      <c r="A300" s="402">
        <v>43063</v>
      </c>
      <c r="E300" s="400">
        <v>1.8976999999999999</v>
      </c>
      <c r="G300" s="400">
        <v>6.8051000000000004</v>
      </c>
      <c r="H300" s="400">
        <v>5.3663999999999996</v>
      </c>
      <c r="I300" s="400">
        <v>7.4996999999999998</v>
      </c>
      <c r="J300" s="400">
        <v>7.6992000000000003</v>
      </c>
      <c r="K300" s="400">
        <v>6.0292000000000003</v>
      </c>
      <c r="L300" s="400">
        <v>10.1999</v>
      </c>
      <c r="M300" s="400">
        <v>6.7839999999999998</v>
      </c>
      <c r="N300" s="400">
        <v>7.4321000000000002</v>
      </c>
      <c r="O300" s="400">
        <v>4.7396000000000003</v>
      </c>
      <c r="P300" s="399">
        <v>2.8466</v>
      </c>
      <c r="S300" s="399">
        <v>5.2834000000000003</v>
      </c>
      <c r="X300" s="399">
        <v>1.9729000000000001</v>
      </c>
      <c r="Y300" s="399">
        <v>5.6154000000000002</v>
      </c>
      <c r="Z300" s="399">
        <v>11.2103</v>
      </c>
    </row>
    <row r="301" spans="1:26">
      <c r="A301" s="402">
        <v>43066</v>
      </c>
      <c r="E301" s="400">
        <v>1.8976999999999999</v>
      </c>
      <c r="G301" s="400">
        <v>6.8051000000000004</v>
      </c>
      <c r="H301" s="400">
        <v>5.3663999999999996</v>
      </c>
      <c r="I301" s="400">
        <v>7.4996999999999998</v>
      </c>
      <c r="J301" s="400">
        <v>7.6992000000000003</v>
      </c>
      <c r="K301" s="400">
        <v>6.0292000000000003</v>
      </c>
      <c r="L301" s="400">
        <v>10.1999</v>
      </c>
      <c r="M301" s="400">
        <v>6.7839999999999998</v>
      </c>
      <c r="N301" s="400">
        <v>7.4321000000000002</v>
      </c>
      <c r="O301" s="400">
        <v>4.7396000000000003</v>
      </c>
      <c r="P301" s="399">
        <v>2.8498999999999999</v>
      </c>
      <c r="S301" s="399">
        <v>5.2834000000000003</v>
      </c>
      <c r="X301" s="399">
        <v>1.9729000000000001</v>
      </c>
      <c r="Y301" s="399">
        <v>5.6154000000000002</v>
      </c>
      <c r="Z301" s="399">
        <v>11.2103</v>
      </c>
    </row>
    <row r="302" spans="1:26">
      <c r="A302" s="402">
        <v>43067</v>
      </c>
      <c r="E302" s="400">
        <v>1.8976999999999999</v>
      </c>
      <c r="G302" s="400">
        <v>6.8051000000000004</v>
      </c>
      <c r="H302" s="400">
        <v>5.3663999999999996</v>
      </c>
      <c r="I302" s="400">
        <v>7.4996999999999998</v>
      </c>
      <c r="J302" s="400">
        <v>7.6992000000000003</v>
      </c>
      <c r="K302" s="400">
        <v>6.0292000000000003</v>
      </c>
      <c r="L302" s="400">
        <v>10.1999</v>
      </c>
      <c r="M302" s="400">
        <v>6.7839999999999998</v>
      </c>
      <c r="N302" s="400">
        <v>7.4321000000000002</v>
      </c>
      <c r="O302" s="400">
        <v>4.7396000000000003</v>
      </c>
      <c r="P302" s="399">
        <v>2.8734000000000002</v>
      </c>
      <c r="S302" s="399">
        <v>5.2834000000000003</v>
      </c>
      <c r="X302" s="399">
        <v>1.9729000000000001</v>
      </c>
      <c r="Y302" s="399">
        <v>5.6154000000000002</v>
      </c>
      <c r="Z302" s="399">
        <v>11.2103</v>
      </c>
    </row>
    <row r="303" spans="1:26">
      <c r="A303" s="402">
        <v>43068</v>
      </c>
      <c r="E303" s="400">
        <v>1.8976999999999999</v>
      </c>
      <c r="G303" s="400">
        <v>6.8051000000000004</v>
      </c>
      <c r="H303" s="400">
        <v>5.3663999999999996</v>
      </c>
      <c r="I303" s="400">
        <v>7.4996999999999998</v>
      </c>
      <c r="J303" s="400">
        <v>7.6992000000000003</v>
      </c>
      <c r="K303" s="400">
        <v>6.0292000000000003</v>
      </c>
      <c r="L303" s="400">
        <v>10.1999</v>
      </c>
      <c r="M303" s="400">
        <v>6.7839999999999998</v>
      </c>
      <c r="N303" s="400">
        <v>7.4321000000000002</v>
      </c>
      <c r="O303" s="400">
        <v>4.7396000000000003</v>
      </c>
      <c r="P303" s="399">
        <v>2.8690000000000002</v>
      </c>
      <c r="S303" s="399">
        <v>5.2834000000000003</v>
      </c>
      <c r="X303" s="399">
        <v>1.9729000000000001</v>
      </c>
      <c r="Y303" s="399">
        <v>5.6154000000000002</v>
      </c>
      <c r="Z303" s="399">
        <v>11.2103</v>
      </c>
    </row>
    <row r="304" spans="1:26">
      <c r="A304" s="402">
        <v>43069</v>
      </c>
      <c r="E304" s="400">
        <v>1.8976999999999999</v>
      </c>
      <c r="G304" s="400">
        <v>6.8051000000000004</v>
      </c>
      <c r="H304" s="400">
        <v>5.3663999999999996</v>
      </c>
      <c r="I304" s="400">
        <v>7.4996999999999998</v>
      </c>
      <c r="J304" s="400">
        <v>7.6992000000000003</v>
      </c>
      <c r="K304" s="400">
        <v>6.0292000000000003</v>
      </c>
      <c r="L304" s="400">
        <v>10.1999</v>
      </c>
      <c r="M304" s="400">
        <v>6.7839999999999998</v>
      </c>
      <c r="N304" s="400">
        <v>7.4321000000000002</v>
      </c>
      <c r="O304" s="400">
        <v>4.7396000000000003</v>
      </c>
      <c r="P304" s="399">
        <v>2.8759999999999999</v>
      </c>
      <c r="S304" s="399">
        <v>5.2834000000000003</v>
      </c>
      <c r="X304" s="399">
        <v>1.9729000000000001</v>
      </c>
      <c r="Y304" s="399">
        <v>5.6154000000000002</v>
      </c>
      <c r="Z304" s="399">
        <v>11.2103</v>
      </c>
    </row>
    <row r="305" spans="1:26">
      <c r="A305" s="402">
        <v>43070</v>
      </c>
      <c r="E305" s="400">
        <v>1.8811</v>
      </c>
      <c r="G305" s="400">
        <v>6.7944000000000004</v>
      </c>
      <c r="H305" s="400">
        <v>5.3711000000000002</v>
      </c>
      <c r="I305" s="400">
        <v>7.5266999999999999</v>
      </c>
      <c r="J305" s="400">
        <v>7.7477</v>
      </c>
      <c r="K305" s="400">
        <v>6.1025</v>
      </c>
      <c r="L305" s="400">
        <v>10.168799999999999</v>
      </c>
      <c r="M305" s="400">
        <v>6.7828999999999997</v>
      </c>
      <c r="N305" s="400">
        <v>7.4505999999999997</v>
      </c>
      <c r="O305" s="400">
        <v>4.7396000000000003</v>
      </c>
      <c r="P305" s="399">
        <v>2.9889000000000001</v>
      </c>
      <c r="S305" s="399">
        <v>5.4432</v>
      </c>
      <c r="X305" s="399">
        <v>1.9943</v>
      </c>
      <c r="Y305" s="399">
        <v>5.6036000000000001</v>
      </c>
      <c r="Z305" s="399">
        <v>11.182</v>
      </c>
    </row>
    <row r="306" spans="1:26">
      <c r="A306" s="402">
        <v>43073</v>
      </c>
      <c r="E306" s="400">
        <v>1.8811</v>
      </c>
      <c r="G306" s="400">
        <v>6.7944000000000004</v>
      </c>
      <c r="H306" s="400">
        <v>5.3711000000000002</v>
      </c>
      <c r="I306" s="400">
        <v>7.5266999999999999</v>
      </c>
      <c r="J306" s="400">
        <v>7.7477</v>
      </c>
      <c r="K306" s="400">
        <v>6.1025</v>
      </c>
      <c r="L306" s="400">
        <v>10.168799999999999</v>
      </c>
      <c r="M306" s="400">
        <v>6.7828999999999997</v>
      </c>
      <c r="N306" s="400">
        <v>7.4505999999999997</v>
      </c>
      <c r="O306" s="400">
        <v>4.7396000000000003</v>
      </c>
      <c r="P306" s="399">
        <v>3.0089999999999999</v>
      </c>
      <c r="S306" s="399">
        <v>5.4432</v>
      </c>
      <c r="X306" s="399">
        <v>1.9943</v>
      </c>
      <c r="Y306" s="399">
        <v>5.6036000000000001</v>
      </c>
      <c r="Z306" s="399">
        <v>11.182</v>
      </c>
    </row>
    <row r="307" spans="1:26">
      <c r="A307" s="402">
        <v>43074</v>
      </c>
      <c r="E307" s="400">
        <v>1.8811</v>
      </c>
      <c r="G307" s="400">
        <v>6.7944000000000004</v>
      </c>
      <c r="H307" s="400">
        <v>5.3711000000000002</v>
      </c>
      <c r="I307" s="400">
        <v>7.5266999999999999</v>
      </c>
      <c r="J307" s="400">
        <v>7.7477</v>
      </c>
      <c r="K307" s="400">
        <v>6.1025</v>
      </c>
      <c r="L307" s="400">
        <v>10.168799999999999</v>
      </c>
      <c r="M307" s="400">
        <v>6.7828999999999997</v>
      </c>
      <c r="N307" s="400">
        <v>7.4505999999999997</v>
      </c>
      <c r="O307" s="400">
        <v>4.7396000000000003</v>
      </c>
      <c r="P307" s="399">
        <v>3.0222000000000002</v>
      </c>
      <c r="S307" s="399">
        <v>5.4432</v>
      </c>
      <c r="X307" s="399">
        <v>1.9943</v>
      </c>
      <c r="Y307" s="399">
        <v>5.6036000000000001</v>
      </c>
      <c r="Z307" s="399">
        <v>11.182</v>
      </c>
    </row>
    <row r="308" spans="1:26">
      <c r="A308" s="402">
        <v>43075</v>
      </c>
      <c r="E308" s="400">
        <v>1.8811</v>
      </c>
      <c r="G308" s="400">
        <v>6.7944000000000004</v>
      </c>
      <c r="H308" s="400">
        <v>5.3711000000000002</v>
      </c>
      <c r="I308" s="400">
        <v>7.5266999999999999</v>
      </c>
      <c r="J308" s="400">
        <v>7.7477</v>
      </c>
      <c r="K308" s="400">
        <v>6.1025</v>
      </c>
      <c r="L308" s="400">
        <v>10.168799999999999</v>
      </c>
      <c r="M308" s="400">
        <v>6.7828999999999997</v>
      </c>
      <c r="N308" s="400">
        <v>7.4505999999999997</v>
      </c>
      <c r="O308" s="400">
        <v>4.7396000000000003</v>
      </c>
      <c r="P308" s="399">
        <v>3.0514999999999999</v>
      </c>
      <c r="S308" s="399">
        <v>5.4432</v>
      </c>
      <c r="X308" s="399">
        <v>1.9943</v>
      </c>
      <c r="Y308" s="399">
        <v>5.6036000000000001</v>
      </c>
      <c r="Z308" s="399">
        <v>11.182</v>
      </c>
    </row>
    <row r="309" spans="1:26">
      <c r="A309" s="402">
        <v>43076</v>
      </c>
      <c r="E309" s="400">
        <v>1.8811</v>
      </c>
      <c r="G309" s="400">
        <v>6.7944000000000004</v>
      </c>
      <c r="H309" s="400">
        <v>5.3711000000000002</v>
      </c>
      <c r="I309" s="400">
        <v>7.5266999999999999</v>
      </c>
      <c r="J309" s="400">
        <v>7.7477</v>
      </c>
      <c r="K309" s="400">
        <v>6.1025</v>
      </c>
      <c r="L309" s="400">
        <v>10.168799999999999</v>
      </c>
      <c r="M309" s="400">
        <v>6.7828999999999997</v>
      </c>
      <c r="N309" s="400">
        <v>7.4505999999999997</v>
      </c>
      <c r="O309" s="400">
        <v>4.7396000000000003</v>
      </c>
      <c r="P309" s="399">
        <v>3.0596999999999999</v>
      </c>
      <c r="S309" s="399">
        <v>5.4432</v>
      </c>
      <c r="X309" s="399">
        <v>1.9943</v>
      </c>
      <c r="Y309" s="399">
        <v>5.6036000000000001</v>
      </c>
      <c r="Z309" s="399">
        <v>11.182</v>
      </c>
    </row>
    <row r="310" spans="1:26">
      <c r="A310" s="402">
        <v>43077</v>
      </c>
      <c r="E310" s="400">
        <v>1.8811</v>
      </c>
      <c r="G310" s="400">
        <v>6.7944000000000004</v>
      </c>
      <c r="H310" s="400">
        <v>5.3711000000000002</v>
      </c>
      <c r="I310" s="400">
        <v>7.5266999999999999</v>
      </c>
      <c r="J310" s="400">
        <v>7.7477</v>
      </c>
      <c r="K310" s="400">
        <v>6.1025</v>
      </c>
      <c r="L310" s="400">
        <v>10.168799999999999</v>
      </c>
      <c r="M310" s="400">
        <v>6.7828999999999997</v>
      </c>
      <c r="N310" s="400">
        <v>7.4505999999999997</v>
      </c>
      <c r="O310" s="400">
        <v>4.7396000000000003</v>
      </c>
      <c r="P310" s="399">
        <v>3.07</v>
      </c>
      <c r="S310" s="399">
        <v>5.4432</v>
      </c>
      <c r="X310" s="399">
        <v>1.9943</v>
      </c>
      <c r="Y310" s="399">
        <v>5.6036000000000001</v>
      </c>
      <c r="Z310" s="399">
        <v>11.182</v>
      </c>
    </row>
    <row r="311" spans="1:26">
      <c r="A311" s="402">
        <v>43080</v>
      </c>
      <c r="E311" s="400">
        <v>1.8811</v>
      </c>
      <c r="G311" s="400">
        <v>6.7944000000000004</v>
      </c>
      <c r="H311" s="400">
        <v>5.3711000000000002</v>
      </c>
      <c r="I311" s="400">
        <v>7.5266999999999999</v>
      </c>
      <c r="J311" s="400">
        <v>7.7477</v>
      </c>
      <c r="K311" s="400">
        <v>6.1025</v>
      </c>
      <c r="L311" s="400">
        <v>10.168799999999999</v>
      </c>
      <c r="M311" s="400">
        <v>6.7828999999999997</v>
      </c>
      <c r="N311" s="400">
        <v>7.4505999999999997</v>
      </c>
      <c r="O311" s="400">
        <v>4.7396000000000003</v>
      </c>
      <c r="P311" s="399">
        <v>3.0655000000000001</v>
      </c>
      <c r="S311" s="399">
        <v>5.4432</v>
      </c>
      <c r="X311" s="399">
        <v>1.9943</v>
      </c>
      <c r="Y311" s="399">
        <v>5.6036000000000001</v>
      </c>
      <c r="Z311" s="399">
        <v>11.182</v>
      </c>
    </row>
    <row r="312" spans="1:26">
      <c r="A312" s="402">
        <v>43081</v>
      </c>
      <c r="E312" s="400">
        <v>1.8811</v>
      </c>
      <c r="G312" s="400">
        <v>6.7944000000000004</v>
      </c>
      <c r="H312" s="400">
        <v>5.3711000000000002</v>
      </c>
      <c r="I312" s="400">
        <v>7.5266999999999999</v>
      </c>
      <c r="J312" s="400">
        <v>7.7477</v>
      </c>
      <c r="K312" s="400">
        <v>6.1025</v>
      </c>
      <c r="L312" s="400">
        <v>10.168799999999999</v>
      </c>
      <c r="M312" s="400">
        <v>6.7828999999999997</v>
      </c>
      <c r="N312" s="400">
        <v>7.4505999999999997</v>
      </c>
      <c r="O312" s="400">
        <v>4.7396000000000003</v>
      </c>
      <c r="P312" s="399">
        <v>3.0642999999999998</v>
      </c>
      <c r="S312" s="399">
        <v>5.4432</v>
      </c>
      <c r="X312" s="399">
        <v>1.9943</v>
      </c>
      <c r="Y312" s="399">
        <v>5.6036000000000001</v>
      </c>
      <c r="Z312" s="399">
        <v>11.182</v>
      </c>
    </row>
    <row r="313" spans="1:26">
      <c r="A313" s="402">
        <v>43082</v>
      </c>
      <c r="E313" s="400">
        <v>1.8811</v>
      </c>
      <c r="G313" s="400">
        <v>6.7944000000000004</v>
      </c>
      <c r="H313" s="400">
        <v>5.3711000000000002</v>
      </c>
      <c r="I313" s="400">
        <v>7.5266999999999999</v>
      </c>
      <c r="J313" s="400">
        <v>7.7477</v>
      </c>
      <c r="K313" s="400">
        <v>6.1025</v>
      </c>
      <c r="L313" s="400">
        <v>10.168799999999999</v>
      </c>
      <c r="M313" s="400">
        <v>6.7828999999999997</v>
      </c>
      <c r="N313" s="400">
        <v>7.4505999999999997</v>
      </c>
      <c r="O313" s="400">
        <v>4.7396000000000003</v>
      </c>
      <c r="P313" s="399">
        <v>3.0651999999999999</v>
      </c>
      <c r="S313" s="399">
        <v>5.4432</v>
      </c>
      <c r="X313" s="399">
        <v>1.9943</v>
      </c>
      <c r="Y313" s="399">
        <v>5.6036000000000001</v>
      </c>
      <c r="Z313" s="399">
        <v>11.182</v>
      </c>
    </row>
    <row r="314" spans="1:26">
      <c r="A314" s="402">
        <v>43083</v>
      </c>
      <c r="E314" s="400">
        <v>1.8811</v>
      </c>
      <c r="G314" s="400">
        <v>6.7944000000000004</v>
      </c>
      <c r="H314" s="400">
        <v>5.3711000000000002</v>
      </c>
      <c r="I314" s="400">
        <v>7.5266999999999999</v>
      </c>
      <c r="J314" s="400">
        <v>7.7477</v>
      </c>
      <c r="K314" s="400">
        <v>6.1025</v>
      </c>
      <c r="L314" s="400">
        <v>10.168799999999999</v>
      </c>
      <c r="M314" s="400">
        <v>6.7828999999999997</v>
      </c>
      <c r="N314" s="400">
        <v>7.4505999999999997</v>
      </c>
      <c r="O314" s="400">
        <v>4.7396000000000003</v>
      </c>
      <c r="P314" s="399">
        <v>3.0731999999999999</v>
      </c>
      <c r="S314" s="399">
        <v>5.4432</v>
      </c>
      <c r="X314" s="399">
        <v>1.9943</v>
      </c>
      <c r="Y314" s="399">
        <v>5.6036000000000001</v>
      </c>
      <c r="Z314" s="399">
        <v>11.182</v>
      </c>
    </row>
    <row r="315" spans="1:26">
      <c r="A315" s="402">
        <v>43084</v>
      </c>
      <c r="E315" s="400">
        <v>1.8811</v>
      </c>
      <c r="G315" s="400">
        <v>6.7944000000000004</v>
      </c>
      <c r="H315" s="400">
        <v>5.3711000000000002</v>
      </c>
      <c r="I315" s="400">
        <v>7.5266999999999999</v>
      </c>
      <c r="J315" s="400">
        <v>7.7477</v>
      </c>
      <c r="K315" s="400">
        <v>6.1025</v>
      </c>
      <c r="L315" s="400">
        <v>10.168799999999999</v>
      </c>
      <c r="M315" s="400">
        <v>6.7828999999999997</v>
      </c>
      <c r="N315" s="400">
        <v>7.4505999999999997</v>
      </c>
      <c r="O315" s="400">
        <v>4.7396000000000003</v>
      </c>
      <c r="P315" s="399">
        <v>3.1046</v>
      </c>
      <c r="S315" s="399">
        <v>5.4432</v>
      </c>
      <c r="X315" s="399">
        <v>1.9943</v>
      </c>
      <c r="Y315" s="399">
        <v>5.6036000000000001</v>
      </c>
      <c r="Z315" s="399">
        <v>11.182</v>
      </c>
    </row>
    <row r="316" spans="1:26">
      <c r="A316" s="402">
        <v>43087</v>
      </c>
      <c r="E316" s="400">
        <v>1.8811</v>
      </c>
      <c r="G316" s="400">
        <v>6.7944000000000004</v>
      </c>
      <c r="H316" s="400">
        <v>5.3711000000000002</v>
      </c>
      <c r="I316" s="400">
        <v>7.5266999999999999</v>
      </c>
      <c r="J316" s="400">
        <v>7.7477</v>
      </c>
      <c r="K316" s="400">
        <v>6.1025</v>
      </c>
      <c r="L316" s="400">
        <v>10.168799999999999</v>
      </c>
      <c r="M316" s="400">
        <v>6.7828999999999997</v>
      </c>
      <c r="N316" s="400">
        <v>7.4505999999999997</v>
      </c>
      <c r="O316" s="400">
        <v>4.7396000000000003</v>
      </c>
      <c r="P316" s="399">
        <v>3.0998000000000001</v>
      </c>
      <c r="S316" s="399">
        <v>5.4432</v>
      </c>
      <c r="X316" s="399">
        <v>1.9943</v>
      </c>
      <c r="Y316" s="399">
        <v>5.6036000000000001</v>
      </c>
      <c r="Z316" s="399">
        <v>11.182</v>
      </c>
    </row>
    <row r="317" spans="1:26">
      <c r="A317" s="402">
        <v>43088</v>
      </c>
      <c r="E317" s="400">
        <v>1.8811</v>
      </c>
      <c r="G317" s="400">
        <v>6.7944000000000004</v>
      </c>
      <c r="H317" s="400">
        <v>5.3711000000000002</v>
      </c>
      <c r="I317" s="400">
        <v>7.5266999999999999</v>
      </c>
      <c r="J317" s="400">
        <v>7.7477</v>
      </c>
      <c r="K317" s="400">
        <v>6.1025</v>
      </c>
      <c r="L317" s="400">
        <v>10.168799999999999</v>
      </c>
      <c r="M317" s="400">
        <v>6.7828999999999997</v>
      </c>
      <c r="N317" s="400">
        <v>7.4505999999999997</v>
      </c>
      <c r="O317" s="400">
        <v>4.7396000000000003</v>
      </c>
      <c r="P317" s="399">
        <v>3.0880000000000001</v>
      </c>
      <c r="S317" s="399">
        <v>5.4432</v>
      </c>
      <c r="X317" s="399">
        <v>1.9943</v>
      </c>
      <c r="Y317" s="399">
        <v>5.6036000000000001</v>
      </c>
      <c r="Z317" s="399">
        <v>11.182</v>
      </c>
    </row>
    <row r="318" spans="1:26">
      <c r="A318" s="402">
        <v>43089</v>
      </c>
      <c r="E318" s="400">
        <v>1.8811</v>
      </c>
      <c r="G318" s="400">
        <v>6.7944000000000004</v>
      </c>
      <c r="H318" s="400">
        <v>5.3711000000000002</v>
      </c>
      <c r="I318" s="400">
        <v>7.5266999999999999</v>
      </c>
      <c r="J318" s="400">
        <v>7.7477</v>
      </c>
      <c r="K318" s="400">
        <v>6.1025</v>
      </c>
      <c r="L318" s="400">
        <v>10.168799999999999</v>
      </c>
      <c r="M318" s="400">
        <v>6.7828999999999997</v>
      </c>
      <c r="N318" s="400">
        <v>7.4505999999999997</v>
      </c>
      <c r="O318" s="400">
        <v>4.7396000000000003</v>
      </c>
      <c r="P318" s="399">
        <v>3.0701999999999998</v>
      </c>
      <c r="S318" s="399">
        <v>5.4432</v>
      </c>
      <c r="X318" s="399">
        <v>1.9943</v>
      </c>
      <c r="Y318" s="399">
        <v>5.6036000000000001</v>
      </c>
      <c r="Z318" s="399">
        <v>11.182</v>
      </c>
    </row>
    <row r="319" spans="1:26">
      <c r="A319" s="402">
        <v>43090</v>
      </c>
      <c r="E319" s="400">
        <v>1.8811</v>
      </c>
      <c r="G319" s="400">
        <v>6.7944000000000004</v>
      </c>
      <c r="H319" s="400">
        <v>5.3711000000000002</v>
      </c>
      <c r="I319" s="400">
        <v>7.5266999999999999</v>
      </c>
      <c r="J319" s="400">
        <v>7.7477</v>
      </c>
      <c r="K319" s="400">
        <v>6.1025</v>
      </c>
      <c r="L319" s="400">
        <v>10.168799999999999</v>
      </c>
      <c r="M319" s="400">
        <v>6.7828999999999997</v>
      </c>
      <c r="N319" s="400">
        <v>7.4505999999999997</v>
      </c>
      <c r="O319" s="400">
        <v>4.7396000000000003</v>
      </c>
      <c r="P319" s="399">
        <v>3.0575999999999999</v>
      </c>
      <c r="S319" s="399">
        <v>5.4432</v>
      </c>
      <c r="X319" s="399">
        <v>1.9943</v>
      </c>
      <c r="Y319" s="399">
        <v>5.6036000000000001</v>
      </c>
      <c r="Z319" s="399">
        <v>11.182</v>
      </c>
    </row>
    <row r="320" spans="1:26">
      <c r="A320" s="402">
        <v>43091</v>
      </c>
      <c r="E320" s="400">
        <v>1.8811</v>
      </c>
      <c r="G320" s="400">
        <v>6.7944000000000004</v>
      </c>
      <c r="H320" s="400">
        <v>5.3711000000000002</v>
      </c>
      <c r="I320" s="400">
        <v>7.5266999999999999</v>
      </c>
      <c r="J320" s="400">
        <v>7.7477</v>
      </c>
      <c r="K320" s="400">
        <v>6.1025</v>
      </c>
      <c r="L320" s="400">
        <v>10.168799999999999</v>
      </c>
      <c r="M320" s="400">
        <v>6.7828999999999997</v>
      </c>
      <c r="N320" s="400">
        <v>7.4505999999999997</v>
      </c>
      <c r="O320" s="400">
        <v>4.7396000000000003</v>
      </c>
      <c r="P320" s="399">
        <v>3.0421999999999998</v>
      </c>
      <c r="S320" s="399">
        <v>5.4432</v>
      </c>
      <c r="X320" s="399">
        <v>1.9943</v>
      </c>
      <c r="Y320" s="399">
        <v>5.6036000000000001</v>
      </c>
      <c r="Z320" s="399">
        <v>11.182</v>
      </c>
    </row>
    <row r="321" spans="1:26">
      <c r="A321" s="402">
        <v>43094</v>
      </c>
      <c r="E321" s="400">
        <v>1.8811</v>
      </c>
      <c r="G321" s="400">
        <v>6.7944000000000004</v>
      </c>
      <c r="H321" s="400">
        <v>5.3711000000000002</v>
      </c>
      <c r="I321" s="400">
        <v>7.5266999999999999</v>
      </c>
      <c r="J321" s="400">
        <v>7.7477</v>
      </c>
      <c r="K321" s="400">
        <v>6.1025</v>
      </c>
      <c r="L321" s="400">
        <v>10.168799999999999</v>
      </c>
      <c r="M321" s="400">
        <v>6.7828999999999997</v>
      </c>
      <c r="N321" s="400">
        <v>7.4505999999999997</v>
      </c>
      <c r="O321" s="400">
        <v>4.7396000000000003</v>
      </c>
      <c r="P321" s="399">
        <v>3.0421999999999998</v>
      </c>
      <c r="S321" s="399">
        <v>5.4432</v>
      </c>
      <c r="X321" s="399">
        <v>1.9943</v>
      </c>
      <c r="Y321" s="399">
        <v>5.6036000000000001</v>
      </c>
      <c r="Z321" s="399">
        <v>11.182</v>
      </c>
    </row>
    <row r="322" spans="1:26">
      <c r="A322" s="402">
        <v>43095</v>
      </c>
      <c r="E322" s="400">
        <v>1.8811</v>
      </c>
      <c r="G322" s="400">
        <v>6.7944000000000004</v>
      </c>
      <c r="H322" s="400">
        <v>5.3711000000000002</v>
      </c>
      <c r="I322" s="400">
        <v>7.5266999999999999</v>
      </c>
      <c r="J322" s="400">
        <v>7.7477</v>
      </c>
      <c r="K322" s="400">
        <v>6.1025</v>
      </c>
      <c r="L322" s="400">
        <v>10.168799999999999</v>
      </c>
      <c r="M322" s="400">
        <v>6.7828999999999997</v>
      </c>
      <c r="N322" s="400">
        <v>7.4505999999999997</v>
      </c>
      <c r="O322" s="400">
        <v>4.7396000000000003</v>
      </c>
      <c r="P322" s="399">
        <v>3.0316999999999998</v>
      </c>
      <c r="S322" s="399">
        <v>5.4432</v>
      </c>
      <c r="X322" s="399">
        <v>1.9943</v>
      </c>
      <c r="Y322" s="399">
        <v>5.6036000000000001</v>
      </c>
      <c r="Z322" s="399">
        <v>11.182</v>
      </c>
    </row>
    <row r="323" spans="1:26">
      <c r="A323" s="402">
        <v>43096</v>
      </c>
      <c r="E323" s="400">
        <v>1.8811</v>
      </c>
      <c r="G323" s="400">
        <v>6.7944000000000004</v>
      </c>
      <c r="H323" s="400">
        <v>5.3711000000000002</v>
      </c>
      <c r="I323" s="400">
        <v>7.5266999999999999</v>
      </c>
      <c r="J323" s="400">
        <v>7.7477</v>
      </c>
      <c r="K323" s="400">
        <v>6.1025</v>
      </c>
      <c r="L323" s="400">
        <v>10.168799999999999</v>
      </c>
      <c r="M323" s="400">
        <v>6.7828999999999997</v>
      </c>
      <c r="N323" s="400">
        <v>7.4505999999999997</v>
      </c>
      <c r="O323" s="400">
        <v>4.7396000000000003</v>
      </c>
      <c r="P323" s="399">
        <v>3.0211999999999999</v>
      </c>
      <c r="S323" s="399">
        <v>5.4432</v>
      </c>
      <c r="X323" s="399">
        <v>1.9943</v>
      </c>
      <c r="Y323" s="399">
        <v>5.6036000000000001</v>
      </c>
      <c r="Z323" s="399">
        <v>11.182</v>
      </c>
    </row>
    <row r="324" spans="1:26">
      <c r="A324" s="402">
        <v>43097</v>
      </c>
      <c r="E324" s="400">
        <v>1.8811</v>
      </c>
      <c r="G324" s="400">
        <v>6.7944000000000004</v>
      </c>
      <c r="H324" s="400">
        <v>5.3711000000000002</v>
      </c>
      <c r="I324" s="400">
        <v>7.5266999999999999</v>
      </c>
      <c r="J324" s="400">
        <v>7.7477</v>
      </c>
      <c r="K324" s="400">
        <v>6.1025</v>
      </c>
      <c r="L324" s="400">
        <v>10.168799999999999</v>
      </c>
      <c r="M324" s="400">
        <v>6.7828999999999997</v>
      </c>
      <c r="N324" s="400">
        <v>7.4505999999999997</v>
      </c>
      <c r="O324" s="400">
        <v>4.7396000000000003</v>
      </c>
      <c r="P324" s="399">
        <v>3.0165999999999999</v>
      </c>
      <c r="S324" s="399">
        <v>5.4432</v>
      </c>
      <c r="X324" s="399">
        <v>1.9943</v>
      </c>
      <c r="Y324" s="399">
        <v>5.6036000000000001</v>
      </c>
      <c r="Z324" s="399">
        <v>11.182</v>
      </c>
    </row>
    <row r="325" spans="1:26">
      <c r="A325" s="402">
        <v>43098</v>
      </c>
      <c r="E325" s="400">
        <v>1.8811</v>
      </c>
      <c r="G325" s="400">
        <v>6.7944000000000004</v>
      </c>
      <c r="H325" s="400">
        <v>5.3711000000000002</v>
      </c>
      <c r="I325" s="400">
        <v>7.5266999999999999</v>
      </c>
      <c r="J325" s="400">
        <v>7.7477</v>
      </c>
      <c r="K325" s="400">
        <v>6.1025</v>
      </c>
      <c r="L325" s="400">
        <v>10.168799999999999</v>
      </c>
      <c r="M325" s="400">
        <v>6.7828999999999997</v>
      </c>
      <c r="N325" s="400">
        <v>7.4505999999999997</v>
      </c>
      <c r="O325" s="400">
        <v>4.7396000000000003</v>
      </c>
      <c r="P325" s="399">
        <v>3.0226000000000002</v>
      </c>
      <c r="S325" s="399">
        <v>5.4432</v>
      </c>
      <c r="X325" s="399">
        <v>1.9943</v>
      </c>
      <c r="Y325" s="399">
        <v>5.6036000000000001</v>
      </c>
      <c r="Z325" s="399">
        <v>11.182</v>
      </c>
    </row>
    <row r="326" spans="1:26">
      <c r="A326" s="402">
        <v>43101</v>
      </c>
      <c r="E326" s="400">
        <v>1.8574999999999999</v>
      </c>
      <c r="G326" s="400">
        <v>6.7199</v>
      </c>
      <c r="H326" s="400">
        <v>5.3276000000000003</v>
      </c>
      <c r="I326" s="400">
        <v>7.4344000000000001</v>
      </c>
      <c r="J326" s="400">
        <v>7.758</v>
      </c>
      <c r="K326" s="400">
        <v>6.1346999999999996</v>
      </c>
      <c r="L326" s="400">
        <v>10.3233</v>
      </c>
      <c r="M326" s="400">
        <v>6.8273999999999999</v>
      </c>
      <c r="N326" s="400">
        <v>7.5145</v>
      </c>
      <c r="O326" s="400">
        <v>4.7396000000000003</v>
      </c>
      <c r="P326" s="399">
        <v>3.0226000000000002</v>
      </c>
      <c r="S326" s="399">
        <v>5.4579000000000004</v>
      </c>
      <c r="X326" s="399">
        <v>1.9488000000000001</v>
      </c>
      <c r="Y326" s="399">
        <v>5.5724999999999998</v>
      </c>
      <c r="Z326" s="399">
        <v>11.135899999999999</v>
      </c>
    </row>
    <row r="327" spans="1:26">
      <c r="A327" s="402">
        <v>43102</v>
      </c>
      <c r="E327" s="400">
        <v>1.8574999999999999</v>
      </c>
      <c r="G327" s="400">
        <v>6.7199</v>
      </c>
      <c r="H327" s="400">
        <v>5.3276000000000003</v>
      </c>
      <c r="I327" s="400">
        <v>7.4344000000000001</v>
      </c>
      <c r="J327" s="400">
        <v>7.758</v>
      </c>
      <c r="K327" s="400">
        <v>6.1346999999999996</v>
      </c>
      <c r="L327" s="400">
        <v>10.3233</v>
      </c>
      <c r="M327" s="400">
        <v>6.8273999999999999</v>
      </c>
      <c r="N327" s="400">
        <v>7.5145</v>
      </c>
      <c r="O327" s="400">
        <v>4.7605000000000004</v>
      </c>
      <c r="P327" s="399">
        <v>3.0485000000000002</v>
      </c>
      <c r="Q327" s="399">
        <v>5.4821999999999997</v>
      </c>
      <c r="S327" s="399">
        <v>5.4579000000000004</v>
      </c>
      <c r="X327" s="399">
        <v>1.9488000000000001</v>
      </c>
      <c r="Y327" s="399">
        <v>5.5724999999999998</v>
      </c>
      <c r="Z327" s="399">
        <v>11.135899999999999</v>
      </c>
    </row>
    <row r="328" spans="1:26">
      <c r="A328" s="402">
        <v>43103</v>
      </c>
      <c r="E328" s="400">
        <v>1.8574999999999999</v>
      </c>
      <c r="G328" s="400">
        <v>6.7199</v>
      </c>
      <c r="H328" s="400">
        <v>5.3276000000000003</v>
      </c>
      <c r="I328" s="400">
        <v>7.4344000000000001</v>
      </c>
      <c r="J328" s="400">
        <v>7.758</v>
      </c>
      <c r="K328" s="400">
        <v>6.1346999999999996</v>
      </c>
      <c r="L328" s="400">
        <v>10.3233</v>
      </c>
      <c r="M328" s="400">
        <v>6.8273999999999999</v>
      </c>
      <c r="N328" s="400">
        <v>7.5145</v>
      </c>
      <c r="O328" s="400">
        <v>4.7625999999999999</v>
      </c>
      <c r="P328" s="399">
        <v>3.0228000000000002</v>
      </c>
      <c r="Q328" s="399">
        <v>5.484</v>
      </c>
      <c r="S328" s="399">
        <v>5.4579000000000004</v>
      </c>
      <c r="X328" s="399">
        <v>1.9488000000000001</v>
      </c>
      <c r="Y328" s="399">
        <v>5.5724999999999998</v>
      </c>
      <c r="Z328" s="399">
        <v>11.135899999999999</v>
      </c>
    </row>
    <row r="329" spans="1:26">
      <c r="A329" s="402">
        <v>43104</v>
      </c>
      <c r="E329" s="400">
        <v>1.8574999999999999</v>
      </c>
      <c r="G329" s="400">
        <v>6.7199</v>
      </c>
      <c r="H329" s="400">
        <v>5.3276000000000003</v>
      </c>
      <c r="I329" s="400">
        <v>7.4344000000000001</v>
      </c>
      <c r="J329" s="400">
        <v>7.758</v>
      </c>
      <c r="K329" s="400">
        <v>6.1346999999999996</v>
      </c>
      <c r="L329" s="400">
        <v>10.3233</v>
      </c>
      <c r="M329" s="400">
        <v>6.8273999999999999</v>
      </c>
      <c r="N329" s="400">
        <v>7.5145</v>
      </c>
      <c r="O329" s="400">
        <v>4.7655000000000003</v>
      </c>
      <c r="P329" s="399">
        <v>3.0091000000000001</v>
      </c>
      <c r="Q329" s="399">
        <v>5.4840999999999998</v>
      </c>
      <c r="S329" s="399">
        <v>5.4579000000000004</v>
      </c>
      <c r="X329" s="399">
        <v>1.9488000000000001</v>
      </c>
      <c r="Y329" s="399">
        <v>5.5724999999999998</v>
      </c>
      <c r="Z329" s="399">
        <v>11.135899999999999</v>
      </c>
    </row>
    <row r="330" spans="1:26">
      <c r="A330" s="402">
        <v>43105</v>
      </c>
      <c r="E330" s="400">
        <v>1.8574999999999999</v>
      </c>
      <c r="G330" s="400">
        <v>6.7199</v>
      </c>
      <c r="H330" s="400">
        <v>5.3276000000000003</v>
      </c>
      <c r="I330" s="400">
        <v>7.4344000000000001</v>
      </c>
      <c r="J330" s="400">
        <v>7.758</v>
      </c>
      <c r="K330" s="400">
        <v>6.1346999999999996</v>
      </c>
      <c r="L330" s="400">
        <v>10.3233</v>
      </c>
      <c r="M330" s="400">
        <v>6.8273999999999999</v>
      </c>
      <c r="N330" s="400">
        <v>7.5145</v>
      </c>
      <c r="O330" s="400">
        <v>4.7613000000000003</v>
      </c>
      <c r="P330" s="399">
        <v>3.0181</v>
      </c>
      <c r="Q330" s="399">
        <v>5.4874999999999998</v>
      </c>
      <c r="S330" s="399">
        <v>5.4579000000000004</v>
      </c>
      <c r="X330" s="399">
        <v>1.9488000000000001</v>
      </c>
      <c r="Y330" s="399">
        <v>5.5724999999999998</v>
      </c>
      <c r="Z330" s="399">
        <v>11.135899999999999</v>
      </c>
    </row>
    <row r="331" spans="1:26">
      <c r="A331" s="402">
        <v>43108</v>
      </c>
      <c r="E331" s="400">
        <v>1.8574999999999999</v>
      </c>
      <c r="G331" s="400">
        <v>6.7199</v>
      </c>
      <c r="H331" s="400">
        <v>5.3276000000000003</v>
      </c>
      <c r="I331" s="400">
        <v>7.4344000000000001</v>
      </c>
      <c r="J331" s="400">
        <v>7.758</v>
      </c>
      <c r="K331" s="400">
        <v>6.1346999999999996</v>
      </c>
      <c r="L331" s="400">
        <v>10.3233</v>
      </c>
      <c r="M331" s="400">
        <v>6.8273999999999999</v>
      </c>
      <c r="N331" s="400">
        <v>7.5145</v>
      </c>
      <c r="O331" s="400">
        <v>4.7538999999999998</v>
      </c>
      <c r="P331" s="399">
        <v>3.0152000000000001</v>
      </c>
      <c r="Q331" s="399">
        <v>5.48</v>
      </c>
      <c r="S331" s="399">
        <v>5.4579000000000004</v>
      </c>
      <c r="X331" s="399">
        <v>1.9488000000000001</v>
      </c>
      <c r="Y331" s="399">
        <v>5.5724999999999998</v>
      </c>
      <c r="Z331" s="399">
        <v>11.135899999999999</v>
      </c>
    </row>
    <row r="332" spans="1:26">
      <c r="A332" s="402">
        <v>43109</v>
      </c>
      <c r="E332" s="400">
        <v>1.8574999999999999</v>
      </c>
      <c r="G332" s="400">
        <v>6.7199</v>
      </c>
      <c r="H332" s="400">
        <v>5.3276000000000003</v>
      </c>
      <c r="I332" s="400">
        <v>7.4344000000000001</v>
      </c>
      <c r="J332" s="400">
        <v>7.758</v>
      </c>
      <c r="K332" s="400">
        <v>6.1346999999999996</v>
      </c>
      <c r="L332" s="400">
        <v>10.3233</v>
      </c>
      <c r="M332" s="400">
        <v>6.8273999999999999</v>
      </c>
      <c r="N332" s="400">
        <v>7.5145</v>
      </c>
      <c r="O332" s="400">
        <v>4.7523</v>
      </c>
      <c r="P332" s="399">
        <v>3.0230999999999999</v>
      </c>
      <c r="Q332" s="399">
        <v>5.4794999999999998</v>
      </c>
      <c r="S332" s="399">
        <v>5.4579000000000004</v>
      </c>
      <c r="X332" s="399">
        <v>1.9488000000000001</v>
      </c>
      <c r="Y332" s="399">
        <v>5.5724999999999998</v>
      </c>
      <c r="Z332" s="399">
        <v>11.135899999999999</v>
      </c>
    </row>
    <row r="333" spans="1:26">
      <c r="A333" s="402">
        <v>43110</v>
      </c>
      <c r="E333" s="400">
        <v>1.8574999999999999</v>
      </c>
      <c r="G333" s="400">
        <v>6.7199</v>
      </c>
      <c r="H333" s="400">
        <v>5.3276000000000003</v>
      </c>
      <c r="I333" s="400">
        <v>7.4344000000000001</v>
      </c>
      <c r="J333" s="400">
        <v>7.758</v>
      </c>
      <c r="K333" s="400">
        <v>6.1346999999999996</v>
      </c>
      <c r="L333" s="400">
        <v>10.3233</v>
      </c>
      <c r="M333" s="400">
        <v>6.8273999999999999</v>
      </c>
      <c r="N333" s="400">
        <v>7.5145</v>
      </c>
      <c r="O333" s="400">
        <v>4.7446000000000002</v>
      </c>
      <c r="P333" s="399">
        <v>3.0407000000000002</v>
      </c>
      <c r="Q333" s="399">
        <v>5.4718</v>
      </c>
      <c r="S333" s="399">
        <v>5.4579000000000004</v>
      </c>
      <c r="X333" s="399">
        <v>1.9488000000000001</v>
      </c>
      <c r="Y333" s="399">
        <v>5.5724999999999998</v>
      </c>
      <c r="Z333" s="399">
        <v>11.135899999999999</v>
      </c>
    </row>
    <row r="334" spans="1:26">
      <c r="A334" s="402">
        <v>43111</v>
      </c>
      <c r="E334" s="400">
        <v>1.8574999999999999</v>
      </c>
      <c r="G334" s="400">
        <v>6.7199</v>
      </c>
      <c r="H334" s="400">
        <v>5.3276000000000003</v>
      </c>
      <c r="I334" s="400">
        <v>7.4344000000000001</v>
      </c>
      <c r="J334" s="400">
        <v>7.758</v>
      </c>
      <c r="K334" s="400">
        <v>6.1346999999999996</v>
      </c>
      <c r="L334" s="400">
        <v>10.3233</v>
      </c>
      <c r="M334" s="400">
        <v>6.8273999999999999</v>
      </c>
      <c r="N334" s="400">
        <v>7.5145</v>
      </c>
      <c r="O334" s="400">
        <v>4.7430000000000003</v>
      </c>
      <c r="P334" s="399">
        <v>3.0802999999999998</v>
      </c>
      <c r="Q334" s="399">
        <v>5.4679000000000002</v>
      </c>
      <c r="S334" s="399">
        <v>5.4579000000000004</v>
      </c>
      <c r="X334" s="399">
        <v>1.9488000000000001</v>
      </c>
      <c r="Y334" s="399">
        <v>5.5724999999999998</v>
      </c>
      <c r="Z334" s="399">
        <v>11.135899999999999</v>
      </c>
    </row>
    <row r="335" spans="1:26">
      <c r="A335" s="402">
        <v>43112</v>
      </c>
      <c r="E335" s="400">
        <v>1.8574999999999999</v>
      </c>
      <c r="G335" s="400">
        <v>6.7199</v>
      </c>
      <c r="H335" s="400">
        <v>5.3276000000000003</v>
      </c>
      <c r="I335" s="400">
        <v>7.4344000000000001</v>
      </c>
      <c r="J335" s="400">
        <v>7.758</v>
      </c>
      <c r="K335" s="400">
        <v>6.1346999999999996</v>
      </c>
      <c r="L335" s="400">
        <v>10.3233</v>
      </c>
      <c r="M335" s="400">
        <v>6.8273999999999999</v>
      </c>
      <c r="N335" s="400">
        <v>7.5145</v>
      </c>
      <c r="O335" s="400">
        <v>4.7397</v>
      </c>
      <c r="P335" s="399">
        <v>3.0684</v>
      </c>
      <c r="Q335" s="399">
        <v>5.4671000000000003</v>
      </c>
      <c r="S335" s="399">
        <v>5.4579000000000004</v>
      </c>
      <c r="X335" s="399">
        <v>1.9488000000000001</v>
      </c>
      <c r="Y335" s="399">
        <v>5.5724999999999998</v>
      </c>
      <c r="Z335" s="399">
        <v>11.135899999999999</v>
      </c>
    </row>
    <row r="336" spans="1:26">
      <c r="A336" s="402">
        <v>43115</v>
      </c>
      <c r="E336" s="400">
        <v>1.8574999999999999</v>
      </c>
      <c r="G336" s="400">
        <v>6.7199</v>
      </c>
      <c r="H336" s="400">
        <v>5.3276000000000003</v>
      </c>
      <c r="I336" s="400">
        <v>7.4344000000000001</v>
      </c>
      <c r="J336" s="400">
        <v>7.758</v>
      </c>
      <c r="K336" s="400">
        <v>6.1346999999999996</v>
      </c>
      <c r="L336" s="400">
        <v>10.3233</v>
      </c>
      <c r="M336" s="400">
        <v>6.8273999999999999</v>
      </c>
      <c r="N336" s="400">
        <v>7.5145</v>
      </c>
      <c r="O336" s="400">
        <v>4.7465999999999999</v>
      </c>
      <c r="P336" s="399">
        <v>3.0678000000000001</v>
      </c>
      <c r="Q336" s="399">
        <v>5.4664000000000001</v>
      </c>
      <c r="S336" s="399">
        <v>5.4579000000000004</v>
      </c>
      <c r="X336" s="399">
        <v>1.9488000000000001</v>
      </c>
      <c r="Y336" s="399">
        <v>5.5724999999999998</v>
      </c>
      <c r="Z336" s="399">
        <v>11.135899999999999</v>
      </c>
    </row>
    <row r="337" spans="1:26">
      <c r="A337" s="402">
        <v>43116</v>
      </c>
      <c r="E337" s="400">
        <v>1.8574999999999999</v>
      </c>
      <c r="G337" s="400">
        <v>6.7199</v>
      </c>
      <c r="H337" s="400">
        <v>5.3276000000000003</v>
      </c>
      <c r="I337" s="400">
        <v>7.4344000000000001</v>
      </c>
      <c r="J337" s="400">
        <v>7.758</v>
      </c>
      <c r="K337" s="400">
        <v>6.1346999999999996</v>
      </c>
      <c r="L337" s="400">
        <v>10.3233</v>
      </c>
      <c r="M337" s="400">
        <v>6.8273999999999999</v>
      </c>
      <c r="N337" s="400">
        <v>7.5145</v>
      </c>
      <c r="O337" s="400">
        <v>4.7447999999999997</v>
      </c>
      <c r="P337" s="399">
        <v>3.0724999999999998</v>
      </c>
      <c r="Q337" s="399">
        <v>5.4725999999999999</v>
      </c>
      <c r="S337" s="399">
        <v>5.4579000000000004</v>
      </c>
      <c r="X337" s="399">
        <v>1.9488000000000001</v>
      </c>
      <c r="Y337" s="399">
        <v>5.5724999999999998</v>
      </c>
      <c r="Z337" s="399">
        <v>11.135899999999999</v>
      </c>
    </row>
    <row r="338" spans="1:26">
      <c r="A338" s="402">
        <v>43117</v>
      </c>
      <c r="E338" s="400">
        <v>1.8574999999999999</v>
      </c>
      <c r="G338" s="400">
        <v>6.7199</v>
      </c>
      <c r="H338" s="400">
        <v>5.3276000000000003</v>
      </c>
      <c r="I338" s="400">
        <v>7.4344000000000001</v>
      </c>
      <c r="J338" s="400">
        <v>7.758</v>
      </c>
      <c r="K338" s="400">
        <v>6.1346999999999996</v>
      </c>
      <c r="L338" s="400">
        <v>10.3233</v>
      </c>
      <c r="M338" s="400">
        <v>6.8273999999999999</v>
      </c>
      <c r="N338" s="400">
        <v>7.5145</v>
      </c>
      <c r="O338" s="400">
        <v>4.7405999999999997</v>
      </c>
      <c r="P338" s="399">
        <v>3.0769000000000002</v>
      </c>
      <c r="Q338" s="399">
        <v>5.4720000000000004</v>
      </c>
      <c r="S338" s="399">
        <v>5.4579000000000004</v>
      </c>
      <c r="X338" s="399">
        <v>1.9488000000000001</v>
      </c>
      <c r="Y338" s="399">
        <v>5.5724999999999998</v>
      </c>
      <c r="Z338" s="399">
        <v>11.135899999999999</v>
      </c>
    </row>
    <row r="339" spans="1:26">
      <c r="A339" s="402">
        <v>43118</v>
      </c>
      <c r="E339" s="400">
        <v>1.8574999999999999</v>
      </c>
      <c r="G339" s="400">
        <v>6.7199</v>
      </c>
      <c r="H339" s="400">
        <v>5.3276000000000003</v>
      </c>
      <c r="I339" s="400">
        <v>7.4344000000000001</v>
      </c>
      <c r="J339" s="400">
        <v>7.758</v>
      </c>
      <c r="K339" s="400">
        <v>6.1346999999999996</v>
      </c>
      <c r="L339" s="400">
        <v>10.3233</v>
      </c>
      <c r="M339" s="400">
        <v>6.8273999999999999</v>
      </c>
      <c r="N339" s="400">
        <v>7.5145</v>
      </c>
      <c r="O339" s="400">
        <v>4.7351000000000001</v>
      </c>
      <c r="P339" s="399">
        <v>3.0808</v>
      </c>
      <c r="Q339" s="399">
        <v>5.4630000000000001</v>
      </c>
      <c r="S339" s="399">
        <v>5.4579000000000004</v>
      </c>
      <c r="X339" s="399">
        <v>1.9488000000000001</v>
      </c>
      <c r="Y339" s="399">
        <v>5.5724999999999998</v>
      </c>
      <c r="Z339" s="399">
        <v>11.135899999999999</v>
      </c>
    </row>
    <row r="340" spans="1:26">
      <c r="A340" s="402">
        <v>43119</v>
      </c>
      <c r="E340" s="400">
        <v>1.8574999999999999</v>
      </c>
      <c r="G340" s="400">
        <v>6.7199</v>
      </c>
      <c r="H340" s="400">
        <v>5.3276000000000003</v>
      </c>
      <c r="I340" s="400">
        <v>7.4344000000000001</v>
      </c>
      <c r="J340" s="400">
        <v>7.758</v>
      </c>
      <c r="K340" s="400">
        <v>6.1346999999999996</v>
      </c>
      <c r="L340" s="400">
        <v>10.3233</v>
      </c>
      <c r="M340" s="400">
        <v>6.8273999999999999</v>
      </c>
      <c r="N340" s="400">
        <v>7.5145</v>
      </c>
      <c r="O340" s="400">
        <v>4.7309000000000001</v>
      </c>
      <c r="P340" s="399">
        <v>3.0701000000000001</v>
      </c>
      <c r="Q340" s="399">
        <v>5.4634999999999998</v>
      </c>
      <c r="S340" s="399">
        <v>5.4579000000000004</v>
      </c>
      <c r="X340" s="399">
        <v>1.9488000000000001</v>
      </c>
      <c r="Y340" s="399">
        <v>5.5724999999999998</v>
      </c>
      <c r="Z340" s="399">
        <v>11.135899999999999</v>
      </c>
    </row>
    <row r="341" spans="1:26">
      <c r="A341" s="402">
        <v>43122</v>
      </c>
      <c r="E341" s="400">
        <v>1.8574999999999999</v>
      </c>
      <c r="G341" s="400">
        <v>6.7199</v>
      </c>
      <c r="H341" s="400">
        <v>5.3276000000000003</v>
      </c>
      <c r="I341" s="400">
        <v>7.4344000000000001</v>
      </c>
      <c r="J341" s="400">
        <v>7.758</v>
      </c>
      <c r="K341" s="400">
        <v>6.1346999999999996</v>
      </c>
      <c r="L341" s="400">
        <v>10.3233</v>
      </c>
      <c r="M341" s="400">
        <v>6.8273999999999999</v>
      </c>
      <c r="N341" s="400">
        <v>7.5145</v>
      </c>
      <c r="O341" s="400">
        <v>4.7229999999999999</v>
      </c>
      <c r="P341" s="399">
        <v>3.0787</v>
      </c>
      <c r="Q341" s="399">
        <v>5.468</v>
      </c>
      <c r="S341" s="399">
        <v>5.4579000000000004</v>
      </c>
      <c r="X341" s="399">
        <v>1.9488000000000001</v>
      </c>
      <c r="Y341" s="399">
        <v>5.5724999999999998</v>
      </c>
      <c r="Z341" s="399">
        <v>11.135899999999999</v>
      </c>
    </row>
    <row r="342" spans="1:26">
      <c r="A342" s="402">
        <v>43123</v>
      </c>
      <c r="E342" s="400">
        <v>1.8574999999999999</v>
      </c>
      <c r="G342" s="400">
        <v>6.7199</v>
      </c>
      <c r="H342" s="400">
        <v>5.3276000000000003</v>
      </c>
      <c r="I342" s="400">
        <v>7.4344000000000001</v>
      </c>
      <c r="J342" s="400">
        <v>7.758</v>
      </c>
      <c r="K342" s="400">
        <v>6.1346999999999996</v>
      </c>
      <c r="L342" s="400">
        <v>10.3233</v>
      </c>
      <c r="M342" s="400">
        <v>6.8273999999999999</v>
      </c>
      <c r="N342" s="400">
        <v>7.5145</v>
      </c>
      <c r="O342" s="400">
        <v>4.7173999999999996</v>
      </c>
      <c r="P342" s="399">
        <v>3.0550999999999999</v>
      </c>
      <c r="Q342" s="399">
        <v>5.4659000000000004</v>
      </c>
      <c r="S342" s="399">
        <v>5.4579000000000004</v>
      </c>
      <c r="X342" s="399">
        <v>1.9488000000000001</v>
      </c>
      <c r="Y342" s="399">
        <v>5.5724999999999998</v>
      </c>
      <c r="Z342" s="399">
        <v>11.135899999999999</v>
      </c>
    </row>
    <row r="343" spans="1:26">
      <c r="A343" s="402">
        <v>43124</v>
      </c>
      <c r="E343" s="400">
        <v>1.8574999999999999</v>
      </c>
      <c r="G343" s="400">
        <v>6.7199</v>
      </c>
      <c r="H343" s="400">
        <v>5.3276000000000003</v>
      </c>
      <c r="I343" s="400">
        <v>7.4344000000000001</v>
      </c>
      <c r="J343" s="400">
        <v>7.758</v>
      </c>
      <c r="K343" s="400">
        <v>6.1346999999999996</v>
      </c>
      <c r="L343" s="400">
        <v>10.3233</v>
      </c>
      <c r="M343" s="400">
        <v>6.8273999999999999</v>
      </c>
      <c r="N343" s="400">
        <v>7.5145</v>
      </c>
      <c r="O343" s="400">
        <v>4.7144000000000004</v>
      </c>
      <c r="P343" s="399">
        <v>3.0335000000000001</v>
      </c>
      <c r="Q343" s="399">
        <v>5.4660000000000002</v>
      </c>
      <c r="S343" s="399">
        <v>5.4579000000000004</v>
      </c>
      <c r="X343" s="399">
        <v>1.9488000000000001</v>
      </c>
      <c r="Y343" s="399">
        <v>5.5724999999999998</v>
      </c>
      <c r="Z343" s="399">
        <v>11.135899999999999</v>
      </c>
    </row>
    <row r="344" spans="1:26">
      <c r="A344" s="402">
        <v>43125</v>
      </c>
      <c r="E344" s="400">
        <v>1.8574999999999999</v>
      </c>
      <c r="G344" s="400">
        <v>6.7199</v>
      </c>
      <c r="H344" s="400">
        <v>5.3276000000000003</v>
      </c>
      <c r="I344" s="400">
        <v>7.4344000000000001</v>
      </c>
      <c r="J344" s="400">
        <v>7.758</v>
      </c>
      <c r="K344" s="400">
        <v>6.1346999999999996</v>
      </c>
      <c r="L344" s="400">
        <v>10.3233</v>
      </c>
      <c r="M344" s="400">
        <v>6.8273999999999999</v>
      </c>
      <c r="N344" s="400">
        <v>7.5145</v>
      </c>
      <c r="O344" s="400">
        <v>4.7126999999999999</v>
      </c>
      <c r="P344" s="399">
        <v>3.0722</v>
      </c>
      <c r="Q344" s="399">
        <v>5.4589999999999996</v>
      </c>
      <c r="S344" s="399">
        <v>5.4579000000000004</v>
      </c>
      <c r="X344" s="399">
        <v>1.9488000000000001</v>
      </c>
      <c r="Y344" s="399">
        <v>5.5724999999999998</v>
      </c>
      <c r="Z344" s="399">
        <v>11.135899999999999</v>
      </c>
    </row>
    <row r="345" spans="1:26">
      <c r="A345" s="402">
        <v>43126</v>
      </c>
      <c r="E345" s="400">
        <v>1.8574999999999999</v>
      </c>
      <c r="G345" s="400">
        <v>6.7199</v>
      </c>
      <c r="H345" s="400">
        <v>5.3276000000000003</v>
      </c>
      <c r="I345" s="400">
        <v>7.4344000000000001</v>
      </c>
      <c r="J345" s="400">
        <v>7.758</v>
      </c>
      <c r="K345" s="400">
        <v>6.1346999999999996</v>
      </c>
      <c r="L345" s="400">
        <v>10.3233</v>
      </c>
      <c r="M345" s="400">
        <v>6.8273999999999999</v>
      </c>
      <c r="N345" s="400">
        <v>7.5145</v>
      </c>
      <c r="O345" s="400">
        <v>4.7099000000000002</v>
      </c>
      <c r="P345" s="399">
        <v>3.0621999999999998</v>
      </c>
      <c r="Q345" s="399">
        <v>5.4558999999999997</v>
      </c>
      <c r="S345" s="399">
        <v>5.4579000000000004</v>
      </c>
      <c r="X345" s="399">
        <v>1.9488000000000001</v>
      </c>
      <c r="Y345" s="399">
        <v>5.5724999999999998</v>
      </c>
      <c r="Z345" s="399">
        <v>11.135899999999999</v>
      </c>
    </row>
    <row r="346" spans="1:26">
      <c r="A346" s="402">
        <v>43129</v>
      </c>
      <c r="E346" s="400">
        <v>1.8574999999999999</v>
      </c>
      <c r="G346" s="400">
        <v>6.7199</v>
      </c>
      <c r="H346" s="400">
        <v>5.3276000000000003</v>
      </c>
      <c r="I346" s="400">
        <v>7.4344000000000001</v>
      </c>
      <c r="J346" s="400">
        <v>7.758</v>
      </c>
      <c r="K346" s="400">
        <v>6.1346999999999996</v>
      </c>
      <c r="L346" s="400">
        <v>10.3233</v>
      </c>
      <c r="M346" s="400">
        <v>6.8273999999999999</v>
      </c>
      <c r="N346" s="400">
        <v>7.5145</v>
      </c>
      <c r="O346" s="400">
        <v>4.6982999999999997</v>
      </c>
      <c r="P346" s="399">
        <v>3.0617000000000001</v>
      </c>
      <c r="Q346" s="399">
        <v>5.4394</v>
      </c>
      <c r="S346" s="399">
        <v>5.4579000000000004</v>
      </c>
      <c r="X346" s="399">
        <v>1.9488000000000001</v>
      </c>
      <c r="Y346" s="399">
        <v>5.5724999999999998</v>
      </c>
      <c r="Z346" s="399">
        <v>11.135899999999999</v>
      </c>
    </row>
    <row r="347" spans="1:26">
      <c r="A347" s="402">
        <v>43130</v>
      </c>
      <c r="E347" s="400">
        <v>1.8574999999999999</v>
      </c>
      <c r="G347" s="400">
        <v>6.7199</v>
      </c>
      <c r="H347" s="400">
        <v>5.3276000000000003</v>
      </c>
      <c r="I347" s="400">
        <v>7.4344000000000001</v>
      </c>
      <c r="J347" s="400">
        <v>7.758</v>
      </c>
      <c r="K347" s="400">
        <v>6.1346999999999996</v>
      </c>
      <c r="L347" s="400">
        <v>10.3233</v>
      </c>
      <c r="M347" s="400">
        <v>6.8273999999999999</v>
      </c>
      <c r="N347" s="400">
        <v>7.5145</v>
      </c>
      <c r="O347" s="400">
        <v>4.6867000000000001</v>
      </c>
      <c r="P347" s="399">
        <v>3.0888</v>
      </c>
      <c r="Q347" s="399">
        <v>5.4305000000000003</v>
      </c>
      <c r="S347" s="399">
        <v>5.4579000000000004</v>
      </c>
      <c r="X347" s="399">
        <v>1.9488000000000001</v>
      </c>
      <c r="Y347" s="399">
        <v>5.5724999999999998</v>
      </c>
      <c r="Z347" s="399">
        <v>11.135899999999999</v>
      </c>
    </row>
    <row r="348" spans="1:26">
      <c r="A348" s="402">
        <v>43131</v>
      </c>
      <c r="E348" s="400">
        <v>1.8574999999999999</v>
      </c>
      <c r="G348" s="400">
        <v>6.7199</v>
      </c>
      <c r="H348" s="400">
        <v>5.3276000000000003</v>
      </c>
      <c r="I348" s="400">
        <v>7.4344000000000001</v>
      </c>
      <c r="J348" s="400">
        <v>7.758</v>
      </c>
      <c r="K348" s="400">
        <v>6.1346999999999996</v>
      </c>
      <c r="L348" s="400">
        <v>10.3233</v>
      </c>
      <c r="M348" s="400">
        <v>6.8273999999999999</v>
      </c>
      <c r="N348" s="400">
        <v>7.5145</v>
      </c>
      <c r="O348" s="400">
        <v>4.6818</v>
      </c>
      <c r="P348" s="399">
        <v>3.0933000000000002</v>
      </c>
      <c r="Q348" s="399">
        <v>5.4340000000000002</v>
      </c>
      <c r="S348" s="399">
        <v>5.4579000000000004</v>
      </c>
      <c r="X348" s="399">
        <v>1.9488000000000001</v>
      </c>
      <c r="Y348" s="399">
        <v>5.5724999999999998</v>
      </c>
      <c r="Z348" s="399">
        <v>11.135899999999999</v>
      </c>
    </row>
    <row r="349" spans="1:26">
      <c r="A349" s="402">
        <v>43132</v>
      </c>
      <c r="E349" s="400">
        <v>1.7826</v>
      </c>
      <c r="G349" s="400">
        <v>6.7313999999999998</v>
      </c>
      <c r="H349" s="400">
        <v>5.3460999999999999</v>
      </c>
      <c r="I349" s="400">
        <v>7.4523000000000001</v>
      </c>
      <c r="J349" s="400">
        <v>7.6989999999999998</v>
      </c>
      <c r="K349" s="400">
        <v>6.0103999999999997</v>
      </c>
      <c r="L349" s="400">
        <v>10.239800000000001</v>
      </c>
      <c r="M349" s="400">
        <v>6.7720000000000002</v>
      </c>
      <c r="N349" s="400">
        <v>7.4508000000000001</v>
      </c>
      <c r="O349" s="400">
        <v>4.7572000000000001</v>
      </c>
      <c r="P349" s="399">
        <v>3.1417999999999999</v>
      </c>
      <c r="Q349" s="399">
        <v>5.4614000000000003</v>
      </c>
      <c r="S349" s="399">
        <v>5.3902000000000001</v>
      </c>
      <c r="X349" s="399">
        <v>2.0200999999999998</v>
      </c>
      <c r="Y349" s="399">
        <v>5.5972</v>
      </c>
      <c r="Z349" s="399">
        <v>11.1562</v>
      </c>
    </row>
    <row r="350" spans="1:26">
      <c r="A350" s="402">
        <v>43133</v>
      </c>
      <c r="E350" s="400">
        <v>1.7826</v>
      </c>
      <c r="G350" s="400">
        <v>6.7313999999999998</v>
      </c>
      <c r="H350" s="400">
        <v>5.3460999999999999</v>
      </c>
      <c r="I350" s="400">
        <v>7.4523000000000001</v>
      </c>
      <c r="J350" s="400">
        <v>7.6989999999999998</v>
      </c>
      <c r="K350" s="400">
        <v>6.0103999999999997</v>
      </c>
      <c r="L350" s="400">
        <v>10.239800000000001</v>
      </c>
      <c r="M350" s="400">
        <v>6.7720000000000002</v>
      </c>
      <c r="N350" s="400">
        <v>7.4508000000000001</v>
      </c>
      <c r="O350" s="400">
        <v>4.7478999999999996</v>
      </c>
      <c r="P350" s="399">
        <v>3.1802000000000001</v>
      </c>
      <c r="Q350" s="399">
        <v>5.4577</v>
      </c>
      <c r="S350" s="399">
        <v>5.3902000000000001</v>
      </c>
      <c r="X350" s="399">
        <v>2.0200999999999998</v>
      </c>
      <c r="Y350" s="399">
        <v>5.5972</v>
      </c>
      <c r="Z350" s="399">
        <v>11.1562</v>
      </c>
    </row>
    <row r="351" spans="1:26">
      <c r="A351" s="402">
        <v>43136</v>
      </c>
      <c r="E351" s="400">
        <v>1.7826</v>
      </c>
      <c r="G351" s="400">
        <v>6.7313999999999998</v>
      </c>
      <c r="H351" s="400">
        <v>5.3460999999999999</v>
      </c>
      <c r="I351" s="400">
        <v>7.4523000000000001</v>
      </c>
      <c r="J351" s="400">
        <v>7.6989999999999998</v>
      </c>
      <c r="K351" s="400">
        <v>6.0103999999999997</v>
      </c>
      <c r="L351" s="400">
        <v>10.239800000000001</v>
      </c>
      <c r="M351" s="400">
        <v>6.7720000000000002</v>
      </c>
      <c r="N351" s="400">
        <v>7.4508000000000001</v>
      </c>
      <c r="O351" s="400">
        <v>4.7346000000000004</v>
      </c>
      <c r="P351" s="399">
        <v>3.2124000000000001</v>
      </c>
      <c r="Q351" s="399">
        <v>5.4458000000000002</v>
      </c>
      <c r="S351" s="399">
        <v>5.3902000000000001</v>
      </c>
      <c r="X351" s="399">
        <v>2.0200999999999998</v>
      </c>
      <c r="Y351" s="399">
        <v>5.5972</v>
      </c>
      <c r="Z351" s="399">
        <v>11.1562</v>
      </c>
    </row>
    <row r="352" spans="1:26">
      <c r="A352" s="402">
        <v>43137</v>
      </c>
      <c r="E352" s="400">
        <v>1.7826</v>
      </c>
      <c r="G352" s="400">
        <v>6.7313999999999998</v>
      </c>
      <c r="H352" s="400">
        <v>5.3460999999999999</v>
      </c>
      <c r="I352" s="400">
        <v>7.4523000000000001</v>
      </c>
      <c r="J352" s="400">
        <v>7.6989999999999998</v>
      </c>
      <c r="K352" s="400">
        <v>6.0103999999999997</v>
      </c>
      <c r="L352" s="400">
        <v>10.239800000000001</v>
      </c>
      <c r="M352" s="400">
        <v>6.7720000000000002</v>
      </c>
      <c r="N352" s="400">
        <v>7.4508000000000001</v>
      </c>
      <c r="O352" s="400">
        <v>4.7263000000000002</v>
      </c>
      <c r="P352" s="399">
        <v>3.2421000000000002</v>
      </c>
      <c r="Q352" s="399">
        <v>5.4443999999999999</v>
      </c>
      <c r="S352" s="399">
        <v>5.3902000000000001</v>
      </c>
      <c r="X352" s="399">
        <v>2.0200999999999998</v>
      </c>
      <c r="Y352" s="399">
        <v>5.5972</v>
      </c>
      <c r="Z352" s="399">
        <v>11.1562</v>
      </c>
    </row>
    <row r="353" spans="1:26">
      <c r="A353" s="402">
        <v>43138</v>
      </c>
      <c r="E353" s="400">
        <v>1.7826</v>
      </c>
      <c r="G353" s="400">
        <v>6.7313999999999998</v>
      </c>
      <c r="H353" s="400">
        <v>5.3460999999999999</v>
      </c>
      <c r="I353" s="400">
        <v>7.4523000000000001</v>
      </c>
      <c r="J353" s="400">
        <v>7.6989999999999998</v>
      </c>
      <c r="K353" s="400">
        <v>6.0103999999999997</v>
      </c>
      <c r="L353" s="400">
        <v>10.239800000000001</v>
      </c>
      <c r="M353" s="400">
        <v>6.7720000000000002</v>
      </c>
      <c r="N353" s="400">
        <v>7.4508000000000001</v>
      </c>
      <c r="O353" s="400">
        <v>4.7286999999999999</v>
      </c>
      <c r="P353" s="399">
        <v>3.2359</v>
      </c>
      <c r="Q353" s="399">
        <v>5.4474</v>
      </c>
      <c r="S353" s="399">
        <v>5.3902000000000001</v>
      </c>
      <c r="X353" s="399">
        <v>2.0200999999999998</v>
      </c>
      <c r="Y353" s="399">
        <v>5.5972</v>
      </c>
      <c r="Z353" s="399">
        <v>11.1562</v>
      </c>
    </row>
    <row r="354" spans="1:26">
      <c r="A354" s="402">
        <v>43139</v>
      </c>
      <c r="E354" s="400">
        <v>1.7826</v>
      </c>
      <c r="G354" s="400">
        <v>6.7313999999999998</v>
      </c>
      <c r="H354" s="400">
        <v>5.3460999999999999</v>
      </c>
      <c r="I354" s="400">
        <v>7.4523000000000001</v>
      </c>
      <c r="J354" s="400">
        <v>7.6989999999999998</v>
      </c>
      <c r="K354" s="400">
        <v>6.0103999999999997</v>
      </c>
      <c r="L354" s="400">
        <v>10.239800000000001</v>
      </c>
      <c r="M354" s="400">
        <v>6.7720000000000002</v>
      </c>
      <c r="N354" s="400">
        <v>7.4508000000000001</v>
      </c>
      <c r="O354" s="400">
        <v>4.7157</v>
      </c>
      <c r="P354" s="399">
        <v>3.2126000000000001</v>
      </c>
      <c r="Q354" s="399">
        <v>5.4416000000000002</v>
      </c>
      <c r="S354" s="399">
        <v>5.3902000000000001</v>
      </c>
      <c r="X354" s="399">
        <v>2.0200999999999998</v>
      </c>
      <c r="Y354" s="399">
        <v>5.5972</v>
      </c>
      <c r="Z354" s="399">
        <v>11.1562</v>
      </c>
    </row>
    <row r="355" spans="1:26">
      <c r="A355" s="402">
        <v>43140</v>
      </c>
      <c r="E355" s="400">
        <v>1.7826</v>
      </c>
      <c r="G355" s="400">
        <v>6.7313999999999998</v>
      </c>
      <c r="H355" s="400">
        <v>5.3460999999999999</v>
      </c>
      <c r="I355" s="400">
        <v>7.4523000000000001</v>
      </c>
      <c r="J355" s="400">
        <v>7.6989999999999998</v>
      </c>
      <c r="K355" s="400">
        <v>6.0103999999999997</v>
      </c>
      <c r="L355" s="400">
        <v>10.239800000000001</v>
      </c>
      <c r="M355" s="400">
        <v>6.7720000000000002</v>
      </c>
      <c r="N355" s="400">
        <v>7.4508000000000001</v>
      </c>
      <c r="O355" s="400">
        <v>4.7007000000000003</v>
      </c>
      <c r="P355" s="399">
        <v>3.2561</v>
      </c>
      <c r="Q355" s="399">
        <v>5.4390000000000001</v>
      </c>
      <c r="S355" s="399">
        <v>5.3902000000000001</v>
      </c>
      <c r="X355" s="399">
        <v>2.0200999999999998</v>
      </c>
      <c r="Y355" s="399">
        <v>5.5972</v>
      </c>
      <c r="Z355" s="399">
        <v>11.1562</v>
      </c>
    </row>
    <row r="356" spans="1:26">
      <c r="A356" s="402">
        <v>43143</v>
      </c>
      <c r="E356" s="400">
        <v>1.7826</v>
      </c>
      <c r="G356" s="400">
        <v>6.7313999999999998</v>
      </c>
      <c r="H356" s="400">
        <v>5.3460999999999999</v>
      </c>
      <c r="I356" s="400">
        <v>7.4523000000000001</v>
      </c>
      <c r="J356" s="400">
        <v>7.6989999999999998</v>
      </c>
      <c r="K356" s="400">
        <v>6.0103999999999997</v>
      </c>
      <c r="L356" s="400">
        <v>10.239800000000001</v>
      </c>
      <c r="M356" s="400">
        <v>6.7720000000000002</v>
      </c>
      <c r="N356" s="400">
        <v>7.4508000000000001</v>
      </c>
      <c r="O356" s="400">
        <v>4.6955</v>
      </c>
      <c r="P356" s="399">
        <v>3.2378999999999998</v>
      </c>
      <c r="Q356" s="399">
        <v>5.4356999999999998</v>
      </c>
      <c r="S356" s="399">
        <v>5.3902000000000001</v>
      </c>
      <c r="X356" s="399">
        <v>2.0200999999999998</v>
      </c>
      <c r="Y356" s="399">
        <v>5.5972</v>
      </c>
      <c r="Z356" s="399">
        <v>11.1562</v>
      </c>
    </row>
    <row r="357" spans="1:26">
      <c r="A357" s="402">
        <v>43144</v>
      </c>
      <c r="E357" s="400">
        <v>1.7826</v>
      </c>
      <c r="G357" s="400">
        <v>6.7313999999999998</v>
      </c>
      <c r="H357" s="400">
        <v>5.3460999999999999</v>
      </c>
      <c r="I357" s="400">
        <v>7.4523000000000001</v>
      </c>
      <c r="J357" s="400">
        <v>7.6989999999999998</v>
      </c>
      <c r="K357" s="400">
        <v>6.0103999999999997</v>
      </c>
      <c r="L357" s="400">
        <v>10.239800000000001</v>
      </c>
      <c r="M357" s="400">
        <v>6.7720000000000002</v>
      </c>
      <c r="N357" s="400">
        <v>7.4508000000000001</v>
      </c>
      <c r="O357" s="400">
        <v>4.6879</v>
      </c>
      <c r="P357" s="399">
        <v>3.2743000000000002</v>
      </c>
      <c r="Q357" s="399">
        <v>5.4287999999999998</v>
      </c>
      <c r="S357" s="399">
        <v>5.3902000000000001</v>
      </c>
      <c r="X357" s="399">
        <v>2.0200999999999998</v>
      </c>
      <c r="Y357" s="399">
        <v>5.5972</v>
      </c>
      <c r="Z357" s="399">
        <v>11.1562</v>
      </c>
    </row>
    <row r="358" spans="1:26">
      <c r="A358" s="402">
        <v>43145</v>
      </c>
      <c r="E358" s="400">
        <v>1.7826</v>
      </c>
      <c r="G358" s="400">
        <v>6.7313999999999998</v>
      </c>
      <c r="H358" s="400">
        <v>5.3460999999999999</v>
      </c>
      <c r="I358" s="400">
        <v>7.4523000000000001</v>
      </c>
      <c r="J358" s="400">
        <v>7.6989999999999998</v>
      </c>
      <c r="K358" s="400">
        <v>6.0103999999999997</v>
      </c>
      <c r="L358" s="400">
        <v>10.239800000000001</v>
      </c>
      <c r="M358" s="400">
        <v>6.7720000000000002</v>
      </c>
      <c r="N358" s="400">
        <v>7.4508000000000001</v>
      </c>
      <c r="O358" s="400">
        <v>4.6837999999999997</v>
      </c>
      <c r="P358" s="399">
        <v>3.2734999999999999</v>
      </c>
      <c r="Q358" s="399">
        <v>5.4279000000000002</v>
      </c>
      <c r="S358" s="399">
        <v>5.3902000000000001</v>
      </c>
      <c r="X358" s="399">
        <v>2.0200999999999998</v>
      </c>
      <c r="Y358" s="399">
        <v>5.5972</v>
      </c>
      <c r="Z358" s="399">
        <v>11.1562</v>
      </c>
    </row>
    <row r="359" spans="1:26">
      <c r="A359" s="402">
        <v>43146</v>
      </c>
      <c r="E359" s="400">
        <v>1.7826</v>
      </c>
      <c r="G359" s="400">
        <v>6.7313999999999998</v>
      </c>
      <c r="H359" s="400">
        <v>5.3460999999999999</v>
      </c>
      <c r="I359" s="400">
        <v>7.4523000000000001</v>
      </c>
      <c r="J359" s="400">
        <v>7.6989999999999998</v>
      </c>
      <c r="K359" s="400">
        <v>6.0103999999999997</v>
      </c>
      <c r="L359" s="400">
        <v>10.239800000000001</v>
      </c>
      <c r="M359" s="400">
        <v>6.7720000000000002</v>
      </c>
      <c r="N359" s="400">
        <v>7.4508000000000001</v>
      </c>
      <c r="O359" s="400">
        <v>4.6959999999999997</v>
      </c>
      <c r="P359" s="399">
        <v>3.2465000000000002</v>
      </c>
      <c r="Q359" s="399">
        <v>5.4349999999999996</v>
      </c>
      <c r="S359" s="399">
        <v>5.3902000000000001</v>
      </c>
      <c r="X359" s="399">
        <v>2.0200999999999998</v>
      </c>
      <c r="Y359" s="399">
        <v>5.5972</v>
      </c>
      <c r="Z359" s="399">
        <v>11.1562</v>
      </c>
    </row>
    <row r="360" spans="1:26">
      <c r="A360" s="402">
        <v>43147</v>
      </c>
      <c r="E360" s="400">
        <v>1.7826</v>
      </c>
      <c r="G360" s="400">
        <v>6.7313999999999998</v>
      </c>
      <c r="H360" s="400">
        <v>5.3460999999999999</v>
      </c>
      <c r="I360" s="400">
        <v>7.4523000000000001</v>
      </c>
      <c r="J360" s="400">
        <v>7.6989999999999998</v>
      </c>
      <c r="K360" s="400">
        <v>6.0103999999999997</v>
      </c>
      <c r="L360" s="400">
        <v>10.239800000000001</v>
      </c>
      <c r="M360" s="400">
        <v>6.7720000000000002</v>
      </c>
      <c r="N360" s="400">
        <v>7.4508000000000001</v>
      </c>
      <c r="O360" s="400">
        <v>4.6981000000000002</v>
      </c>
      <c r="P360" s="399">
        <v>3.2269999999999999</v>
      </c>
      <c r="Q360" s="399">
        <v>5.4417999999999997</v>
      </c>
      <c r="S360" s="399">
        <v>5.3902000000000001</v>
      </c>
      <c r="X360" s="399">
        <v>2.0200999999999998</v>
      </c>
      <c r="Y360" s="399">
        <v>5.5972</v>
      </c>
      <c r="Z360" s="399">
        <v>11.1562</v>
      </c>
    </row>
    <row r="361" spans="1:26">
      <c r="A361" s="402">
        <v>43150</v>
      </c>
      <c r="E361" s="400">
        <v>1.7826</v>
      </c>
      <c r="G361" s="400">
        <v>6.7313999999999998</v>
      </c>
      <c r="H361" s="400">
        <v>5.3460999999999999</v>
      </c>
      <c r="I361" s="400">
        <v>7.4523000000000001</v>
      </c>
      <c r="J361" s="400">
        <v>7.6989999999999998</v>
      </c>
      <c r="K361" s="400">
        <v>6.0103999999999997</v>
      </c>
      <c r="L361" s="400">
        <v>10.239800000000001</v>
      </c>
      <c r="M361" s="400">
        <v>6.7720000000000002</v>
      </c>
      <c r="N361" s="400">
        <v>7.4508000000000001</v>
      </c>
      <c r="O361" s="400">
        <v>4.6901000000000002</v>
      </c>
      <c r="P361" s="399">
        <v>3.1932</v>
      </c>
      <c r="Q361" s="399">
        <v>5.4420000000000002</v>
      </c>
      <c r="S361" s="399">
        <v>5.3902000000000001</v>
      </c>
      <c r="X361" s="399">
        <v>2.0200999999999998</v>
      </c>
      <c r="Y361" s="399">
        <v>5.5972</v>
      </c>
      <c r="Z361" s="399">
        <v>11.1562</v>
      </c>
    </row>
    <row r="362" spans="1:26">
      <c r="A362" s="402">
        <v>43151</v>
      </c>
      <c r="E362" s="400">
        <v>1.7826</v>
      </c>
      <c r="G362" s="400">
        <v>6.7313999999999998</v>
      </c>
      <c r="H362" s="400">
        <v>5.3460999999999999</v>
      </c>
      <c r="I362" s="400">
        <v>7.4523000000000001</v>
      </c>
      <c r="J362" s="400">
        <v>7.6989999999999998</v>
      </c>
      <c r="K362" s="400">
        <v>6.0103999999999997</v>
      </c>
      <c r="L362" s="400">
        <v>10.239800000000001</v>
      </c>
      <c r="M362" s="400">
        <v>6.7720000000000002</v>
      </c>
      <c r="N362" s="400">
        <v>7.4508000000000001</v>
      </c>
      <c r="O362" s="400">
        <v>4.6863999999999999</v>
      </c>
      <c r="P362" s="399">
        <v>3.1962000000000002</v>
      </c>
      <c r="Q362" s="399">
        <v>5.4387999999999996</v>
      </c>
      <c r="S362" s="399">
        <v>5.3902000000000001</v>
      </c>
      <c r="X362" s="399">
        <v>2.0200999999999998</v>
      </c>
      <c r="Y362" s="399">
        <v>5.5972</v>
      </c>
      <c r="Z362" s="399">
        <v>11.1562</v>
      </c>
    </row>
    <row r="363" spans="1:26">
      <c r="A363" s="402">
        <v>43152</v>
      </c>
      <c r="E363" s="400">
        <v>1.7826</v>
      </c>
      <c r="G363" s="400">
        <v>6.7313999999999998</v>
      </c>
      <c r="H363" s="400">
        <v>5.3460999999999999</v>
      </c>
      <c r="I363" s="400">
        <v>7.4523000000000001</v>
      </c>
      <c r="J363" s="400">
        <v>7.6989999999999998</v>
      </c>
      <c r="K363" s="400">
        <v>6.0103999999999997</v>
      </c>
      <c r="L363" s="400">
        <v>10.239800000000001</v>
      </c>
      <c r="M363" s="400">
        <v>6.7720000000000002</v>
      </c>
      <c r="N363" s="400">
        <v>7.4508000000000001</v>
      </c>
      <c r="O363" s="400">
        <v>4.6828000000000003</v>
      </c>
      <c r="P363" s="399">
        <v>3.1997</v>
      </c>
      <c r="Q363" s="399">
        <v>5.4573</v>
      </c>
      <c r="S363" s="399">
        <v>5.3902000000000001</v>
      </c>
      <c r="X363" s="399">
        <v>2.0200999999999998</v>
      </c>
      <c r="Y363" s="399">
        <v>5.5972</v>
      </c>
      <c r="Z363" s="399">
        <v>11.1562</v>
      </c>
    </row>
    <row r="364" spans="1:26">
      <c r="A364" s="402">
        <v>43153</v>
      </c>
      <c r="E364" s="400">
        <v>1.7826</v>
      </c>
      <c r="G364" s="400">
        <v>6.7313999999999998</v>
      </c>
      <c r="H364" s="400">
        <v>5.3460999999999999</v>
      </c>
      <c r="I364" s="400">
        <v>7.4523000000000001</v>
      </c>
      <c r="J364" s="400">
        <v>7.6989999999999998</v>
      </c>
      <c r="K364" s="400">
        <v>6.0103999999999997</v>
      </c>
      <c r="L364" s="400">
        <v>10.239800000000001</v>
      </c>
      <c r="M364" s="400">
        <v>6.7720000000000002</v>
      </c>
      <c r="N364" s="400">
        <v>7.4508000000000001</v>
      </c>
      <c r="O364" s="400">
        <v>4.6726999999999999</v>
      </c>
      <c r="P364" s="399">
        <v>3.2086999999999999</v>
      </c>
      <c r="Q364" s="399">
        <v>5.4493</v>
      </c>
      <c r="S364" s="399">
        <v>5.3902000000000001</v>
      </c>
      <c r="X364" s="399">
        <v>2.0200999999999998</v>
      </c>
      <c r="Y364" s="399">
        <v>5.5972</v>
      </c>
      <c r="Z364" s="399">
        <v>11.1562</v>
      </c>
    </row>
    <row r="365" spans="1:26">
      <c r="A365" s="402">
        <v>43154</v>
      </c>
      <c r="E365" s="400">
        <v>1.7826</v>
      </c>
      <c r="G365" s="400">
        <v>6.7313999999999998</v>
      </c>
      <c r="H365" s="400">
        <v>5.3460999999999999</v>
      </c>
      <c r="I365" s="400">
        <v>7.4523000000000001</v>
      </c>
      <c r="J365" s="400">
        <v>7.6989999999999998</v>
      </c>
      <c r="K365" s="400">
        <v>6.0103999999999997</v>
      </c>
      <c r="L365" s="400">
        <v>10.239800000000001</v>
      </c>
      <c r="M365" s="400">
        <v>6.7720000000000002</v>
      </c>
      <c r="N365" s="400">
        <v>7.4508000000000001</v>
      </c>
      <c r="O365" s="400">
        <v>4.6688999999999998</v>
      </c>
      <c r="P365" s="399">
        <v>3.2071000000000001</v>
      </c>
      <c r="Q365" s="399">
        <v>5.4485000000000001</v>
      </c>
      <c r="S365" s="399">
        <v>5.3902000000000001</v>
      </c>
      <c r="X365" s="399">
        <v>2.0200999999999998</v>
      </c>
      <c r="Y365" s="399">
        <v>5.5972</v>
      </c>
      <c r="Z365" s="399">
        <v>11.1562</v>
      </c>
    </row>
    <row r="366" spans="1:26">
      <c r="A366" s="402">
        <v>43157</v>
      </c>
      <c r="E366" s="400">
        <v>1.7826</v>
      </c>
      <c r="G366" s="400">
        <v>6.7313999999999998</v>
      </c>
      <c r="H366" s="400">
        <v>5.3460999999999999</v>
      </c>
      <c r="I366" s="400">
        <v>7.4523000000000001</v>
      </c>
      <c r="J366" s="400">
        <v>7.6989999999999998</v>
      </c>
      <c r="K366" s="400">
        <v>6.0103999999999997</v>
      </c>
      <c r="L366" s="400">
        <v>10.239800000000001</v>
      </c>
      <c r="M366" s="400">
        <v>6.7720000000000002</v>
      </c>
      <c r="N366" s="400">
        <v>7.4508000000000001</v>
      </c>
      <c r="O366" s="400">
        <v>4.6650999999999998</v>
      </c>
      <c r="P366" s="399">
        <v>3.1999</v>
      </c>
      <c r="Q366" s="399">
        <v>5.4442000000000004</v>
      </c>
      <c r="S366" s="399">
        <v>5.3902000000000001</v>
      </c>
      <c r="X366" s="399">
        <v>2.0200999999999998</v>
      </c>
      <c r="Y366" s="399">
        <v>5.5972</v>
      </c>
      <c r="Z366" s="399">
        <v>11.1562</v>
      </c>
    </row>
    <row r="367" spans="1:26">
      <c r="A367" s="402">
        <v>43158</v>
      </c>
      <c r="E367" s="400">
        <v>1.7826</v>
      </c>
      <c r="G367" s="400">
        <v>6.7313999999999998</v>
      </c>
      <c r="H367" s="400">
        <v>5.3460999999999999</v>
      </c>
      <c r="I367" s="400">
        <v>7.4523000000000001</v>
      </c>
      <c r="J367" s="400">
        <v>7.6989999999999998</v>
      </c>
      <c r="K367" s="400">
        <v>6.0103999999999997</v>
      </c>
      <c r="L367" s="400">
        <v>10.239800000000001</v>
      </c>
      <c r="M367" s="400">
        <v>6.7720000000000002</v>
      </c>
      <c r="N367" s="400">
        <v>7.4508000000000001</v>
      </c>
      <c r="O367" s="400">
        <v>4.6601999999999997</v>
      </c>
      <c r="P367" s="399">
        <v>3.1949999999999998</v>
      </c>
      <c r="Q367" s="399">
        <v>5.4324000000000003</v>
      </c>
      <c r="S367" s="399">
        <v>5.3902000000000001</v>
      </c>
      <c r="X367" s="399">
        <v>2.0200999999999998</v>
      </c>
      <c r="Y367" s="399">
        <v>5.5972</v>
      </c>
      <c r="Z367" s="399">
        <v>11.1562</v>
      </c>
    </row>
    <row r="368" spans="1:26">
      <c r="A368" s="402">
        <v>43159</v>
      </c>
      <c r="E368" s="400">
        <v>1.7826</v>
      </c>
      <c r="G368" s="400">
        <v>6.7313999999999998</v>
      </c>
      <c r="H368" s="400">
        <v>5.3460999999999999</v>
      </c>
      <c r="I368" s="400">
        <v>7.4523000000000001</v>
      </c>
      <c r="J368" s="400">
        <v>7.6989999999999998</v>
      </c>
      <c r="K368" s="400">
        <v>6.0103999999999997</v>
      </c>
      <c r="L368" s="400">
        <v>10.239800000000001</v>
      </c>
      <c r="M368" s="400">
        <v>6.7720000000000002</v>
      </c>
      <c r="N368" s="400">
        <v>7.4508000000000001</v>
      </c>
      <c r="O368" s="400">
        <v>4.6542000000000003</v>
      </c>
      <c r="P368" s="399">
        <v>3.1859000000000002</v>
      </c>
      <c r="Q368" s="399">
        <v>5.423</v>
      </c>
      <c r="S368" s="399">
        <v>5.3902000000000001</v>
      </c>
      <c r="X368" s="399">
        <v>2.0200999999999998</v>
      </c>
      <c r="Y368" s="399">
        <v>5.5972</v>
      </c>
      <c r="Z368" s="399">
        <v>11.1562</v>
      </c>
    </row>
    <row r="369" spans="1:26">
      <c r="A369" s="402">
        <v>43160</v>
      </c>
      <c r="E369" s="400">
        <v>1.7957000000000001</v>
      </c>
      <c r="G369" s="400">
        <v>6.8220999999999998</v>
      </c>
      <c r="H369" s="400">
        <v>5.3268000000000004</v>
      </c>
      <c r="I369" s="400">
        <v>7.5206</v>
      </c>
      <c r="J369" s="400">
        <v>7.7298</v>
      </c>
      <c r="K369" s="400">
        <v>5.9671000000000003</v>
      </c>
      <c r="L369" s="400">
        <v>10.2553</v>
      </c>
      <c r="M369" s="400">
        <v>6.6917</v>
      </c>
      <c r="N369" s="400">
        <v>7.3525</v>
      </c>
      <c r="O369" s="400">
        <v>4.6936</v>
      </c>
      <c r="P369" s="399">
        <v>3.2254999999999998</v>
      </c>
      <c r="Q369" s="399">
        <v>5.4587000000000003</v>
      </c>
      <c r="S369" s="399">
        <v>5.3451000000000004</v>
      </c>
      <c r="X369" s="399">
        <v>2.0305</v>
      </c>
      <c r="Y369" s="399">
        <v>5.5991</v>
      </c>
      <c r="Z369" s="399">
        <v>11.1418</v>
      </c>
    </row>
    <row r="370" spans="1:26">
      <c r="A370" s="402">
        <v>43161</v>
      </c>
      <c r="E370" s="400">
        <v>1.7957000000000001</v>
      </c>
      <c r="G370" s="400">
        <v>6.8220999999999998</v>
      </c>
      <c r="H370" s="400">
        <v>5.3268000000000004</v>
      </c>
      <c r="I370" s="400">
        <v>7.5206</v>
      </c>
      <c r="J370" s="400">
        <v>7.7298</v>
      </c>
      <c r="K370" s="400">
        <v>5.9671000000000003</v>
      </c>
      <c r="L370" s="400">
        <v>10.2553</v>
      </c>
      <c r="M370" s="400">
        <v>6.6917</v>
      </c>
      <c r="N370" s="400">
        <v>7.3525</v>
      </c>
      <c r="O370" s="400">
        <v>4.6837</v>
      </c>
      <c r="P370" s="399">
        <v>3.2311000000000001</v>
      </c>
      <c r="Q370" s="399">
        <v>5.4496000000000002</v>
      </c>
      <c r="S370" s="399">
        <v>5.3451000000000004</v>
      </c>
      <c r="X370" s="399">
        <v>2.0305</v>
      </c>
      <c r="Y370" s="399">
        <v>5.5991</v>
      </c>
      <c r="Z370" s="399">
        <v>11.1418</v>
      </c>
    </row>
    <row r="371" spans="1:26">
      <c r="A371" s="402">
        <v>43164</v>
      </c>
      <c r="E371" s="400">
        <v>1.7957000000000001</v>
      </c>
      <c r="G371" s="400">
        <v>6.8220999999999998</v>
      </c>
      <c r="H371" s="400">
        <v>5.3268000000000004</v>
      </c>
      <c r="I371" s="400">
        <v>7.5206</v>
      </c>
      <c r="J371" s="400">
        <v>7.7298</v>
      </c>
      <c r="K371" s="400">
        <v>5.9671000000000003</v>
      </c>
      <c r="L371" s="400">
        <v>10.2553</v>
      </c>
      <c r="M371" s="400">
        <v>6.6917</v>
      </c>
      <c r="N371" s="400">
        <v>7.3525</v>
      </c>
      <c r="O371" s="400">
        <v>4.6776999999999997</v>
      </c>
      <c r="P371" s="399">
        <v>3.2414000000000001</v>
      </c>
      <c r="Q371" s="399">
        <v>5.4417</v>
      </c>
      <c r="S371" s="399">
        <v>5.3451000000000004</v>
      </c>
      <c r="X371" s="399">
        <v>2.0305</v>
      </c>
      <c r="Y371" s="399">
        <v>5.5991</v>
      </c>
      <c r="Z371" s="399">
        <v>11.1418</v>
      </c>
    </row>
    <row r="372" spans="1:26">
      <c r="A372" s="402">
        <v>43165</v>
      </c>
      <c r="E372" s="400">
        <v>1.7957000000000001</v>
      </c>
      <c r="G372" s="400">
        <v>6.8220999999999998</v>
      </c>
      <c r="H372" s="400">
        <v>5.3268000000000004</v>
      </c>
      <c r="I372" s="400">
        <v>7.5206</v>
      </c>
      <c r="J372" s="400">
        <v>7.7298</v>
      </c>
      <c r="K372" s="400">
        <v>5.9671000000000003</v>
      </c>
      <c r="L372" s="400">
        <v>10.2553</v>
      </c>
      <c r="M372" s="400">
        <v>6.6917</v>
      </c>
      <c r="N372" s="400">
        <v>7.3525</v>
      </c>
      <c r="O372" s="400">
        <v>4.6782000000000004</v>
      </c>
      <c r="P372" s="399">
        <v>3.2303999999999999</v>
      </c>
      <c r="Q372" s="399">
        <v>5.4435000000000002</v>
      </c>
      <c r="S372" s="399">
        <v>5.3451000000000004</v>
      </c>
      <c r="X372" s="399">
        <v>2.0305</v>
      </c>
      <c r="Y372" s="399">
        <v>5.5991</v>
      </c>
      <c r="Z372" s="399">
        <v>11.1418</v>
      </c>
    </row>
    <row r="373" spans="1:26">
      <c r="A373" s="402">
        <v>43166</v>
      </c>
      <c r="E373" s="400">
        <v>1.7957000000000001</v>
      </c>
      <c r="G373" s="400">
        <v>6.8220999999999998</v>
      </c>
      <c r="H373" s="400">
        <v>5.3268000000000004</v>
      </c>
      <c r="I373" s="400">
        <v>7.5206</v>
      </c>
      <c r="J373" s="400">
        <v>7.7298</v>
      </c>
      <c r="K373" s="400">
        <v>5.9671000000000003</v>
      </c>
      <c r="L373" s="400">
        <v>10.2553</v>
      </c>
      <c r="M373" s="400">
        <v>6.6917</v>
      </c>
      <c r="N373" s="400">
        <v>7.3525</v>
      </c>
      <c r="O373" s="400">
        <v>4.6726000000000001</v>
      </c>
      <c r="P373" s="399">
        <v>3.2328000000000001</v>
      </c>
      <c r="Q373" s="399">
        <v>5.4405999999999999</v>
      </c>
      <c r="S373" s="399">
        <v>5.3451000000000004</v>
      </c>
      <c r="X373" s="399">
        <v>2.0305</v>
      </c>
      <c r="Y373" s="399">
        <v>5.5991</v>
      </c>
      <c r="Z373" s="399">
        <v>11.1418</v>
      </c>
    </row>
    <row r="374" spans="1:26">
      <c r="A374" s="402">
        <v>43167</v>
      </c>
      <c r="E374" s="400">
        <v>1.7957000000000001</v>
      </c>
      <c r="G374" s="400">
        <v>6.8220999999999998</v>
      </c>
      <c r="H374" s="400">
        <v>5.3268000000000004</v>
      </c>
      <c r="I374" s="400">
        <v>7.5206</v>
      </c>
      <c r="J374" s="400">
        <v>7.7298</v>
      </c>
      <c r="K374" s="400">
        <v>5.9671000000000003</v>
      </c>
      <c r="L374" s="400">
        <v>10.2553</v>
      </c>
      <c r="M374" s="400">
        <v>6.6917</v>
      </c>
      <c r="N374" s="400">
        <v>7.3525</v>
      </c>
      <c r="O374" s="400">
        <v>4.6694000000000004</v>
      </c>
      <c r="P374" s="399">
        <v>3.2225999999999999</v>
      </c>
      <c r="Q374" s="399">
        <v>5.4435000000000002</v>
      </c>
      <c r="S374" s="399">
        <v>5.3451000000000004</v>
      </c>
      <c r="X374" s="399">
        <v>2.0305</v>
      </c>
      <c r="Y374" s="399">
        <v>5.5991</v>
      </c>
      <c r="Z374" s="399">
        <v>11.1418</v>
      </c>
    </row>
    <row r="375" spans="1:26">
      <c r="A375" s="402">
        <v>43168</v>
      </c>
      <c r="E375" s="400">
        <v>1.7957000000000001</v>
      </c>
      <c r="G375" s="400">
        <v>6.8220999999999998</v>
      </c>
      <c r="H375" s="400">
        <v>5.3268000000000004</v>
      </c>
      <c r="I375" s="400">
        <v>7.5206</v>
      </c>
      <c r="J375" s="400">
        <v>7.7298</v>
      </c>
      <c r="K375" s="400">
        <v>5.9671000000000003</v>
      </c>
      <c r="L375" s="400">
        <v>10.2553</v>
      </c>
      <c r="M375" s="400">
        <v>6.6917</v>
      </c>
      <c r="N375" s="400">
        <v>7.3525</v>
      </c>
      <c r="O375" s="400">
        <v>4.6656000000000004</v>
      </c>
      <c r="P375" s="399">
        <v>3.2423000000000002</v>
      </c>
      <c r="Q375" s="399">
        <v>5.44</v>
      </c>
      <c r="S375" s="399">
        <v>5.3451000000000004</v>
      </c>
      <c r="X375" s="399">
        <v>2.0305</v>
      </c>
      <c r="Y375" s="399">
        <v>5.5991</v>
      </c>
      <c r="Z375" s="399">
        <v>11.1418</v>
      </c>
    </row>
    <row r="376" spans="1:26">
      <c r="A376" s="402">
        <v>43171</v>
      </c>
      <c r="E376" s="400">
        <v>1.7957000000000001</v>
      </c>
      <c r="G376" s="400">
        <v>6.8220999999999998</v>
      </c>
      <c r="H376" s="400">
        <v>5.3268000000000004</v>
      </c>
      <c r="I376" s="400">
        <v>7.5206</v>
      </c>
      <c r="J376" s="400">
        <v>7.7298</v>
      </c>
      <c r="K376" s="400">
        <v>5.9671000000000003</v>
      </c>
      <c r="L376" s="400">
        <v>10.2553</v>
      </c>
      <c r="M376" s="400">
        <v>6.6917</v>
      </c>
      <c r="N376" s="400">
        <v>7.3525</v>
      </c>
      <c r="O376" s="400">
        <v>4.6554000000000002</v>
      </c>
      <c r="P376" s="399">
        <v>3.2081</v>
      </c>
      <c r="Q376" s="399">
        <v>5.4351000000000003</v>
      </c>
      <c r="S376" s="399">
        <v>5.3451000000000004</v>
      </c>
      <c r="X376" s="399">
        <v>2.0305</v>
      </c>
      <c r="Y376" s="399">
        <v>5.5991</v>
      </c>
      <c r="Z376" s="399">
        <v>11.1418</v>
      </c>
    </row>
    <row r="377" spans="1:26">
      <c r="A377" s="402">
        <v>43172</v>
      </c>
      <c r="E377" s="400">
        <v>1.7957000000000001</v>
      </c>
      <c r="G377" s="400">
        <v>6.8220999999999998</v>
      </c>
      <c r="H377" s="400">
        <v>5.3268000000000004</v>
      </c>
      <c r="I377" s="400">
        <v>7.5206</v>
      </c>
      <c r="J377" s="400">
        <v>7.7298</v>
      </c>
      <c r="K377" s="400">
        <v>5.9671000000000003</v>
      </c>
      <c r="L377" s="400">
        <v>10.2553</v>
      </c>
      <c r="M377" s="400">
        <v>6.6917</v>
      </c>
      <c r="N377" s="400">
        <v>7.3525</v>
      </c>
      <c r="O377" s="400">
        <v>4.6520999999999999</v>
      </c>
      <c r="P377" s="399">
        <v>3.2071000000000001</v>
      </c>
      <c r="Q377" s="399">
        <v>5.431</v>
      </c>
      <c r="S377" s="399">
        <v>5.3451000000000004</v>
      </c>
      <c r="X377" s="399">
        <v>2.0305</v>
      </c>
      <c r="Y377" s="399">
        <v>5.5991</v>
      </c>
      <c r="Z377" s="399">
        <v>11.1418</v>
      </c>
    </row>
    <row r="378" spans="1:26">
      <c r="A378" s="402">
        <v>43173</v>
      </c>
      <c r="E378" s="400">
        <v>1.7957000000000001</v>
      </c>
      <c r="G378" s="400">
        <v>6.8220999999999998</v>
      </c>
      <c r="H378" s="400">
        <v>5.3268000000000004</v>
      </c>
      <c r="I378" s="400">
        <v>7.5206</v>
      </c>
      <c r="J378" s="400">
        <v>7.7298</v>
      </c>
      <c r="K378" s="400">
        <v>5.9671000000000003</v>
      </c>
      <c r="L378" s="400">
        <v>10.2553</v>
      </c>
      <c r="M378" s="400">
        <v>6.6917</v>
      </c>
      <c r="N378" s="400">
        <v>7.3525</v>
      </c>
      <c r="O378" s="400">
        <v>4.6467000000000001</v>
      </c>
      <c r="P378" s="399">
        <v>3.2035</v>
      </c>
      <c r="Q378" s="399">
        <v>5.4324000000000003</v>
      </c>
      <c r="S378" s="399">
        <v>5.3451000000000004</v>
      </c>
      <c r="X378" s="399">
        <v>2.0305</v>
      </c>
      <c r="Y378" s="399">
        <v>5.5991</v>
      </c>
      <c r="Z378" s="399">
        <v>11.1418</v>
      </c>
    </row>
    <row r="379" spans="1:26">
      <c r="A379" s="402">
        <v>43174</v>
      </c>
      <c r="E379" s="400">
        <v>1.7957000000000001</v>
      </c>
      <c r="G379" s="400">
        <v>6.8220999999999998</v>
      </c>
      <c r="H379" s="400">
        <v>5.3268000000000004</v>
      </c>
      <c r="I379" s="400">
        <v>7.5206</v>
      </c>
      <c r="J379" s="400">
        <v>7.7298</v>
      </c>
      <c r="K379" s="400">
        <v>5.9671000000000003</v>
      </c>
      <c r="L379" s="400">
        <v>10.2553</v>
      </c>
      <c r="M379" s="400">
        <v>6.6917</v>
      </c>
      <c r="N379" s="400">
        <v>7.3525</v>
      </c>
      <c r="O379" s="400">
        <v>4.6585999999999999</v>
      </c>
      <c r="P379" s="399">
        <v>3.2301000000000002</v>
      </c>
      <c r="Q379" s="399">
        <v>5.4366000000000003</v>
      </c>
      <c r="S379" s="399">
        <v>5.3451000000000004</v>
      </c>
      <c r="X379" s="399">
        <v>2.0305</v>
      </c>
      <c r="Y379" s="399">
        <v>5.5991</v>
      </c>
      <c r="Z379" s="399">
        <v>11.1418</v>
      </c>
    </row>
    <row r="380" spans="1:26">
      <c r="A380" s="402">
        <v>43175</v>
      </c>
      <c r="E380" s="400">
        <v>1.7957000000000001</v>
      </c>
      <c r="G380" s="400">
        <v>6.8220999999999998</v>
      </c>
      <c r="H380" s="400">
        <v>5.3268000000000004</v>
      </c>
      <c r="I380" s="400">
        <v>7.5206</v>
      </c>
      <c r="J380" s="400">
        <v>7.7298</v>
      </c>
      <c r="K380" s="400">
        <v>5.9671000000000003</v>
      </c>
      <c r="L380" s="400">
        <v>10.2553</v>
      </c>
      <c r="M380" s="400">
        <v>6.6917</v>
      </c>
      <c r="N380" s="400">
        <v>7.3525</v>
      </c>
      <c r="O380" s="400">
        <v>4.6521999999999997</v>
      </c>
      <c r="P380" s="399">
        <v>3.2229999999999999</v>
      </c>
      <c r="Q380" s="399">
        <v>5.4337</v>
      </c>
      <c r="S380" s="399">
        <v>5.3451000000000004</v>
      </c>
      <c r="X380" s="399">
        <v>2.0305</v>
      </c>
      <c r="Y380" s="399">
        <v>5.5991</v>
      </c>
      <c r="Z380" s="399">
        <v>11.1418</v>
      </c>
    </row>
    <row r="381" spans="1:26">
      <c r="A381" s="402">
        <v>43178</v>
      </c>
      <c r="E381" s="400">
        <v>1.7957000000000001</v>
      </c>
      <c r="G381" s="400">
        <v>6.8220999999999998</v>
      </c>
      <c r="H381" s="400">
        <v>5.3268000000000004</v>
      </c>
      <c r="I381" s="400">
        <v>7.5206</v>
      </c>
      <c r="J381" s="400">
        <v>7.7298</v>
      </c>
      <c r="K381" s="400">
        <v>5.9671000000000003</v>
      </c>
      <c r="L381" s="400">
        <v>10.2553</v>
      </c>
      <c r="M381" s="400">
        <v>6.6917</v>
      </c>
      <c r="N381" s="400">
        <v>7.3525</v>
      </c>
      <c r="O381" s="400">
        <v>4.6414</v>
      </c>
      <c r="P381" s="399">
        <v>3.2313999999999998</v>
      </c>
      <c r="Q381" s="399">
        <v>5.4225000000000003</v>
      </c>
      <c r="S381" s="399">
        <v>5.3451000000000004</v>
      </c>
      <c r="X381" s="399">
        <v>2.0305</v>
      </c>
      <c r="Y381" s="399">
        <v>5.5991</v>
      </c>
      <c r="Z381" s="399">
        <v>11.1418</v>
      </c>
    </row>
    <row r="382" spans="1:26">
      <c r="A382" s="402">
        <v>43179</v>
      </c>
      <c r="E382" s="400">
        <v>1.7957000000000001</v>
      </c>
      <c r="G382" s="400">
        <v>6.8220999999999998</v>
      </c>
      <c r="H382" s="400">
        <v>5.3268000000000004</v>
      </c>
      <c r="I382" s="400">
        <v>7.5206</v>
      </c>
      <c r="J382" s="400">
        <v>7.7298</v>
      </c>
      <c r="K382" s="400">
        <v>5.9671000000000003</v>
      </c>
      <c r="L382" s="400">
        <v>10.2553</v>
      </c>
      <c r="M382" s="400">
        <v>6.6917</v>
      </c>
      <c r="N382" s="400">
        <v>7.3525</v>
      </c>
      <c r="O382" s="400">
        <v>4.6375999999999999</v>
      </c>
      <c r="P382" s="399">
        <v>3.2416999999999998</v>
      </c>
      <c r="Q382" s="399">
        <v>5.4314999999999998</v>
      </c>
      <c r="S382" s="399">
        <v>5.3451000000000004</v>
      </c>
      <c r="X382" s="399">
        <v>2.0305</v>
      </c>
      <c r="Y382" s="399">
        <v>5.5991</v>
      </c>
      <c r="Z382" s="399">
        <v>11.1418</v>
      </c>
    </row>
    <row r="383" spans="1:26">
      <c r="A383" s="402">
        <v>43180</v>
      </c>
      <c r="E383" s="400">
        <v>1.7957000000000001</v>
      </c>
      <c r="G383" s="400">
        <v>6.8220999999999998</v>
      </c>
      <c r="H383" s="400">
        <v>5.3268000000000004</v>
      </c>
      <c r="I383" s="400">
        <v>7.5206</v>
      </c>
      <c r="J383" s="400">
        <v>7.7298</v>
      </c>
      <c r="K383" s="400">
        <v>5.9671000000000003</v>
      </c>
      <c r="L383" s="400">
        <v>10.2553</v>
      </c>
      <c r="M383" s="400">
        <v>6.6917</v>
      </c>
      <c r="N383" s="400">
        <v>7.3525</v>
      </c>
      <c r="O383" s="400">
        <v>4.6352000000000002</v>
      </c>
      <c r="P383" s="399">
        <v>3.2486000000000002</v>
      </c>
      <c r="Q383" s="399">
        <v>5.4339000000000004</v>
      </c>
      <c r="S383" s="399">
        <v>5.3451000000000004</v>
      </c>
      <c r="X383" s="399">
        <v>2.0305</v>
      </c>
      <c r="Y383" s="399">
        <v>5.5991</v>
      </c>
      <c r="Z383" s="399">
        <v>11.1418</v>
      </c>
    </row>
    <row r="384" spans="1:26">
      <c r="A384" s="402">
        <v>43181</v>
      </c>
      <c r="E384" s="400">
        <v>1.7957000000000001</v>
      </c>
      <c r="G384" s="400">
        <v>6.8220999999999998</v>
      </c>
      <c r="H384" s="400">
        <v>5.3268000000000004</v>
      </c>
      <c r="I384" s="400">
        <v>7.5206</v>
      </c>
      <c r="J384" s="400">
        <v>7.7298</v>
      </c>
      <c r="K384" s="400">
        <v>5.9671000000000003</v>
      </c>
      <c r="L384" s="400">
        <v>10.2553</v>
      </c>
      <c r="M384" s="400">
        <v>6.6917</v>
      </c>
      <c r="N384" s="400">
        <v>7.3525</v>
      </c>
      <c r="O384" s="400">
        <v>4.6299000000000001</v>
      </c>
      <c r="P384" s="399">
        <v>3.2593000000000001</v>
      </c>
      <c r="Q384" s="399">
        <v>5.4408000000000003</v>
      </c>
      <c r="S384" s="399">
        <v>5.3451000000000004</v>
      </c>
      <c r="X384" s="399">
        <v>2.0305</v>
      </c>
      <c r="Y384" s="399">
        <v>5.5991</v>
      </c>
      <c r="Z384" s="399">
        <v>11.1418</v>
      </c>
    </row>
    <row r="385" spans="1:26">
      <c r="A385" s="402">
        <v>43182</v>
      </c>
      <c r="E385" s="400">
        <v>1.7957000000000001</v>
      </c>
      <c r="G385" s="400">
        <v>6.8220999999999998</v>
      </c>
      <c r="H385" s="400">
        <v>5.3268000000000004</v>
      </c>
      <c r="I385" s="400">
        <v>7.5206</v>
      </c>
      <c r="J385" s="400">
        <v>7.7298</v>
      </c>
      <c r="K385" s="400">
        <v>5.9671000000000003</v>
      </c>
      <c r="L385" s="400">
        <v>10.2553</v>
      </c>
      <c r="M385" s="400">
        <v>6.6917</v>
      </c>
      <c r="N385" s="400">
        <v>7.3525</v>
      </c>
      <c r="O385" s="400">
        <v>4.6243999999999996</v>
      </c>
      <c r="P385" s="399">
        <v>3.2723</v>
      </c>
      <c r="Q385" s="399">
        <v>5.4439000000000002</v>
      </c>
      <c r="S385" s="399">
        <v>5.3451000000000004</v>
      </c>
      <c r="X385" s="399">
        <v>2.0305</v>
      </c>
      <c r="Y385" s="399">
        <v>5.5991</v>
      </c>
      <c r="Z385" s="399">
        <v>11.1418</v>
      </c>
    </row>
    <row r="386" spans="1:26">
      <c r="A386" s="402">
        <v>43185</v>
      </c>
      <c r="E386" s="400">
        <v>1.7957000000000001</v>
      </c>
      <c r="G386" s="400">
        <v>6.8220999999999998</v>
      </c>
      <c r="H386" s="400">
        <v>5.3268000000000004</v>
      </c>
      <c r="I386" s="400">
        <v>7.5206</v>
      </c>
      <c r="J386" s="400">
        <v>7.7298</v>
      </c>
      <c r="K386" s="400">
        <v>5.9671000000000003</v>
      </c>
      <c r="L386" s="400">
        <v>10.2553</v>
      </c>
      <c r="M386" s="400">
        <v>6.6917</v>
      </c>
      <c r="N386" s="400">
        <v>7.3525</v>
      </c>
      <c r="O386" s="400">
        <v>4.6162000000000001</v>
      </c>
      <c r="P386" s="399">
        <v>3.266</v>
      </c>
      <c r="Q386" s="399">
        <v>5.4446000000000003</v>
      </c>
      <c r="S386" s="399">
        <v>5.3451000000000004</v>
      </c>
      <c r="X386" s="399">
        <v>2.0305</v>
      </c>
      <c r="Y386" s="399">
        <v>5.5991</v>
      </c>
      <c r="Z386" s="399">
        <v>11.1418</v>
      </c>
    </row>
    <row r="387" spans="1:26">
      <c r="A387" s="402">
        <v>43186</v>
      </c>
      <c r="E387" s="400">
        <v>1.7957000000000001</v>
      </c>
      <c r="G387" s="400">
        <v>6.8220999999999998</v>
      </c>
      <c r="H387" s="400">
        <v>5.3268000000000004</v>
      </c>
      <c r="I387" s="400">
        <v>7.5206</v>
      </c>
      <c r="J387" s="400">
        <v>7.7298</v>
      </c>
      <c r="K387" s="400">
        <v>5.9671000000000003</v>
      </c>
      <c r="L387" s="400">
        <v>10.2553</v>
      </c>
      <c r="M387" s="400">
        <v>6.6917</v>
      </c>
      <c r="N387" s="400">
        <v>7.3525</v>
      </c>
      <c r="O387" s="400">
        <v>4.6147</v>
      </c>
      <c r="P387" s="399">
        <v>3.2490999999999999</v>
      </c>
      <c r="Q387" s="399">
        <v>5.4461000000000004</v>
      </c>
      <c r="S387" s="399">
        <v>5.3451000000000004</v>
      </c>
      <c r="X387" s="399">
        <v>2.0305</v>
      </c>
      <c r="Y387" s="399">
        <v>5.5991</v>
      </c>
      <c r="Z387" s="399">
        <v>11.1418</v>
      </c>
    </row>
    <row r="388" spans="1:26">
      <c r="A388" s="402">
        <v>43187</v>
      </c>
      <c r="E388" s="400">
        <v>1.7957000000000001</v>
      </c>
      <c r="G388" s="400">
        <v>6.8220999999999998</v>
      </c>
      <c r="H388" s="400">
        <v>5.3268000000000004</v>
      </c>
      <c r="I388" s="400">
        <v>7.5206</v>
      </c>
      <c r="J388" s="400">
        <v>7.7298</v>
      </c>
      <c r="K388" s="400">
        <v>5.9671000000000003</v>
      </c>
      <c r="L388" s="400">
        <v>10.2553</v>
      </c>
      <c r="M388" s="400">
        <v>6.6917</v>
      </c>
      <c r="N388" s="400">
        <v>7.3525</v>
      </c>
      <c r="O388" s="400">
        <v>4.6101000000000001</v>
      </c>
      <c r="P388" s="399">
        <v>3.2530999999999999</v>
      </c>
      <c r="Q388" s="399">
        <v>5.4470000000000001</v>
      </c>
      <c r="S388" s="399">
        <v>5.3451000000000004</v>
      </c>
      <c r="X388" s="399">
        <v>2.0305</v>
      </c>
      <c r="Y388" s="399">
        <v>5.5991</v>
      </c>
      <c r="Z388" s="399">
        <v>11.1418</v>
      </c>
    </row>
    <row r="389" spans="1:26">
      <c r="A389" s="402">
        <v>43188</v>
      </c>
      <c r="E389" s="400">
        <v>1.7957000000000001</v>
      </c>
      <c r="G389" s="400">
        <v>6.8220999999999998</v>
      </c>
      <c r="H389" s="400">
        <v>5.3268000000000004</v>
      </c>
      <c r="I389" s="400">
        <v>7.5206</v>
      </c>
      <c r="J389" s="400">
        <v>7.7298</v>
      </c>
      <c r="K389" s="400">
        <v>5.9671000000000003</v>
      </c>
      <c r="L389" s="400">
        <v>10.2553</v>
      </c>
      <c r="M389" s="400">
        <v>6.6917</v>
      </c>
      <c r="N389" s="400">
        <v>7.3525</v>
      </c>
      <c r="O389" s="400">
        <v>4.6078999999999999</v>
      </c>
      <c r="P389" s="399">
        <v>3.2618</v>
      </c>
      <c r="Q389" s="399">
        <v>5.4409000000000001</v>
      </c>
      <c r="S389" s="399">
        <v>5.3451000000000004</v>
      </c>
      <c r="X389" s="399">
        <v>2.0305</v>
      </c>
      <c r="Y389" s="399">
        <v>5.5991</v>
      </c>
      <c r="Z389" s="399">
        <v>11.1418</v>
      </c>
    </row>
    <row r="390" spans="1:26">
      <c r="A390" s="402">
        <v>43189</v>
      </c>
      <c r="E390" s="400">
        <v>1.7957000000000001</v>
      </c>
      <c r="G390" s="400">
        <v>6.8220999999999998</v>
      </c>
      <c r="H390" s="400">
        <v>5.3268000000000004</v>
      </c>
      <c r="I390" s="400">
        <v>7.5206</v>
      </c>
      <c r="J390" s="400">
        <v>7.7298</v>
      </c>
      <c r="K390" s="400">
        <v>5.9671000000000003</v>
      </c>
      <c r="L390" s="400">
        <v>10.2553</v>
      </c>
      <c r="M390" s="400">
        <v>6.6917</v>
      </c>
      <c r="N390" s="400">
        <v>7.3525</v>
      </c>
      <c r="O390" s="400">
        <v>4.5997000000000003</v>
      </c>
      <c r="P390" s="399">
        <v>3.2618</v>
      </c>
      <c r="Q390" s="399">
        <v>5.4378000000000002</v>
      </c>
      <c r="S390" s="399">
        <v>5.3451000000000004</v>
      </c>
      <c r="X390" s="399">
        <v>2.0305</v>
      </c>
      <c r="Y390" s="399">
        <v>5.5991</v>
      </c>
      <c r="Z390" s="399">
        <v>11.1418</v>
      </c>
    </row>
    <row r="391" spans="1:26">
      <c r="A391" s="402">
        <v>43192</v>
      </c>
      <c r="E391" s="400">
        <v>1.9188000000000001</v>
      </c>
      <c r="G391" s="400">
        <v>6.9844999999999997</v>
      </c>
      <c r="H391" s="400">
        <v>5.3639999999999999</v>
      </c>
      <c r="I391" s="400">
        <v>7.6529999999999996</v>
      </c>
      <c r="J391" s="400">
        <v>7.8731999999999998</v>
      </c>
      <c r="K391" s="400">
        <v>6.0568</v>
      </c>
      <c r="L391" s="400">
        <v>10.4491</v>
      </c>
      <c r="M391" s="400">
        <v>6.7447999999999997</v>
      </c>
      <c r="N391" s="400">
        <v>7.4278000000000004</v>
      </c>
      <c r="O391" s="400">
        <v>4.6742999999999997</v>
      </c>
      <c r="P391" s="399">
        <v>3.3119000000000001</v>
      </c>
      <c r="Q391" s="399">
        <v>5.4847000000000001</v>
      </c>
      <c r="S391" s="399">
        <v>5.4322999999999997</v>
      </c>
      <c r="X391" s="399">
        <v>2.0676000000000001</v>
      </c>
      <c r="Y391" s="399">
        <v>5.6700999999999997</v>
      </c>
      <c r="Z391" s="399">
        <v>11.3089</v>
      </c>
    </row>
    <row r="392" spans="1:26">
      <c r="A392" s="402">
        <v>43193</v>
      </c>
      <c r="E392" s="400">
        <v>1.9188000000000001</v>
      </c>
      <c r="G392" s="400">
        <v>6.9844999999999997</v>
      </c>
      <c r="H392" s="400">
        <v>5.3639999999999999</v>
      </c>
      <c r="I392" s="400">
        <v>7.6529999999999996</v>
      </c>
      <c r="J392" s="400">
        <v>7.8731999999999998</v>
      </c>
      <c r="K392" s="400">
        <v>6.0568</v>
      </c>
      <c r="L392" s="400">
        <v>10.4491</v>
      </c>
      <c r="M392" s="400">
        <v>6.7447999999999997</v>
      </c>
      <c r="N392" s="400">
        <v>7.4278000000000004</v>
      </c>
      <c r="O392" s="400">
        <v>4.6719999999999997</v>
      </c>
      <c r="P392" s="399">
        <v>3.3161999999999998</v>
      </c>
      <c r="Q392" s="399">
        <v>5.4801000000000002</v>
      </c>
      <c r="S392" s="399">
        <v>5.4322999999999997</v>
      </c>
      <c r="X392" s="399">
        <v>2.0676000000000001</v>
      </c>
      <c r="Y392" s="399">
        <v>5.6700999999999997</v>
      </c>
      <c r="Z392" s="399">
        <v>11.3089</v>
      </c>
    </row>
    <row r="393" spans="1:26">
      <c r="A393" s="402">
        <v>43194</v>
      </c>
      <c r="E393" s="400">
        <v>1.9188000000000001</v>
      </c>
      <c r="G393" s="400">
        <v>6.9844999999999997</v>
      </c>
      <c r="H393" s="400">
        <v>5.3639999999999999</v>
      </c>
      <c r="I393" s="400">
        <v>7.6529999999999996</v>
      </c>
      <c r="J393" s="400">
        <v>7.8731999999999998</v>
      </c>
      <c r="K393" s="400">
        <v>6.0568</v>
      </c>
      <c r="L393" s="400">
        <v>10.4491</v>
      </c>
      <c r="M393" s="400">
        <v>6.7447999999999997</v>
      </c>
      <c r="N393" s="400">
        <v>7.4278000000000004</v>
      </c>
      <c r="O393" s="400">
        <v>4.6683000000000003</v>
      </c>
      <c r="P393" s="399">
        <v>3.3178000000000001</v>
      </c>
      <c r="Q393" s="399">
        <v>5.4794999999999998</v>
      </c>
      <c r="S393" s="399">
        <v>5.4322999999999997</v>
      </c>
      <c r="X393" s="399">
        <v>2.0676000000000001</v>
      </c>
      <c r="Y393" s="399">
        <v>5.6700999999999997</v>
      </c>
      <c r="Z393" s="399">
        <v>11.3089</v>
      </c>
    </row>
    <row r="394" spans="1:26">
      <c r="A394" s="402">
        <v>43195</v>
      </c>
      <c r="E394" s="400">
        <v>1.9188000000000001</v>
      </c>
      <c r="G394" s="400">
        <v>6.9844999999999997</v>
      </c>
      <c r="H394" s="400">
        <v>5.3639999999999999</v>
      </c>
      <c r="I394" s="400">
        <v>7.6529999999999996</v>
      </c>
      <c r="J394" s="400">
        <v>7.8731999999999998</v>
      </c>
      <c r="K394" s="400">
        <v>6.0568</v>
      </c>
      <c r="L394" s="400">
        <v>10.4491</v>
      </c>
      <c r="M394" s="400">
        <v>6.7447999999999997</v>
      </c>
      <c r="N394" s="400">
        <v>7.4278000000000004</v>
      </c>
      <c r="O394" s="400">
        <v>4.6711</v>
      </c>
      <c r="P394" s="399">
        <v>3.3206000000000002</v>
      </c>
      <c r="Q394" s="399">
        <v>5.4825999999999997</v>
      </c>
      <c r="S394" s="399">
        <v>5.4322999999999997</v>
      </c>
      <c r="X394" s="399">
        <v>2.0676000000000001</v>
      </c>
      <c r="Y394" s="399">
        <v>5.6700999999999997</v>
      </c>
      <c r="Z394" s="399">
        <v>11.3089</v>
      </c>
    </row>
    <row r="395" spans="1:26">
      <c r="A395" s="402">
        <v>43196</v>
      </c>
      <c r="E395" s="400">
        <v>1.9188000000000001</v>
      </c>
      <c r="G395" s="400">
        <v>6.9844999999999997</v>
      </c>
      <c r="H395" s="400">
        <v>5.3639999999999999</v>
      </c>
      <c r="I395" s="400">
        <v>7.6529999999999996</v>
      </c>
      <c r="J395" s="400">
        <v>7.8731999999999998</v>
      </c>
      <c r="K395" s="400">
        <v>6.0568</v>
      </c>
      <c r="L395" s="400">
        <v>10.4491</v>
      </c>
      <c r="M395" s="400">
        <v>6.7447999999999997</v>
      </c>
      <c r="N395" s="400">
        <v>7.4278000000000004</v>
      </c>
      <c r="O395" s="400">
        <v>4.6689999999999996</v>
      </c>
      <c r="P395" s="399">
        <v>3.3252999999999999</v>
      </c>
      <c r="Q395" s="399">
        <v>5.4802999999999997</v>
      </c>
      <c r="S395" s="399">
        <v>5.4322999999999997</v>
      </c>
      <c r="X395" s="399">
        <v>2.0676000000000001</v>
      </c>
      <c r="Y395" s="399">
        <v>5.6700999999999997</v>
      </c>
      <c r="Z395" s="399">
        <v>11.3089</v>
      </c>
    </row>
    <row r="396" spans="1:26">
      <c r="A396" s="402">
        <v>43199</v>
      </c>
      <c r="E396" s="400">
        <v>1.9188000000000001</v>
      </c>
      <c r="G396" s="400">
        <v>6.9844999999999997</v>
      </c>
      <c r="H396" s="400">
        <v>5.3639999999999999</v>
      </c>
      <c r="I396" s="400">
        <v>7.6529999999999996</v>
      </c>
      <c r="J396" s="400">
        <v>7.8731999999999998</v>
      </c>
      <c r="K396" s="400">
        <v>6.0568</v>
      </c>
      <c r="L396" s="400">
        <v>10.4491</v>
      </c>
      <c r="M396" s="400">
        <v>6.7447999999999997</v>
      </c>
      <c r="N396" s="400">
        <v>7.4278000000000004</v>
      </c>
      <c r="O396" s="400">
        <v>4.6593999999999998</v>
      </c>
      <c r="P396" s="399">
        <v>3.3174999999999999</v>
      </c>
      <c r="Q396" s="399">
        <v>5.4710999999999999</v>
      </c>
      <c r="S396" s="399">
        <v>5.4322999999999997</v>
      </c>
      <c r="X396" s="399">
        <v>2.0676000000000001</v>
      </c>
      <c r="Y396" s="399">
        <v>5.6700999999999997</v>
      </c>
      <c r="Z396" s="399">
        <v>11.3089</v>
      </c>
    </row>
    <row r="397" spans="1:26">
      <c r="A397" s="402">
        <v>43200</v>
      </c>
      <c r="E397" s="400">
        <v>1.9188000000000001</v>
      </c>
      <c r="G397" s="400">
        <v>6.9844999999999997</v>
      </c>
      <c r="H397" s="400">
        <v>5.3639999999999999</v>
      </c>
      <c r="I397" s="400">
        <v>7.6529999999999996</v>
      </c>
      <c r="J397" s="400">
        <v>7.8731999999999998</v>
      </c>
      <c r="K397" s="400">
        <v>6.0568</v>
      </c>
      <c r="L397" s="400">
        <v>10.4491</v>
      </c>
      <c r="M397" s="400">
        <v>6.7447999999999997</v>
      </c>
      <c r="N397" s="400">
        <v>7.4278000000000004</v>
      </c>
      <c r="O397" s="400">
        <v>4.6604999999999999</v>
      </c>
      <c r="P397" s="399">
        <v>3.3123</v>
      </c>
      <c r="Q397" s="399">
        <v>5.4714999999999998</v>
      </c>
      <c r="S397" s="399">
        <v>5.4322999999999997</v>
      </c>
      <c r="X397" s="399">
        <v>2.0676000000000001</v>
      </c>
      <c r="Y397" s="399">
        <v>5.6700999999999997</v>
      </c>
      <c r="Z397" s="399">
        <v>11.3089</v>
      </c>
    </row>
    <row r="398" spans="1:26">
      <c r="A398" s="402">
        <v>43201</v>
      </c>
      <c r="E398" s="400">
        <v>1.9188000000000001</v>
      </c>
      <c r="G398" s="400">
        <v>6.9844999999999997</v>
      </c>
      <c r="H398" s="400">
        <v>5.3639999999999999</v>
      </c>
      <c r="I398" s="400">
        <v>7.6529999999999996</v>
      </c>
      <c r="J398" s="400">
        <v>7.8731999999999998</v>
      </c>
      <c r="K398" s="400">
        <v>6.0568</v>
      </c>
      <c r="L398" s="400">
        <v>10.4491</v>
      </c>
      <c r="M398" s="400">
        <v>6.7447999999999997</v>
      </c>
      <c r="N398" s="400">
        <v>7.4278000000000004</v>
      </c>
      <c r="O398" s="400">
        <v>4.6599000000000004</v>
      </c>
      <c r="P398" s="399">
        <v>3.2919</v>
      </c>
      <c r="Q398" s="399">
        <v>5.468</v>
      </c>
      <c r="S398" s="399">
        <v>5.4322999999999997</v>
      </c>
      <c r="X398" s="399">
        <v>2.0676000000000001</v>
      </c>
      <c r="Y398" s="399">
        <v>5.6700999999999997</v>
      </c>
      <c r="Z398" s="399">
        <v>11.3089</v>
      </c>
    </row>
    <row r="399" spans="1:26">
      <c r="A399" s="402">
        <v>43202</v>
      </c>
      <c r="E399" s="400">
        <v>1.9188000000000001</v>
      </c>
      <c r="G399" s="400">
        <v>6.9844999999999997</v>
      </c>
      <c r="H399" s="400">
        <v>5.3639999999999999</v>
      </c>
      <c r="I399" s="400">
        <v>7.6529999999999996</v>
      </c>
      <c r="J399" s="400">
        <v>7.8731999999999998</v>
      </c>
      <c r="K399" s="400">
        <v>6.0568</v>
      </c>
      <c r="L399" s="400">
        <v>10.4491</v>
      </c>
      <c r="M399" s="400">
        <v>6.7447999999999997</v>
      </c>
      <c r="N399" s="400">
        <v>7.4278000000000004</v>
      </c>
      <c r="O399" s="400">
        <v>4.6601999999999997</v>
      </c>
      <c r="P399" s="399">
        <v>3.2786</v>
      </c>
      <c r="Q399" s="399">
        <v>5.4659000000000004</v>
      </c>
      <c r="S399" s="399">
        <v>5.4322999999999997</v>
      </c>
      <c r="X399" s="399">
        <v>2.0676000000000001</v>
      </c>
      <c r="Y399" s="399">
        <v>5.6700999999999997</v>
      </c>
      <c r="Z399" s="399">
        <v>11.3089</v>
      </c>
    </row>
    <row r="400" spans="1:26">
      <c r="A400" s="402">
        <v>43203</v>
      </c>
      <c r="E400" s="400">
        <v>1.9188000000000001</v>
      </c>
      <c r="G400" s="400">
        <v>6.9844999999999997</v>
      </c>
      <c r="H400" s="400">
        <v>5.3639999999999999</v>
      </c>
      <c r="I400" s="400">
        <v>7.6529999999999996</v>
      </c>
      <c r="J400" s="400">
        <v>7.8731999999999998</v>
      </c>
      <c r="K400" s="400">
        <v>6.0568</v>
      </c>
      <c r="L400" s="400">
        <v>10.4491</v>
      </c>
      <c r="M400" s="400">
        <v>6.7447999999999997</v>
      </c>
      <c r="N400" s="400">
        <v>7.4278000000000004</v>
      </c>
      <c r="O400" s="400">
        <v>4.6585000000000001</v>
      </c>
      <c r="P400" s="399">
        <v>3.2629000000000001</v>
      </c>
      <c r="Q400" s="399">
        <v>5.4631999999999996</v>
      </c>
      <c r="S400" s="399">
        <v>5.4322999999999997</v>
      </c>
      <c r="X400" s="399">
        <v>2.0676000000000001</v>
      </c>
      <c r="Y400" s="399">
        <v>5.6700999999999997</v>
      </c>
      <c r="Z400" s="399">
        <v>11.3089</v>
      </c>
    </row>
    <row r="401" spans="1:26">
      <c r="A401" s="402">
        <v>43206</v>
      </c>
      <c r="E401" s="400">
        <v>1.9188000000000001</v>
      </c>
      <c r="G401" s="400">
        <v>6.9844999999999997</v>
      </c>
      <c r="H401" s="400">
        <v>5.3639999999999999</v>
      </c>
      <c r="I401" s="400">
        <v>7.6529999999999996</v>
      </c>
      <c r="J401" s="400">
        <v>7.8731999999999998</v>
      </c>
      <c r="K401" s="400">
        <v>6.0568</v>
      </c>
      <c r="L401" s="400">
        <v>10.4491</v>
      </c>
      <c r="M401" s="400">
        <v>6.7447999999999997</v>
      </c>
      <c r="N401" s="400">
        <v>7.4278000000000004</v>
      </c>
      <c r="O401" s="400">
        <v>4.6658999999999997</v>
      </c>
      <c r="P401" s="399">
        <v>3.2381000000000002</v>
      </c>
      <c r="Q401" s="399">
        <v>5.4553000000000003</v>
      </c>
      <c r="S401" s="399">
        <v>5.4322999999999997</v>
      </c>
      <c r="X401" s="399">
        <v>2.0676000000000001</v>
      </c>
      <c r="Y401" s="399">
        <v>5.6700999999999997</v>
      </c>
      <c r="Z401" s="399">
        <v>11.3089</v>
      </c>
    </row>
    <row r="402" spans="1:26">
      <c r="A402" s="402">
        <v>43207</v>
      </c>
      <c r="E402" s="400">
        <v>1.9188000000000001</v>
      </c>
      <c r="G402" s="400">
        <v>6.9844999999999997</v>
      </c>
      <c r="H402" s="400">
        <v>5.3639999999999999</v>
      </c>
      <c r="I402" s="400">
        <v>7.6529999999999996</v>
      </c>
      <c r="J402" s="400">
        <v>7.8731999999999998</v>
      </c>
      <c r="K402" s="400">
        <v>6.0568</v>
      </c>
      <c r="L402" s="400">
        <v>10.4491</v>
      </c>
      <c r="M402" s="400">
        <v>6.7447999999999997</v>
      </c>
      <c r="N402" s="400">
        <v>7.4278000000000004</v>
      </c>
      <c r="O402" s="400">
        <v>4.6631999999999998</v>
      </c>
      <c r="P402" s="399">
        <v>3.2322000000000002</v>
      </c>
      <c r="Q402" s="399">
        <v>5.4542000000000002</v>
      </c>
      <c r="S402" s="399">
        <v>5.4322999999999997</v>
      </c>
      <c r="X402" s="399">
        <v>2.0676000000000001</v>
      </c>
      <c r="Y402" s="399">
        <v>5.6700999999999997</v>
      </c>
      <c r="Z402" s="399">
        <v>11.3089</v>
      </c>
    </row>
    <row r="403" spans="1:26">
      <c r="A403" s="402">
        <v>43208</v>
      </c>
      <c r="E403" s="400">
        <v>1.9188000000000001</v>
      </c>
      <c r="G403" s="400">
        <v>6.9844999999999997</v>
      </c>
      <c r="H403" s="400">
        <v>5.3639999999999999</v>
      </c>
      <c r="I403" s="400">
        <v>7.6529999999999996</v>
      </c>
      <c r="J403" s="400">
        <v>7.8731999999999998</v>
      </c>
      <c r="K403" s="400">
        <v>6.0568</v>
      </c>
      <c r="L403" s="400">
        <v>10.4491</v>
      </c>
      <c r="M403" s="400">
        <v>6.7447999999999997</v>
      </c>
      <c r="N403" s="400">
        <v>7.4278000000000004</v>
      </c>
      <c r="O403" s="400">
        <v>4.6609999999999996</v>
      </c>
      <c r="P403" s="399">
        <v>3.2244999999999999</v>
      </c>
      <c r="Q403" s="399">
        <v>5.4492000000000003</v>
      </c>
      <c r="S403" s="399">
        <v>5.4322999999999997</v>
      </c>
      <c r="X403" s="399">
        <v>2.0676000000000001</v>
      </c>
      <c r="Y403" s="399">
        <v>5.6700999999999997</v>
      </c>
      <c r="Z403" s="399">
        <v>11.3089</v>
      </c>
    </row>
    <row r="404" spans="1:26">
      <c r="A404" s="402">
        <v>43209</v>
      </c>
      <c r="E404" s="400">
        <v>1.9188000000000001</v>
      </c>
      <c r="G404" s="400">
        <v>6.9844999999999997</v>
      </c>
      <c r="H404" s="400">
        <v>5.3639999999999999</v>
      </c>
      <c r="I404" s="400">
        <v>7.6529999999999996</v>
      </c>
      <c r="J404" s="400">
        <v>7.8731999999999998</v>
      </c>
      <c r="K404" s="400">
        <v>6.0568</v>
      </c>
      <c r="L404" s="400">
        <v>10.4491</v>
      </c>
      <c r="M404" s="400">
        <v>6.7447999999999997</v>
      </c>
      <c r="N404" s="400">
        <v>7.4278000000000004</v>
      </c>
      <c r="O404" s="400">
        <v>4.6520999999999999</v>
      </c>
      <c r="P404" s="399">
        <v>3.2395999999999998</v>
      </c>
      <c r="Q404" s="399">
        <v>5.4519000000000002</v>
      </c>
      <c r="S404" s="399">
        <v>5.4322999999999997</v>
      </c>
      <c r="X404" s="399">
        <v>2.0676000000000001</v>
      </c>
      <c r="Y404" s="399">
        <v>5.6700999999999997</v>
      </c>
      <c r="Z404" s="399">
        <v>11.3089</v>
      </c>
    </row>
    <row r="405" spans="1:26">
      <c r="A405" s="402">
        <v>43210</v>
      </c>
      <c r="E405" s="400">
        <v>1.9188000000000001</v>
      </c>
      <c r="G405" s="400">
        <v>6.9844999999999997</v>
      </c>
      <c r="H405" s="400">
        <v>5.3639999999999999</v>
      </c>
      <c r="I405" s="400">
        <v>7.6529999999999996</v>
      </c>
      <c r="J405" s="400">
        <v>7.8731999999999998</v>
      </c>
      <c r="K405" s="400">
        <v>6.0568</v>
      </c>
      <c r="L405" s="400">
        <v>10.4491</v>
      </c>
      <c r="M405" s="400">
        <v>6.7447999999999997</v>
      </c>
      <c r="N405" s="400">
        <v>7.4278000000000004</v>
      </c>
      <c r="O405" s="400">
        <v>4.6463999999999999</v>
      </c>
      <c r="P405" s="399">
        <v>3.2465999999999999</v>
      </c>
      <c r="Q405" s="399">
        <v>5.4429999999999996</v>
      </c>
      <c r="S405" s="399">
        <v>5.4322999999999997</v>
      </c>
      <c r="X405" s="399">
        <v>2.0676000000000001</v>
      </c>
      <c r="Y405" s="399">
        <v>5.6700999999999997</v>
      </c>
      <c r="Z405" s="399">
        <v>11.3089</v>
      </c>
    </row>
    <row r="406" spans="1:26">
      <c r="A406" s="402">
        <v>43213</v>
      </c>
      <c r="E406" s="400">
        <v>1.9188000000000001</v>
      </c>
      <c r="G406" s="400">
        <v>6.9844999999999997</v>
      </c>
      <c r="H406" s="400">
        <v>5.3639999999999999</v>
      </c>
      <c r="I406" s="400">
        <v>7.6529999999999996</v>
      </c>
      <c r="J406" s="400">
        <v>7.8731999999999998</v>
      </c>
      <c r="K406" s="400">
        <v>6.0568</v>
      </c>
      <c r="L406" s="400">
        <v>10.4491</v>
      </c>
      <c r="M406" s="400">
        <v>6.7447999999999997</v>
      </c>
      <c r="N406" s="400">
        <v>7.4278000000000004</v>
      </c>
      <c r="O406" s="400">
        <v>4.6310000000000002</v>
      </c>
      <c r="P406" s="399">
        <v>3.2530000000000001</v>
      </c>
      <c r="Q406" s="399">
        <v>5.4276</v>
      </c>
      <c r="S406" s="399">
        <v>5.4322999999999997</v>
      </c>
      <c r="X406" s="399">
        <v>2.0676000000000001</v>
      </c>
      <c r="Y406" s="399">
        <v>5.6700999999999997</v>
      </c>
      <c r="Z406" s="399">
        <v>11.3089</v>
      </c>
    </row>
    <row r="407" spans="1:26">
      <c r="A407" s="402">
        <v>43214</v>
      </c>
      <c r="E407" s="400">
        <v>1.9188000000000001</v>
      </c>
      <c r="G407" s="400">
        <v>6.9844999999999997</v>
      </c>
      <c r="H407" s="400">
        <v>5.3639999999999999</v>
      </c>
      <c r="I407" s="400">
        <v>7.6529999999999996</v>
      </c>
      <c r="J407" s="400">
        <v>7.8731999999999998</v>
      </c>
      <c r="K407" s="400">
        <v>6.0568</v>
      </c>
      <c r="L407" s="400">
        <v>10.4491</v>
      </c>
      <c r="M407" s="400">
        <v>6.7447999999999997</v>
      </c>
      <c r="N407" s="400">
        <v>7.4278000000000004</v>
      </c>
      <c r="O407" s="400">
        <v>4.6241000000000003</v>
      </c>
      <c r="P407" s="399">
        <v>3.2477</v>
      </c>
      <c r="Q407" s="399">
        <v>5.4161000000000001</v>
      </c>
      <c r="S407" s="399">
        <v>5.4322999999999997</v>
      </c>
      <c r="X407" s="399">
        <v>2.0676000000000001</v>
      </c>
      <c r="Y407" s="399">
        <v>5.6700999999999997</v>
      </c>
      <c r="Z407" s="399">
        <v>11.3089</v>
      </c>
    </row>
    <row r="408" spans="1:26">
      <c r="A408" s="402">
        <v>43215</v>
      </c>
      <c r="E408" s="400">
        <v>1.9188000000000001</v>
      </c>
      <c r="G408" s="400">
        <v>6.9844999999999997</v>
      </c>
      <c r="H408" s="400">
        <v>5.3639999999999999</v>
      </c>
      <c r="I408" s="400">
        <v>7.6529999999999996</v>
      </c>
      <c r="J408" s="400">
        <v>7.8731999999999998</v>
      </c>
      <c r="K408" s="400">
        <v>6.0568</v>
      </c>
      <c r="L408" s="400">
        <v>10.4491</v>
      </c>
      <c r="M408" s="400">
        <v>6.7447999999999997</v>
      </c>
      <c r="N408" s="400">
        <v>7.4278000000000004</v>
      </c>
      <c r="O408" s="400">
        <v>4.6150000000000002</v>
      </c>
      <c r="P408" s="399">
        <v>3.2511000000000001</v>
      </c>
      <c r="Q408" s="399">
        <v>5.4058000000000002</v>
      </c>
      <c r="S408" s="399">
        <v>5.4322999999999997</v>
      </c>
      <c r="X408" s="399">
        <v>2.0676000000000001</v>
      </c>
      <c r="Y408" s="399">
        <v>5.6700999999999997</v>
      </c>
      <c r="Z408" s="399">
        <v>11.3089</v>
      </c>
    </row>
    <row r="409" spans="1:26">
      <c r="A409" s="402">
        <v>43216</v>
      </c>
      <c r="E409" s="400">
        <v>1.9188000000000001</v>
      </c>
      <c r="G409" s="400">
        <v>6.9844999999999997</v>
      </c>
      <c r="H409" s="400">
        <v>5.3639999999999999</v>
      </c>
      <c r="I409" s="400">
        <v>7.6529999999999996</v>
      </c>
      <c r="J409" s="400">
        <v>7.8731999999999998</v>
      </c>
      <c r="K409" s="400">
        <v>6.0568</v>
      </c>
      <c r="L409" s="400">
        <v>10.4491</v>
      </c>
      <c r="M409" s="400">
        <v>6.7447999999999997</v>
      </c>
      <c r="N409" s="400">
        <v>7.4278000000000004</v>
      </c>
      <c r="O409" s="400">
        <v>4.6161000000000003</v>
      </c>
      <c r="P409" s="399">
        <v>3.2675000000000001</v>
      </c>
      <c r="Q409" s="399">
        <v>5.4051</v>
      </c>
      <c r="S409" s="399">
        <v>5.4322999999999997</v>
      </c>
      <c r="X409" s="399">
        <v>2.0676000000000001</v>
      </c>
      <c r="Y409" s="399">
        <v>5.6700999999999997</v>
      </c>
      <c r="Z409" s="399">
        <v>11.3089</v>
      </c>
    </row>
    <row r="410" spans="1:26">
      <c r="A410" s="402">
        <v>43217</v>
      </c>
      <c r="E410" s="400">
        <v>1.9188000000000001</v>
      </c>
      <c r="G410" s="400">
        <v>6.9844999999999997</v>
      </c>
      <c r="H410" s="400">
        <v>5.3639999999999999</v>
      </c>
      <c r="I410" s="400">
        <v>7.6529999999999996</v>
      </c>
      <c r="J410" s="400">
        <v>7.8731999999999998</v>
      </c>
      <c r="K410" s="400">
        <v>6.0568</v>
      </c>
      <c r="L410" s="400">
        <v>10.4491</v>
      </c>
      <c r="M410" s="400">
        <v>6.7447999999999997</v>
      </c>
      <c r="N410" s="400">
        <v>7.4278000000000004</v>
      </c>
      <c r="O410" s="400">
        <v>4.6135999999999999</v>
      </c>
      <c r="P410" s="399">
        <v>3.2532000000000001</v>
      </c>
      <c r="Q410" s="399">
        <v>5.4053000000000004</v>
      </c>
      <c r="S410" s="399">
        <v>5.4322999999999997</v>
      </c>
      <c r="X410" s="399">
        <v>2.0676000000000001</v>
      </c>
      <c r="Y410" s="399">
        <v>5.6700999999999997</v>
      </c>
      <c r="Z410" s="399">
        <v>11.3089</v>
      </c>
    </row>
    <row r="411" spans="1:26">
      <c r="A411" s="402">
        <v>43220</v>
      </c>
      <c r="E411" s="400">
        <v>1.9188000000000001</v>
      </c>
      <c r="G411" s="400">
        <v>6.9844999999999997</v>
      </c>
      <c r="H411" s="400">
        <v>5.3639999999999999</v>
      </c>
      <c r="I411" s="400">
        <v>7.6529999999999996</v>
      </c>
      <c r="J411" s="400">
        <v>7.8731999999999998</v>
      </c>
      <c r="K411" s="400">
        <v>6.0568</v>
      </c>
      <c r="L411" s="400">
        <v>10.4491</v>
      </c>
      <c r="M411" s="400">
        <v>6.7447999999999997</v>
      </c>
      <c r="N411" s="400">
        <v>7.4278000000000004</v>
      </c>
      <c r="O411" s="400">
        <v>4.6024000000000003</v>
      </c>
      <c r="P411" s="399">
        <v>3.2452000000000001</v>
      </c>
      <c r="Q411" s="399">
        <v>5.4053000000000004</v>
      </c>
      <c r="S411" s="399">
        <v>5.4322999999999997</v>
      </c>
      <c r="X411" s="399">
        <v>2.0676000000000001</v>
      </c>
      <c r="Y411" s="399">
        <v>5.6700999999999997</v>
      </c>
      <c r="Z411" s="399">
        <v>11.3089</v>
      </c>
    </row>
    <row r="412" spans="1:26">
      <c r="A412" s="402">
        <v>43221</v>
      </c>
      <c r="E412" s="400">
        <v>1.8960999999999999</v>
      </c>
      <c r="G412" s="400">
        <v>6.9599000000000002</v>
      </c>
      <c r="H412" s="400">
        <v>5.3456000000000001</v>
      </c>
      <c r="I412" s="400">
        <v>7.6494999999999997</v>
      </c>
      <c r="J412" s="400">
        <v>7.8101000000000003</v>
      </c>
      <c r="K412" s="400">
        <v>5.9843999999999999</v>
      </c>
      <c r="L412" s="400">
        <v>10.439399999999999</v>
      </c>
      <c r="M412" s="400">
        <v>6.6554000000000002</v>
      </c>
      <c r="N412" s="400">
        <v>7.3205999999999998</v>
      </c>
      <c r="O412" s="400">
        <v>4.6604000000000001</v>
      </c>
      <c r="P412" s="399">
        <v>3.3174000000000001</v>
      </c>
      <c r="Q412" s="399">
        <v>5.4462999999999999</v>
      </c>
      <c r="S412" s="399">
        <v>5.3528000000000002</v>
      </c>
      <c r="X412" s="399">
        <v>2.0634000000000001</v>
      </c>
      <c r="Y412" s="399">
        <v>5.6852999999999998</v>
      </c>
      <c r="Z412" s="399">
        <v>11.3155</v>
      </c>
    </row>
    <row r="413" spans="1:26">
      <c r="A413" s="402">
        <v>43222</v>
      </c>
      <c r="E413" s="400">
        <v>1.8960999999999999</v>
      </c>
      <c r="G413" s="400">
        <v>6.9599000000000002</v>
      </c>
      <c r="H413" s="400">
        <v>5.3456000000000001</v>
      </c>
      <c r="I413" s="400">
        <v>7.6494999999999997</v>
      </c>
      <c r="J413" s="400">
        <v>7.8101000000000003</v>
      </c>
      <c r="K413" s="400">
        <v>5.9843999999999999</v>
      </c>
      <c r="L413" s="400">
        <v>10.439399999999999</v>
      </c>
      <c r="M413" s="400">
        <v>6.6554000000000002</v>
      </c>
      <c r="N413" s="400">
        <v>7.3205999999999998</v>
      </c>
      <c r="O413" s="400">
        <v>4.6577000000000002</v>
      </c>
      <c r="P413" s="399">
        <v>3.3186</v>
      </c>
      <c r="Q413" s="399">
        <v>5.4359000000000002</v>
      </c>
      <c r="S413" s="399">
        <v>5.3528000000000002</v>
      </c>
      <c r="X413" s="399">
        <v>2.0634000000000001</v>
      </c>
      <c r="Y413" s="399">
        <v>5.6852999999999998</v>
      </c>
      <c r="Z413" s="399">
        <v>11.3155</v>
      </c>
    </row>
    <row r="414" spans="1:26">
      <c r="A414" s="402">
        <v>43223</v>
      </c>
      <c r="E414" s="400">
        <v>1.8960999999999999</v>
      </c>
      <c r="G414" s="400">
        <v>6.9599000000000002</v>
      </c>
      <c r="H414" s="400">
        <v>5.3456000000000001</v>
      </c>
      <c r="I414" s="400">
        <v>7.6494999999999997</v>
      </c>
      <c r="J414" s="400">
        <v>7.8101000000000003</v>
      </c>
      <c r="K414" s="400">
        <v>5.9843999999999999</v>
      </c>
      <c r="L414" s="400">
        <v>10.439399999999999</v>
      </c>
      <c r="M414" s="400">
        <v>6.6554000000000002</v>
      </c>
      <c r="N414" s="400">
        <v>7.3205999999999998</v>
      </c>
      <c r="O414" s="400">
        <v>4.6529999999999996</v>
      </c>
      <c r="P414" s="399">
        <v>3.3153999999999999</v>
      </c>
      <c r="Q414" s="399">
        <v>5.4318</v>
      </c>
      <c r="S414" s="399">
        <v>5.3528000000000002</v>
      </c>
      <c r="X414" s="399">
        <v>2.0634000000000001</v>
      </c>
      <c r="Y414" s="399">
        <v>5.6852999999999998</v>
      </c>
      <c r="Z414" s="399">
        <v>11.3155</v>
      </c>
    </row>
    <row r="415" spans="1:26">
      <c r="A415" s="402">
        <v>43224</v>
      </c>
      <c r="E415" s="400">
        <v>1.8960999999999999</v>
      </c>
      <c r="G415" s="400">
        <v>6.9599000000000002</v>
      </c>
      <c r="H415" s="400">
        <v>5.3456000000000001</v>
      </c>
      <c r="I415" s="400">
        <v>7.6494999999999997</v>
      </c>
      <c r="J415" s="400">
        <v>7.8101000000000003</v>
      </c>
      <c r="K415" s="400">
        <v>5.9843999999999999</v>
      </c>
      <c r="L415" s="400">
        <v>10.439399999999999</v>
      </c>
      <c r="M415" s="400">
        <v>6.6554000000000002</v>
      </c>
      <c r="N415" s="400">
        <v>7.3205999999999998</v>
      </c>
      <c r="O415" s="400">
        <v>4.6515000000000004</v>
      </c>
      <c r="P415" s="399">
        <v>3.3191999999999999</v>
      </c>
      <c r="Q415" s="399">
        <v>5.4320000000000004</v>
      </c>
      <c r="S415" s="399">
        <v>5.3528000000000002</v>
      </c>
      <c r="X415" s="399">
        <v>2.0634000000000001</v>
      </c>
      <c r="Y415" s="399">
        <v>5.6852999999999998</v>
      </c>
      <c r="Z415" s="399">
        <v>11.3155</v>
      </c>
    </row>
    <row r="416" spans="1:26">
      <c r="A416" s="402">
        <v>43227</v>
      </c>
      <c r="E416" s="400">
        <v>1.8960999999999999</v>
      </c>
      <c r="G416" s="400">
        <v>6.9599000000000002</v>
      </c>
      <c r="H416" s="400">
        <v>5.3456000000000001</v>
      </c>
      <c r="I416" s="400">
        <v>7.6494999999999997</v>
      </c>
      <c r="J416" s="400">
        <v>7.8101000000000003</v>
      </c>
      <c r="K416" s="400">
        <v>5.9843999999999999</v>
      </c>
      <c r="L416" s="400">
        <v>10.439399999999999</v>
      </c>
      <c r="M416" s="400">
        <v>6.6554000000000002</v>
      </c>
      <c r="N416" s="400">
        <v>7.3205999999999998</v>
      </c>
      <c r="O416" s="400">
        <v>4.6445999999999996</v>
      </c>
      <c r="P416" s="399">
        <v>3.3065000000000002</v>
      </c>
      <c r="Q416" s="399">
        <v>5.4260999999999999</v>
      </c>
      <c r="S416" s="399">
        <v>5.3528000000000002</v>
      </c>
      <c r="X416" s="399">
        <v>2.0634000000000001</v>
      </c>
      <c r="Y416" s="399">
        <v>5.6852999999999998</v>
      </c>
      <c r="Z416" s="399">
        <v>11.3155</v>
      </c>
    </row>
    <row r="417" spans="1:26">
      <c r="A417" s="402">
        <v>43228</v>
      </c>
      <c r="E417" s="400">
        <v>1.8960999999999999</v>
      </c>
      <c r="G417" s="400">
        <v>6.9599000000000002</v>
      </c>
      <c r="H417" s="400">
        <v>5.3456000000000001</v>
      </c>
      <c r="I417" s="400">
        <v>7.6494999999999997</v>
      </c>
      <c r="J417" s="400">
        <v>7.8101000000000003</v>
      </c>
      <c r="K417" s="400">
        <v>5.9843999999999999</v>
      </c>
      <c r="L417" s="400">
        <v>10.439399999999999</v>
      </c>
      <c r="M417" s="400">
        <v>6.6554000000000002</v>
      </c>
      <c r="N417" s="400">
        <v>7.3205999999999998</v>
      </c>
      <c r="O417" s="400">
        <v>4.6409000000000002</v>
      </c>
      <c r="P417" s="399">
        <v>3.3125</v>
      </c>
      <c r="Q417" s="399">
        <v>5.4111000000000002</v>
      </c>
      <c r="S417" s="399">
        <v>5.3528000000000002</v>
      </c>
      <c r="X417" s="399">
        <v>2.0634000000000001</v>
      </c>
      <c r="Y417" s="399">
        <v>5.6852999999999998</v>
      </c>
      <c r="Z417" s="399">
        <v>11.3155</v>
      </c>
    </row>
    <row r="418" spans="1:26">
      <c r="A418" s="402">
        <v>43229</v>
      </c>
      <c r="E418" s="400">
        <v>1.8960999999999999</v>
      </c>
      <c r="G418" s="400">
        <v>6.9599000000000002</v>
      </c>
      <c r="H418" s="400">
        <v>5.3456000000000001</v>
      </c>
      <c r="I418" s="400">
        <v>7.6494999999999997</v>
      </c>
      <c r="J418" s="400">
        <v>7.8101000000000003</v>
      </c>
      <c r="K418" s="400">
        <v>5.9843999999999999</v>
      </c>
      <c r="L418" s="400">
        <v>10.439399999999999</v>
      </c>
      <c r="M418" s="400">
        <v>6.6554000000000002</v>
      </c>
      <c r="N418" s="400">
        <v>7.3205999999999998</v>
      </c>
      <c r="O418" s="400">
        <v>4.6391</v>
      </c>
      <c r="P418" s="399">
        <v>3.3201000000000001</v>
      </c>
      <c r="Q418" s="399">
        <v>5.3985000000000003</v>
      </c>
      <c r="S418" s="399">
        <v>5.3528000000000002</v>
      </c>
      <c r="X418" s="399">
        <v>2.0634000000000001</v>
      </c>
      <c r="Y418" s="399">
        <v>5.6852999999999998</v>
      </c>
      <c r="Z418" s="399">
        <v>11.3155</v>
      </c>
    </row>
    <row r="419" spans="1:26">
      <c r="A419" s="402">
        <v>43230</v>
      </c>
      <c r="E419" s="400">
        <v>1.8960999999999999</v>
      </c>
      <c r="G419" s="400">
        <v>6.9599000000000002</v>
      </c>
      <c r="H419" s="400">
        <v>5.3456000000000001</v>
      </c>
      <c r="I419" s="400">
        <v>7.6494999999999997</v>
      </c>
      <c r="J419" s="400">
        <v>7.8101000000000003</v>
      </c>
      <c r="K419" s="400">
        <v>5.9843999999999999</v>
      </c>
      <c r="L419" s="400">
        <v>10.439399999999999</v>
      </c>
      <c r="M419" s="400">
        <v>6.6554000000000002</v>
      </c>
      <c r="N419" s="400">
        <v>7.3205999999999998</v>
      </c>
      <c r="O419" s="400">
        <v>4.6364000000000001</v>
      </c>
      <c r="P419" s="399">
        <v>3.3210999999999999</v>
      </c>
      <c r="Q419" s="399">
        <v>5.4020000000000001</v>
      </c>
      <c r="S419" s="399">
        <v>5.3528000000000002</v>
      </c>
      <c r="X419" s="399">
        <v>2.0634000000000001</v>
      </c>
      <c r="Y419" s="399">
        <v>5.6852999999999998</v>
      </c>
      <c r="Z419" s="399">
        <v>11.3155</v>
      </c>
    </row>
    <row r="420" spans="1:26">
      <c r="A420" s="402">
        <v>43231</v>
      </c>
      <c r="E420" s="400">
        <v>1.8960999999999999</v>
      </c>
      <c r="G420" s="400">
        <v>6.9599000000000002</v>
      </c>
      <c r="H420" s="400">
        <v>5.3456000000000001</v>
      </c>
      <c r="I420" s="400">
        <v>7.6494999999999997</v>
      </c>
      <c r="J420" s="400">
        <v>7.8101000000000003</v>
      </c>
      <c r="K420" s="400">
        <v>5.9843999999999999</v>
      </c>
      <c r="L420" s="400">
        <v>10.439399999999999</v>
      </c>
      <c r="M420" s="400">
        <v>6.6554000000000002</v>
      </c>
      <c r="N420" s="400">
        <v>7.3205999999999998</v>
      </c>
      <c r="O420" s="400">
        <v>4.6341000000000001</v>
      </c>
      <c r="P420" s="399">
        <v>3.3083999999999998</v>
      </c>
      <c r="Q420" s="399">
        <v>5.4112</v>
      </c>
      <c r="S420" s="399">
        <v>5.3528000000000002</v>
      </c>
      <c r="X420" s="399">
        <v>2.0634000000000001</v>
      </c>
      <c r="Y420" s="399">
        <v>5.6852999999999998</v>
      </c>
      <c r="Z420" s="399">
        <v>11.3155</v>
      </c>
    </row>
    <row r="421" spans="1:26">
      <c r="A421" s="402">
        <v>43234</v>
      </c>
      <c r="E421" s="400">
        <v>1.8960999999999999</v>
      </c>
      <c r="G421" s="400">
        <v>6.9599000000000002</v>
      </c>
      <c r="H421" s="400">
        <v>5.3456000000000001</v>
      </c>
      <c r="I421" s="400">
        <v>7.6494999999999997</v>
      </c>
      <c r="J421" s="400">
        <v>7.8101000000000003</v>
      </c>
      <c r="K421" s="400">
        <v>5.9843999999999999</v>
      </c>
      <c r="L421" s="400">
        <v>10.439399999999999</v>
      </c>
      <c r="M421" s="400">
        <v>6.6554000000000002</v>
      </c>
      <c r="N421" s="400">
        <v>7.3205999999999998</v>
      </c>
      <c r="O421" s="400">
        <v>4.6271000000000004</v>
      </c>
      <c r="P421" s="399">
        <v>3.298</v>
      </c>
      <c r="Q421" s="399">
        <v>5.4051</v>
      </c>
      <c r="S421" s="399">
        <v>5.3528000000000002</v>
      </c>
      <c r="X421" s="399">
        <v>2.0634000000000001</v>
      </c>
      <c r="Y421" s="399">
        <v>5.6852999999999998</v>
      </c>
      <c r="Z421" s="399">
        <v>11.3155</v>
      </c>
    </row>
    <row r="422" spans="1:26">
      <c r="A422" s="402">
        <v>43235</v>
      </c>
      <c r="E422" s="400">
        <v>1.8960999999999999</v>
      </c>
      <c r="G422" s="400">
        <v>6.9599000000000002</v>
      </c>
      <c r="H422" s="400">
        <v>5.3456000000000001</v>
      </c>
      <c r="I422" s="400">
        <v>7.6494999999999997</v>
      </c>
      <c r="J422" s="400">
        <v>7.8101000000000003</v>
      </c>
      <c r="K422" s="400">
        <v>5.9843999999999999</v>
      </c>
      <c r="L422" s="400">
        <v>10.439399999999999</v>
      </c>
      <c r="M422" s="400">
        <v>6.6554000000000002</v>
      </c>
      <c r="N422" s="400">
        <v>7.3205999999999998</v>
      </c>
      <c r="O422" s="400">
        <v>4.6344000000000003</v>
      </c>
      <c r="P422" s="399">
        <v>3.3037999999999998</v>
      </c>
      <c r="Q422" s="399">
        <v>5.4002999999999997</v>
      </c>
      <c r="S422" s="399">
        <v>5.3528000000000002</v>
      </c>
      <c r="X422" s="399">
        <v>2.0634000000000001</v>
      </c>
      <c r="Y422" s="399">
        <v>5.6852999999999998</v>
      </c>
      <c r="Z422" s="399">
        <v>11.3155</v>
      </c>
    </row>
    <row r="423" spans="1:26">
      <c r="A423" s="402">
        <v>43236</v>
      </c>
      <c r="E423" s="400">
        <v>1.8960999999999999</v>
      </c>
      <c r="G423" s="400">
        <v>6.9599000000000002</v>
      </c>
      <c r="H423" s="400">
        <v>5.3456000000000001</v>
      </c>
      <c r="I423" s="400">
        <v>7.6494999999999997</v>
      </c>
      <c r="J423" s="400">
        <v>7.8101000000000003</v>
      </c>
      <c r="K423" s="400">
        <v>5.9843999999999999</v>
      </c>
      <c r="L423" s="400">
        <v>10.439399999999999</v>
      </c>
      <c r="M423" s="400">
        <v>6.6554000000000002</v>
      </c>
      <c r="N423" s="400">
        <v>7.3205999999999998</v>
      </c>
      <c r="O423" s="400">
        <v>4.6284999999999998</v>
      </c>
      <c r="P423" s="399">
        <v>3.2938000000000001</v>
      </c>
      <c r="Q423" s="399">
        <v>5.3959000000000001</v>
      </c>
      <c r="S423" s="399">
        <v>5.3528000000000002</v>
      </c>
      <c r="X423" s="399">
        <v>2.0634000000000001</v>
      </c>
      <c r="Y423" s="399">
        <v>5.6852999999999998</v>
      </c>
      <c r="Z423" s="399">
        <v>11.3155</v>
      </c>
    </row>
    <row r="424" spans="1:26">
      <c r="A424" s="402">
        <v>43237</v>
      </c>
      <c r="E424" s="400">
        <v>1.8960999999999999</v>
      </c>
      <c r="G424" s="400">
        <v>6.9599000000000002</v>
      </c>
      <c r="H424" s="400">
        <v>5.3456000000000001</v>
      </c>
      <c r="I424" s="400">
        <v>7.6494999999999997</v>
      </c>
      <c r="J424" s="400">
        <v>7.8101000000000003</v>
      </c>
      <c r="K424" s="400">
        <v>5.9843999999999999</v>
      </c>
      <c r="L424" s="400">
        <v>10.439399999999999</v>
      </c>
      <c r="M424" s="400">
        <v>6.6554000000000002</v>
      </c>
      <c r="N424" s="400">
        <v>7.3205999999999998</v>
      </c>
      <c r="O424" s="400">
        <v>4.6245000000000003</v>
      </c>
      <c r="P424" s="399">
        <v>3.2866</v>
      </c>
      <c r="Q424" s="399">
        <v>5.3879999999999999</v>
      </c>
      <c r="S424" s="399">
        <v>5.3528000000000002</v>
      </c>
      <c r="X424" s="399">
        <v>2.0634000000000001</v>
      </c>
      <c r="Y424" s="399">
        <v>5.6852999999999998</v>
      </c>
      <c r="Z424" s="399">
        <v>11.3155</v>
      </c>
    </row>
    <row r="425" spans="1:26">
      <c r="A425" s="402">
        <v>43238</v>
      </c>
      <c r="E425" s="400">
        <v>1.8960999999999999</v>
      </c>
      <c r="G425" s="400">
        <v>6.9599000000000002</v>
      </c>
      <c r="H425" s="400">
        <v>5.3456000000000001</v>
      </c>
      <c r="I425" s="400">
        <v>7.6494999999999997</v>
      </c>
      <c r="J425" s="400">
        <v>7.8101000000000003</v>
      </c>
      <c r="K425" s="400">
        <v>5.9843999999999999</v>
      </c>
      <c r="L425" s="400">
        <v>10.439399999999999</v>
      </c>
      <c r="M425" s="400">
        <v>6.6554000000000002</v>
      </c>
      <c r="N425" s="400">
        <v>7.3205999999999998</v>
      </c>
      <c r="O425" s="400">
        <v>4.6199000000000003</v>
      </c>
      <c r="P425" s="399">
        <v>3.3014000000000001</v>
      </c>
      <c r="Q425" s="399">
        <v>5.3756000000000004</v>
      </c>
      <c r="S425" s="399">
        <v>5.3528000000000002</v>
      </c>
      <c r="X425" s="399">
        <v>2.0634000000000001</v>
      </c>
      <c r="Y425" s="399">
        <v>5.6852999999999998</v>
      </c>
      <c r="Z425" s="399">
        <v>11.3155</v>
      </c>
    </row>
    <row r="426" spans="1:26">
      <c r="A426" s="402">
        <v>43241</v>
      </c>
      <c r="E426" s="400">
        <v>1.8960999999999999</v>
      </c>
      <c r="G426" s="400">
        <v>6.9599000000000002</v>
      </c>
      <c r="H426" s="400">
        <v>5.3456000000000001</v>
      </c>
      <c r="I426" s="400">
        <v>7.6494999999999997</v>
      </c>
      <c r="J426" s="400">
        <v>7.8101000000000003</v>
      </c>
      <c r="K426" s="400">
        <v>5.9843999999999999</v>
      </c>
      <c r="L426" s="400">
        <v>10.439399999999999</v>
      </c>
      <c r="M426" s="400">
        <v>6.6554000000000002</v>
      </c>
      <c r="N426" s="400">
        <v>7.3205999999999998</v>
      </c>
      <c r="O426" s="400">
        <v>4.6109</v>
      </c>
      <c r="P426" s="399">
        <v>3.3191999999999999</v>
      </c>
      <c r="Q426" s="399">
        <v>5.3602999999999996</v>
      </c>
      <c r="S426" s="399">
        <v>5.3528000000000002</v>
      </c>
      <c r="X426" s="399">
        <v>2.0634000000000001</v>
      </c>
      <c r="Y426" s="399">
        <v>5.6852999999999998</v>
      </c>
      <c r="Z426" s="399">
        <v>11.3155</v>
      </c>
    </row>
    <row r="427" spans="1:26">
      <c r="A427" s="402">
        <v>43242</v>
      </c>
      <c r="E427" s="400">
        <v>1.8960999999999999</v>
      </c>
      <c r="G427" s="400">
        <v>6.9599000000000002</v>
      </c>
      <c r="H427" s="400">
        <v>5.3456000000000001</v>
      </c>
      <c r="I427" s="400">
        <v>7.6494999999999997</v>
      </c>
      <c r="J427" s="400">
        <v>7.8101000000000003</v>
      </c>
      <c r="K427" s="400">
        <v>5.9843999999999999</v>
      </c>
      <c r="L427" s="400">
        <v>10.439399999999999</v>
      </c>
      <c r="M427" s="400">
        <v>6.6554000000000002</v>
      </c>
      <c r="N427" s="400">
        <v>7.3205999999999998</v>
      </c>
      <c r="O427" s="400">
        <v>4.6085000000000003</v>
      </c>
      <c r="P427" s="399">
        <v>3.2888999999999999</v>
      </c>
      <c r="Q427" s="399">
        <v>5.3634000000000004</v>
      </c>
      <c r="S427" s="399">
        <v>5.3528000000000002</v>
      </c>
      <c r="X427" s="399">
        <v>2.0634000000000001</v>
      </c>
      <c r="Y427" s="399">
        <v>5.6852999999999998</v>
      </c>
      <c r="Z427" s="399">
        <v>11.3155</v>
      </c>
    </row>
    <row r="428" spans="1:26">
      <c r="A428" s="402">
        <v>43243</v>
      </c>
      <c r="E428" s="400">
        <v>1.8960999999999999</v>
      </c>
      <c r="G428" s="400">
        <v>6.9599000000000002</v>
      </c>
      <c r="H428" s="400">
        <v>5.3456000000000001</v>
      </c>
      <c r="I428" s="400">
        <v>7.6494999999999997</v>
      </c>
      <c r="J428" s="400">
        <v>7.8101000000000003</v>
      </c>
      <c r="K428" s="400">
        <v>5.9843999999999999</v>
      </c>
      <c r="L428" s="400">
        <v>10.439399999999999</v>
      </c>
      <c r="M428" s="400">
        <v>6.6554000000000002</v>
      </c>
      <c r="N428" s="400">
        <v>7.3205999999999998</v>
      </c>
      <c r="O428" s="400">
        <v>4.6028000000000002</v>
      </c>
      <c r="P428" s="399">
        <v>3.3409</v>
      </c>
      <c r="Q428" s="399">
        <v>5.3677000000000001</v>
      </c>
      <c r="S428" s="399">
        <v>5.3528000000000002</v>
      </c>
      <c r="X428" s="399">
        <v>2.0634000000000001</v>
      </c>
      <c r="Y428" s="399">
        <v>5.6852999999999998</v>
      </c>
      <c r="Z428" s="399">
        <v>11.3155</v>
      </c>
    </row>
    <row r="429" spans="1:26">
      <c r="A429" s="402">
        <v>43244</v>
      </c>
      <c r="E429" s="400">
        <v>1.8960999999999999</v>
      </c>
      <c r="G429" s="400">
        <v>6.9599000000000002</v>
      </c>
      <c r="H429" s="400">
        <v>5.3456000000000001</v>
      </c>
      <c r="I429" s="400">
        <v>7.6494999999999997</v>
      </c>
      <c r="J429" s="400">
        <v>7.8101000000000003</v>
      </c>
      <c r="K429" s="400">
        <v>5.9843999999999999</v>
      </c>
      <c r="L429" s="400">
        <v>10.439399999999999</v>
      </c>
      <c r="M429" s="400">
        <v>6.6554000000000002</v>
      </c>
      <c r="N429" s="400">
        <v>7.3205999999999998</v>
      </c>
      <c r="O429" s="400">
        <v>4.6006999999999998</v>
      </c>
      <c r="P429" s="399">
        <v>3.3351000000000002</v>
      </c>
      <c r="Q429" s="399">
        <v>5.3711000000000002</v>
      </c>
      <c r="S429" s="399">
        <v>5.3528000000000002</v>
      </c>
      <c r="X429" s="399">
        <v>2.0634000000000001</v>
      </c>
      <c r="Y429" s="399">
        <v>5.6852999999999998</v>
      </c>
      <c r="Z429" s="399">
        <v>11.3155</v>
      </c>
    </row>
    <row r="430" spans="1:26">
      <c r="A430" s="402">
        <v>43245</v>
      </c>
      <c r="E430" s="400">
        <v>1.8960999999999999</v>
      </c>
      <c r="G430" s="400">
        <v>6.9599000000000002</v>
      </c>
      <c r="H430" s="400">
        <v>5.3456000000000001</v>
      </c>
      <c r="I430" s="400">
        <v>7.6494999999999997</v>
      </c>
      <c r="J430" s="400">
        <v>7.8101000000000003</v>
      </c>
      <c r="K430" s="400">
        <v>5.9843999999999999</v>
      </c>
      <c r="L430" s="400">
        <v>10.439399999999999</v>
      </c>
      <c r="M430" s="400">
        <v>6.6554000000000002</v>
      </c>
      <c r="N430" s="400">
        <v>7.3205999999999998</v>
      </c>
      <c r="O430" s="400">
        <v>4.5998000000000001</v>
      </c>
      <c r="P430" s="399">
        <v>3.3898999999999999</v>
      </c>
      <c r="Q430" s="399">
        <v>5.3723999999999998</v>
      </c>
      <c r="S430" s="399">
        <v>5.3528000000000002</v>
      </c>
      <c r="X430" s="399">
        <v>2.0634000000000001</v>
      </c>
      <c r="Y430" s="399">
        <v>5.6852999999999998</v>
      </c>
      <c r="Z430" s="399">
        <v>11.3155</v>
      </c>
    </row>
    <row r="431" spans="1:26">
      <c r="A431" s="402">
        <v>43248</v>
      </c>
      <c r="E431" s="400">
        <v>1.8960999999999999</v>
      </c>
      <c r="G431" s="400">
        <v>6.9599000000000002</v>
      </c>
      <c r="H431" s="400">
        <v>5.3456000000000001</v>
      </c>
      <c r="I431" s="400">
        <v>7.6494999999999997</v>
      </c>
      <c r="J431" s="400">
        <v>7.8101000000000003</v>
      </c>
      <c r="K431" s="400">
        <v>5.9843999999999999</v>
      </c>
      <c r="L431" s="400">
        <v>10.439399999999999</v>
      </c>
      <c r="M431" s="400">
        <v>6.6554000000000002</v>
      </c>
      <c r="N431" s="400">
        <v>7.3205999999999998</v>
      </c>
      <c r="O431" s="400">
        <v>4.5917000000000003</v>
      </c>
      <c r="P431" s="399">
        <v>3.3891</v>
      </c>
      <c r="Q431" s="399">
        <v>5.3750999999999998</v>
      </c>
      <c r="S431" s="399">
        <v>5.3528000000000002</v>
      </c>
      <c r="X431" s="399">
        <v>2.0634000000000001</v>
      </c>
      <c r="Y431" s="399">
        <v>5.6852999999999998</v>
      </c>
      <c r="Z431" s="399">
        <v>11.3155</v>
      </c>
    </row>
    <row r="432" spans="1:26">
      <c r="A432" s="402">
        <v>43249</v>
      </c>
      <c r="E432" s="400">
        <v>1.8960999999999999</v>
      </c>
      <c r="G432" s="400">
        <v>6.9599000000000002</v>
      </c>
      <c r="H432" s="400">
        <v>5.3456000000000001</v>
      </c>
      <c r="I432" s="400">
        <v>7.6494999999999997</v>
      </c>
      <c r="J432" s="400">
        <v>7.8101000000000003</v>
      </c>
      <c r="K432" s="400">
        <v>5.9843999999999999</v>
      </c>
      <c r="L432" s="400">
        <v>10.439399999999999</v>
      </c>
      <c r="M432" s="400">
        <v>6.6554000000000002</v>
      </c>
      <c r="N432" s="400">
        <v>7.3205999999999998</v>
      </c>
      <c r="O432" s="400">
        <v>4.5857999999999999</v>
      </c>
      <c r="P432" s="399">
        <v>3.4794</v>
      </c>
      <c r="Q432" s="399">
        <v>5.3650000000000002</v>
      </c>
      <c r="S432" s="399">
        <v>5.3528000000000002</v>
      </c>
      <c r="X432" s="399">
        <v>2.0634000000000001</v>
      </c>
      <c r="Y432" s="399">
        <v>5.6852999999999998</v>
      </c>
      <c r="Z432" s="399">
        <v>11.3155</v>
      </c>
    </row>
    <row r="433" spans="1:26">
      <c r="A433" s="402">
        <v>43250</v>
      </c>
      <c r="E433" s="400">
        <v>1.8960999999999999</v>
      </c>
      <c r="G433" s="400">
        <v>6.9599000000000002</v>
      </c>
      <c r="H433" s="400">
        <v>5.3456000000000001</v>
      </c>
      <c r="I433" s="400">
        <v>7.6494999999999997</v>
      </c>
      <c r="J433" s="400">
        <v>7.8101000000000003</v>
      </c>
      <c r="K433" s="400">
        <v>5.9843999999999999</v>
      </c>
      <c r="L433" s="400">
        <v>10.439399999999999</v>
      </c>
      <c r="M433" s="400">
        <v>6.6554000000000002</v>
      </c>
      <c r="N433" s="400">
        <v>7.3205999999999998</v>
      </c>
      <c r="O433" s="400">
        <v>4.5833000000000004</v>
      </c>
      <c r="P433" s="399">
        <v>3.48</v>
      </c>
      <c r="Q433" s="399">
        <v>5.3579999999999997</v>
      </c>
      <c r="S433" s="399">
        <v>5.3528000000000002</v>
      </c>
      <c r="X433" s="399">
        <v>2.0634000000000001</v>
      </c>
      <c r="Y433" s="399">
        <v>5.6852999999999998</v>
      </c>
      <c r="Z433" s="399">
        <v>11.3155</v>
      </c>
    </row>
    <row r="434" spans="1:26">
      <c r="A434" s="402">
        <v>43251</v>
      </c>
      <c r="E434" s="400">
        <v>1.8960999999999999</v>
      </c>
      <c r="G434" s="400">
        <v>6.9599000000000002</v>
      </c>
      <c r="H434" s="400">
        <v>5.3456000000000001</v>
      </c>
      <c r="I434" s="400">
        <v>7.6494999999999997</v>
      </c>
      <c r="J434" s="400">
        <v>7.8101000000000003</v>
      </c>
      <c r="K434" s="400">
        <v>5.9843999999999999</v>
      </c>
      <c r="L434" s="400">
        <v>10.439399999999999</v>
      </c>
      <c r="M434" s="400">
        <v>6.6554000000000002</v>
      </c>
      <c r="N434" s="400">
        <v>7.3205999999999998</v>
      </c>
      <c r="O434" s="400">
        <v>4.5803000000000003</v>
      </c>
      <c r="P434" s="399">
        <v>3.4548999999999999</v>
      </c>
      <c r="Q434" s="399">
        <v>5.3582999999999998</v>
      </c>
      <c r="S434" s="399">
        <v>5.3528000000000002</v>
      </c>
      <c r="X434" s="399">
        <v>2.0634000000000001</v>
      </c>
      <c r="Y434" s="399">
        <v>5.6852999999999998</v>
      </c>
      <c r="Z434" s="399">
        <v>11.3155</v>
      </c>
    </row>
    <row r="435" spans="1:26">
      <c r="A435" s="402">
        <v>43252</v>
      </c>
      <c r="E435" s="400">
        <v>1.9398</v>
      </c>
      <c r="G435" s="400">
        <v>6.7325999999999997</v>
      </c>
      <c r="H435" s="400">
        <v>5.3160999999999996</v>
      </c>
      <c r="I435" s="400">
        <v>7.6374000000000004</v>
      </c>
      <c r="J435" s="400">
        <v>7.8312999999999997</v>
      </c>
      <c r="K435" s="400">
        <v>6.0372000000000003</v>
      </c>
      <c r="L435" s="400">
        <v>10.401999999999999</v>
      </c>
      <c r="M435" s="400">
        <v>6.6620999999999997</v>
      </c>
      <c r="N435" s="400">
        <v>7.3360000000000003</v>
      </c>
      <c r="O435" s="400">
        <v>4.6515000000000004</v>
      </c>
      <c r="P435" s="399">
        <v>3.4710000000000001</v>
      </c>
      <c r="Q435" s="399">
        <v>5.3837999999999999</v>
      </c>
      <c r="S435" s="399">
        <v>5.3962000000000003</v>
      </c>
      <c r="X435" s="399">
        <v>2.0394000000000001</v>
      </c>
      <c r="Y435" s="399">
        <v>5.7046000000000001</v>
      </c>
      <c r="Z435" s="399">
        <v>11.500299999999999</v>
      </c>
    </row>
    <row r="436" spans="1:26">
      <c r="A436" s="402">
        <v>43255</v>
      </c>
      <c r="E436" s="400">
        <v>1.9398</v>
      </c>
      <c r="G436" s="400">
        <v>6.7325999999999997</v>
      </c>
      <c r="H436" s="400">
        <v>5.3160999999999996</v>
      </c>
      <c r="I436" s="400">
        <v>7.6374000000000004</v>
      </c>
      <c r="J436" s="400">
        <v>7.8312999999999997</v>
      </c>
      <c r="K436" s="400">
        <v>6.0372000000000003</v>
      </c>
      <c r="L436" s="400">
        <v>10.401999999999999</v>
      </c>
      <c r="M436" s="400">
        <v>6.6620999999999997</v>
      </c>
      <c r="N436" s="400">
        <v>7.3360000000000003</v>
      </c>
      <c r="O436" s="400">
        <v>4.6449999999999996</v>
      </c>
      <c r="P436" s="399">
        <v>3.4539</v>
      </c>
      <c r="Q436" s="399">
        <v>5.3789999999999996</v>
      </c>
      <c r="S436" s="399">
        <v>5.3962000000000003</v>
      </c>
      <c r="X436" s="399">
        <v>2.0394000000000001</v>
      </c>
      <c r="Y436" s="399">
        <v>5.7046000000000001</v>
      </c>
      <c r="Z436" s="399">
        <v>11.500299999999999</v>
      </c>
    </row>
    <row r="437" spans="1:26">
      <c r="A437" s="402">
        <v>43256</v>
      </c>
      <c r="E437" s="400">
        <v>1.9398</v>
      </c>
      <c r="G437" s="400">
        <v>6.7325999999999997</v>
      </c>
      <c r="H437" s="400">
        <v>5.3160999999999996</v>
      </c>
      <c r="I437" s="400">
        <v>7.6374000000000004</v>
      </c>
      <c r="J437" s="400">
        <v>7.8312999999999997</v>
      </c>
      <c r="K437" s="400">
        <v>6.0372000000000003</v>
      </c>
      <c r="L437" s="400">
        <v>10.401999999999999</v>
      </c>
      <c r="M437" s="400">
        <v>6.6620999999999997</v>
      </c>
      <c r="N437" s="400">
        <v>7.3360000000000003</v>
      </c>
      <c r="O437" s="400">
        <v>4.6437999999999997</v>
      </c>
      <c r="P437" s="399">
        <v>3.4470999999999998</v>
      </c>
      <c r="Q437" s="399">
        <v>5.3677000000000001</v>
      </c>
      <c r="S437" s="399">
        <v>5.3962000000000003</v>
      </c>
      <c r="X437" s="399">
        <v>2.0394000000000001</v>
      </c>
      <c r="Y437" s="399">
        <v>5.7046000000000001</v>
      </c>
      <c r="Z437" s="399">
        <v>11.500299999999999</v>
      </c>
    </row>
    <row r="438" spans="1:26">
      <c r="A438" s="402">
        <v>43257</v>
      </c>
      <c r="E438" s="400">
        <v>1.9398</v>
      </c>
      <c r="G438" s="400">
        <v>6.7325999999999997</v>
      </c>
      <c r="H438" s="400">
        <v>5.3160999999999996</v>
      </c>
      <c r="I438" s="400">
        <v>7.6374000000000004</v>
      </c>
      <c r="J438" s="400">
        <v>7.8312999999999997</v>
      </c>
      <c r="K438" s="400">
        <v>6.0372000000000003</v>
      </c>
      <c r="L438" s="400">
        <v>10.401999999999999</v>
      </c>
      <c r="M438" s="400">
        <v>6.6620999999999997</v>
      </c>
      <c r="N438" s="400">
        <v>7.3360000000000003</v>
      </c>
      <c r="O438" s="400">
        <v>4.6417000000000002</v>
      </c>
      <c r="P438" s="399">
        <v>3.4653999999999998</v>
      </c>
      <c r="Q438" s="399">
        <v>5.3663999999999996</v>
      </c>
      <c r="S438" s="399">
        <v>5.3962000000000003</v>
      </c>
      <c r="X438" s="399">
        <v>2.0394000000000001</v>
      </c>
      <c r="Y438" s="399">
        <v>5.7046000000000001</v>
      </c>
      <c r="Z438" s="399">
        <v>11.500299999999999</v>
      </c>
    </row>
    <row r="439" spans="1:26">
      <c r="A439" s="402">
        <v>43258</v>
      </c>
      <c r="E439" s="400">
        <v>1.9398</v>
      </c>
      <c r="G439" s="400">
        <v>6.7325999999999997</v>
      </c>
      <c r="H439" s="400">
        <v>5.3160999999999996</v>
      </c>
      <c r="I439" s="400">
        <v>7.6374000000000004</v>
      </c>
      <c r="J439" s="400">
        <v>7.8312999999999997</v>
      </c>
      <c r="K439" s="400">
        <v>6.0372000000000003</v>
      </c>
      <c r="L439" s="400">
        <v>10.401999999999999</v>
      </c>
      <c r="M439" s="400">
        <v>6.6620999999999997</v>
      </c>
      <c r="N439" s="400">
        <v>7.3360000000000003</v>
      </c>
      <c r="O439" s="400">
        <v>4.6407999999999996</v>
      </c>
      <c r="P439" s="399">
        <v>3.4502000000000002</v>
      </c>
      <c r="Q439" s="399">
        <v>5.3532000000000002</v>
      </c>
      <c r="S439" s="399">
        <v>5.3962000000000003</v>
      </c>
      <c r="X439" s="399">
        <v>2.0394000000000001</v>
      </c>
      <c r="Y439" s="399">
        <v>5.7046000000000001</v>
      </c>
      <c r="Z439" s="399">
        <v>11.500299999999999</v>
      </c>
    </row>
    <row r="440" spans="1:26">
      <c r="A440" s="402">
        <v>43259</v>
      </c>
      <c r="E440" s="400">
        <v>1.9398</v>
      </c>
      <c r="G440" s="400">
        <v>6.7325999999999997</v>
      </c>
      <c r="H440" s="400">
        <v>5.3160999999999996</v>
      </c>
      <c r="I440" s="400">
        <v>7.6374000000000004</v>
      </c>
      <c r="J440" s="400">
        <v>7.8312999999999997</v>
      </c>
      <c r="K440" s="400">
        <v>6.0372000000000003</v>
      </c>
      <c r="L440" s="400">
        <v>10.401999999999999</v>
      </c>
      <c r="M440" s="400">
        <v>6.6620999999999997</v>
      </c>
      <c r="N440" s="400">
        <v>7.3360000000000003</v>
      </c>
      <c r="O440" s="400">
        <v>4.6376999999999997</v>
      </c>
      <c r="P440" s="399">
        <v>3.4672999999999998</v>
      </c>
      <c r="Q440" s="399">
        <v>5.3377999999999997</v>
      </c>
      <c r="S440" s="399">
        <v>5.3962000000000003</v>
      </c>
      <c r="X440" s="399">
        <v>2.0394000000000001</v>
      </c>
      <c r="Y440" s="399">
        <v>5.7046000000000001</v>
      </c>
      <c r="Z440" s="399">
        <v>11.500299999999999</v>
      </c>
    </row>
    <row r="441" spans="1:26">
      <c r="A441" s="402">
        <v>43262</v>
      </c>
      <c r="E441" s="400">
        <v>1.9398</v>
      </c>
      <c r="G441" s="400">
        <v>6.7325999999999997</v>
      </c>
      <c r="H441" s="400">
        <v>5.3160999999999996</v>
      </c>
      <c r="I441" s="400">
        <v>7.6374000000000004</v>
      </c>
      <c r="J441" s="400">
        <v>7.8312999999999997</v>
      </c>
      <c r="K441" s="400">
        <v>6.0372000000000003</v>
      </c>
      <c r="L441" s="400">
        <v>10.401999999999999</v>
      </c>
      <c r="M441" s="400">
        <v>6.6620999999999997</v>
      </c>
      <c r="N441" s="400">
        <v>7.3360000000000003</v>
      </c>
      <c r="O441" s="400">
        <v>4.6302000000000003</v>
      </c>
      <c r="P441" s="399">
        <v>3.4573999999999998</v>
      </c>
      <c r="Q441" s="399">
        <v>5.3299000000000003</v>
      </c>
      <c r="S441" s="399">
        <v>5.3962000000000003</v>
      </c>
      <c r="X441" s="399">
        <v>2.0394000000000001</v>
      </c>
      <c r="Y441" s="399">
        <v>5.7046000000000001</v>
      </c>
      <c r="Z441" s="399">
        <v>11.500299999999999</v>
      </c>
    </row>
    <row r="442" spans="1:26">
      <c r="A442" s="402">
        <v>43263</v>
      </c>
      <c r="E442" s="400">
        <v>1.9398</v>
      </c>
      <c r="G442" s="400">
        <v>6.7325999999999997</v>
      </c>
      <c r="H442" s="400">
        <v>5.3160999999999996</v>
      </c>
      <c r="I442" s="400">
        <v>7.6374000000000004</v>
      </c>
      <c r="J442" s="400">
        <v>7.8312999999999997</v>
      </c>
      <c r="K442" s="400">
        <v>6.0372000000000003</v>
      </c>
      <c r="L442" s="400">
        <v>10.401999999999999</v>
      </c>
      <c r="M442" s="400">
        <v>6.6620999999999997</v>
      </c>
      <c r="N442" s="400">
        <v>7.3360000000000003</v>
      </c>
      <c r="O442" s="400">
        <v>4.6280999999999999</v>
      </c>
      <c r="P442" s="399">
        <v>3.4304000000000001</v>
      </c>
      <c r="Q442" s="399">
        <v>5.3277000000000001</v>
      </c>
      <c r="S442" s="399">
        <v>5.3962000000000003</v>
      </c>
      <c r="X442" s="399">
        <v>2.0394000000000001</v>
      </c>
      <c r="Y442" s="399">
        <v>5.7046000000000001</v>
      </c>
      <c r="Z442" s="399">
        <v>11.500299999999999</v>
      </c>
    </row>
    <row r="443" spans="1:26">
      <c r="A443" s="402">
        <v>43264</v>
      </c>
      <c r="E443" s="400">
        <v>1.9398</v>
      </c>
      <c r="G443" s="400">
        <v>6.7325999999999997</v>
      </c>
      <c r="H443" s="400">
        <v>5.3160999999999996</v>
      </c>
      <c r="I443" s="400">
        <v>7.6374000000000004</v>
      </c>
      <c r="J443" s="400">
        <v>7.8312999999999997</v>
      </c>
      <c r="K443" s="400">
        <v>6.0372000000000003</v>
      </c>
      <c r="L443" s="400">
        <v>10.401999999999999</v>
      </c>
      <c r="M443" s="400">
        <v>6.6620999999999997</v>
      </c>
      <c r="N443" s="400">
        <v>7.3360000000000003</v>
      </c>
      <c r="O443" s="400">
        <v>4.6258999999999997</v>
      </c>
      <c r="P443" s="399">
        <v>3.4289000000000001</v>
      </c>
      <c r="Q443" s="399">
        <v>5.3250000000000002</v>
      </c>
      <c r="S443" s="399">
        <v>5.3962000000000003</v>
      </c>
      <c r="X443" s="399">
        <v>2.0394000000000001</v>
      </c>
      <c r="Y443" s="399">
        <v>5.7046000000000001</v>
      </c>
      <c r="Z443" s="399">
        <v>11.500299999999999</v>
      </c>
    </row>
    <row r="444" spans="1:26">
      <c r="A444" s="402">
        <v>43265</v>
      </c>
      <c r="E444" s="400">
        <v>1.9398</v>
      </c>
      <c r="G444" s="400">
        <v>6.7325999999999997</v>
      </c>
      <c r="H444" s="400">
        <v>5.3160999999999996</v>
      </c>
      <c r="I444" s="400">
        <v>7.6374000000000004</v>
      </c>
      <c r="J444" s="400">
        <v>7.8312999999999997</v>
      </c>
      <c r="K444" s="400">
        <v>6.0372000000000003</v>
      </c>
      <c r="L444" s="400">
        <v>10.401999999999999</v>
      </c>
      <c r="M444" s="400">
        <v>6.6620999999999997</v>
      </c>
      <c r="N444" s="400">
        <v>7.3360000000000003</v>
      </c>
      <c r="O444" s="400">
        <v>4.6243999999999996</v>
      </c>
      <c r="P444" s="399">
        <v>3.4237000000000002</v>
      </c>
      <c r="Q444" s="399">
        <v>5.3445</v>
      </c>
      <c r="S444" s="399">
        <v>5.3962000000000003</v>
      </c>
      <c r="X444" s="399">
        <v>2.0394000000000001</v>
      </c>
      <c r="Y444" s="399">
        <v>5.7046000000000001</v>
      </c>
      <c r="Z444" s="399">
        <v>11.500299999999999</v>
      </c>
    </row>
    <row r="445" spans="1:26">
      <c r="A445" s="402">
        <v>43266</v>
      </c>
      <c r="E445" s="400">
        <v>1.9398</v>
      </c>
      <c r="G445" s="400">
        <v>6.7325999999999997</v>
      </c>
      <c r="H445" s="400">
        <v>5.3160999999999996</v>
      </c>
      <c r="I445" s="400">
        <v>7.6374000000000004</v>
      </c>
      <c r="J445" s="400">
        <v>7.8312999999999997</v>
      </c>
      <c r="K445" s="400">
        <v>6.0372000000000003</v>
      </c>
      <c r="L445" s="400">
        <v>10.401999999999999</v>
      </c>
      <c r="M445" s="400">
        <v>6.6620999999999997</v>
      </c>
      <c r="N445" s="400">
        <v>7.3360000000000003</v>
      </c>
      <c r="O445" s="400">
        <v>4.6325000000000003</v>
      </c>
      <c r="P445" s="399">
        <v>3.3908</v>
      </c>
      <c r="Q445" s="399">
        <v>5.3423999999999996</v>
      </c>
      <c r="S445" s="399">
        <v>5.3962000000000003</v>
      </c>
      <c r="X445" s="399">
        <v>2.0394000000000001</v>
      </c>
      <c r="Y445" s="399">
        <v>5.7046000000000001</v>
      </c>
      <c r="Z445" s="399">
        <v>11.500299999999999</v>
      </c>
    </row>
    <row r="446" spans="1:26">
      <c r="A446" s="402">
        <v>43269</v>
      </c>
      <c r="E446" s="400">
        <v>1.9398</v>
      </c>
      <c r="G446" s="400">
        <v>6.7325999999999997</v>
      </c>
      <c r="H446" s="400">
        <v>5.3160999999999996</v>
      </c>
      <c r="I446" s="400">
        <v>7.6374000000000004</v>
      </c>
      <c r="J446" s="400">
        <v>7.8312999999999997</v>
      </c>
      <c r="K446" s="400">
        <v>6.0372000000000003</v>
      </c>
      <c r="L446" s="400">
        <v>10.401999999999999</v>
      </c>
      <c r="M446" s="400">
        <v>6.6620999999999997</v>
      </c>
      <c r="N446" s="400">
        <v>7.3360000000000003</v>
      </c>
      <c r="O446" s="400">
        <v>4.6214000000000004</v>
      </c>
      <c r="P446" s="399">
        <v>3.4079999999999999</v>
      </c>
      <c r="Q446" s="399">
        <v>5.3273000000000001</v>
      </c>
      <c r="S446" s="399">
        <v>5.3962000000000003</v>
      </c>
      <c r="X446" s="399">
        <v>2.0394000000000001</v>
      </c>
      <c r="Y446" s="399">
        <v>5.7046000000000001</v>
      </c>
      <c r="Z446" s="399">
        <v>11.500299999999999</v>
      </c>
    </row>
    <row r="447" spans="1:26">
      <c r="A447" s="402">
        <v>43270</v>
      </c>
      <c r="E447" s="400">
        <v>1.9398</v>
      </c>
      <c r="G447" s="400">
        <v>6.7325999999999997</v>
      </c>
      <c r="H447" s="400">
        <v>5.3160999999999996</v>
      </c>
      <c r="I447" s="400">
        <v>7.6374000000000004</v>
      </c>
      <c r="J447" s="400">
        <v>7.8312999999999997</v>
      </c>
      <c r="K447" s="400">
        <v>6.0372000000000003</v>
      </c>
      <c r="L447" s="400">
        <v>10.401999999999999</v>
      </c>
      <c r="M447" s="400">
        <v>6.6620999999999997</v>
      </c>
      <c r="N447" s="400">
        <v>7.3360000000000003</v>
      </c>
      <c r="O447" s="400">
        <v>4.6166999999999998</v>
      </c>
      <c r="P447" s="399">
        <v>3.4274</v>
      </c>
      <c r="Q447" s="399">
        <v>5.3230000000000004</v>
      </c>
      <c r="S447" s="399">
        <v>5.3962000000000003</v>
      </c>
      <c r="X447" s="399">
        <v>2.0394000000000001</v>
      </c>
      <c r="Y447" s="399">
        <v>5.7046000000000001</v>
      </c>
      <c r="Z447" s="399">
        <v>11.500299999999999</v>
      </c>
    </row>
    <row r="448" spans="1:26">
      <c r="A448" s="402">
        <v>43271</v>
      </c>
      <c r="E448" s="400">
        <v>1.9398</v>
      </c>
      <c r="G448" s="400">
        <v>6.7325999999999997</v>
      </c>
      <c r="H448" s="400">
        <v>5.3160999999999996</v>
      </c>
      <c r="I448" s="400">
        <v>7.6374000000000004</v>
      </c>
      <c r="J448" s="400">
        <v>7.8312999999999997</v>
      </c>
      <c r="K448" s="400">
        <v>6.0372000000000003</v>
      </c>
      <c r="L448" s="400">
        <v>10.401999999999999</v>
      </c>
      <c r="M448" s="400">
        <v>6.6620999999999997</v>
      </c>
      <c r="N448" s="400">
        <v>7.3360000000000003</v>
      </c>
      <c r="O448" s="400">
        <v>4.6150000000000002</v>
      </c>
      <c r="P448" s="399">
        <v>3.4178999999999999</v>
      </c>
      <c r="Q448" s="399">
        <v>5.3308</v>
      </c>
      <c r="S448" s="399">
        <v>5.3962000000000003</v>
      </c>
      <c r="X448" s="399">
        <v>2.0394000000000001</v>
      </c>
      <c r="Y448" s="399">
        <v>5.7046000000000001</v>
      </c>
      <c r="Z448" s="399">
        <v>11.500299999999999</v>
      </c>
    </row>
    <row r="449" spans="1:26">
      <c r="A449" s="402">
        <v>43272</v>
      </c>
      <c r="E449" s="400">
        <v>1.9398</v>
      </c>
      <c r="G449" s="400">
        <v>6.7325999999999997</v>
      </c>
      <c r="H449" s="400">
        <v>5.3160999999999996</v>
      </c>
      <c r="I449" s="400">
        <v>7.6374000000000004</v>
      </c>
      <c r="J449" s="400">
        <v>7.8312999999999997</v>
      </c>
      <c r="K449" s="400">
        <v>6.0372000000000003</v>
      </c>
      <c r="L449" s="400">
        <v>10.401999999999999</v>
      </c>
      <c r="M449" s="400">
        <v>6.6620999999999997</v>
      </c>
      <c r="N449" s="400">
        <v>7.3360000000000003</v>
      </c>
      <c r="O449" s="400">
        <v>4.6111000000000004</v>
      </c>
      <c r="P449" s="399">
        <v>3.4220000000000002</v>
      </c>
      <c r="Q449" s="399">
        <v>5.3301999999999996</v>
      </c>
      <c r="S449" s="399">
        <v>5.3962000000000003</v>
      </c>
      <c r="X449" s="399">
        <v>2.0394000000000001</v>
      </c>
      <c r="Y449" s="399">
        <v>5.7046000000000001</v>
      </c>
      <c r="Z449" s="399">
        <v>11.500299999999999</v>
      </c>
    </row>
    <row r="450" spans="1:26">
      <c r="A450" s="402">
        <v>43273</v>
      </c>
      <c r="E450" s="400">
        <v>1.9398</v>
      </c>
      <c r="G450" s="400">
        <v>6.7325999999999997</v>
      </c>
      <c r="H450" s="400">
        <v>5.3160999999999996</v>
      </c>
      <c r="I450" s="400">
        <v>7.6374000000000004</v>
      </c>
      <c r="J450" s="400">
        <v>7.8312999999999997</v>
      </c>
      <c r="K450" s="400">
        <v>6.0372000000000003</v>
      </c>
      <c r="L450" s="400">
        <v>10.401999999999999</v>
      </c>
      <c r="M450" s="400">
        <v>6.6620999999999997</v>
      </c>
      <c r="N450" s="400">
        <v>7.3360000000000003</v>
      </c>
      <c r="O450" s="400">
        <v>4.6085000000000003</v>
      </c>
      <c r="P450" s="399">
        <v>3.431</v>
      </c>
      <c r="Q450" s="399">
        <v>5.3308999999999997</v>
      </c>
      <c r="S450" s="399">
        <v>5.3962000000000003</v>
      </c>
      <c r="X450" s="399">
        <v>2.0394000000000001</v>
      </c>
      <c r="Y450" s="399">
        <v>5.7046000000000001</v>
      </c>
      <c r="Z450" s="399">
        <v>11.500299999999999</v>
      </c>
    </row>
    <row r="451" spans="1:26">
      <c r="A451" s="402">
        <v>43276</v>
      </c>
      <c r="E451" s="400">
        <v>1.9398</v>
      </c>
      <c r="G451" s="400">
        <v>6.7325999999999997</v>
      </c>
      <c r="H451" s="400">
        <v>5.3160999999999996</v>
      </c>
      <c r="I451" s="400">
        <v>7.6374000000000004</v>
      </c>
      <c r="J451" s="400">
        <v>7.8312999999999997</v>
      </c>
      <c r="K451" s="400">
        <v>6.0372000000000003</v>
      </c>
      <c r="L451" s="400">
        <v>10.401999999999999</v>
      </c>
      <c r="M451" s="400">
        <v>6.6620999999999997</v>
      </c>
      <c r="N451" s="400">
        <v>7.3360000000000003</v>
      </c>
      <c r="O451" s="400">
        <v>4.5937000000000001</v>
      </c>
      <c r="P451" s="399">
        <v>3.4319999999999999</v>
      </c>
      <c r="Q451" s="399">
        <v>5.3192000000000004</v>
      </c>
      <c r="S451" s="399">
        <v>5.3962000000000003</v>
      </c>
      <c r="X451" s="399">
        <v>2.0394000000000001</v>
      </c>
      <c r="Y451" s="399">
        <v>5.7046000000000001</v>
      </c>
      <c r="Z451" s="399">
        <v>11.500299999999999</v>
      </c>
    </row>
    <row r="452" spans="1:26">
      <c r="A452" s="402">
        <v>43277</v>
      </c>
      <c r="E452" s="400">
        <v>1.9398</v>
      </c>
      <c r="G452" s="400">
        <v>6.7325999999999997</v>
      </c>
      <c r="H452" s="400">
        <v>5.3160999999999996</v>
      </c>
      <c r="I452" s="400">
        <v>7.6374000000000004</v>
      </c>
      <c r="J452" s="400">
        <v>7.8312999999999997</v>
      </c>
      <c r="K452" s="400">
        <v>6.0372000000000003</v>
      </c>
      <c r="L452" s="400">
        <v>10.401999999999999</v>
      </c>
      <c r="M452" s="400">
        <v>6.6620999999999997</v>
      </c>
      <c r="N452" s="400">
        <v>7.3360000000000003</v>
      </c>
      <c r="O452" s="400">
        <v>4.5892999999999997</v>
      </c>
      <c r="P452" s="399">
        <v>3.4679000000000002</v>
      </c>
      <c r="Q452" s="399">
        <v>5.3146000000000004</v>
      </c>
      <c r="S452" s="399">
        <v>5.3962000000000003</v>
      </c>
      <c r="X452" s="399">
        <v>2.0394000000000001</v>
      </c>
      <c r="Y452" s="399">
        <v>5.7046000000000001</v>
      </c>
      <c r="Z452" s="399">
        <v>11.500299999999999</v>
      </c>
    </row>
    <row r="453" spans="1:26">
      <c r="A453" s="402">
        <v>43278</v>
      </c>
      <c r="E453" s="400">
        <v>1.9398</v>
      </c>
      <c r="G453" s="400">
        <v>6.7325999999999997</v>
      </c>
      <c r="H453" s="400">
        <v>5.3160999999999996</v>
      </c>
      <c r="I453" s="400">
        <v>7.6374000000000004</v>
      </c>
      <c r="J453" s="400">
        <v>7.8312999999999997</v>
      </c>
      <c r="K453" s="400">
        <v>6.0372000000000003</v>
      </c>
      <c r="L453" s="400">
        <v>10.401999999999999</v>
      </c>
      <c r="M453" s="400">
        <v>6.6620999999999997</v>
      </c>
      <c r="N453" s="400">
        <v>7.3360000000000003</v>
      </c>
      <c r="O453" s="400">
        <v>4.5856000000000003</v>
      </c>
      <c r="P453" s="399">
        <v>3.4885999999999999</v>
      </c>
      <c r="Q453" s="399">
        <v>5.3112000000000004</v>
      </c>
      <c r="S453" s="399">
        <v>5.3962000000000003</v>
      </c>
      <c r="X453" s="399">
        <v>2.0394000000000001</v>
      </c>
      <c r="Y453" s="399">
        <v>5.7046000000000001</v>
      </c>
      <c r="Z453" s="399">
        <v>11.500299999999999</v>
      </c>
    </row>
    <row r="454" spans="1:26">
      <c r="A454" s="402">
        <v>43279</v>
      </c>
      <c r="E454" s="400">
        <v>1.9398</v>
      </c>
      <c r="G454" s="400">
        <v>6.7325999999999997</v>
      </c>
      <c r="H454" s="400">
        <v>5.3160999999999996</v>
      </c>
      <c r="I454" s="400">
        <v>7.6374000000000004</v>
      </c>
      <c r="J454" s="400">
        <v>7.8312999999999997</v>
      </c>
      <c r="K454" s="400">
        <v>6.0372000000000003</v>
      </c>
      <c r="L454" s="400">
        <v>10.401999999999999</v>
      </c>
      <c r="M454" s="400">
        <v>6.6620999999999997</v>
      </c>
      <c r="N454" s="400">
        <v>7.3360000000000003</v>
      </c>
      <c r="O454" s="400">
        <v>4.5766999999999998</v>
      </c>
      <c r="P454" s="399">
        <v>3.5116000000000001</v>
      </c>
      <c r="Q454" s="399">
        <v>5.3055000000000003</v>
      </c>
      <c r="S454" s="399">
        <v>5.3962000000000003</v>
      </c>
      <c r="X454" s="399">
        <v>2.0394000000000001</v>
      </c>
      <c r="Y454" s="399">
        <v>5.7046000000000001</v>
      </c>
      <c r="Z454" s="399">
        <v>11.500299999999999</v>
      </c>
    </row>
    <row r="455" spans="1:26">
      <c r="A455" s="402">
        <v>43280</v>
      </c>
      <c r="E455" s="400">
        <v>1.9398</v>
      </c>
      <c r="G455" s="400">
        <v>6.7325999999999997</v>
      </c>
      <c r="H455" s="400">
        <v>5.3160999999999996</v>
      </c>
      <c r="I455" s="400">
        <v>7.6374000000000004</v>
      </c>
      <c r="J455" s="400">
        <v>7.8312999999999997</v>
      </c>
      <c r="K455" s="400">
        <v>6.0372000000000003</v>
      </c>
      <c r="L455" s="400">
        <v>10.401999999999999</v>
      </c>
      <c r="M455" s="400">
        <v>6.6620999999999997</v>
      </c>
      <c r="N455" s="400">
        <v>7.3360000000000003</v>
      </c>
      <c r="O455" s="400">
        <v>4.5731000000000002</v>
      </c>
      <c r="P455" s="399">
        <v>3.5183</v>
      </c>
      <c r="Q455" s="399">
        <v>5.3087999999999997</v>
      </c>
      <c r="S455" s="399">
        <v>5.3962000000000003</v>
      </c>
      <c r="X455" s="399">
        <v>2.0394000000000001</v>
      </c>
      <c r="Y455" s="399">
        <v>5.7046000000000001</v>
      </c>
      <c r="Z455" s="399">
        <v>11.500299999999999</v>
      </c>
    </row>
    <row r="456" spans="1:26">
      <c r="A456" s="402">
        <v>43283</v>
      </c>
      <c r="E456" s="400">
        <v>1.9339</v>
      </c>
      <c r="G456" s="400">
        <v>6.6772999999999998</v>
      </c>
      <c r="H456" s="400">
        <v>5.2975000000000003</v>
      </c>
      <c r="I456" s="400">
        <v>7.625</v>
      </c>
      <c r="J456" s="400">
        <v>7.8331999999999997</v>
      </c>
      <c r="K456" s="400">
        <v>6.0490000000000004</v>
      </c>
      <c r="L456" s="400">
        <v>10.5389</v>
      </c>
      <c r="M456" s="400">
        <v>6.6169000000000002</v>
      </c>
      <c r="N456" s="400">
        <v>7.2809999999999997</v>
      </c>
      <c r="O456" s="400">
        <v>4.6109</v>
      </c>
      <c r="P456" s="399">
        <v>3.5710999999999999</v>
      </c>
      <c r="Q456" s="399">
        <v>5.3851000000000004</v>
      </c>
      <c r="S456" s="399">
        <v>5.4476000000000004</v>
      </c>
      <c r="X456" s="399">
        <v>2.0306999999999999</v>
      </c>
      <c r="Y456" s="399">
        <v>5.6917999999999997</v>
      </c>
      <c r="Z456" s="399">
        <v>11.4648</v>
      </c>
    </row>
    <row r="457" spans="1:26">
      <c r="A457" s="402">
        <v>43284</v>
      </c>
      <c r="E457" s="400">
        <v>1.9339</v>
      </c>
      <c r="G457" s="400">
        <v>6.6772999999999998</v>
      </c>
      <c r="H457" s="400">
        <v>5.2975000000000003</v>
      </c>
      <c r="I457" s="400">
        <v>7.625</v>
      </c>
      <c r="J457" s="400">
        <v>7.8331999999999997</v>
      </c>
      <c r="K457" s="400">
        <v>6.0490000000000004</v>
      </c>
      <c r="L457" s="400">
        <v>10.5389</v>
      </c>
      <c r="M457" s="400">
        <v>6.6169000000000002</v>
      </c>
      <c r="N457" s="400">
        <v>7.2809999999999997</v>
      </c>
      <c r="O457" s="400">
        <v>4.6044999999999998</v>
      </c>
      <c r="P457" s="399">
        <v>3.5627</v>
      </c>
      <c r="Q457" s="399">
        <v>5.3856999999999999</v>
      </c>
      <c r="S457" s="399">
        <v>5.4476000000000004</v>
      </c>
      <c r="X457" s="399">
        <v>2.0306999999999999</v>
      </c>
      <c r="Y457" s="399">
        <v>5.6917999999999997</v>
      </c>
      <c r="Z457" s="399">
        <v>11.4648</v>
      </c>
    </row>
    <row r="458" spans="1:26">
      <c r="A458" s="402">
        <v>43285</v>
      </c>
      <c r="E458" s="400">
        <v>1.9339</v>
      </c>
      <c r="G458" s="400">
        <v>6.6772999999999998</v>
      </c>
      <c r="H458" s="400">
        <v>5.2975000000000003</v>
      </c>
      <c r="I458" s="400">
        <v>7.625</v>
      </c>
      <c r="J458" s="400">
        <v>7.8331999999999997</v>
      </c>
      <c r="K458" s="400">
        <v>6.0490000000000004</v>
      </c>
      <c r="L458" s="400">
        <v>10.5389</v>
      </c>
      <c r="M458" s="400">
        <v>6.6169000000000002</v>
      </c>
      <c r="N458" s="400">
        <v>7.2809999999999997</v>
      </c>
      <c r="O458" s="400">
        <v>4.6017999999999999</v>
      </c>
      <c r="P458" s="399">
        <v>3.5735999999999999</v>
      </c>
      <c r="Q458" s="399">
        <v>5.3878000000000004</v>
      </c>
      <c r="S458" s="399">
        <v>5.4476000000000004</v>
      </c>
      <c r="X458" s="399">
        <v>2.0306999999999999</v>
      </c>
      <c r="Y458" s="399">
        <v>5.6917999999999997</v>
      </c>
      <c r="Z458" s="399">
        <v>11.4648</v>
      </c>
    </row>
    <row r="459" spans="1:26">
      <c r="A459" s="402">
        <v>43286</v>
      </c>
      <c r="E459" s="400">
        <v>1.9339</v>
      </c>
      <c r="G459" s="400">
        <v>6.6772999999999998</v>
      </c>
      <c r="H459" s="400">
        <v>5.2975000000000003</v>
      </c>
      <c r="I459" s="400">
        <v>7.625</v>
      </c>
      <c r="J459" s="400">
        <v>7.8331999999999997</v>
      </c>
      <c r="K459" s="400">
        <v>6.0490000000000004</v>
      </c>
      <c r="L459" s="400">
        <v>10.5389</v>
      </c>
      <c r="M459" s="400">
        <v>6.6169000000000002</v>
      </c>
      <c r="N459" s="400">
        <v>7.2809999999999997</v>
      </c>
      <c r="O459" s="400">
        <v>4.5991999999999997</v>
      </c>
      <c r="P459" s="399">
        <v>3.5341999999999998</v>
      </c>
      <c r="Q459" s="399">
        <v>5.3837999999999999</v>
      </c>
      <c r="S459" s="399">
        <v>5.4476000000000004</v>
      </c>
      <c r="X459" s="399">
        <v>2.0306999999999999</v>
      </c>
      <c r="Y459" s="399">
        <v>5.6917999999999997</v>
      </c>
      <c r="Z459" s="399">
        <v>11.4648</v>
      </c>
    </row>
    <row r="460" spans="1:26">
      <c r="A460" s="402">
        <v>43287</v>
      </c>
      <c r="E460" s="400">
        <v>1.9339</v>
      </c>
      <c r="G460" s="400">
        <v>6.6772999999999998</v>
      </c>
      <c r="H460" s="400">
        <v>5.2975000000000003</v>
      </c>
      <c r="I460" s="400">
        <v>7.625</v>
      </c>
      <c r="J460" s="400">
        <v>7.8331999999999997</v>
      </c>
      <c r="K460" s="400">
        <v>6.0490000000000004</v>
      </c>
      <c r="L460" s="400">
        <v>10.5389</v>
      </c>
      <c r="M460" s="400">
        <v>6.6169000000000002</v>
      </c>
      <c r="N460" s="400">
        <v>7.2809999999999997</v>
      </c>
      <c r="O460" s="400">
        <v>4.5972</v>
      </c>
      <c r="P460" s="399">
        <v>3.5234999999999999</v>
      </c>
      <c r="Q460" s="399">
        <v>5.3845000000000001</v>
      </c>
      <c r="S460" s="399">
        <v>5.4476000000000004</v>
      </c>
      <c r="X460" s="399">
        <v>2.0306999999999999</v>
      </c>
      <c r="Y460" s="399">
        <v>5.6917999999999997</v>
      </c>
      <c r="Z460" s="399">
        <v>11.4648</v>
      </c>
    </row>
    <row r="461" spans="1:26">
      <c r="A461" s="402">
        <v>43290</v>
      </c>
      <c r="E461" s="400">
        <v>1.9339</v>
      </c>
      <c r="G461" s="400">
        <v>6.6772999999999998</v>
      </c>
      <c r="H461" s="400">
        <v>5.2975000000000003</v>
      </c>
      <c r="I461" s="400">
        <v>7.625</v>
      </c>
      <c r="J461" s="400">
        <v>7.8331999999999997</v>
      </c>
      <c r="K461" s="400">
        <v>6.0490000000000004</v>
      </c>
      <c r="L461" s="400">
        <v>10.5389</v>
      </c>
      <c r="M461" s="400">
        <v>6.6169000000000002</v>
      </c>
      <c r="N461" s="400">
        <v>7.2809999999999997</v>
      </c>
      <c r="O461" s="400">
        <v>4.5926999999999998</v>
      </c>
      <c r="P461" s="399">
        <v>3.5101</v>
      </c>
      <c r="Q461" s="399">
        <v>5.3795000000000002</v>
      </c>
      <c r="S461" s="399">
        <v>5.4476000000000004</v>
      </c>
      <c r="X461" s="399">
        <v>2.0306999999999999</v>
      </c>
      <c r="Y461" s="399">
        <v>5.6917999999999997</v>
      </c>
      <c r="Z461" s="399">
        <v>11.4648</v>
      </c>
    </row>
    <row r="462" spans="1:26">
      <c r="A462" s="402">
        <v>43291</v>
      </c>
      <c r="E462" s="400">
        <v>1.9339</v>
      </c>
      <c r="G462" s="400">
        <v>6.6772999999999998</v>
      </c>
      <c r="H462" s="400">
        <v>5.2975000000000003</v>
      </c>
      <c r="I462" s="400">
        <v>7.625</v>
      </c>
      <c r="J462" s="400">
        <v>7.8331999999999997</v>
      </c>
      <c r="K462" s="400">
        <v>6.0490000000000004</v>
      </c>
      <c r="L462" s="400">
        <v>10.5389</v>
      </c>
      <c r="M462" s="400">
        <v>6.6169000000000002</v>
      </c>
      <c r="N462" s="400">
        <v>7.2809999999999997</v>
      </c>
      <c r="O462" s="400">
        <v>4.5902000000000003</v>
      </c>
      <c r="P462" s="399">
        <v>3.4950999999999999</v>
      </c>
      <c r="Q462" s="399">
        <v>5.3818000000000001</v>
      </c>
      <c r="S462" s="399">
        <v>5.4476000000000004</v>
      </c>
      <c r="X462" s="399">
        <v>2.0306999999999999</v>
      </c>
      <c r="Y462" s="399">
        <v>5.6917999999999997</v>
      </c>
      <c r="Z462" s="399">
        <v>11.4648</v>
      </c>
    </row>
    <row r="463" spans="1:26">
      <c r="A463" s="402">
        <v>43292</v>
      </c>
      <c r="E463" s="400">
        <v>1.9339</v>
      </c>
      <c r="G463" s="400">
        <v>6.6772999999999998</v>
      </c>
      <c r="H463" s="400">
        <v>5.2975000000000003</v>
      </c>
      <c r="I463" s="400">
        <v>7.625</v>
      </c>
      <c r="J463" s="400">
        <v>7.8331999999999997</v>
      </c>
      <c r="K463" s="400">
        <v>6.0490000000000004</v>
      </c>
      <c r="L463" s="400">
        <v>10.5389</v>
      </c>
      <c r="M463" s="400">
        <v>6.6169000000000002</v>
      </c>
      <c r="N463" s="400">
        <v>7.2809999999999997</v>
      </c>
      <c r="O463" s="400">
        <v>4.5853999999999999</v>
      </c>
      <c r="P463" s="399">
        <v>3.4823</v>
      </c>
      <c r="Q463" s="399">
        <v>5.3784000000000001</v>
      </c>
      <c r="S463" s="399">
        <v>5.4476000000000004</v>
      </c>
      <c r="X463" s="399">
        <v>2.0306999999999999</v>
      </c>
      <c r="Y463" s="399">
        <v>5.6917999999999997</v>
      </c>
      <c r="Z463" s="399">
        <v>11.4648</v>
      </c>
    </row>
    <row r="464" spans="1:26">
      <c r="A464" s="402">
        <v>43293</v>
      </c>
      <c r="E464" s="400">
        <v>1.9339</v>
      </c>
      <c r="G464" s="400">
        <v>6.6772999999999998</v>
      </c>
      <c r="H464" s="400">
        <v>5.2975000000000003</v>
      </c>
      <c r="I464" s="400">
        <v>7.625</v>
      </c>
      <c r="J464" s="400">
        <v>7.8331999999999997</v>
      </c>
      <c r="K464" s="400">
        <v>6.0490000000000004</v>
      </c>
      <c r="L464" s="400">
        <v>10.5389</v>
      </c>
      <c r="M464" s="400">
        <v>6.6169000000000002</v>
      </c>
      <c r="N464" s="400">
        <v>7.2809999999999997</v>
      </c>
      <c r="O464" s="400">
        <v>4.5839999999999996</v>
      </c>
      <c r="P464" s="399">
        <v>3.4824000000000002</v>
      </c>
      <c r="Q464" s="399">
        <v>5.3783000000000003</v>
      </c>
      <c r="S464" s="399">
        <v>5.4476000000000004</v>
      </c>
      <c r="X464" s="399">
        <v>2.0306999999999999</v>
      </c>
      <c r="Y464" s="399">
        <v>5.6917999999999997</v>
      </c>
      <c r="Z464" s="399">
        <v>11.4648</v>
      </c>
    </row>
    <row r="465" spans="1:26">
      <c r="A465" s="402">
        <v>43294</v>
      </c>
      <c r="E465" s="400">
        <v>1.9339</v>
      </c>
      <c r="G465" s="400">
        <v>6.6772999999999998</v>
      </c>
      <c r="H465" s="400">
        <v>5.2975000000000003</v>
      </c>
      <c r="I465" s="400">
        <v>7.625</v>
      </c>
      <c r="J465" s="400">
        <v>7.8331999999999997</v>
      </c>
      <c r="K465" s="400">
        <v>6.0490000000000004</v>
      </c>
      <c r="L465" s="400">
        <v>10.5389</v>
      </c>
      <c r="M465" s="400">
        <v>6.6169000000000002</v>
      </c>
      <c r="N465" s="400">
        <v>7.2809999999999997</v>
      </c>
      <c r="O465" s="400">
        <v>4.5819999999999999</v>
      </c>
      <c r="P465" s="399">
        <v>3.4725000000000001</v>
      </c>
      <c r="Q465" s="399">
        <v>5.3734999999999999</v>
      </c>
      <c r="S465" s="399">
        <v>5.4476000000000004</v>
      </c>
      <c r="X465" s="399">
        <v>2.0306999999999999</v>
      </c>
      <c r="Y465" s="399">
        <v>5.6917999999999997</v>
      </c>
      <c r="Z465" s="399">
        <v>11.4648</v>
      </c>
    </row>
    <row r="466" spans="1:26">
      <c r="A466" s="402">
        <v>43297</v>
      </c>
      <c r="E466" s="400">
        <v>1.9339</v>
      </c>
      <c r="G466" s="400">
        <v>6.6772999999999998</v>
      </c>
      <c r="H466" s="400">
        <v>5.2975000000000003</v>
      </c>
      <c r="I466" s="400">
        <v>7.625</v>
      </c>
      <c r="J466" s="400">
        <v>7.8331999999999997</v>
      </c>
      <c r="K466" s="400">
        <v>6.0490000000000004</v>
      </c>
      <c r="L466" s="400">
        <v>10.5389</v>
      </c>
      <c r="M466" s="400">
        <v>6.6169000000000002</v>
      </c>
      <c r="N466" s="400">
        <v>7.2809999999999997</v>
      </c>
      <c r="O466" s="400">
        <v>4.5891999999999999</v>
      </c>
      <c r="P466" s="399">
        <v>3.4832000000000001</v>
      </c>
      <c r="Q466" s="399">
        <v>5.3727</v>
      </c>
      <c r="S466" s="399">
        <v>5.4476000000000004</v>
      </c>
      <c r="X466" s="399">
        <v>2.0306999999999999</v>
      </c>
      <c r="Y466" s="399">
        <v>5.6917999999999997</v>
      </c>
      <c r="Z466" s="399">
        <v>11.4648</v>
      </c>
    </row>
    <row r="467" spans="1:26">
      <c r="A467" s="402">
        <v>43298</v>
      </c>
      <c r="E467" s="400">
        <v>1.9339</v>
      </c>
      <c r="G467" s="400">
        <v>6.6772999999999998</v>
      </c>
      <c r="H467" s="400">
        <v>5.2975000000000003</v>
      </c>
      <c r="I467" s="400">
        <v>7.625</v>
      </c>
      <c r="J467" s="400">
        <v>7.8331999999999997</v>
      </c>
      <c r="K467" s="400">
        <v>6.0490000000000004</v>
      </c>
      <c r="L467" s="400">
        <v>10.5389</v>
      </c>
      <c r="M467" s="400">
        <v>6.6169000000000002</v>
      </c>
      <c r="N467" s="400">
        <v>7.2809999999999997</v>
      </c>
      <c r="O467" s="400">
        <v>4.5857000000000001</v>
      </c>
      <c r="P467" s="399">
        <v>3.4765999999999999</v>
      </c>
      <c r="Q467" s="399">
        <v>5.3693999999999997</v>
      </c>
      <c r="S467" s="399">
        <v>5.4476000000000004</v>
      </c>
      <c r="X467" s="399">
        <v>2.0306999999999999</v>
      </c>
      <c r="Y467" s="399">
        <v>5.6917999999999997</v>
      </c>
      <c r="Z467" s="399">
        <v>11.4648</v>
      </c>
    </row>
    <row r="468" spans="1:26">
      <c r="A468" s="402">
        <v>43299</v>
      </c>
      <c r="E468" s="400">
        <v>1.9339</v>
      </c>
      <c r="G468" s="400">
        <v>6.6772999999999998</v>
      </c>
      <c r="H468" s="400">
        <v>5.2975000000000003</v>
      </c>
      <c r="I468" s="400">
        <v>7.625</v>
      </c>
      <c r="J468" s="400">
        <v>7.8331999999999997</v>
      </c>
      <c r="K468" s="400">
        <v>6.0490000000000004</v>
      </c>
      <c r="L468" s="400">
        <v>10.5389</v>
      </c>
      <c r="M468" s="400">
        <v>6.6169000000000002</v>
      </c>
      <c r="N468" s="400">
        <v>7.2809999999999997</v>
      </c>
      <c r="O468" s="400">
        <v>4.5841000000000003</v>
      </c>
      <c r="P468" s="399">
        <v>3.4603000000000002</v>
      </c>
      <c r="Q468" s="399">
        <v>5.3655999999999997</v>
      </c>
      <c r="S468" s="399">
        <v>5.4476000000000004</v>
      </c>
      <c r="X468" s="399">
        <v>2.0306999999999999</v>
      </c>
      <c r="Y468" s="399">
        <v>5.6917999999999997</v>
      </c>
      <c r="Z468" s="399">
        <v>11.4648</v>
      </c>
    </row>
    <row r="469" spans="1:26">
      <c r="A469" s="402">
        <v>43300</v>
      </c>
      <c r="E469" s="400">
        <v>1.9339</v>
      </c>
      <c r="G469" s="400">
        <v>6.6772999999999998</v>
      </c>
      <c r="H469" s="400">
        <v>5.2975000000000003</v>
      </c>
      <c r="I469" s="400">
        <v>7.625</v>
      </c>
      <c r="J469" s="400">
        <v>7.8331999999999997</v>
      </c>
      <c r="K469" s="400">
        <v>6.0490000000000004</v>
      </c>
      <c r="L469" s="400">
        <v>10.5389</v>
      </c>
      <c r="M469" s="400">
        <v>6.6169000000000002</v>
      </c>
      <c r="N469" s="400">
        <v>7.2809999999999997</v>
      </c>
      <c r="O469" s="400">
        <v>4.5778999999999996</v>
      </c>
      <c r="P469" s="399">
        <v>3.4502999999999999</v>
      </c>
      <c r="Q469" s="399">
        <v>5.3605</v>
      </c>
      <c r="S469" s="399">
        <v>5.4476000000000004</v>
      </c>
      <c r="X469" s="399">
        <v>2.0306999999999999</v>
      </c>
      <c r="Y469" s="399">
        <v>5.6917999999999997</v>
      </c>
      <c r="Z469" s="399">
        <v>11.4648</v>
      </c>
    </row>
    <row r="470" spans="1:26">
      <c r="A470" s="402">
        <v>43301</v>
      </c>
      <c r="E470" s="400">
        <v>1.9339</v>
      </c>
      <c r="G470" s="400">
        <v>6.6772999999999998</v>
      </c>
      <c r="H470" s="400">
        <v>5.2975000000000003</v>
      </c>
      <c r="I470" s="400">
        <v>7.625</v>
      </c>
      <c r="J470" s="400">
        <v>7.8331999999999997</v>
      </c>
      <c r="K470" s="400">
        <v>6.0490000000000004</v>
      </c>
      <c r="L470" s="400">
        <v>10.5389</v>
      </c>
      <c r="M470" s="400">
        <v>6.6169000000000002</v>
      </c>
      <c r="N470" s="400">
        <v>7.2809999999999997</v>
      </c>
      <c r="O470" s="400">
        <v>4.5758999999999999</v>
      </c>
      <c r="P470" s="399">
        <v>3.4533</v>
      </c>
      <c r="Q470" s="399">
        <v>5.3521000000000001</v>
      </c>
      <c r="S470" s="399">
        <v>5.4476000000000004</v>
      </c>
      <c r="X470" s="399">
        <v>2.0306999999999999</v>
      </c>
      <c r="Y470" s="399">
        <v>5.6917999999999997</v>
      </c>
      <c r="Z470" s="399">
        <v>11.4648</v>
      </c>
    </row>
    <row r="471" spans="1:26">
      <c r="A471" s="402">
        <v>43304</v>
      </c>
      <c r="E471" s="400">
        <v>1.9339</v>
      </c>
      <c r="G471" s="400">
        <v>6.6772999999999998</v>
      </c>
      <c r="H471" s="400">
        <v>5.2975000000000003</v>
      </c>
      <c r="I471" s="400">
        <v>7.625</v>
      </c>
      <c r="J471" s="400">
        <v>7.8331999999999997</v>
      </c>
      <c r="K471" s="400">
        <v>6.0490000000000004</v>
      </c>
      <c r="L471" s="400">
        <v>10.5389</v>
      </c>
      <c r="M471" s="400">
        <v>6.6169000000000002</v>
      </c>
      <c r="N471" s="400">
        <v>7.2809999999999997</v>
      </c>
      <c r="O471" s="400">
        <v>4.5681000000000003</v>
      </c>
      <c r="P471" s="399">
        <v>3.4382999999999999</v>
      </c>
      <c r="Q471" s="399">
        <v>5.3449</v>
      </c>
      <c r="S471" s="399">
        <v>5.4476000000000004</v>
      </c>
      <c r="X471" s="399">
        <v>2.0306999999999999</v>
      </c>
      <c r="Y471" s="399">
        <v>5.6917999999999997</v>
      </c>
      <c r="Z471" s="399">
        <v>11.4648</v>
      </c>
    </row>
    <row r="472" spans="1:26">
      <c r="A472" s="402">
        <v>43305</v>
      </c>
      <c r="E472" s="400">
        <v>1.9339</v>
      </c>
      <c r="G472" s="400">
        <v>6.6772999999999998</v>
      </c>
      <c r="H472" s="400">
        <v>5.2975000000000003</v>
      </c>
      <c r="I472" s="400">
        <v>7.625</v>
      </c>
      <c r="J472" s="400">
        <v>7.8331999999999997</v>
      </c>
      <c r="K472" s="400">
        <v>6.0490000000000004</v>
      </c>
      <c r="L472" s="400">
        <v>10.5389</v>
      </c>
      <c r="M472" s="400">
        <v>6.6169000000000002</v>
      </c>
      <c r="N472" s="400">
        <v>7.2809999999999997</v>
      </c>
      <c r="O472" s="400">
        <v>4.5667999999999997</v>
      </c>
      <c r="P472" s="399">
        <v>3.4279999999999999</v>
      </c>
      <c r="Q472" s="399">
        <v>5.3578000000000001</v>
      </c>
      <c r="S472" s="399">
        <v>5.4476000000000004</v>
      </c>
      <c r="X472" s="399">
        <v>2.0306999999999999</v>
      </c>
      <c r="Y472" s="399">
        <v>5.6917999999999997</v>
      </c>
      <c r="Z472" s="399">
        <v>11.4648</v>
      </c>
    </row>
    <row r="473" spans="1:26">
      <c r="A473" s="402">
        <v>43306</v>
      </c>
      <c r="E473" s="400">
        <v>1.9339</v>
      </c>
      <c r="G473" s="400">
        <v>6.6772999999999998</v>
      </c>
      <c r="H473" s="400">
        <v>5.2975000000000003</v>
      </c>
      <c r="I473" s="400">
        <v>7.625</v>
      </c>
      <c r="J473" s="400">
        <v>7.8331999999999997</v>
      </c>
      <c r="K473" s="400">
        <v>6.0490000000000004</v>
      </c>
      <c r="L473" s="400">
        <v>10.5389</v>
      </c>
      <c r="M473" s="400">
        <v>6.6169000000000002</v>
      </c>
      <c r="N473" s="400">
        <v>7.2809999999999997</v>
      </c>
      <c r="O473" s="400">
        <v>4.5648</v>
      </c>
      <c r="P473" s="399">
        <v>3.4306999999999999</v>
      </c>
      <c r="Q473" s="399">
        <v>5.3617999999999997</v>
      </c>
      <c r="S473" s="399">
        <v>5.4476000000000004</v>
      </c>
      <c r="X473" s="399">
        <v>2.0306999999999999</v>
      </c>
      <c r="Y473" s="399">
        <v>5.6917999999999997</v>
      </c>
      <c r="Z473" s="399">
        <v>11.4648</v>
      </c>
    </row>
    <row r="474" spans="1:26">
      <c r="A474" s="402">
        <v>43307</v>
      </c>
      <c r="E474" s="400">
        <v>1.9339</v>
      </c>
      <c r="G474" s="400">
        <v>6.6772999999999998</v>
      </c>
      <c r="H474" s="400">
        <v>5.2975000000000003</v>
      </c>
      <c r="I474" s="400">
        <v>7.625</v>
      </c>
      <c r="J474" s="400">
        <v>7.8331999999999997</v>
      </c>
      <c r="K474" s="400">
        <v>6.0490000000000004</v>
      </c>
      <c r="L474" s="400">
        <v>10.5389</v>
      </c>
      <c r="M474" s="400">
        <v>6.6169000000000002</v>
      </c>
      <c r="N474" s="400">
        <v>7.2809999999999997</v>
      </c>
      <c r="O474" s="400">
        <v>4.5644</v>
      </c>
      <c r="P474" s="399">
        <v>3.4135</v>
      </c>
      <c r="Q474" s="399">
        <v>5.3623000000000003</v>
      </c>
      <c r="S474" s="399">
        <v>5.4476000000000004</v>
      </c>
      <c r="X474" s="399">
        <v>2.0306999999999999</v>
      </c>
      <c r="Y474" s="399">
        <v>5.6917999999999997</v>
      </c>
      <c r="Z474" s="399">
        <v>11.4648</v>
      </c>
    </row>
    <row r="475" spans="1:26">
      <c r="A475" s="402">
        <v>43308</v>
      </c>
      <c r="E475" s="400">
        <v>1.9339</v>
      </c>
      <c r="G475" s="400">
        <v>6.6772999999999998</v>
      </c>
      <c r="H475" s="400">
        <v>5.2975000000000003</v>
      </c>
      <c r="I475" s="400">
        <v>7.625</v>
      </c>
      <c r="J475" s="400">
        <v>7.8331999999999997</v>
      </c>
      <c r="K475" s="400">
        <v>6.0490000000000004</v>
      </c>
      <c r="L475" s="400">
        <v>10.5389</v>
      </c>
      <c r="M475" s="400">
        <v>6.6169000000000002</v>
      </c>
      <c r="N475" s="400">
        <v>7.2809999999999997</v>
      </c>
      <c r="O475" s="400">
        <v>4.5625</v>
      </c>
      <c r="P475" s="399">
        <v>3.4035000000000002</v>
      </c>
      <c r="Q475" s="399">
        <v>5.3602999999999996</v>
      </c>
      <c r="S475" s="399">
        <v>5.4476000000000004</v>
      </c>
      <c r="X475" s="399">
        <v>2.0306999999999999</v>
      </c>
      <c r="Y475" s="399">
        <v>5.6917999999999997</v>
      </c>
      <c r="Z475" s="399">
        <v>11.4648</v>
      </c>
    </row>
    <row r="476" spans="1:26">
      <c r="A476" s="402">
        <v>43311</v>
      </c>
      <c r="E476" s="400">
        <v>1.9339</v>
      </c>
      <c r="G476" s="400">
        <v>6.6772999999999998</v>
      </c>
      <c r="H476" s="400">
        <v>5.2975000000000003</v>
      </c>
      <c r="I476" s="400">
        <v>7.625</v>
      </c>
      <c r="J476" s="400">
        <v>7.8331999999999997</v>
      </c>
      <c r="K476" s="400">
        <v>6.0490000000000004</v>
      </c>
      <c r="L476" s="400">
        <v>10.5389</v>
      </c>
      <c r="M476" s="400">
        <v>6.6169000000000002</v>
      </c>
      <c r="N476" s="400">
        <v>7.2809999999999997</v>
      </c>
      <c r="O476" s="400">
        <v>4.5551000000000004</v>
      </c>
      <c r="P476" s="399">
        <v>3.3921999999999999</v>
      </c>
      <c r="Q476" s="399">
        <v>5.3544</v>
      </c>
      <c r="S476" s="399">
        <v>5.4476000000000004</v>
      </c>
      <c r="X476" s="399">
        <v>2.0306999999999999</v>
      </c>
      <c r="Y476" s="399">
        <v>5.6917999999999997</v>
      </c>
      <c r="Z476" s="399">
        <v>11.4648</v>
      </c>
    </row>
    <row r="477" spans="1:26">
      <c r="A477" s="402">
        <v>43312</v>
      </c>
      <c r="E477" s="400">
        <v>1.9339</v>
      </c>
      <c r="G477" s="400">
        <v>6.6772999999999998</v>
      </c>
      <c r="H477" s="400">
        <v>5.2975000000000003</v>
      </c>
      <c r="I477" s="400">
        <v>7.625</v>
      </c>
      <c r="J477" s="400">
        <v>7.8331999999999997</v>
      </c>
      <c r="K477" s="400">
        <v>6.0490000000000004</v>
      </c>
      <c r="L477" s="400">
        <v>10.5389</v>
      </c>
      <c r="M477" s="400">
        <v>6.6169000000000002</v>
      </c>
      <c r="N477" s="400">
        <v>7.2809999999999997</v>
      </c>
      <c r="O477" s="400">
        <v>4.5564</v>
      </c>
      <c r="P477" s="399">
        <v>3.3891</v>
      </c>
      <c r="Q477" s="399">
        <v>5.3571999999999997</v>
      </c>
      <c r="S477" s="399">
        <v>5.4476000000000004</v>
      </c>
      <c r="X477" s="399">
        <v>2.0306999999999999</v>
      </c>
      <c r="Y477" s="399">
        <v>5.6917999999999997</v>
      </c>
      <c r="Z477" s="399">
        <v>11.4648</v>
      </c>
    </row>
    <row r="478" spans="1:26">
      <c r="A478" s="402">
        <v>43313</v>
      </c>
      <c r="E478" s="400">
        <v>1.8551</v>
      </c>
      <c r="G478" s="400">
        <v>6.5776000000000003</v>
      </c>
      <c r="H478" s="400">
        <v>5.2579000000000002</v>
      </c>
      <c r="I478" s="400">
        <v>7.6402000000000001</v>
      </c>
      <c r="J478" s="400">
        <v>7.7933000000000003</v>
      </c>
      <c r="K478" s="400">
        <v>5.9560000000000004</v>
      </c>
      <c r="L478" s="400">
        <v>10.517300000000001</v>
      </c>
      <c r="M478" s="400">
        <v>6.6292</v>
      </c>
      <c r="N478" s="400">
        <v>7.3068</v>
      </c>
      <c r="O478" s="400">
        <v>4.5975999999999999</v>
      </c>
      <c r="P478" s="399">
        <v>3.4144999999999999</v>
      </c>
      <c r="Q478" s="399">
        <v>5.4317000000000002</v>
      </c>
      <c r="S478" s="399">
        <v>5.3704999999999998</v>
      </c>
      <c r="X478" s="399">
        <v>1.9964</v>
      </c>
      <c r="Y478" s="399">
        <v>5.6882999999999999</v>
      </c>
      <c r="Z478" s="399">
        <v>11.448499999999999</v>
      </c>
    </row>
    <row r="479" spans="1:26">
      <c r="A479" s="402">
        <v>43314</v>
      </c>
      <c r="E479" s="400">
        <v>1.8551</v>
      </c>
      <c r="G479" s="400">
        <v>6.5776000000000003</v>
      </c>
      <c r="H479" s="400">
        <v>5.2579000000000002</v>
      </c>
      <c r="I479" s="400">
        <v>7.6402000000000001</v>
      </c>
      <c r="J479" s="400">
        <v>7.7933000000000003</v>
      </c>
      <c r="K479" s="400">
        <v>5.9560000000000004</v>
      </c>
      <c r="L479" s="400">
        <v>10.517300000000001</v>
      </c>
      <c r="M479" s="400">
        <v>6.6292</v>
      </c>
      <c r="N479" s="400">
        <v>7.3068</v>
      </c>
      <c r="O479" s="400">
        <v>4.5957999999999997</v>
      </c>
      <c r="P479" s="399">
        <v>3.4354</v>
      </c>
      <c r="Q479" s="399">
        <v>5.4287000000000001</v>
      </c>
      <c r="S479" s="399">
        <v>5.3704999999999998</v>
      </c>
      <c r="X479" s="399">
        <v>1.9964</v>
      </c>
      <c r="Y479" s="399">
        <v>5.6882999999999999</v>
      </c>
      <c r="Z479" s="399">
        <v>11.448499999999999</v>
      </c>
    </row>
    <row r="480" spans="1:26">
      <c r="A480" s="402">
        <v>43315</v>
      </c>
      <c r="E480" s="400">
        <v>1.8551</v>
      </c>
      <c r="G480" s="400">
        <v>6.5776000000000003</v>
      </c>
      <c r="H480" s="400">
        <v>5.2579000000000002</v>
      </c>
      <c r="I480" s="400">
        <v>7.6402000000000001</v>
      </c>
      <c r="J480" s="400">
        <v>7.7933000000000003</v>
      </c>
      <c r="K480" s="400">
        <v>5.9560000000000004</v>
      </c>
      <c r="L480" s="400">
        <v>10.517300000000001</v>
      </c>
      <c r="M480" s="400">
        <v>6.6292</v>
      </c>
      <c r="N480" s="400">
        <v>7.3068</v>
      </c>
      <c r="O480" s="400">
        <v>4.5945999999999998</v>
      </c>
      <c r="P480" s="399">
        <v>3.4278</v>
      </c>
      <c r="Q480" s="399">
        <v>5.4230999999999998</v>
      </c>
      <c r="S480" s="399">
        <v>5.3704999999999998</v>
      </c>
      <c r="X480" s="399">
        <v>1.9964</v>
      </c>
      <c r="Y480" s="399">
        <v>5.6882999999999999</v>
      </c>
      <c r="Z480" s="399">
        <v>11.448499999999999</v>
      </c>
    </row>
    <row r="481" spans="1:26">
      <c r="A481" s="402">
        <v>43318</v>
      </c>
      <c r="E481" s="400">
        <v>1.8551</v>
      </c>
      <c r="G481" s="400">
        <v>6.5776000000000003</v>
      </c>
      <c r="H481" s="400">
        <v>5.2579000000000002</v>
      </c>
      <c r="I481" s="400">
        <v>7.6402000000000001</v>
      </c>
      <c r="J481" s="400">
        <v>7.7933000000000003</v>
      </c>
      <c r="K481" s="400">
        <v>5.9560000000000004</v>
      </c>
      <c r="L481" s="400">
        <v>10.517300000000001</v>
      </c>
      <c r="M481" s="400">
        <v>6.6292</v>
      </c>
      <c r="N481" s="400">
        <v>7.3068</v>
      </c>
      <c r="O481" s="400">
        <v>4.5880000000000001</v>
      </c>
      <c r="P481" s="399">
        <v>3.4171999999999998</v>
      </c>
      <c r="Q481" s="399">
        <v>5.4177</v>
      </c>
      <c r="S481" s="399">
        <v>5.3704999999999998</v>
      </c>
      <c r="X481" s="399">
        <v>1.9964</v>
      </c>
      <c r="Y481" s="399">
        <v>5.6882999999999999</v>
      </c>
      <c r="Z481" s="399">
        <v>11.448499999999999</v>
      </c>
    </row>
    <row r="482" spans="1:26">
      <c r="A482" s="402">
        <v>43319</v>
      </c>
      <c r="E482" s="400">
        <v>1.8551</v>
      </c>
      <c r="G482" s="400">
        <v>6.5776000000000003</v>
      </c>
      <c r="H482" s="400">
        <v>5.2579000000000002</v>
      </c>
      <c r="I482" s="400">
        <v>7.6402000000000001</v>
      </c>
      <c r="J482" s="400">
        <v>7.7933000000000003</v>
      </c>
      <c r="K482" s="400">
        <v>5.9560000000000004</v>
      </c>
      <c r="L482" s="400">
        <v>10.517300000000001</v>
      </c>
      <c r="M482" s="400">
        <v>6.6292</v>
      </c>
      <c r="N482" s="400">
        <v>7.3068</v>
      </c>
      <c r="O482" s="400">
        <v>4.5880999999999998</v>
      </c>
      <c r="P482" s="399">
        <v>3.4087000000000001</v>
      </c>
      <c r="Q482" s="399">
        <v>5.4180000000000001</v>
      </c>
      <c r="S482" s="399">
        <v>5.3704999999999998</v>
      </c>
      <c r="X482" s="399">
        <v>1.9964</v>
      </c>
      <c r="Y482" s="399">
        <v>5.6882999999999999</v>
      </c>
      <c r="Z482" s="399">
        <v>11.448499999999999</v>
      </c>
    </row>
    <row r="483" spans="1:26">
      <c r="A483" s="402">
        <v>43320</v>
      </c>
      <c r="E483" s="400">
        <v>1.8551</v>
      </c>
      <c r="G483" s="400">
        <v>6.5776000000000003</v>
      </c>
      <c r="H483" s="400">
        <v>5.2579000000000002</v>
      </c>
      <c r="I483" s="400">
        <v>7.6402000000000001</v>
      </c>
      <c r="J483" s="400">
        <v>7.7933000000000003</v>
      </c>
      <c r="K483" s="400">
        <v>5.9560000000000004</v>
      </c>
      <c r="L483" s="400">
        <v>10.517300000000001</v>
      </c>
      <c r="M483" s="400">
        <v>6.6292</v>
      </c>
      <c r="N483" s="400">
        <v>7.3068</v>
      </c>
      <c r="O483" s="400">
        <v>4.5853999999999999</v>
      </c>
      <c r="P483" s="399">
        <v>3.3992</v>
      </c>
      <c r="Q483" s="399">
        <v>5.4187000000000003</v>
      </c>
      <c r="S483" s="399">
        <v>5.3704999999999998</v>
      </c>
      <c r="X483" s="399">
        <v>1.9964</v>
      </c>
      <c r="Y483" s="399">
        <v>5.6882999999999999</v>
      </c>
      <c r="Z483" s="399">
        <v>11.448499999999999</v>
      </c>
    </row>
    <row r="484" spans="1:26">
      <c r="A484" s="402">
        <v>43321</v>
      </c>
      <c r="E484" s="400">
        <v>1.8551</v>
      </c>
      <c r="G484" s="400">
        <v>6.5776000000000003</v>
      </c>
      <c r="H484" s="400">
        <v>5.2579000000000002</v>
      </c>
      <c r="I484" s="400">
        <v>7.6402000000000001</v>
      </c>
      <c r="J484" s="400">
        <v>7.7933000000000003</v>
      </c>
      <c r="K484" s="400">
        <v>5.9560000000000004</v>
      </c>
      <c r="L484" s="400">
        <v>10.517300000000001</v>
      </c>
      <c r="M484" s="400">
        <v>6.6292</v>
      </c>
      <c r="N484" s="400">
        <v>7.3068</v>
      </c>
      <c r="O484" s="400">
        <v>4.5835999999999997</v>
      </c>
      <c r="P484" s="399">
        <v>3.3881000000000001</v>
      </c>
      <c r="Q484" s="399">
        <v>5.4229000000000003</v>
      </c>
      <c r="S484" s="399">
        <v>5.3704999999999998</v>
      </c>
      <c r="X484" s="399">
        <v>1.9964</v>
      </c>
      <c r="Y484" s="399">
        <v>5.6882999999999999</v>
      </c>
      <c r="Z484" s="399">
        <v>11.448499999999999</v>
      </c>
    </row>
    <row r="485" spans="1:26">
      <c r="A485" s="402">
        <v>43322</v>
      </c>
      <c r="E485" s="400">
        <v>1.8551</v>
      </c>
      <c r="G485" s="400">
        <v>6.5776000000000003</v>
      </c>
      <c r="H485" s="400">
        <v>5.2579000000000002</v>
      </c>
      <c r="I485" s="400">
        <v>7.6402000000000001</v>
      </c>
      <c r="J485" s="400">
        <v>7.7933000000000003</v>
      </c>
      <c r="K485" s="400">
        <v>5.9560000000000004</v>
      </c>
      <c r="L485" s="400">
        <v>10.517300000000001</v>
      </c>
      <c r="M485" s="400">
        <v>6.6292</v>
      </c>
      <c r="N485" s="400">
        <v>7.3068</v>
      </c>
      <c r="O485" s="400">
        <v>4.5782999999999996</v>
      </c>
      <c r="P485" s="399">
        <v>3.3895</v>
      </c>
      <c r="Q485" s="399">
        <v>5.4211</v>
      </c>
      <c r="S485" s="399">
        <v>5.3704999999999998</v>
      </c>
      <c r="X485" s="399">
        <v>1.9964</v>
      </c>
      <c r="Y485" s="399">
        <v>5.6882999999999999</v>
      </c>
      <c r="Z485" s="399">
        <v>11.448499999999999</v>
      </c>
    </row>
    <row r="486" spans="1:26">
      <c r="A486" s="402">
        <v>43325</v>
      </c>
      <c r="E486" s="400">
        <v>1.8551</v>
      </c>
      <c r="G486" s="400">
        <v>6.5776000000000003</v>
      </c>
      <c r="H486" s="400">
        <v>5.2579000000000002</v>
      </c>
      <c r="I486" s="400">
        <v>7.6402000000000001</v>
      </c>
      <c r="J486" s="400">
        <v>7.7933000000000003</v>
      </c>
      <c r="K486" s="400">
        <v>5.9560000000000004</v>
      </c>
      <c r="L486" s="400">
        <v>10.517300000000001</v>
      </c>
      <c r="M486" s="400">
        <v>6.6292</v>
      </c>
      <c r="N486" s="400">
        <v>7.3068</v>
      </c>
      <c r="O486" s="400">
        <v>4.5692000000000004</v>
      </c>
      <c r="P486" s="399">
        <v>3.3839000000000001</v>
      </c>
      <c r="Q486" s="399">
        <v>5.4128999999999996</v>
      </c>
      <c r="S486" s="399">
        <v>5.3704999999999998</v>
      </c>
      <c r="X486" s="399">
        <v>1.9964</v>
      </c>
      <c r="Y486" s="399">
        <v>5.6882999999999999</v>
      </c>
      <c r="Z486" s="399">
        <v>11.448499999999999</v>
      </c>
    </row>
    <row r="487" spans="1:26">
      <c r="A487" s="402">
        <v>43326</v>
      </c>
      <c r="E487" s="400">
        <v>1.8551</v>
      </c>
      <c r="G487" s="400">
        <v>6.5776000000000003</v>
      </c>
      <c r="H487" s="400">
        <v>5.2579000000000002</v>
      </c>
      <c r="I487" s="400">
        <v>7.6402000000000001</v>
      </c>
      <c r="J487" s="400">
        <v>7.7933000000000003</v>
      </c>
      <c r="K487" s="400">
        <v>5.9560000000000004</v>
      </c>
      <c r="L487" s="400">
        <v>10.517300000000001</v>
      </c>
      <c r="M487" s="400">
        <v>6.6292</v>
      </c>
      <c r="N487" s="400">
        <v>7.3068</v>
      </c>
      <c r="O487" s="400">
        <v>4.5659999999999998</v>
      </c>
      <c r="P487" s="399">
        <v>3.3755000000000002</v>
      </c>
      <c r="Q487" s="399">
        <v>5.4036999999999997</v>
      </c>
      <c r="S487" s="399">
        <v>5.3704999999999998</v>
      </c>
      <c r="X487" s="399">
        <v>1.9964</v>
      </c>
      <c r="Y487" s="399">
        <v>5.6882999999999999</v>
      </c>
      <c r="Z487" s="399">
        <v>11.448499999999999</v>
      </c>
    </row>
    <row r="488" spans="1:26">
      <c r="A488" s="402">
        <v>43327</v>
      </c>
      <c r="E488" s="400">
        <v>1.8551</v>
      </c>
      <c r="G488" s="400">
        <v>6.5776000000000003</v>
      </c>
      <c r="H488" s="400">
        <v>5.2579000000000002</v>
      </c>
      <c r="I488" s="400">
        <v>7.6402000000000001</v>
      </c>
      <c r="J488" s="400">
        <v>7.7933000000000003</v>
      </c>
      <c r="K488" s="400">
        <v>5.9560000000000004</v>
      </c>
      <c r="L488" s="400">
        <v>10.517300000000001</v>
      </c>
      <c r="M488" s="400">
        <v>6.6292</v>
      </c>
      <c r="N488" s="400">
        <v>7.3068</v>
      </c>
      <c r="O488" s="400">
        <v>4.5701999999999998</v>
      </c>
      <c r="P488" s="399">
        <v>3.3904000000000001</v>
      </c>
      <c r="Q488" s="399">
        <v>5.3952999999999998</v>
      </c>
      <c r="S488" s="399">
        <v>5.3704999999999998</v>
      </c>
      <c r="X488" s="399">
        <v>1.9964</v>
      </c>
      <c r="Y488" s="399">
        <v>5.6882999999999999</v>
      </c>
      <c r="Z488" s="399">
        <v>11.448499999999999</v>
      </c>
    </row>
    <row r="489" spans="1:26">
      <c r="A489" s="402">
        <v>43328</v>
      </c>
      <c r="E489" s="400">
        <v>1.8551</v>
      </c>
      <c r="G489" s="400">
        <v>6.5776000000000003</v>
      </c>
      <c r="H489" s="400">
        <v>5.2579000000000002</v>
      </c>
      <c r="I489" s="400">
        <v>7.6402000000000001</v>
      </c>
      <c r="J489" s="400">
        <v>7.7933000000000003</v>
      </c>
      <c r="K489" s="400">
        <v>5.9560000000000004</v>
      </c>
      <c r="L489" s="400">
        <v>10.517300000000001</v>
      </c>
      <c r="M489" s="400">
        <v>6.6292</v>
      </c>
      <c r="N489" s="400">
        <v>7.3068</v>
      </c>
      <c r="O489" s="400">
        <v>4.5688000000000004</v>
      </c>
      <c r="P489" s="399">
        <v>3.3877000000000002</v>
      </c>
      <c r="Q489" s="399">
        <v>5.3826000000000001</v>
      </c>
      <c r="S489" s="399">
        <v>5.3704999999999998</v>
      </c>
      <c r="X489" s="399">
        <v>1.9964</v>
      </c>
      <c r="Y489" s="399">
        <v>5.6882999999999999</v>
      </c>
      <c r="Z489" s="399">
        <v>11.448499999999999</v>
      </c>
    </row>
    <row r="490" spans="1:26">
      <c r="A490" s="402">
        <v>43329</v>
      </c>
      <c r="E490" s="400">
        <v>1.8551</v>
      </c>
      <c r="G490" s="400">
        <v>6.5776000000000003</v>
      </c>
      <c r="H490" s="400">
        <v>5.2579000000000002</v>
      </c>
      <c r="I490" s="400">
        <v>7.6402000000000001</v>
      </c>
      <c r="J490" s="400">
        <v>7.7933000000000003</v>
      </c>
      <c r="K490" s="400">
        <v>5.9560000000000004</v>
      </c>
      <c r="L490" s="400">
        <v>10.517300000000001</v>
      </c>
      <c r="M490" s="400">
        <v>6.6292</v>
      </c>
      <c r="N490" s="400">
        <v>7.3068</v>
      </c>
      <c r="O490" s="400">
        <v>4.5658000000000003</v>
      </c>
      <c r="P490" s="399">
        <v>3.3812000000000002</v>
      </c>
      <c r="Q490" s="399">
        <v>5.3815</v>
      </c>
      <c r="S490" s="399">
        <v>5.3704999999999998</v>
      </c>
      <c r="X490" s="399">
        <v>1.9964</v>
      </c>
      <c r="Y490" s="399">
        <v>5.6882999999999999</v>
      </c>
      <c r="Z490" s="399">
        <v>11.448499999999999</v>
      </c>
    </row>
    <row r="491" spans="1:26">
      <c r="A491" s="402">
        <v>43332</v>
      </c>
      <c r="E491" s="400">
        <v>1.8551</v>
      </c>
      <c r="G491" s="400">
        <v>6.5776000000000003</v>
      </c>
      <c r="H491" s="400">
        <v>5.2579000000000002</v>
      </c>
      <c r="I491" s="400">
        <v>7.6402000000000001</v>
      </c>
      <c r="J491" s="400">
        <v>7.7933000000000003</v>
      </c>
      <c r="K491" s="400">
        <v>5.9560000000000004</v>
      </c>
      <c r="L491" s="400">
        <v>10.517300000000001</v>
      </c>
      <c r="M491" s="400">
        <v>6.6292</v>
      </c>
      <c r="N491" s="400">
        <v>7.3068</v>
      </c>
      <c r="O491" s="400">
        <v>4.5583</v>
      </c>
      <c r="P491" s="399">
        <v>3.3713000000000002</v>
      </c>
      <c r="Q491" s="399">
        <v>5.3720999999999997</v>
      </c>
      <c r="S491" s="399">
        <v>5.3704999999999998</v>
      </c>
      <c r="X491" s="399">
        <v>1.9964</v>
      </c>
      <c r="Y491" s="399">
        <v>5.6882999999999999</v>
      </c>
      <c r="Z491" s="399">
        <v>11.448499999999999</v>
      </c>
    </row>
    <row r="492" spans="1:26">
      <c r="A492" s="402">
        <v>43333</v>
      </c>
      <c r="E492" s="400">
        <v>1.8551</v>
      </c>
      <c r="G492" s="400">
        <v>6.5776000000000003</v>
      </c>
      <c r="H492" s="400">
        <v>5.2579000000000002</v>
      </c>
      <c r="I492" s="400">
        <v>7.6402000000000001</v>
      </c>
      <c r="J492" s="400">
        <v>7.7933000000000003</v>
      </c>
      <c r="K492" s="400">
        <v>5.9560000000000004</v>
      </c>
      <c r="L492" s="400">
        <v>10.517300000000001</v>
      </c>
      <c r="M492" s="400">
        <v>6.6292</v>
      </c>
      <c r="N492" s="400">
        <v>7.3068</v>
      </c>
      <c r="O492" s="400">
        <v>4.5571000000000002</v>
      </c>
      <c r="P492" s="399">
        <v>3.3451</v>
      </c>
      <c r="Q492" s="399">
        <v>5.3891</v>
      </c>
      <c r="S492" s="399">
        <v>5.3704999999999998</v>
      </c>
      <c r="X492" s="399">
        <v>1.9964</v>
      </c>
      <c r="Y492" s="399">
        <v>5.6882999999999999</v>
      </c>
      <c r="Z492" s="399">
        <v>11.448499999999999</v>
      </c>
    </row>
    <row r="493" spans="1:26">
      <c r="A493" s="402">
        <v>43334</v>
      </c>
      <c r="E493" s="400">
        <v>1.8551</v>
      </c>
      <c r="G493" s="400">
        <v>6.5776000000000003</v>
      </c>
      <c r="H493" s="400">
        <v>5.2579000000000002</v>
      </c>
      <c r="I493" s="400">
        <v>7.6402000000000001</v>
      </c>
      <c r="J493" s="400">
        <v>7.7933000000000003</v>
      </c>
      <c r="K493" s="400">
        <v>5.9560000000000004</v>
      </c>
      <c r="L493" s="400">
        <v>10.517300000000001</v>
      </c>
      <c r="M493" s="400">
        <v>6.6292</v>
      </c>
      <c r="N493" s="400">
        <v>7.3068</v>
      </c>
      <c r="O493" s="400">
        <v>4.5566000000000004</v>
      </c>
      <c r="P493" s="399">
        <v>3.3386999999999998</v>
      </c>
      <c r="Q493" s="399">
        <v>5.3981000000000003</v>
      </c>
      <c r="S493" s="399">
        <v>5.3704999999999998</v>
      </c>
      <c r="X493" s="399">
        <v>1.9964</v>
      </c>
      <c r="Y493" s="399">
        <v>5.6882999999999999</v>
      </c>
      <c r="Z493" s="399">
        <v>11.448499999999999</v>
      </c>
    </row>
    <row r="494" spans="1:26">
      <c r="A494" s="402">
        <v>43335</v>
      </c>
      <c r="E494" s="400">
        <v>1.8551</v>
      </c>
      <c r="G494" s="400">
        <v>6.5776000000000003</v>
      </c>
      <c r="H494" s="400">
        <v>5.2579000000000002</v>
      </c>
      <c r="I494" s="400">
        <v>7.6402000000000001</v>
      </c>
      <c r="J494" s="400">
        <v>7.7933000000000003</v>
      </c>
      <c r="K494" s="400">
        <v>5.9560000000000004</v>
      </c>
      <c r="L494" s="400">
        <v>10.517300000000001</v>
      </c>
      <c r="M494" s="400">
        <v>6.6292</v>
      </c>
      <c r="N494" s="400">
        <v>7.3068</v>
      </c>
      <c r="O494" s="400">
        <v>4.5538999999999996</v>
      </c>
      <c r="P494" s="399">
        <v>3.3365</v>
      </c>
      <c r="Q494" s="399">
        <v>5.3964999999999996</v>
      </c>
      <c r="S494" s="399">
        <v>5.3704999999999998</v>
      </c>
      <c r="X494" s="399">
        <v>1.9964</v>
      </c>
      <c r="Y494" s="399">
        <v>5.6882999999999999</v>
      </c>
      <c r="Z494" s="399">
        <v>11.448499999999999</v>
      </c>
    </row>
    <row r="495" spans="1:26">
      <c r="A495" s="402">
        <v>43336</v>
      </c>
      <c r="E495" s="400">
        <v>1.8551</v>
      </c>
      <c r="G495" s="400">
        <v>6.5776000000000003</v>
      </c>
      <c r="H495" s="400">
        <v>5.2579000000000002</v>
      </c>
      <c r="I495" s="400">
        <v>7.6402000000000001</v>
      </c>
      <c r="J495" s="400">
        <v>7.7933000000000003</v>
      </c>
      <c r="K495" s="400">
        <v>5.9560000000000004</v>
      </c>
      <c r="L495" s="400">
        <v>10.517300000000001</v>
      </c>
      <c r="M495" s="400">
        <v>6.6292</v>
      </c>
      <c r="N495" s="400">
        <v>7.3068</v>
      </c>
      <c r="O495" s="400">
        <v>4.5511999999999997</v>
      </c>
      <c r="P495" s="399">
        <v>3.3340000000000001</v>
      </c>
      <c r="Q495" s="399">
        <v>5.3933</v>
      </c>
      <c r="S495" s="399">
        <v>5.3704999999999998</v>
      </c>
      <c r="X495" s="399">
        <v>1.9964</v>
      </c>
      <c r="Y495" s="399">
        <v>5.6882999999999999</v>
      </c>
      <c r="Z495" s="399">
        <v>11.448499999999999</v>
      </c>
    </row>
    <row r="496" spans="1:26">
      <c r="A496" s="402">
        <v>43339</v>
      </c>
      <c r="E496" s="400">
        <v>1.8551</v>
      </c>
      <c r="G496" s="400">
        <v>6.5776000000000003</v>
      </c>
      <c r="H496" s="400">
        <v>5.2579000000000002</v>
      </c>
      <c r="I496" s="400">
        <v>7.6402000000000001</v>
      </c>
      <c r="J496" s="400">
        <v>7.7933000000000003</v>
      </c>
      <c r="K496" s="400">
        <v>5.9560000000000004</v>
      </c>
      <c r="L496" s="400">
        <v>10.517300000000001</v>
      </c>
      <c r="M496" s="400">
        <v>6.6292</v>
      </c>
      <c r="N496" s="400">
        <v>7.3068</v>
      </c>
      <c r="O496" s="400">
        <v>4.5445000000000002</v>
      </c>
      <c r="P496" s="399">
        <v>3.3466999999999998</v>
      </c>
      <c r="Q496" s="399">
        <v>5.3933</v>
      </c>
      <c r="S496" s="399">
        <v>5.3704999999999998</v>
      </c>
      <c r="X496" s="399">
        <v>1.9964</v>
      </c>
      <c r="Y496" s="399">
        <v>5.6882999999999999</v>
      </c>
      <c r="Z496" s="399">
        <v>11.448499999999999</v>
      </c>
    </row>
    <row r="497" spans="1:26">
      <c r="A497" s="402">
        <v>43340</v>
      </c>
      <c r="E497" s="400">
        <v>1.8551</v>
      </c>
      <c r="G497" s="400">
        <v>6.5776000000000003</v>
      </c>
      <c r="H497" s="400">
        <v>5.2579000000000002</v>
      </c>
      <c r="I497" s="400">
        <v>7.6402000000000001</v>
      </c>
      <c r="J497" s="400">
        <v>7.7933000000000003</v>
      </c>
      <c r="K497" s="400">
        <v>5.9560000000000004</v>
      </c>
      <c r="L497" s="400">
        <v>10.517300000000001</v>
      </c>
      <c r="M497" s="400">
        <v>6.6292</v>
      </c>
      <c r="N497" s="400">
        <v>7.3068</v>
      </c>
      <c r="O497" s="400">
        <v>4.5423</v>
      </c>
      <c r="P497" s="399">
        <v>3.3382000000000001</v>
      </c>
      <c r="Q497" s="399">
        <v>5.3932000000000002</v>
      </c>
      <c r="S497" s="399">
        <v>5.3704999999999998</v>
      </c>
      <c r="X497" s="399">
        <v>1.9964</v>
      </c>
      <c r="Y497" s="399">
        <v>5.6882999999999999</v>
      </c>
      <c r="Z497" s="399">
        <v>11.448499999999999</v>
      </c>
    </row>
    <row r="498" spans="1:26">
      <c r="A498" s="402">
        <v>43341</v>
      </c>
      <c r="E498" s="400">
        <v>1.8551</v>
      </c>
      <c r="G498" s="400">
        <v>6.5776000000000003</v>
      </c>
      <c r="H498" s="400">
        <v>5.2579000000000002</v>
      </c>
      <c r="I498" s="400">
        <v>7.6402000000000001</v>
      </c>
      <c r="J498" s="400">
        <v>7.7933000000000003</v>
      </c>
      <c r="K498" s="400">
        <v>5.9560000000000004</v>
      </c>
      <c r="L498" s="400">
        <v>10.517300000000001</v>
      </c>
      <c r="M498" s="400">
        <v>6.6292</v>
      </c>
      <c r="N498" s="400">
        <v>7.3068</v>
      </c>
      <c r="O498" s="400">
        <v>4.5393999999999997</v>
      </c>
      <c r="P498" s="399">
        <v>3.3353000000000002</v>
      </c>
      <c r="Q498" s="399">
        <v>5.3864999999999998</v>
      </c>
      <c r="S498" s="399">
        <v>5.3704999999999998</v>
      </c>
      <c r="X498" s="399">
        <v>1.9964</v>
      </c>
      <c r="Y498" s="399">
        <v>5.6882999999999999</v>
      </c>
      <c r="Z498" s="399">
        <v>11.448499999999999</v>
      </c>
    </row>
    <row r="499" spans="1:26">
      <c r="A499" s="402">
        <v>43342</v>
      </c>
      <c r="E499" s="400">
        <v>1.8551</v>
      </c>
      <c r="G499" s="400">
        <v>6.5776000000000003</v>
      </c>
      <c r="H499" s="400">
        <v>5.2579000000000002</v>
      </c>
      <c r="I499" s="400">
        <v>7.6402000000000001</v>
      </c>
      <c r="J499" s="400">
        <v>7.7933000000000003</v>
      </c>
      <c r="K499" s="400">
        <v>5.9560000000000004</v>
      </c>
      <c r="L499" s="400">
        <v>10.517300000000001</v>
      </c>
      <c r="M499" s="400">
        <v>6.6292</v>
      </c>
      <c r="N499" s="400">
        <v>7.3068</v>
      </c>
      <c r="O499" s="400">
        <v>4.5358000000000001</v>
      </c>
      <c r="P499" s="399">
        <v>3.3176999999999999</v>
      </c>
      <c r="Q499" s="399">
        <v>5.3792</v>
      </c>
      <c r="S499" s="399">
        <v>5.3704999999999998</v>
      </c>
      <c r="X499" s="399">
        <v>1.9964</v>
      </c>
      <c r="Y499" s="399">
        <v>5.6882999999999999</v>
      </c>
      <c r="Z499" s="399">
        <v>11.448499999999999</v>
      </c>
    </row>
    <row r="500" spans="1:26">
      <c r="A500" s="402">
        <v>43343</v>
      </c>
      <c r="E500" s="400">
        <v>1.8551</v>
      </c>
      <c r="G500" s="400">
        <v>6.5776000000000003</v>
      </c>
      <c r="H500" s="400">
        <v>5.2579000000000002</v>
      </c>
      <c r="I500" s="400">
        <v>7.6402000000000001</v>
      </c>
      <c r="J500" s="400">
        <v>7.7933000000000003</v>
      </c>
      <c r="K500" s="400">
        <v>5.9560000000000004</v>
      </c>
      <c r="L500" s="400">
        <v>10.517300000000001</v>
      </c>
      <c r="M500" s="400">
        <v>6.6292</v>
      </c>
      <c r="N500" s="400">
        <v>7.3068</v>
      </c>
      <c r="O500" s="400">
        <v>4.5321999999999996</v>
      </c>
      <c r="P500" s="399">
        <v>3.3222</v>
      </c>
      <c r="Q500" s="399">
        <v>5.3747999999999996</v>
      </c>
      <c r="S500" s="399">
        <v>5.3704999999999998</v>
      </c>
      <c r="X500" s="399">
        <v>1.9964</v>
      </c>
      <c r="Y500" s="399">
        <v>5.6882999999999999</v>
      </c>
      <c r="Z500" s="399">
        <v>11.448499999999999</v>
      </c>
    </row>
    <row r="501" spans="1:26">
      <c r="A501" s="402">
        <v>43346</v>
      </c>
      <c r="E501" s="400">
        <v>1.9058999999999999</v>
      </c>
      <c r="G501" s="400">
        <v>6.4641999999999999</v>
      </c>
      <c r="H501" s="400">
        <v>5.2051999999999996</v>
      </c>
      <c r="I501" s="400">
        <v>7.5770999999999997</v>
      </c>
      <c r="J501" s="400">
        <v>7.7698</v>
      </c>
      <c r="K501" s="400">
        <v>6.0271999999999997</v>
      </c>
      <c r="L501" s="400">
        <v>10.3955</v>
      </c>
      <c r="M501" s="400">
        <v>6.6132999999999997</v>
      </c>
      <c r="N501" s="400">
        <v>7.3083999999999998</v>
      </c>
      <c r="O501" s="400">
        <v>4.5548999999999999</v>
      </c>
      <c r="P501" s="399">
        <v>3.3214999999999999</v>
      </c>
      <c r="Q501" s="399">
        <v>5.3827999999999996</v>
      </c>
      <c r="S501" s="399">
        <v>5.3962000000000003</v>
      </c>
      <c r="X501" s="399">
        <v>1.9552</v>
      </c>
      <c r="Y501" s="399">
        <v>5.6207000000000003</v>
      </c>
      <c r="Z501" s="399">
        <v>11.3536</v>
      </c>
    </row>
    <row r="502" spans="1:26">
      <c r="A502" s="402">
        <v>43347</v>
      </c>
      <c r="E502" s="400">
        <v>1.9058999999999999</v>
      </c>
      <c r="G502" s="400">
        <v>6.4641999999999999</v>
      </c>
      <c r="H502" s="400">
        <v>5.2051999999999996</v>
      </c>
      <c r="I502" s="400">
        <v>7.5770999999999997</v>
      </c>
      <c r="J502" s="400">
        <v>7.7698</v>
      </c>
      <c r="K502" s="400">
        <v>6.0271999999999997</v>
      </c>
      <c r="L502" s="400">
        <v>10.3955</v>
      </c>
      <c r="M502" s="400">
        <v>6.6132999999999997</v>
      </c>
      <c r="N502" s="400">
        <v>7.3083999999999998</v>
      </c>
      <c r="O502" s="400">
        <v>4.5518000000000001</v>
      </c>
      <c r="P502" s="399">
        <v>3.3228</v>
      </c>
      <c r="Q502" s="399">
        <v>5.3620999999999999</v>
      </c>
      <c r="S502" s="399">
        <v>5.3962000000000003</v>
      </c>
      <c r="X502" s="399">
        <v>1.9552</v>
      </c>
      <c r="Y502" s="399">
        <v>5.6207000000000003</v>
      </c>
      <c r="Z502" s="399">
        <v>11.3536</v>
      </c>
    </row>
    <row r="503" spans="1:26">
      <c r="A503" s="402">
        <v>43348</v>
      </c>
      <c r="E503" s="400">
        <v>1.9058999999999999</v>
      </c>
      <c r="G503" s="400">
        <v>6.4641999999999999</v>
      </c>
      <c r="H503" s="400">
        <v>5.2051999999999996</v>
      </c>
      <c r="I503" s="400">
        <v>7.5770999999999997</v>
      </c>
      <c r="J503" s="400">
        <v>7.7698</v>
      </c>
      <c r="K503" s="400">
        <v>6.0271999999999997</v>
      </c>
      <c r="L503" s="400">
        <v>10.3955</v>
      </c>
      <c r="M503" s="400">
        <v>6.6132999999999997</v>
      </c>
      <c r="N503" s="400">
        <v>7.3083999999999998</v>
      </c>
      <c r="O503" s="400">
        <v>4.5472999999999999</v>
      </c>
      <c r="P503" s="399">
        <v>3.3378999999999999</v>
      </c>
      <c r="Q503" s="399">
        <v>5.3493000000000004</v>
      </c>
      <c r="S503" s="399">
        <v>5.3962000000000003</v>
      </c>
      <c r="X503" s="399">
        <v>1.9552</v>
      </c>
      <c r="Y503" s="399">
        <v>5.6207000000000003</v>
      </c>
      <c r="Z503" s="399">
        <v>11.3536</v>
      </c>
    </row>
    <row r="504" spans="1:26">
      <c r="A504" s="402">
        <v>43349</v>
      </c>
      <c r="E504" s="400">
        <v>1.9058999999999999</v>
      </c>
      <c r="G504" s="400">
        <v>6.4641999999999999</v>
      </c>
      <c r="H504" s="400">
        <v>5.2051999999999996</v>
      </c>
      <c r="I504" s="400">
        <v>7.5770999999999997</v>
      </c>
      <c r="J504" s="400">
        <v>7.7698</v>
      </c>
      <c r="K504" s="400">
        <v>6.0271999999999997</v>
      </c>
      <c r="L504" s="400">
        <v>10.3955</v>
      </c>
      <c r="M504" s="400">
        <v>6.6132999999999997</v>
      </c>
      <c r="N504" s="400">
        <v>7.3083999999999998</v>
      </c>
      <c r="O504" s="400">
        <v>4.5438000000000001</v>
      </c>
      <c r="P504" s="399">
        <v>3.3696000000000002</v>
      </c>
      <c r="Q504" s="399">
        <v>5.3476999999999997</v>
      </c>
      <c r="S504" s="399">
        <v>5.3962000000000003</v>
      </c>
      <c r="X504" s="399">
        <v>1.9552</v>
      </c>
      <c r="Y504" s="399">
        <v>5.6207000000000003</v>
      </c>
      <c r="Z504" s="399">
        <v>11.3536</v>
      </c>
    </row>
    <row r="505" spans="1:26">
      <c r="A505" s="402">
        <v>43350</v>
      </c>
      <c r="E505" s="400">
        <v>1.9058999999999999</v>
      </c>
      <c r="G505" s="400">
        <v>6.4641999999999999</v>
      </c>
      <c r="H505" s="400">
        <v>5.2051999999999996</v>
      </c>
      <c r="I505" s="400">
        <v>7.5770999999999997</v>
      </c>
      <c r="J505" s="400">
        <v>7.7698</v>
      </c>
      <c r="K505" s="400">
        <v>6.0271999999999997</v>
      </c>
      <c r="L505" s="400">
        <v>10.3955</v>
      </c>
      <c r="M505" s="400">
        <v>6.6132999999999997</v>
      </c>
      <c r="N505" s="400">
        <v>7.3083999999999998</v>
      </c>
      <c r="O505" s="400">
        <v>4.5392999999999999</v>
      </c>
      <c r="P505" s="399">
        <v>3.3656999999999999</v>
      </c>
      <c r="Q505" s="399">
        <v>5.3419999999999996</v>
      </c>
      <c r="S505" s="399">
        <v>5.3962000000000003</v>
      </c>
      <c r="X505" s="399">
        <v>1.9552</v>
      </c>
      <c r="Y505" s="399">
        <v>5.6207000000000003</v>
      </c>
      <c r="Z505" s="399">
        <v>11.3536</v>
      </c>
    </row>
    <row r="506" spans="1:26">
      <c r="A506" s="402">
        <v>43353</v>
      </c>
      <c r="E506" s="400">
        <v>1.9058999999999999</v>
      </c>
      <c r="G506" s="400">
        <v>6.4641999999999999</v>
      </c>
      <c r="H506" s="400">
        <v>5.2051999999999996</v>
      </c>
      <c r="I506" s="400">
        <v>7.5770999999999997</v>
      </c>
      <c r="J506" s="400">
        <v>7.7698</v>
      </c>
      <c r="K506" s="400">
        <v>6.0271999999999997</v>
      </c>
      <c r="L506" s="400">
        <v>10.3955</v>
      </c>
      <c r="M506" s="400">
        <v>6.6132999999999997</v>
      </c>
      <c r="N506" s="400">
        <v>7.3083999999999998</v>
      </c>
      <c r="O506" s="400">
        <v>4.5324</v>
      </c>
      <c r="P506" s="399">
        <v>3.3426999999999998</v>
      </c>
      <c r="Q506" s="399">
        <v>5.3277999999999999</v>
      </c>
      <c r="S506" s="399">
        <v>5.3962000000000003</v>
      </c>
      <c r="X506" s="399">
        <v>1.9552</v>
      </c>
      <c r="Y506" s="399">
        <v>5.6207000000000003</v>
      </c>
      <c r="Z506" s="399">
        <v>11.3536</v>
      </c>
    </row>
    <row r="507" spans="1:26">
      <c r="A507" s="402">
        <v>43354</v>
      </c>
      <c r="E507" s="400">
        <v>1.9058999999999999</v>
      </c>
      <c r="G507" s="400">
        <v>6.4641999999999999</v>
      </c>
      <c r="H507" s="400">
        <v>5.2051999999999996</v>
      </c>
      <c r="I507" s="400">
        <v>7.5770999999999997</v>
      </c>
      <c r="J507" s="400">
        <v>7.7698</v>
      </c>
      <c r="K507" s="400">
        <v>6.0271999999999997</v>
      </c>
      <c r="L507" s="400">
        <v>10.3955</v>
      </c>
      <c r="M507" s="400">
        <v>6.6132999999999997</v>
      </c>
      <c r="N507" s="400">
        <v>7.3083999999999998</v>
      </c>
      <c r="O507" s="400">
        <v>4.5297000000000001</v>
      </c>
      <c r="P507" s="399">
        <v>3.3308</v>
      </c>
      <c r="Q507" s="399">
        <v>5.3281999999999998</v>
      </c>
      <c r="S507" s="399">
        <v>5.3962000000000003</v>
      </c>
      <c r="X507" s="399">
        <v>1.9552</v>
      </c>
      <c r="Y507" s="399">
        <v>5.6207000000000003</v>
      </c>
      <c r="Z507" s="399">
        <v>11.3536</v>
      </c>
    </row>
    <row r="508" spans="1:26">
      <c r="A508" s="402">
        <v>43355</v>
      </c>
      <c r="E508" s="400">
        <v>1.9058999999999999</v>
      </c>
      <c r="G508" s="400">
        <v>6.4641999999999999</v>
      </c>
      <c r="H508" s="400">
        <v>5.2051999999999996</v>
      </c>
      <c r="I508" s="400">
        <v>7.5770999999999997</v>
      </c>
      <c r="J508" s="400">
        <v>7.7698</v>
      </c>
      <c r="K508" s="400">
        <v>6.0271999999999997</v>
      </c>
      <c r="L508" s="400">
        <v>10.3955</v>
      </c>
      <c r="M508" s="400">
        <v>6.6132999999999997</v>
      </c>
      <c r="N508" s="400">
        <v>7.3083999999999998</v>
      </c>
      <c r="O508" s="400">
        <v>4.5292000000000003</v>
      </c>
      <c r="P508" s="399">
        <v>3.3132999999999999</v>
      </c>
      <c r="Q508" s="399">
        <v>5.3247</v>
      </c>
      <c r="S508" s="399">
        <v>5.3962000000000003</v>
      </c>
      <c r="X508" s="399">
        <v>1.9552</v>
      </c>
      <c r="Y508" s="399">
        <v>5.6207000000000003</v>
      </c>
      <c r="Z508" s="399">
        <v>11.3536</v>
      </c>
    </row>
    <row r="509" spans="1:26">
      <c r="A509" s="402">
        <v>43356</v>
      </c>
      <c r="E509" s="400">
        <v>1.9058999999999999</v>
      </c>
      <c r="G509" s="400">
        <v>6.4641999999999999</v>
      </c>
      <c r="H509" s="400">
        <v>5.2051999999999996</v>
      </c>
      <c r="I509" s="400">
        <v>7.5770999999999997</v>
      </c>
      <c r="J509" s="400">
        <v>7.7698</v>
      </c>
      <c r="K509" s="400">
        <v>6.0271999999999997</v>
      </c>
      <c r="L509" s="400">
        <v>10.3955</v>
      </c>
      <c r="M509" s="400">
        <v>6.6132999999999997</v>
      </c>
      <c r="N509" s="400">
        <v>7.3083999999999998</v>
      </c>
      <c r="O509" s="400">
        <v>4.5282999999999998</v>
      </c>
      <c r="P509" s="399">
        <v>3.3115000000000001</v>
      </c>
      <c r="Q509" s="399">
        <v>5.3276000000000003</v>
      </c>
      <c r="S509" s="399">
        <v>5.3962000000000003</v>
      </c>
      <c r="X509" s="399">
        <v>1.9552</v>
      </c>
      <c r="Y509" s="399">
        <v>5.6207000000000003</v>
      </c>
      <c r="Z509" s="399">
        <v>11.3536</v>
      </c>
    </row>
    <row r="510" spans="1:26">
      <c r="A510" s="402">
        <v>43357</v>
      </c>
      <c r="E510" s="400">
        <v>1.9058999999999999</v>
      </c>
      <c r="G510" s="400">
        <v>6.4641999999999999</v>
      </c>
      <c r="H510" s="400">
        <v>5.2051999999999996</v>
      </c>
      <c r="I510" s="400">
        <v>7.5770999999999997</v>
      </c>
      <c r="J510" s="400">
        <v>7.7698</v>
      </c>
      <c r="K510" s="400">
        <v>6.0271999999999997</v>
      </c>
      <c r="L510" s="400">
        <v>10.3955</v>
      </c>
      <c r="M510" s="400">
        <v>6.6132999999999997</v>
      </c>
      <c r="N510" s="400">
        <v>7.3083999999999998</v>
      </c>
      <c r="O510" s="400">
        <v>4.5263999999999998</v>
      </c>
      <c r="P510" s="399">
        <v>3.3068</v>
      </c>
      <c r="Q510" s="399">
        <v>5.3196000000000003</v>
      </c>
      <c r="S510" s="399">
        <v>5.3962000000000003</v>
      </c>
      <c r="X510" s="399">
        <v>1.9552</v>
      </c>
      <c r="Y510" s="399">
        <v>5.6207000000000003</v>
      </c>
      <c r="Z510" s="399">
        <v>11.3536</v>
      </c>
    </row>
    <row r="511" spans="1:26">
      <c r="A511" s="402">
        <v>43360</v>
      </c>
      <c r="E511" s="400">
        <v>1.9058999999999999</v>
      </c>
      <c r="G511" s="400">
        <v>6.4641999999999999</v>
      </c>
      <c r="H511" s="400">
        <v>5.2051999999999996</v>
      </c>
      <c r="I511" s="400">
        <v>7.5770999999999997</v>
      </c>
      <c r="J511" s="400">
        <v>7.7698</v>
      </c>
      <c r="K511" s="400">
        <v>6.0271999999999997</v>
      </c>
      <c r="L511" s="400">
        <v>10.3955</v>
      </c>
      <c r="M511" s="400">
        <v>6.6132999999999997</v>
      </c>
      <c r="N511" s="400">
        <v>7.3083999999999998</v>
      </c>
      <c r="O511" s="400">
        <v>4.5326000000000004</v>
      </c>
      <c r="P511" s="399">
        <v>3.2999000000000001</v>
      </c>
      <c r="Q511" s="399">
        <v>5.3170999999999999</v>
      </c>
      <c r="S511" s="399">
        <v>5.3962000000000003</v>
      </c>
      <c r="X511" s="399">
        <v>1.9552</v>
      </c>
      <c r="Y511" s="399">
        <v>5.6207000000000003</v>
      </c>
      <c r="Z511" s="399">
        <v>11.3536</v>
      </c>
    </row>
    <row r="512" spans="1:26">
      <c r="A512" s="402">
        <v>43361</v>
      </c>
      <c r="E512" s="400">
        <v>1.9058999999999999</v>
      </c>
      <c r="G512" s="400">
        <v>6.4641999999999999</v>
      </c>
      <c r="H512" s="400">
        <v>5.2051999999999996</v>
      </c>
      <c r="I512" s="400">
        <v>7.5770999999999997</v>
      </c>
      <c r="J512" s="400">
        <v>7.7698</v>
      </c>
      <c r="K512" s="400">
        <v>6.0271999999999997</v>
      </c>
      <c r="L512" s="400">
        <v>10.3955</v>
      </c>
      <c r="M512" s="400">
        <v>6.6132999999999997</v>
      </c>
      <c r="N512" s="400">
        <v>7.3083999999999998</v>
      </c>
      <c r="O512" s="400">
        <v>4.5308999999999999</v>
      </c>
      <c r="P512" s="399">
        <v>3.2913999999999999</v>
      </c>
      <c r="Q512" s="399">
        <v>5.3197000000000001</v>
      </c>
      <c r="S512" s="399">
        <v>5.3962000000000003</v>
      </c>
      <c r="X512" s="399">
        <v>1.9552</v>
      </c>
      <c r="Y512" s="399">
        <v>5.6207000000000003</v>
      </c>
      <c r="Z512" s="399">
        <v>11.3536</v>
      </c>
    </row>
    <row r="513" spans="1:26">
      <c r="A513" s="402">
        <v>43362</v>
      </c>
      <c r="E513" s="400">
        <v>1.9058999999999999</v>
      </c>
      <c r="G513" s="400">
        <v>6.4641999999999999</v>
      </c>
      <c r="H513" s="400">
        <v>5.2051999999999996</v>
      </c>
      <c r="I513" s="400">
        <v>7.5770999999999997</v>
      </c>
      <c r="J513" s="400">
        <v>7.7698</v>
      </c>
      <c r="K513" s="400">
        <v>6.0271999999999997</v>
      </c>
      <c r="L513" s="400">
        <v>10.3955</v>
      </c>
      <c r="M513" s="400">
        <v>6.6132999999999997</v>
      </c>
      <c r="N513" s="400">
        <v>7.3083999999999998</v>
      </c>
      <c r="O513" s="400">
        <v>4.5273000000000003</v>
      </c>
      <c r="P513" s="399">
        <v>3.2905000000000002</v>
      </c>
      <c r="Q513" s="399">
        <v>5.3291000000000004</v>
      </c>
      <c r="S513" s="399">
        <v>5.3962000000000003</v>
      </c>
      <c r="X513" s="399">
        <v>1.9552</v>
      </c>
      <c r="Y513" s="399">
        <v>5.6207000000000003</v>
      </c>
      <c r="Z513" s="399">
        <v>11.3536</v>
      </c>
    </row>
    <row r="514" spans="1:26">
      <c r="A514" s="402">
        <v>43363</v>
      </c>
      <c r="E514" s="400">
        <v>1.9058999999999999</v>
      </c>
      <c r="G514" s="400">
        <v>6.4641999999999999</v>
      </c>
      <c r="H514" s="400">
        <v>5.2051999999999996</v>
      </c>
      <c r="I514" s="400">
        <v>7.5770999999999997</v>
      </c>
      <c r="J514" s="400">
        <v>7.7698</v>
      </c>
      <c r="K514" s="400">
        <v>6.0271999999999997</v>
      </c>
      <c r="L514" s="400">
        <v>10.3955</v>
      </c>
      <c r="M514" s="400">
        <v>6.6132999999999997</v>
      </c>
      <c r="N514" s="400">
        <v>7.3083999999999998</v>
      </c>
      <c r="O514" s="400">
        <v>4.5242000000000004</v>
      </c>
      <c r="P514" s="399">
        <v>3.2755000000000001</v>
      </c>
      <c r="Q514" s="399">
        <v>5.3314000000000004</v>
      </c>
      <c r="S514" s="399">
        <v>5.3962000000000003</v>
      </c>
      <c r="X514" s="399">
        <v>1.9552</v>
      </c>
      <c r="Y514" s="399">
        <v>5.6207000000000003</v>
      </c>
      <c r="Z514" s="399">
        <v>11.3536</v>
      </c>
    </row>
    <row r="515" spans="1:26">
      <c r="A515" s="402">
        <v>43364</v>
      </c>
      <c r="E515" s="400">
        <v>1.9058999999999999</v>
      </c>
      <c r="G515" s="400">
        <v>6.4641999999999999</v>
      </c>
      <c r="H515" s="400">
        <v>5.2051999999999996</v>
      </c>
      <c r="I515" s="400">
        <v>7.5770999999999997</v>
      </c>
      <c r="J515" s="400">
        <v>7.7698</v>
      </c>
      <c r="K515" s="400">
        <v>6.0271999999999997</v>
      </c>
      <c r="L515" s="400">
        <v>10.3955</v>
      </c>
      <c r="M515" s="400">
        <v>6.6132999999999997</v>
      </c>
      <c r="N515" s="400">
        <v>7.3083999999999998</v>
      </c>
      <c r="O515" s="400">
        <v>4.5216000000000003</v>
      </c>
      <c r="P515" s="399">
        <v>3.2648000000000001</v>
      </c>
      <c r="Q515" s="399">
        <v>5.3330000000000002</v>
      </c>
      <c r="S515" s="399">
        <v>5.3962000000000003</v>
      </c>
      <c r="X515" s="399">
        <v>1.9552</v>
      </c>
      <c r="Y515" s="399">
        <v>5.6207000000000003</v>
      </c>
      <c r="Z515" s="399">
        <v>11.3536</v>
      </c>
    </row>
    <row r="516" spans="1:26">
      <c r="A516" s="402">
        <v>43367</v>
      </c>
      <c r="E516" s="400">
        <v>1.9058999999999999</v>
      </c>
      <c r="G516" s="400">
        <v>6.4641999999999999</v>
      </c>
      <c r="H516" s="400">
        <v>5.2051999999999996</v>
      </c>
      <c r="I516" s="400">
        <v>7.5770999999999997</v>
      </c>
      <c r="J516" s="400">
        <v>7.7698</v>
      </c>
      <c r="K516" s="400">
        <v>6.0271999999999997</v>
      </c>
      <c r="L516" s="400">
        <v>10.3955</v>
      </c>
      <c r="M516" s="400">
        <v>6.6132999999999997</v>
      </c>
      <c r="N516" s="400">
        <v>7.3083999999999998</v>
      </c>
      <c r="O516" s="400">
        <v>4.5125000000000002</v>
      </c>
      <c r="P516" s="399">
        <v>3.2450999999999999</v>
      </c>
      <c r="Q516" s="399">
        <v>5.3213999999999997</v>
      </c>
      <c r="S516" s="399">
        <v>5.3962000000000003</v>
      </c>
      <c r="X516" s="399">
        <v>1.9552</v>
      </c>
      <c r="Y516" s="399">
        <v>5.6207000000000003</v>
      </c>
      <c r="Z516" s="399">
        <v>11.3536</v>
      </c>
    </row>
    <row r="517" spans="1:26">
      <c r="A517" s="402">
        <v>43368</v>
      </c>
      <c r="E517" s="400">
        <v>1.9058999999999999</v>
      </c>
      <c r="G517" s="400">
        <v>6.4641999999999999</v>
      </c>
      <c r="H517" s="400">
        <v>5.2051999999999996</v>
      </c>
      <c r="I517" s="400">
        <v>7.5770999999999997</v>
      </c>
      <c r="J517" s="400">
        <v>7.7698</v>
      </c>
      <c r="K517" s="400">
        <v>6.0271999999999997</v>
      </c>
      <c r="L517" s="400">
        <v>10.3955</v>
      </c>
      <c r="M517" s="400">
        <v>6.6132999999999997</v>
      </c>
      <c r="N517" s="400">
        <v>7.3083999999999998</v>
      </c>
      <c r="O517" s="400">
        <v>4.5090000000000003</v>
      </c>
      <c r="P517" s="399">
        <v>3.2450000000000001</v>
      </c>
      <c r="Q517" s="399">
        <v>5.3159000000000001</v>
      </c>
      <c r="S517" s="399">
        <v>5.3962000000000003</v>
      </c>
      <c r="X517" s="399">
        <v>1.9552</v>
      </c>
      <c r="Y517" s="399">
        <v>5.6207000000000003</v>
      </c>
      <c r="Z517" s="399">
        <v>11.3536</v>
      </c>
    </row>
    <row r="518" spans="1:26">
      <c r="A518" s="402">
        <v>43369</v>
      </c>
      <c r="E518" s="400">
        <v>1.9058999999999999</v>
      </c>
      <c r="G518" s="400">
        <v>6.4641999999999999</v>
      </c>
      <c r="H518" s="400">
        <v>5.2051999999999996</v>
      </c>
      <c r="I518" s="400">
        <v>7.5770999999999997</v>
      </c>
      <c r="J518" s="400">
        <v>7.7698</v>
      </c>
      <c r="K518" s="400">
        <v>6.0271999999999997</v>
      </c>
      <c r="L518" s="400">
        <v>10.3955</v>
      </c>
      <c r="M518" s="400">
        <v>6.6132999999999997</v>
      </c>
      <c r="N518" s="400">
        <v>7.3083999999999998</v>
      </c>
      <c r="O518" s="400">
        <v>4.5072999999999999</v>
      </c>
      <c r="P518" s="399">
        <v>3.2494999999999998</v>
      </c>
      <c r="Q518" s="399">
        <v>5.3179999999999996</v>
      </c>
      <c r="S518" s="399">
        <v>5.3962000000000003</v>
      </c>
      <c r="X518" s="399">
        <v>1.9552</v>
      </c>
      <c r="Y518" s="399">
        <v>5.6207000000000003</v>
      </c>
      <c r="Z518" s="399">
        <v>11.3536</v>
      </c>
    </row>
    <row r="519" spans="1:26">
      <c r="A519" s="402">
        <v>43370</v>
      </c>
      <c r="E519" s="400">
        <v>1.9058999999999999</v>
      </c>
      <c r="G519" s="400">
        <v>6.4641999999999999</v>
      </c>
      <c r="H519" s="400">
        <v>5.2051999999999996</v>
      </c>
      <c r="I519" s="400">
        <v>7.5770999999999997</v>
      </c>
      <c r="J519" s="400">
        <v>7.7698</v>
      </c>
      <c r="K519" s="400">
        <v>6.0271999999999997</v>
      </c>
      <c r="L519" s="400">
        <v>10.3955</v>
      </c>
      <c r="M519" s="400">
        <v>6.6132999999999997</v>
      </c>
      <c r="N519" s="400">
        <v>7.3083999999999998</v>
      </c>
      <c r="O519" s="400">
        <v>4.5061</v>
      </c>
      <c r="P519" s="399">
        <v>3.2719999999999998</v>
      </c>
      <c r="Q519" s="399">
        <v>5.3223000000000003</v>
      </c>
      <c r="S519" s="399">
        <v>5.3962000000000003</v>
      </c>
      <c r="X519" s="399">
        <v>1.9552</v>
      </c>
      <c r="Y519" s="399">
        <v>5.6207000000000003</v>
      </c>
      <c r="Z519" s="399">
        <v>11.3536</v>
      </c>
    </row>
    <row r="520" spans="1:26">
      <c r="A520" s="402">
        <v>43371</v>
      </c>
      <c r="E520" s="400">
        <v>1.9058999999999999</v>
      </c>
      <c r="G520" s="400">
        <v>6.4641999999999999</v>
      </c>
      <c r="H520" s="400">
        <v>5.2051999999999996</v>
      </c>
      <c r="I520" s="400">
        <v>7.5770999999999997</v>
      </c>
      <c r="J520" s="400">
        <v>7.7698</v>
      </c>
      <c r="K520" s="400">
        <v>6.0271999999999997</v>
      </c>
      <c r="L520" s="400">
        <v>10.3955</v>
      </c>
      <c r="M520" s="400">
        <v>6.6132999999999997</v>
      </c>
      <c r="N520" s="400">
        <v>7.3083999999999998</v>
      </c>
      <c r="O520" s="400">
        <v>4.5007999999999999</v>
      </c>
      <c r="P520" s="399">
        <v>3.27</v>
      </c>
      <c r="Q520" s="399">
        <v>5.3178999999999998</v>
      </c>
      <c r="S520" s="399">
        <v>5.3962000000000003</v>
      </c>
      <c r="X520" s="399">
        <v>1.9552</v>
      </c>
      <c r="Y520" s="399">
        <v>5.6207000000000003</v>
      </c>
      <c r="Z520" s="399">
        <v>11.3536</v>
      </c>
    </row>
    <row r="521" spans="1:26">
      <c r="A521" s="402">
        <v>43374</v>
      </c>
      <c r="E521" s="400">
        <v>2.0044</v>
      </c>
      <c r="G521" s="400">
        <v>6.5860000000000003</v>
      </c>
      <c r="H521" s="400">
        <v>5.2093999999999996</v>
      </c>
      <c r="I521" s="400">
        <v>7.5556000000000001</v>
      </c>
      <c r="J521" s="400">
        <v>7.7244000000000002</v>
      </c>
      <c r="K521" s="400">
        <v>5.9433999999999996</v>
      </c>
      <c r="L521" s="400">
        <v>10.5428</v>
      </c>
      <c r="M521" s="400">
        <v>6.5804</v>
      </c>
      <c r="N521" s="400">
        <v>7.2668999999999997</v>
      </c>
      <c r="O521" s="400">
        <v>4.5338000000000003</v>
      </c>
      <c r="P521" s="399">
        <v>3.2549000000000001</v>
      </c>
      <c r="Q521" s="399">
        <v>5.3634000000000004</v>
      </c>
      <c r="S521" s="399">
        <v>5.3563000000000001</v>
      </c>
      <c r="X521" s="399">
        <v>1.9772000000000001</v>
      </c>
      <c r="Y521" s="399">
        <v>5.6616</v>
      </c>
      <c r="Z521" s="399">
        <v>11.340199999999999</v>
      </c>
    </row>
    <row r="522" spans="1:26">
      <c r="A522" s="402">
        <v>43375</v>
      </c>
      <c r="E522" s="400">
        <v>2.0044</v>
      </c>
      <c r="G522" s="400">
        <v>6.5860000000000003</v>
      </c>
      <c r="H522" s="400">
        <v>5.2093999999999996</v>
      </c>
      <c r="I522" s="400">
        <v>7.5556000000000001</v>
      </c>
      <c r="J522" s="400">
        <v>7.7244000000000002</v>
      </c>
      <c r="K522" s="400">
        <v>5.9433999999999996</v>
      </c>
      <c r="L522" s="400">
        <v>10.5428</v>
      </c>
      <c r="M522" s="400">
        <v>6.5804</v>
      </c>
      <c r="N522" s="400">
        <v>7.2668999999999997</v>
      </c>
      <c r="O522" s="400">
        <v>4.532</v>
      </c>
      <c r="P522" s="399">
        <v>3.2669999999999999</v>
      </c>
      <c r="Q522" s="399">
        <v>5.3554000000000004</v>
      </c>
      <c r="S522" s="399">
        <v>5.3563000000000001</v>
      </c>
      <c r="X522" s="399">
        <v>1.9772000000000001</v>
      </c>
      <c r="Y522" s="399">
        <v>5.6616</v>
      </c>
      <c r="Z522" s="399">
        <v>11.340199999999999</v>
      </c>
    </row>
    <row r="523" spans="1:26">
      <c r="A523" s="402">
        <v>43376</v>
      </c>
      <c r="E523" s="400">
        <v>2.0044</v>
      </c>
      <c r="G523" s="400">
        <v>6.5860000000000003</v>
      </c>
      <c r="H523" s="400">
        <v>5.2093999999999996</v>
      </c>
      <c r="I523" s="400">
        <v>7.5556000000000001</v>
      </c>
      <c r="J523" s="400">
        <v>7.7244000000000002</v>
      </c>
      <c r="K523" s="400">
        <v>5.9433999999999996</v>
      </c>
      <c r="L523" s="400">
        <v>10.5428</v>
      </c>
      <c r="M523" s="400">
        <v>6.5804</v>
      </c>
      <c r="N523" s="400">
        <v>7.2668999999999997</v>
      </c>
      <c r="O523" s="400">
        <v>4.5282999999999998</v>
      </c>
      <c r="P523" s="399">
        <v>3.2565</v>
      </c>
      <c r="Q523" s="399">
        <v>5.3474000000000004</v>
      </c>
      <c r="S523" s="399">
        <v>5.3563000000000001</v>
      </c>
      <c r="X523" s="399">
        <v>1.9772000000000001</v>
      </c>
      <c r="Y523" s="399">
        <v>5.6616</v>
      </c>
      <c r="Z523" s="399">
        <v>11.340199999999999</v>
      </c>
    </row>
    <row r="524" spans="1:26">
      <c r="A524" s="402">
        <v>43377</v>
      </c>
      <c r="E524" s="400">
        <v>2.0044</v>
      </c>
      <c r="G524" s="400">
        <v>6.5860000000000003</v>
      </c>
      <c r="H524" s="400">
        <v>5.2093999999999996</v>
      </c>
      <c r="I524" s="400">
        <v>7.5556000000000001</v>
      </c>
      <c r="J524" s="400">
        <v>7.7244000000000002</v>
      </c>
      <c r="K524" s="400">
        <v>5.9433999999999996</v>
      </c>
      <c r="L524" s="400">
        <v>10.5428</v>
      </c>
      <c r="M524" s="400">
        <v>6.5804</v>
      </c>
      <c r="N524" s="400">
        <v>7.2668999999999997</v>
      </c>
      <c r="O524" s="400">
        <v>4.5167000000000002</v>
      </c>
      <c r="P524" s="399">
        <v>3.2553999999999998</v>
      </c>
      <c r="Q524" s="399">
        <v>5.3307000000000002</v>
      </c>
      <c r="S524" s="399">
        <v>5.3563000000000001</v>
      </c>
      <c r="X524" s="399">
        <v>1.9772000000000001</v>
      </c>
      <c r="Y524" s="399">
        <v>5.6616</v>
      </c>
      <c r="Z524" s="399">
        <v>11.340199999999999</v>
      </c>
    </row>
    <row r="525" spans="1:26">
      <c r="A525" s="402">
        <v>43378</v>
      </c>
      <c r="E525" s="400">
        <v>2.0044</v>
      </c>
      <c r="G525" s="400">
        <v>6.5860000000000003</v>
      </c>
      <c r="H525" s="400">
        <v>5.2093999999999996</v>
      </c>
      <c r="I525" s="400">
        <v>7.5556000000000001</v>
      </c>
      <c r="J525" s="400">
        <v>7.7244000000000002</v>
      </c>
      <c r="K525" s="400">
        <v>5.9433999999999996</v>
      </c>
      <c r="L525" s="400">
        <v>10.5428</v>
      </c>
      <c r="M525" s="400">
        <v>6.5804</v>
      </c>
      <c r="N525" s="400">
        <v>7.2668999999999997</v>
      </c>
      <c r="O525" s="400">
        <v>4.5099</v>
      </c>
      <c r="P525" s="399">
        <v>3.2461000000000002</v>
      </c>
      <c r="Q525" s="399">
        <v>5.3217999999999996</v>
      </c>
      <c r="S525" s="399">
        <v>5.3563000000000001</v>
      </c>
      <c r="X525" s="399">
        <v>1.9772000000000001</v>
      </c>
      <c r="Y525" s="399">
        <v>5.6616</v>
      </c>
      <c r="Z525" s="399">
        <v>11.340199999999999</v>
      </c>
    </row>
    <row r="526" spans="1:26">
      <c r="A526" s="402">
        <v>43381</v>
      </c>
      <c r="E526" s="400">
        <v>2.0044</v>
      </c>
      <c r="G526" s="400">
        <v>6.5860000000000003</v>
      </c>
      <c r="H526" s="400">
        <v>5.2093999999999996</v>
      </c>
      <c r="I526" s="400">
        <v>7.5556000000000001</v>
      </c>
      <c r="J526" s="400">
        <v>7.7244000000000002</v>
      </c>
      <c r="K526" s="400">
        <v>5.9433999999999996</v>
      </c>
      <c r="L526" s="400">
        <v>10.5428</v>
      </c>
      <c r="M526" s="400">
        <v>6.5804</v>
      </c>
      <c r="N526" s="400">
        <v>7.2668999999999997</v>
      </c>
      <c r="O526" s="400">
        <v>4.5018000000000002</v>
      </c>
      <c r="P526" s="399">
        <v>3.2425000000000002</v>
      </c>
      <c r="Q526" s="399">
        <v>5.3013000000000003</v>
      </c>
      <c r="S526" s="399">
        <v>5.3563000000000001</v>
      </c>
      <c r="X526" s="399">
        <v>1.9772000000000001</v>
      </c>
      <c r="Y526" s="399">
        <v>5.6616</v>
      </c>
      <c r="Z526" s="399">
        <v>11.340199999999999</v>
      </c>
    </row>
    <row r="527" spans="1:26">
      <c r="A527" s="402">
        <v>43382</v>
      </c>
      <c r="B527" s="403"/>
      <c r="D527" s="403"/>
      <c r="E527" s="400">
        <v>2.0044</v>
      </c>
      <c r="F527" s="403"/>
      <c r="G527" s="400">
        <v>6.5860000000000003</v>
      </c>
      <c r="H527" s="400">
        <v>5.2093999999999996</v>
      </c>
      <c r="I527" s="400">
        <v>7.5556000000000001</v>
      </c>
      <c r="J527" s="403">
        <v>7.7244000000000002</v>
      </c>
      <c r="K527" s="400">
        <v>5.9433999999999996</v>
      </c>
      <c r="L527" s="404">
        <v>10.5428</v>
      </c>
      <c r="M527" s="400">
        <v>6.5804</v>
      </c>
      <c r="N527" s="400">
        <v>7.2668999999999997</v>
      </c>
      <c r="O527" s="400">
        <v>4.4935</v>
      </c>
      <c r="P527" s="399">
        <v>3.2464</v>
      </c>
      <c r="Q527" s="399">
        <v>5.2976999999999999</v>
      </c>
      <c r="R527" s="403"/>
      <c r="S527" s="399">
        <v>5.3563000000000001</v>
      </c>
      <c r="T527" s="403"/>
      <c r="U527" s="403"/>
      <c r="V527" s="403"/>
      <c r="W527" s="403"/>
      <c r="X527" s="403">
        <v>1.9772000000000001</v>
      </c>
      <c r="Y527" s="403">
        <v>5.6616</v>
      </c>
      <c r="Z527" s="403">
        <v>11.340199999999999</v>
      </c>
    </row>
    <row r="528" spans="1:26">
      <c r="A528" s="402">
        <v>43383</v>
      </c>
      <c r="E528" s="400">
        <v>2.0044</v>
      </c>
      <c r="G528" s="400">
        <v>6.5860000000000003</v>
      </c>
      <c r="H528" s="400">
        <v>5.2093999999999996</v>
      </c>
      <c r="I528" s="400">
        <v>7.5556000000000001</v>
      </c>
      <c r="J528" s="400">
        <v>7.7244000000000002</v>
      </c>
      <c r="K528" s="400">
        <v>5.9433999999999996</v>
      </c>
      <c r="L528" s="400">
        <v>10.5428</v>
      </c>
      <c r="M528" s="400">
        <v>6.5804</v>
      </c>
      <c r="N528" s="400">
        <v>7.2668999999999997</v>
      </c>
      <c r="O528" s="400">
        <v>4.4839000000000002</v>
      </c>
      <c r="P528" s="399">
        <v>3.2534000000000001</v>
      </c>
      <c r="Q528" s="399">
        <v>5.2938999999999998</v>
      </c>
      <c r="S528" s="399">
        <v>5.3563000000000001</v>
      </c>
      <c r="X528" s="399">
        <v>1.9772000000000001</v>
      </c>
      <c r="Y528" s="399">
        <v>5.6616</v>
      </c>
      <c r="Z528" s="399">
        <v>11.340199999999999</v>
      </c>
    </row>
    <row r="529" spans="1:26">
      <c r="A529" s="402">
        <v>43384</v>
      </c>
      <c r="E529" s="400">
        <v>2.0044</v>
      </c>
      <c r="G529" s="400">
        <v>6.5860000000000003</v>
      </c>
      <c r="H529" s="400">
        <v>5.2093999999999996</v>
      </c>
      <c r="I529" s="400">
        <v>7.5556000000000001</v>
      </c>
      <c r="J529" s="400">
        <v>7.7244000000000002</v>
      </c>
      <c r="K529" s="400">
        <v>5.9433999999999996</v>
      </c>
      <c r="L529" s="400">
        <v>10.5428</v>
      </c>
      <c r="M529" s="400">
        <v>6.5804</v>
      </c>
      <c r="N529" s="400">
        <v>7.2668999999999997</v>
      </c>
      <c r="O529" s="400">
        <v>4.4739000000000004</v>
      </c>
      <c r="P529" s="399">
        <v>3.3128000000000002</v>
      </c>
      <c r="Q529" s="399">
        <v>5.2869000000000002</v>
      </c>
      <c r="S529" s="399">
        <v>5.3563000000000001</v>
      </c>
      <c r="X529" s="399">
        <v>1.9772000000000001</v>
      </c>
      <c r="Y529" s="399">
        <v>5.6616</v>
      </c>
      <c r="Z529" s="399">
        <v>11.340199999999999</v>
      </c>
    </row>
    <row r="530" spans="1:26">
      <c r="A530" s="402">
        <v>43385</v>
      </c>
      <c r="E530" s="400">
        <v>2.0044</v>
      </c>
      <c r="G530" s="400">
        <v>6.5860000000000003</v>
      </c>
      <c r="H530" s="400">
        <v>5.2093999999999996</v>
      </c>
      <c r="I530" s="400">
        <v>7.5556000000000001</v>
      </c>
      <c r="J530" s="400">
        <v>7.7244000000000002</v>
      </c>
      <c r="K530" s="400">
        <v>5.9433999999999996</v>
      </c>
      <c r="L530" s="400">
        <v>10.5428</v>
      </c>
      <c r="M530" s="400">
        <v>6.5804</v>
      </c>
      <c r="N530" s="400">
        <v>7.2668999999999997</v>
      </c>
      <c r="O530" s="400">
        <v>4.4755000000000003</v>
      </c>
      <c r="P530" s="399">
        <v>3.2732999999999999</v>
      </c>
      <c r="Q530" s="399">
        <v>5.2851999999999997</v>
      </c>
      <c r="S530" s="399">
        <v>5.3563000000000001</v>
      </c>
      <c r="X530" s="399">
        <v>1.9772000000000001</v>
      </c>
      <c r="Y530" s="399">
        <v>5.6616</v>
      </c>
      <c r="Z530" s="399">
        <v>11.340199999999999</v>
      </c>
    </row>
    <row r="531" spans="1:26">
      <c r="A531" s="402">
        <v>43388</v>
      </c>
      <c r="E531" s="400">
        <v>2.0044</v>
      </c>
      <c r="G531" s="400">
        <v>6.5860000000000003</v>
      </c>
      <c r="H531" s="400">
        <v>5.2093999999999996</v>
      </c>
      <c r="I531" s="400">
        <v>7.5556000000000001</v>
      </c>
      <c r="J531" s="400">
        <v>7.7244000000000002</v>
      </c>
      <c r="K531" s="400">
        <v>5.9433999999999996</v>
      </c>
      <c r="L531" s="400">
        <v>10.5428</v>
      </c>
      <c r="M531" s="400">
        <v>6.5804</v>
      </c>
      <c r="N531" s="400">
        <v>7.2668999999999997</v>
      </c>
      <c r="O531" s="400">
        <v>4.4825999999999997</v>
      </c>
      <c r="P531" s="399">
        <v>3.2703000000000002</v>
      </c>
      <c r="Q531" s="399">
        <v>5.2736000000000001</v>
      </c>
      <c r="S531" s="399">
        <v>5.3563000000000001</v>
      </c>
      <c r="X531" s="399">
        <v>1.9772000000000001</v>
      </c>
      <c r="Y531" s="399">
        <v>5.6616</v>
      </c>
      <c r="Z531" s="399">
        <v>11.340199999999999</v>
      </c>
    </row>
    <row r="532" spans="1:26">
      <c r="A532" s="402">
        <v>43389</v>
      </c>
      <c r="E532" s="400">
        <v>2.0044</v>
      </c>
      <c r="G532" s="400">
        <v>6.5860000000000003</v>
      </c>
      <c r="H532" s="400">
        <v>5.2093999999999996</v>
      </c>
      <c r="I532" s="400">
        <v>7.5556000000000001</v>
      </c>
      <c r="J532" s="400">
        <v>7.7244000000000002</v>
      </c>
      <c r="K532" s="400">
        <v>5.9433999999999996</v>
      </c>
      <c r="L532" s="400">
        <v>10.5428</v>
      </c>
      <c r="M532" s="400">
        <v>6.5804</v>
      </c>
      <c r="N532" s="400">
        <v>7.2668999999999997</v>
      </c>
      <c r="O532" s="400">
        <v>4.4824999999999999</v>
      </c>
      <c r="P532" s="399">
        <v>3.2675999999999998</v>
      </c>
      <c r="Q532" s="399">
        <v>5.2717000000000001</v>
      </c>
      <c r="S532" s="399">
        <v>5.3563000000000001</v>
      </c>
      <c r="X532" s="399">
        <v>1.9772000000000001</v>
      </c>
      <c r="Y532" s="399">
        <v>5.6616</v>
      </c>
      <c r="Z532" s="399">
        <v>11.340199999999999</v>
      </c>
    </row>
    <row r="533" spans="1:26">
      <c r="A533" s="402">
        <v>43390</v>
      </c>
      <c r="E533" s="400">
        <v>2.0044</v>
      </c>
      <c r="G533" s="400">
        <v>6.5860000000000003</v>
      </c>
      <c r="H533" s="400">
        <v>5.2093999999999996</v>
      </c>
      <c r="I533" s="400">
        <v>7.5556000000000001</v>
      </c>
      <c r="J533" s="400">
        <v>7.7244000000000002</v>
      </c>
      <c r="K533" s="400">
        <v>5.9433999999999996</v>
      </c>
      <c r="L533" s="400">
        <v>10.5428</v>
      </c>
      <c r="M533" s="400">
        <v>6.5804</v>
      </c>
      <c r="N533" s="400">
        <v>7.2668999999999997</v>
      </c>
      <c r="O533" s="400">
        <v>4.4782999999999999</v>
      </c>
      <c r="P533" s="399">
        <v>3.2614000000000001</v>
      </c>
      <c r="Q533" s="399">
        <v>5.2782999999999998</v>
      </c>
      <c r="S533" s="399">
        <v>5.3563000000000001</v>
      </c>
      <c r="X533" s="399">
        <v>1.9772000000000001</v>
      </c>
      <c r="Y533" s="399">
        <v>5.6616</v>
      </c>
      <c r="Z533" s="399">
        <v>11.340199999999999</v>
      </c>
    </row>
    <row r="534" spans="1:26">
      <c r="A534" s="402">
        <v>43391</v>
      </c>
      <c r="E534" s="400">
        <v>2.0044</v>
      </c>
      <c r="G534" s="400">
        <v>6.5860000000000003</v>
      </c>
      <c r="H534" s="400">
        <v>5.2093999999999996</v>
      </c>
      <c r="I534" s="400">
        <v>7.5556000000000001</v>
      </c>
      <c r="J534" s="400">
        <v>7.7244000000000002</v>
      </c>
      <c r="K534" s="400">
        <v>5.9433999999999996</v>
      </c>
      <c r="L534" s="400">
        <v>10.5428</v>
      </c>
      <c r="M534" s="400">
        <v>6.5804</v>
      </c>
      <c r="N534" s="400">
        <v>7.2668999999999997</v>
      </c>
      <c r="O534" s="400">
        <v>4.4718</v>
      </c>
      <c r="P534" s="399">
        <v>3.2601</v>
      </c>
      <c r="Q534" s="399">
        <v>5.2709000000000001</v>
      </c>
      <c r="S534" s="399">
        <v>5.3563000000000001</v>
      </c>
      <c r="X534" s="399">
        <v>1.9772000000000001</v>
      </c>
      <c r="Y534" s="399">
        <v>5.6616</v>
      </c>
      <c r="Z534" s="399">
        <v>11.340199999999999</v>
      </c>
    </row>
    <row r="535" spans="1:26">
      <c r="A535" s="402">
        <v>43392</v>
      </c>
      <c r="E535" s="400">
        <v>2.0044</v>
      </c>
      <c r="G535" s="400">
        <v>6.5860000000000003</v>
      </c>
      <c r="H535" s="400">
        <v>5.2093999999999996</v>
      </c>
      <c r="I535" s="400">
        <v>7.5556000000000001</v>
      </c>
      <c r="J535" s="400">
        <v>7.7244000000000002</v>
      </c>
      <c r="K535" s="400">
        <v>5.9433999999999996</v>
      </c>
      <c r="L535" s="400">
        <v>10.5428</v>
      </c>
      <c r="M535" s="400">
        <v>6.5804</v>
      </c>
      <c r="N535" s="400">
        <v>7.2668999999999997</v>
      </c>
      <c r="O535" s="400">
        <v>4.4675000000000002</v>
      </c>
      <c r="P535" s="399">
        <v>3.2831999999999999</v>
      </c>
      <c r="Q535" s="399">
        <v>5.2676999999999996</v>
      </c>
      <c r="S535" s="399">
        <v>5.3563000000000001</v>
      </c>
      <c r="X535" s="399">
        <v>1.9772000000000001</v>
      </c>
      <c r="Y535" s="399">
        <v>5.6616</v>
      </c>
      <c r="Z535" s="399">
        <v>11.340199999999999</v>
      </c>
    </row>
    <row r="536" spans="1:26">
      <c r="A536" s="402">
        <v>43395</v>
      </c>
      <c r="E536" s="400">
        <v>2.0044</v>
      </c>
      <c r="G536" s="400">
        <v>6.5860000000000003</v>
      </c>
      <c r="H536" s="400">
        <v>5.2093999999999996</v>
      </c>
      <c r="I536" s="400">
        <v>7.5556000000000001</v>
      </c>
      <c r="J536" s="400">
        <v>7.7244000000000002</v>
      </c>
      <c r="K536" s="400">
        <v>5.9433999999999996</v>
      </c>
      <c r="L536" s="400">
        <v>10.5428</v>
      </c>
      <c r="M536" s="400">
        <v>6.5804</v>
      </c>
      <c r="N536" s="400">
        <v>7.2668999999999997</v>
      </c>
      <c r="O536" s="400">
        <v>4.4580000000000002</v>
      </c>
      <c r="P536" s="399">
        <v>3.2827000000000002</v>
      </c>
      <c r="Q536" s="399">
        <v>5.2606999999999999</v>
      </c>
      <c r="S536" s="399">
        <v>5.3563000000000001</v>
      </c>
      <c r="X536" s="399">
        <v>1.9772000000000001</v>
      </c>
      <c r="Y536" s="399">
        <v>5.6616</v>
      </c>
      <c r="Z536" s="399">
        <v>11.340199999999999</v>
      </c>
    </row>
    <row r="537" spans="1:26">
      <c r="A537" s="402">
        <v>43396</v>
      </c>
      <c r="E537" s="400">
        <v>2.0044</v>
      </c>
      <c r="G537" s="400">
        <v>6.5860000000000003</v>
      </c>
      <c r="H537" s="400">
        <v>5.2093999999999996</v>
      </c>
      <c r="I537" s="400">
        <v>7.5556000000000001</v>
      </c>
      <c r="J537" s="400">
        <v>7.7244000000000002</v>
      </c>
      <c r="K537" s="400">
        <v>5.9433999999999996</v>
      </c>
      <c r="L537" s="400">
        <v>10.5428</v>
      </c>
      <c r="M537" s="400">
        <v>6.5804</v>
      </c>
      <c r="N537" s="400">
        <v>7.2668999999999997</v>
      </c>
      <c r="O537" s="400">
        <v>4.4493999999999998</v>
      </c>
      <c r="P537" s="399">
        <v>3.3012000000000001</v>
      </c>
      <c r="Q537" s="399">
        <v>5.2576000000000001</v>
      </c>
      <c r="S537" s="399">
        <v>5.3563000000000001</v>
      </c>
      <c r="X537" s="399">
        <v>1.9772000000000001</v>
      </c>
      <c r="Y537" s="399">
        <v>5.6616</v>
      </c>
      <c r="Z537" s="399">
        <v>11.340199999999999</v>
      </c>
    </row>
    <row r="538" spans="1:26">
      <c r="A538" s="402">
        <v>43397</v>
      </c>
      <c r="E538" s="400">
        <v>2.0044</v>
      </c>
      <c r="G538" s="400">
        <v>6.5860000000000003</v>
      </c>
      <c r="H538" s="400">
        <v>5.2093999999999996</v>
      </c>
      <c r="I538" s="400">
        <v>7.5556000000000001</v>
      </c>
      <c r="J538" s="400">
        <v>7.7244000000000002</v>
      </c>
      <c r="K538" s="400">
        <v>5.9433999999999996</v>
      </c>
      <c r="L538" s="400">
        <v>10.5428</v>
      </c>
      <c r="M538" s="400">
        <v>6.5804</v>
      </c>
      <c r="N538" s="400">
        <v>7.2668999999999997</v>
      </c>
      <c r="O538" s="400">
        <v>4.4478999999999997</v>
      </c>
      <c r="P538" s="399">
        <v>3.3108</v>
      </c>
      <c r="Q538" s="399">
        <v>5.2481</v>
      </c>
      <c r="S538" s="399">
        <v>5.3563000000000001</v>
      </c>
      <c r="X538" s="399">
        <v>1.9772000000000001</v>
      </c>
      <c r="Y538" s="399">
        <v>5.6616</v>
      </c>
      <c r="Z538" s="399">
        <v>11.340199999999999</v>
      </c>
    </row>
    <row r="539" spans="1:26">
      <c r="A539" s="402">
        <v>43398</v>
      </c>
      <c r="E539" s="400">
        <v>2.0044</v>
      </c>
      <c r="G539" s="400">
        <v>6.5860000000000003</v>
      </c>
      <c r="H539" s="400">
        <v>5.2093999999999996</v>
      </c>
      <c r="I539" s="400">
        <v>7.5556000000000001</v>
      </c>
      <c r="J539" s="400">
        <v>7.7244000000000002</v>
      </c>
      <c r="K539" s="400">
        <v>5.9433999999999996</v>
      </c>
      <c r="L539" s="400">
        <v>10.5428</v>
      </c>
      <c r="M539" s="400">
        <v>6.5804</v>
      </c>
      <c r="N539" s="400">
        <v>7.2668999999999997</v>
      </c>
      <c r="O539" s="400">
        <v>4.4419000000000004</v>
      </c>
      <c r="P539" s="399">
        <v>3.33</v>
      </c>
      <c r="Q539" s="399">
        <v>5.2422000000000004</v>
      </c>
      <c r="S539" s="399">
        <v>5.3563000000000001</v>
      </c>
      <c r="X539" s="399">
        <v>1.9772000000000001</v>
      </c>
      <c r="Y539" s="399">
        <v>5.6616</v>
      </c>
      <c r="Z539" s="399">
        <v>11.340199999999999</v>
      </c>
    </row>
    <row r="540" spans="1:26">
      <c r="A540" s="402">
        <v>43399</v>
      </c>
      <c r="E540" s="400">
        <v>2.0044</v>
      </c>
      <c r="G540" s="400">
        <v>6.5860000000000003</v>
      </c>
      <c r="H540" s="400">
        <v>5.2093999999999996</v>
      </c>
      <c r="I540" s="400">
        <v>7.5556000000000001</v>
      </c>
      <c r="J540" s="400">
        <v>7.7244000000000002</v>
      </c>
      <c r="K540" s="400">
        <v>5.9433999999999996</v>
      </c>
      <c r="L540" s="400">
        <v>10.5428</v>
      </c>
      <c r="M540" s="400">
        <v>6.5804</v>
      </c>
      <c r="N540" s="400">
        <v>7.2668999999999997</v>
      </c>
      <c r="O540" s="400">
        <v>4.4332000000000003</v>
      </c>
      <c r="P540" s="399">
        <v>3.3609</v>
      </c>
      <c r="Q540" s="399">
        <v>5.2439</v>
      </c>
      <c r="S540" s="399">
        <v>5.3563000000000001</v>
      </c>
      <c r="X540" s="399">
        <v>1.9772000000000001</v>
      </c>
      <c r="Y540" s="399">
        <v>5.6616</v>
      </c>
      <c r="Z540" s="399">
        <v>11.340199999999999</v>
      </c>
    </row>
    <row r="541" spans="1:26">
      <c r="A541" s="402">
        <v>43402</v>
      </c>
      <c r="E541" s="400">
        <v>2.0044</v>
      </c>
      <c r="G541" s="400">
        <v>6.5860000000000003</v>
      </c>
      <c r="H541" s="400">
        <v>5.2093999999999996</v>
      </c>
      <c r="I541" s="400">
        <v>7.5556000000000001</v>
      </c>
      <c r="J541" s="400">
        <v>7.7244000000000002</v>
      </c>
      <c r="K541" s="400">
        <v>5.9433999999999996</v>
      </c>
      <c r="L541" s="400">
        <v>10.5428</v>
      </c>
      <c r="M541" s="400">
        <v>6.5804</v>
      </c>
      <c r="N541" s="400">
        <v>7.2668999999999997</v>
      </c>
      <c r="O541" s="400">
        <v>4.4245000000000001</v>
      </c>
      <c r="P541" s="399">
        <v>3.3582000000000001</v>
      </c>
      <c r="Q541" s="399">
        <v>5.2359</v>
      </c>
      <c r="S541" s="399">
        <v>5.3563000000000001</v>
      </c>
      <c r="X541" s="399">
        <v>1.9772000000000001</v>
      </c>
      <c r="Y541" s="399">
        <v>5.6616</v>
      </c>
      <c r="Z541" s="399">
        <v>11.340199999999999</v>
      </c>
    </row>
    <row r="542" spans="1:26">
      <c r="A542" s="402">
        <v>43403</v>
      </c>
      <c r="E542" s="400">
        <v>2.0044</v>
      </c>
      <c r="G542" s="400">
        <v>6.5860000000000003</v>
      </c>
      <c r="H542" s="400">
        <v>5.2093999999999996</v>
      </c>
      <c r="I542" s="400">
        <v>7.5556000000000001</v>
      </c>
      <c r="J542" s="400">
        <v>7.7244000000000002</v>
      </c>
      <c r="K542" s="400">
        <v>5.9433999999999996</v>
      </c>
      <c r="L542" s="400">
        <v>10.5428</v>
      </c>
      <c r="M542" s="400">
        <v>6.5804</v>
      </c>
      <c r="N542" s="400">
        <v>7.2668999999999997</v>
      </c>
      <c r="O542" s="400">
        <v>4.4181999999999997</v>
      </c>
      <c r="P542" s="399">
        <v>3.3611</v>
      </c>
      <c r="Q542" s="399">
        <v>5.2271000000000001</v>
      </c>
      <c r="S542" s="399">
        <v>5.3563000000000001</v>
      </c>
      <c r="X542" s="399">
        <v>1.9772000000000001</v>
      </c>
      <c r="Y542" s="399">
        <v>5.6616</v>
      </c>
      <c r="Z542" s="399">
        <v>11.340199999999999</v>
      </c>
    </row>
    <row r="543" spans="1:26">
      <c r="A543" s="402">
        <v>43404</v>
      </c>
      <c r="E543" s="400">
        <v>2.0044</v>
      </c>
      <c r="G543" s="400">
        <v>6.5860000000000003</v>
      </c>
      <c r="H543" s="400">
        <v>5.2093999999999996</v>
      </c>
      <c r="I543" s="400">
        <v>7.5556000000000001</v>
      </c>
      <c r="J543" s="400">
        <v>7.7244000000000002</v>
      </c>
      <c r="K543" s="400">
        <v>5.9433999999999996</v>
      </c>
      <c r="L543" s="400">
        <v>10.5428</v>
      </c>
      <c r="M543" s="400">
        <v>6.5804</v>
      </c>
      <c r="N543" s="400">
        <v>7.2668999999999997</v>
      </c>
      <c r="O543" s="400">
        <v>4.4188000000000001</v>
      </c>
      <c r="P543" s="399">
        <v>3.3525999999999998</v>
      </c>
      <c r="Q543" s="399">
        <v>5.2160000000000002</v>
      </c>
      <c r="S543" s="399">
        <v>5.3563000000000001</v>
      </c>
      <c r="X543" s="399">
        <v>1.9772000000000001</v>
      </c>
      <c r="Y543" s="399">
        <v>5.6616</v>
      </c>
      <c r="Z543" s="399">
        <v>11.340199999999999</v>
      </c>
    </row>
    <row r="544" spans="1:26">
      <c r="A544" s="402">
        <v>43405</v>
      </c>
      <c r="E544" s="400">
        <v>1.9776</v>
      </c>
      <c r="G544" s="400">
        <v>6.4763000000000002</v>
      </c>
      <c r="H544" s="400">
        <v>5.1818999999999997</v>
      </c>
      <c r="I544" s="400">
        <v>7.6003999999999996</v>
      </c>
      <c r="J544" s="400">
        <v>7.6939000000000002</v>
      </c>
      <c r="K544" s="400">
        <v>5.8098000000000001</v>
      </c>
      <c r="L544" s="400">
        <v>10.5456</v>
      </c>
      <c r="M544" s="400">
        <v>6.4798</v>
      </c>
      <c r="N544" s="400">
        <v>7.1193999999999997</v>
      </c>
      <c r="O544" s="400">
        <v>4.4720000000000004</v>
      </c>
      <c r="P544" s="399">
        <v>3.3833000000000002</v>
      </c>
      <c r="Q544" s="399">
        <v>5.2747000000000002</v>
      </c>
      <c r="S544" s="399">
        <v>5.3125</v>
      </c>
      <c r="X544" s="399">
        <v>1.984</v>
      </c>
      <c r="Y544" s="399">
        <v>5.6318999999999999</v>
      </c>
      <c r="Z544" s="399">
        <v>11.329499999999999</v>
      </c>
    </row>
    <row r="545" spans="1:26">
      <c r="A545" s="402">
        <v>43406</v>
      </c>
      <c r="E545" s="400">
        <v>1.9776</v>
      </c>
      <c r="G545" s="400">
        <v>6.4763000000000002</v>
      </c>
      <c r="H545" s="400">
        <v>5.1818999999999997</v>
      </c>
      <c r="I545" s="400">
        <v>7.6003999999999996</v>
      </c>
      <c r="J545" s="400">
        <v>7.6939000000000002</v>
      </c>
      <c r="K545" s="400">
        <v>5.8098000000000001</v>
      </c>
      <c r="L545" s="400">
        <v>10.5456</v>
      </c>
      <c r="M545" s="400">
        <v>6.4798</v>
      </c>
      <c r="N545" s="400">
        <v>7.1193999999999997</v>
      </c>
      <c r="O545" s="400">
        <v>4.4703999999999997</v>
      </c>
      <c r="P545" s="399">
        <v>3.3574999999999999</v>
      </c>
      <c r="Q545" s="399">
        <v>5.2782999999999998</v>
      </c>
      <c r="S545" s="399">
        <v>5.3125</v>
      </c>
      <c r="X545" s="399">
        <v>1.984</v>
      </c>
      <c r="Y545" s="399">
        <v>5.6318999999999999</v>
      </c>
      <c r="Z545" s="399">
        <v>11.329499999999999</v>
      </c>
    </row>
    <row r="546" spans="1:26">
      <c r="A546" s="402">
        <v>43409</v>
      </c>
      <c r="E546" s="400">
        <v>1.9776</v>
      </c>
      <c r="G546" s="400">
        <v>6.4763000000000002</v>
      </c>
      <c r="H546" s="400">
        <v>5.1818999999999997</v>
      </c>
      <c r="I546" s="400">
        <v>7.6003999999999996</v>
      </c>
      <c r="J546" s="400">
        <v>7.6939000000000002</v>
      </c>
      <c r="K546" s="400">
        <v>5.8098000000000001</v>
      </c>
      <c r="L546" s="400">
        <v>10.5456</v>
      </c>
      <c r="M546" s="400">
        <v>6.4798</v>
      </c>
      <c r="N546" s="400">
        <v>7.1193999999999997</v>
      </c>
      <c r="O546" s="400">
        <v>4.4622999999999999</v>
      </c>
      <c r="P546" s="399">
        <v>3.3662000000000001</v>
      </c>
      <c r="Q546" s="399">
        <v>5.2766000000000002</v>
      </c>
      <c r="S546" s="399">
        <v>5.3125</v>
      </c>
      <c r="X546" s="399">
        <v>1.984</v>
      </c>
      <c r="Y546" s="399">
        <v>5.6318999999999999</v>
      </c>
      <c r="Z546" s="399">
        <v>11.329499999999999</v>
      </c>
    </row>
    <row r="547" spans="1:26">
      <c r="A547" s="402">
        <v>43410</v>
      </c>
      <c r="E547" s="400">
        <v>1.9776</v>
      </c>
      <c r="G547" s="400">
        <v>6.4763000000000002</v>
      </c>
      <c r="H547" s="400">
        <v>5.1818999999999997</v>
      </c>
      <c r="I547" s="400">
        <v>7.6003999999999996</v>
      </c>
      <c r="J547" s="400">
        <v>7.6939000000000002</v>
      </c>
      <c r="K547" s="400">
        <v>5.8098000000000001</v>
      </c>
      <c r="L547" s="400">
        <v>10.5456</v>
      </c>
      <c r="M547" s="400">
        <v>6.4798</v>
      </c>
      <c r="N547" s="400">
        <v>7.1193999999999997</v>
      </c>
      <c r="O547" s="400">
        <v>4.4603999999999999</v>
      </c>
      <c r="P547" s="399">
        <v>3.3576000000000001</v>
      </c>
      <c r="Q547" s="399">
        <v>5.2823000000000002</v>
      </c>
      <c r="S547" s="399">
        <v>5.3125</v>
      </c>
      <c r="X547" s="399">
        <v>1.984</v>
      </c>
      <c r="Y547" s="399">
        <v>5.6318999999999999</v>
      </c>
      <c r="Z547" s="399">
        <v>11.329499999999999</v>
      </c>
    </row>
    <row r="548" spans="1:26">
      <c r="A548" s="402">
        <v>43411</v>
      </c>
      <c r="E548" s="400">
        <v>1.9776</v>
      </c>
      <c r="G548" s="400">
        <v>6.4763000000000002</v>
      </c>
      <c r="H548" s="400">
        <v>5.1818999999999997</v>
      </c>
      <c r="I548" s="400">
        <v>7.6003999999999996</v>
      </c>
      <c r="J548" s="400">
        <v>7.6939000000000002</v>
      </c>
      <c r="K548" s="400">
        <v>5.8098000000000001</v>
      </c>
      <c r="L548" s="400">
        <v>10.5456</v>
      </c>
      <c r="M548" s="400">
        <v>6.4798</v>
      </c>
      <c r="N548" s="400">
        <v>7.1193999999999997</v>
      </c>
      <c r="O548" s="400">
        <v>4.4622999999999999</v>
      </c>
      <c r="P548" s="399">
        <v>3.343</v>
      </c>
      <c r="Q548" s="399">
        <v>5.2851999999999997</v>
      </c>
      <c r="S548" s="399">
        <v>5.3125</v>
      </c>
      <c r="X548" s="399">
        <v>1.984</v>
      </c>
      <c r="Y548" s="399">
        <v>5.6318999999999999</v>
      </c>
      <c r="Z548" s="399">
        <v>11.329499999999999</v>
      </c>
    </row>
    <row r="549" spans="1:26">
      <c r="A549" s="402">
        <v>43412</v>
      </c>
      <c r="E549" s="400">
        <v>1.9776</v>
      </c>
      <c r="G549" s="400">
        <v>6.4763000000000002</v>
      </c>
      <c r="H549" s="400">
        <v>5.1818999999999997</v>
      </c>
      <c r="I549" s="400">
        <v>7.6003999999999996</v>
      </c>
      <c r="J549" s="400">
        <v>7.6939000000000002</v>
      </c>
      <c r="K549" s="400">
        <v>5.8098000000000001</v>
      </c>
      <c r="L549" s="400">
        <v>10.5456</v>
      </c>
      <c r="M549" s="400">
        <v>6.4798</v>
      </c>
      <c r="N549" s="400">
        <v>7.1193999999999997</v>
      </c>
      <c r="O549" s="400">
        <v>4.4603000000000002</v>
      </c>
      <c r="P549" s="399">
        <v>3.3169</v>
      </c>
      <c r="Q549" s="399">
        <v>5.2858999999999998</v>
      </c>
      <c r="S549" s="399">
        <v>5.3125</v>
      </c>
      <c r="X549" s="399">
        <v>1.984</v>
      </c>
      <c r="Y549" s="399">
        <v>5.6318999999999999</v>
      </c>
      <c r="Z549" s="399">
        <v>11.329499999999999</v>
      </c>
    </row>
    <row r="550" spans="1:26">
      <c r="A550" s="402">
        <v>43413</v>
      </c>
      <c r="E550" s="400">
        <v>1.9776</v>
      </c>
      <c r="G550" s="400">
        <v>6.4763000000000002</v>
      </c>
      <c r="H550" s="400">
        <v>5.1818999999999997</v>
      </c>
      <c r="I550" s="400">
        <v>7.6003999999999996</v>
      </c>
      <c r="J550" s="400">
        <v>7.6939000000000002</v>
      </c>
      <c r="K550" s="400">
        <v>5.8098000000000001</v>
      </c>
      <c r="L550" s="400">
        <v>10.5456</v>
      </c>
      <c r="M550" s="400">
        <v>6.4798</v>
      </c>
      <c r="N550" s="400">
        <v>7.1193999999999997</v>
      </c>
      <c r="O550" s="400">
        <v>4.4501999999999997</v>
      </c>
      <c r="P550" s="399">
        <v>3.3273000000000001</v>
      </c>
      <c r="Q550" s="399">
        <v>5.2781000000000002</v>
      </c>
      <c r="S550" s="399">
        <v>5.3125</v>
      </c>
      <c r="X550" s="399">
        <v>1.984</v>
      </c>
      <c r="Y550" s="399">
        <v>5.6318999999999999</v>
      </c>
      <c r="Z550" s="399">
        <v>11.329499999999999</v>
      </c>
    </row>
    <row r="551" spans="1:26">
      <c r="A551" s="402">
        <v>43416</v>
      </c>
      <c r="E551" s="400">
        <v>1.9776</v>
      </c>
      <c r="G551" s="400">
        <v>6.4763000000000002</v>
      </c>
      <c r="H551" s="400">
        <v>5.1818999999999997</v>
      </c>
      <c r="I551" s="400">
        <v>7.6003999999999996</v>
      </c>
      <c r="J551" s="400">
        <v>7.6939000000000002</v>
      </c>
      <c r="K551" s="400">
        <v>5.8098000000000001</v>
      </c>
      <c r="L551" s="400">
        <v>10.5456</v>
      </c>
      <c r="M551" s="400">
        <v>6.4798</v>
      </c>
      <c r="N551" s="400">
        <v>7.1193999999999997</v>
      </c>
      <c r="O551" s="400">
        <v>4.4421999999999997</v>
      </c>
      <c r="P551" s="399">
        <v>3.3338999999999999</v>
      </c>
      <c r="Q551" s="399">
        <v>5.2641</v>
      </c>
      <c r="S551" s="399">
        <v>5.3125</v>
      </c>
      <c r="X551" s="399">
        <v>1.984</v>
      </c>
      <c r="Y551" s="399">
        <v>5.6318999999999999</v>
      </c>
      <c r="Z551" s="399">
        <v>11.329499999999999</v>
      </c>
    </row>
    <row r="552" spans="1:26">
      <c r="A552" s="402">
        <v>43417</v>
      </c>
      <c r="E552" s="400">
        <v>1.9776</v>
      </c>
      <c r="G552" s="400">
        <v>6.4763000000000002</v>
      </c>
      <c r="H552" s="400">
        <v>5.1818999999999997</v>
      </c>
      <c r="I552" s="400">
        <v>7.6003999999999996</v>
      </c>
      <c r="J552" s="400">
        <v>7.6939000000000002</v>
      </c>
      <c r="K552" s="400">
        <v>5.8098000000000001</v>
      </c>
      <c r="L552" s="400">
        <v>10.5456</v>
      </c>
      <c r="M552" s="400">
        <v>6.4798</v>
      </c>
      <c r="N552" s="400">
        <v>7.1193999999999997</v>
      </c>
      <c r="O552" s="400">
        <v>4.431</v>
      </c>
      <c r="P552" s="399">
        <v>3.3462999999999998</v>
      </c>
      <c r="Q552" s="399">
        <v>5.2580999999999998</v>
      </c>
      <c r="S552" s="399">
        <v>5.3125</v>
      </c>
      <c r="X552" s="399">
        <v>1.984</v>
      </c>
      <c r="Y552" s="399">
        <v>5.6318999999999999</v>
      </c>
      <c r="Z552" s="399">
        <v>11.329499999999999</v>
      </c>
    </row>
    <row r="553" spans="1:26">
      <c r="A553" s="402">
        <v>43418</v>
      </c>
      <c r="E553" s="400">
        <v>1.9776</v>
      </c>
      <c r="G553" s="400">
        <v>6.4763000000000002</v>
      </c>
      <c r="H553" s="400">
        <v>5.1818999999999997</v>
      </c>
      <c r="I553" s="400">
        <v>7.6003999999999996</v>
      </c>
      <c r="J553" s="400">
        <v>7.6939000000000002</v>
      </c>
      <c r="K553" s="400">
        <v>5.8098000000000001</v>
      </c>
      <c r="L553" s="400">
        <v>10.5456</v>
      </c>
      <c r="M553" s="400">
        <v>6.4798</v>
      </c>
      <c r="N553" s="400">
        <v>7.1193999999999997</v>
      </c>
      <c r="O553" s="400">
        <v>4.4223999999999997</v>
      </c>
      <c r="P553" s="399">
        <v>3.3578999999999999</v>
      </c>
      <c r="Q553" s="399">
        <v>5.2630999999999997</v>
      </c>
      <c r="S553" s="399">
        <v>5.3125</v>
      </c>
      <c r="X553" s="399">
        <v>1.984</v>
      </c>
      <c r="Y553" s="399">
        <v>5.6318999999999999</v>
      </c>
      <c r="Z553" s="399">
        <v>11.329499999999999</v>
      </c>
    </row>
    <row r="554" spans="1:26">
      <c r="A554" s="402">
        <v>43419</v>
      </c>
      <c r="E554" s="400">
        <v>1.9776</v>
      </c>
      <c r="G554" s="400">
        <v>6.4763000000000002</v>
      </c>
      <c r="H554" s="400">
        <v>5.1818999999999997</v>
      </c>
      <c r="I554" s="400">
        <v>7.6003999999999996</v>
      </c>
      <c r="J554" s="400">
        <v>7.6939000000000002</v>
      </c>
      <c r="K554" s="400">
        <v>5.8098000000000001</v>
      </c>
      <c r="L554" s="400">
        <v>10.5456</v>
      </c>
      <c r="M554" s="400">
        <v>6.4798</v>
      </c>
      <c r="N554" s="400">
        <v>7.1193999999999997</v>
      </c>
      <c r="O554" s="400">
        <v>4.4267000000000003</v>
      </c>
      <c r="P554" s="399">
        <v>3.4022999999999999</v>
      </c>
      <c r="Q554" s="399">
        <v>5.2659000000000002</v>
      </c>
      <c r="S554" s="399">
        <v>5.3125</v>
      </c>
      <c r="X554" s="399">
        <v>1.984</v>
      </c>
      <c r="Y554" s="399">
        <v>5.6318999999999999</v>
      </c>
      <c r="Z554" s="399">
        <v>11.329499999999999</v>
      </c>
    </row>
    <row r="555" spans="1:26">
      <c r="A555" s="402">
        <v>43420</v>
      </c>
      <c r="E555" s="400">
        <v>1.9776</v>
      </c>
      <c r="G555" s="400">
        <v>6.4763000000000002</v>
      </c>
      <c r="H555" s="400">
        <v>5.1818999999999997</v>
      </c>
      <c r="I555" s="400">
        <v>7.6003999999999996</v>
      </c>
      <c r="J555" s="400">
        <v>7.6939000000000002</v>
      </c>
      <c r="K555" s="400">
        <v>5.8098000000000001</v>
      </c>
      <c r="L555" s="400">
        <v>10.5456</v>
      </c>
      <c r="M555" s="400">
        <v>6.4798</v>
      </c>
      <c r="N555" s="400">
        <v>7.1193999999999997</v>
      </c>
      <c r="O555" s="400">
        <v>4.4211</v>
      </c>
      <c r="P555" s="399">
        <v>3.4676999999999998</v>
      </c>
      <c r="Q555" s="399">
        <v>5.274</v>
      </c>
      <c r="S555" s="399">
        <v>5.3125</v>
      </c>
      <c r="X555" s="399">
        <v>1.984</v>
      </c>
      <c r="Y555" s="399">
        <v>5.6318999999999999</v>
      </c>
      <c r="Z555" s="399">
        <v>11.329499999999999</v>
      </c>
    </row>
    <row r="556" spans="1:26">
      <c r="A556" s="402">
        <v>43423</v>
      </c>
      <c r="E556" s="400">
        <v>1.9776</v>
      </c>
      <c r="G556" s="400">
        <v>6.4763000000000002</v>
      </c>
      <c r="H556" s="400">
        <v>5.1818999999999997</v>
      </c>
      <c r="I556" s="400">
        <v>7.6003999999999996</v>
      </c>
      <c r="J556" s="400">
        <v>7.6939000000000002</v>
      </c>
      <c r="K556" s="400">
        <v>5.8098000000000001</v>
      </c>
      <c r="L556" s="400">
        <v>10.5456</v>
      </c>
      <c r="M556" s="400">
        <v>6.4798</v>
      </c>
      <c r="N556" s="400">
        <v>7.1193999999999997</v>
      </c>
      <c r="O556" s="400">
        <v>4.41</v>
      </c>
      <c r="P556" s="399">
        <v>3.5185</v>
      </c>
      <c r="Q556" s="399">
        <v>5.2714999999999996</v>
      </c>
      <c r="S556" s="399">
        <v>5.3125</v>
      </c>
      <c r="X556" s="399">
        <v>1.984</v>
      </c>
      <c r="Y556" s="399">
        <v>5.6318999999999999</v>
      </c>
      <c r="Z556" s="399">
        <v>11.329499999999999</v>
      </c>
    </row>
    <row r="557" spans="1:26">
      <c r="A557" s="402">
        <v>43424</v>
      </c>
      <c r="E557" s="400">
        <v>1.9776</v>
      </c>
      <c r="G557" s="400">
        <v>6.4763000000000002</v>
      </c>
      <c r="H557" s="400">
        <v>5.1818999999999997</v>
      </c>
      <c r="I557" s="400">
        <v>7.6003999999999996</v>
      </c>
      <c r="J557" s="400">
        <v>7.6939000000000002</v>
      </c>
      <c r="K557" s="400">
        <v>5.8098000000000001</v>
      </c>
      <c r="L557" s="400">
        <v>10.5456</v>
      </c>
      <c r="M557" s="400">
        <v>6.4798</v>
      </c>
      <c r="N557" s="400">
        <v>7.1193999999999997</v>
      </c>
      <c r="O557" s="400">
        <v>4.4027000000000003</v>
      </c>
      <c r="P557" s="399">
        <v>3.5926</v>
      </c>
      <c r="Q557" s="399">
        <v>5.2660999999999998</v>
      </c>
      <c r="S557" s="399">
        <v>5.3125</v>
      </c>
      <c r="X557" s="399">
        <v>1.984</v>
      </c>
      <c r="Y557" s="399">
        <v>5.6318999999999999</v>
      </c>
      <c r="Z557" s="399">
        <v>11.329499999999999</v>
      </c>
    </row>
    <row r="558" spans="1:26">
      <c r="A558" s="402">
        <v>43425</v>
      </c>
      <c r="E558" s="400">
        <v>1.9776</v>
      </c>
      <c r="G558" s="400">
        <v>6.4763000000000002</v>
      </c>
      <c r="H558" s="400">
        <v>5.1818999999999997</v>
      </c>
      <c r="I558" s="400">
        <v>7.6003999999999996</v>
      </c>
      <c r="J558" s="400">
        <v>7.6939000000000002</v>
      </c>
      <c r="K558" s="400">
        <v>5.8098000000000001</v>
      </c>
      <c r="L558" s="400">
        <v>10.5456</v>
      </c>
      <c r="M558" s="400">
        <v>6.4798</v>
      </c>
      <c r="N558" s="400">
        <v>7.1193999999999997</v>
      </c>
      <c r="O558" s="400">
        <v>4.4042000000000003</v>
      </c>
      <c r="P558" s="399">
        <v>3.5737999999999999</v>
      </c>
      <c r="Q558" s="399">
        <v>5.2698</v>
      </c>
      <c r="S558" s="399">
        <v>5.3125</v>
      </c>
      <c r="X558" s="399">
        <v>1.984</v>
      </c>
      <c r="Y558" s="399">
        <v>5.6318999999999999</v>
      </c>
      <c r="Z558" s="399">
        <v>11.329499999999999</v>
      </c>
    </row>
    <row r="559" spans="1:26">
      <c r="A559" s="402">
        <v>43426</v>
      </c>
      <c r="E559" s="400">
        <v>1.9776</v>
      </c>
      <c r="G559" s="400">
        <v>6.4763000000000002</v>
      </c>
      <c r="H559" s="400">
        <v>5.1818999999999997</v>
      </c>
      <c r="I559" s="400">
        <v>7.6003999999999996</v>
      </c>
      <c r="J559" s="400">
        <v>7.6939000000000002</v>
      </c>
      <c r="K559" s="400">
        <v>5.8098000000000001</v>
      </c>
      <c r="L559" s="400">
        <v>10.5456</v>
      </c>
      <c r="M559" s="400">
        <v>6.4798</v>
      </c>
      <c r="N559" s="400">
        <v>7.1193999999999997</v>
      </c>
      <c r="O559" s="400">
        <v>4.4015000000000004</v>
      </c>
      <c r="P559" s="399">
        <v>3.5211999999999999</v>
      </c>
      <c r="Q559" s="399">
        <v>5.2784000000000004</v>
      </c>
      <c r="S559" s="399">
        <v>5.3125</v>
      </c>
      <c r="X559" s="399">
        <v>1.984</v>
      </c>
      <c r="Y559" s="399">
        <v>5.6318999999999999</v>
      </c>
      <c r="Z559" s="399">
        <v>11.329499999999999</v>
      </c>
    </row>
    <row r="560" spans="1:26">
      <c r="A560" s="402">
        <v>43427</v>
      </c>
      <c r="E560" s="400">
        <v>1.9776</v>
      </c>
      <c r="G560" s="400">
        <v>6.4763000000000002</v>
      </c>
      <c r="H560" s="400">
        <v>5.1818999999999997</v>
      </c>
      <c r="I560" s="400">
        <v>7.6003999999999996</v>
      </c>
      <c r="J560" s="400">
        <v>7.6939000000000002</v>
      </c>
      <c r="K560" s="400">
        <v>5.8098000000000001</v>
      </c>
      <c r="L560" s="400">
        <v>10.5456</v>
      </c>
      <c r="M560" s="400">
        <v>6.4798</v>
      </c>
      <c r="N560" s="400">
        <v>7.1193999999999997</v>
      </c>
      <c r="O560" s="400">
        <v>4.3966000000000003</v>
      </c>
      <c r="P560" s="399">
        <v>3.5335999999999999</v>
      </c>
      <c r="Q560" s="399">
        <v>5.2781000000000002</v>
      </c>
      <c r="S560" s="399">
        <v>5.3125</v>
      </c>
      <c r="X560" s="399">
        <v>1.984</v>
      </c>
      <c r="Y560" s="399">
        <v>5.6318999999999999</v>
      </c>
      <c r="Z560" s="399">
        <v>11.329499999999999</v>
      </c>
    </row>
    <row r="561" spans="1:26">
      <c r="A561" s="402">
        <v>43430</v>
      </c>
      <c r="E561" s="400">
        <v>1.9776</v>
      </c>
      <c r="G561" s="400">
        <v>6.4763000000000002</v>
      </c>
      <c r="H561" s="400">
        <v>5.1818999999999997</v>
      </c>
      <c r="I561" s="400">
        <v>7.6003999999999996</v>
      </c>
      <c r="J561" s="400">
        <v>7.6939000000000002</v>
      </c>
      <c r="K561" s="400">
        <v>5.8098000000000001</v>
      </c>
      <c r="L561" s="400">
        <v>10.5456</v>
      </c>
      <c r="M561" s="400">
        <v>6.4798</v>
      </c>
      <c r="N561" s="400">
        <v>7.1193999999999997</v>
      </c>
      <c r="O561" s="400">
        <v>4.3898999999999999</v>
      </c>
      <c r="P561" s="399">
        <v>3.5503999999999998</v>
      </c>
      <c r="Q561" s="399">
        <v>5.2685000000000004</v>
      </c>
      <c r="S561" s="399">
        <v>5.3125</v>
      </c>
      <c r="X561" s="399">
        <v>1.984</v>
      </c>
      <c r="Y561" s="399">
        <v>5.6318999999999999</v>
      </c>
      <c r="Z561" s="399">
        <v>11.329499999999999</v>
      </c>
    </row>
    <row r="562" spans="1:26">
      <c r="A562" s="402">
        <v>43431</v>
      </c>
      <c r="E562" s="400">
        <v>1.9776</v>
      </c>
      <c r="G562" s="400">
        <v>6.4763000000000002</v>
      </c>
      <c r="H562" s="400">
        <v>5.1818999999999997</v>
      </c>
      <c r="I562" s="400">
        <v>7.6003999999999996</v>
      </c>
      <c r="J562" s="400">
        <v>7.6939000000000002</v>
      </c>
      <c r="K562" s="400">
        <v>5.8098000000000001</v>
      </c>
      <c r="L562" s="400">
        <v>10.5456</v>
      </c>
      <c r="M562" s="400">
        <v>6.4798</v>
      </c>
      <c r="N562" s="400">
        <v>7.1193999999999997</v>
      </c>
      <c r="O562" s="400">
        <v>4.3829000000000002</v>
      </c>
      <c r="P562" s="399">
        <v>3.5548999999999999</v>
      </c>
      <c r="Q562" s="399">
        <v>5.2664999999999997</v>
      </c>
      <c r="S562" s="399">
        <v>5.3125</v>
      </c>
      <c r="X562" s="399">
        <v>1.984</v>
      </c>
      <c r="Y562" s="399">
        <v>5.6318999999999999</v>
      </c>
      <c r="Z562" s="399">
        <v>11.329499999999999</v>
      </c>
    </row>
    <row r="563" spans="1:26">
      <c r="A563" s="402">
        <v>43432</v>
      </c>
      <c r="E563" s="400">
        <v>1.9776</v>
      </c>
      <c r="G563" s="400">
        <v>6.4763000000000002</v>
      </c>
      <c r="H563" s="400">
        <v>5.1818999999999997</v>
      </c>
      <c r="I563" s="400">
        <v>7.6003999999999996</v>
      </c>
      <c r="J563" s="400">
        <v>7.6939000000000002</v>
      </c>
      <c r="K563" s="400">
        <v>5.8098000000000001</v>
      </c>
      <c r="L563" s="400">
        <v>10.5456</v>
      </c>
      <c r="M563" s="400">
        <v>6.4798</v>
      </c>
      <c r="N563" s="400">
        <v>7.1193999999999997</v>
      </c>
      <c r="O563" s="400">
        <v>4.3853</v>
      </c>
      <c r="P563" s="399">
        <v>3.5731000000000002</v>
      </c>
      <c r="Q563" s="399">
        <v>5.2603999999999997</v>
      </c>
      <c r="S563" s="399">
        <v>5.3125</v>
      </c>
      <c r="X563" s="399">
        <v>1.984</v>
      </c>
      <c r="Y563" s="399">
        <v>5.6318999999999999</v>
      </c>
      <c r="Z563" s="399">
        <v>11.329499999999999</v>
      </c>
    </row>
    <row r="564" spans="1:26">
      <c r="A564" s="402">
        <v>43433</v>
      </c>
      <c r="E564" s="400">
        <v>1.9776</v>
      </c>
      <c r="G564" s="400">
        <v>6.4763000000000002</v>
      </c>
      <c r="H564" s="400">
        <v>5.1818999999999997</v>
      </c>
      <c r="I564" s="400">
        <v>7.6003999999999996</v>
      </c>
      <c r="J564" s="400">
        <v>7.6939000000000002</v>
      </c>
      <c r="K564" s="400">
        <v>5.8098000000000001</v>
      </c>
      <c r="L564" s="400">
        <v>10.5456</v>
      </c>
      <c r="M564" s="400">
        <v>6.4798</v>
      </c>
      <c r="N564" s="400">
        <v>7.1193999999999997</v>
      </c>
      <c r="O564" s="400">
        <v>4.3864999999999998</v>
      </c>
      <c r="P564" s="399">
        <v>3.5756999999999999</v>
      </c>
      <c r="Q564" s="399">
        <v>5.2698</v>
      </c>
      <c r="S564" s="399">
        <v>5.3125</v>
      </c>
      <c r="X564" s="399">
        <v>1.984</v>
      </c>
      <c r="Y564" s="399">
        <v>5.6318999999999999</v>
      </c>
      <c r="Z564" s="399">
        <v>11.329499999999999</v>
      </c>
    </row>
    <row r="565" spans="1:26">
      <c r="A565" s="402">
        <v>43434</v>
      </c>
      <c r="E565" s="400">
        <v>1.9776</v>
      </c>
      <c r="G565" s="400">
        <v>6.4763000000000002</v>
      </c>
      <c r="H565" s="400">
        <v>5.1818999999999997</v>
      </c>
      <c r="I565" s="400">
        <v>7.6003999999999996</v>
      </c>
      <c r="J565" s="400">
        <v>7.6939000000000002</v>
      </c>
      <c r="K565" s="400">
        <v>5.8098000000000001</v>
      </c>
      <c r="L565" s="400">
        <v>10.5456</v>
      </c>
      <c r="M565" s="400">
        <v>6.4798</v>
      </c>
      <c r="N565" s="400">
        <v>7.1193999999999997</v>
      </c>
      <c r="O565" s="400">
        <v>4.3838999999999997</v>
      </c>
      <c r="P565" s="399">
        <v>3.5869</v>
      </c>
      <c r="Q565" s="399">
        <v>5.2744999999999997</v>
      </c>
      <c r="S565" s="399">
        <v>5.3125</v>
      </c>
      <c r="X565" s="399">
        <v>1.984</v>
      </c>
      <c r="Y565" s="399">
        <v>5.6318999999999999</v>
      </c>
      <c r="Z565" s="399">
        <v>11.329499999999999</v>
      </c>
    </row>
    <row r="566" spans="1:26">
      <c r="A566" s="402">
        <v>43437</v>
      </c>
      <c r="E566" s="400">
        <v>1.9602999999999999</v>
      </c>
      <c r="G566" s="400">
        <v>6.4625000000000004</v>
      </c>
      <c r="H566" s="400">
        <v>5.1509</v>
      </c>
      <c r="I566" s="400">
        <v>7.6059000000000001</v>
      </c>
      <c r="J566" s="400">
        <v>7.7074999999999996</v>
      </c>
      <c r="K566" s="400">
        <v>5.8860000000000001</v>
      </c>
      <c r="L566" s="400">
        <v>10.546099999999999</v>
      </c>
      <c r="M566" s="400">
        <v>6.4295999999999998</v>
      </c>
      <c r="N566" s="400">
        <v>7.0829000000000004</v>
      </c>
      <c r="O566" s="400">
        <v>4.4137000000000004</v>
      </c>
      <c r="P566" s="399">
        <v>3.5754000000000001</v>
      </c>
      <c r="Q566" s="399">
        <v>5.3338999999999999</v>
      </c>
      <c r="S566" s="399">
        <v>5.4333</v>
      </c>
      <c r="X566" s="399">
        <v>1.9922</v>
      </c>
      <c r="Y566" s="399">
        <v>5.6212</v>
      </c>
      <c r="Z566" s="399">
        <v>11.323499999999999</v>
      </c>
    </row>
    <row r="567" spans="1:26">
      <c r="A567" s="402">
        <v>43438</v>
      </c>
      <c r="E567" s="400">
        <v>1.9602999999999999</v>
      </c>
      <c r="G567" s="400">
        <v>6.4625000000000004</v>
      </c>
      <c r="H567" s="400">
        <v>5.1509</v>
      </c>
      <c r="I567" s="400">
        <v>7.6059000000000001</v>
      </c>
      <c r="J567" s="400">
        <v>7.7074999999999996</v>
      </c>
      <c r="K567" s="400">
        <v>5.8860000000000001</v>
      </c>
      <c r="L567" s="400">
        <v>10.546099999999999</v>
      </c>
      <c r="M567" s="400">
        <v>6.4295999999999998</v>
      </c>
      <c r="N567" s="400">
        <v>7.0829000000000004</v>
      </c>
      <c r="O567" s="400">
        <v>4.4084000000000003</v>
      </c>
      <c r="P567" s="399">
        <v>3.5729000000000002</v>
      </c>
      <c r="Q567" s="399">
        <v>5.3334999999999999</v>
      </c>
      <c r="S567" s="399">
        <v>5.4333</v>
      </c>
      <c r="X567" s="399">
        <v>1.9922</v>
      </c>
      <c r="Y567" s="399">
        <v>5.6212</v>
      </c>
      <c r="Z567" s="399">
        <v>11.323499999999999</v>
      </c>
    </row>
    <row r="568" spans="1:26">
      <c r="A568" s="402">
        <v>43439</v>
      </c>
      <c r="E568" s="400">
        <v>1.9602999999999999</v>
      </c>
      <c r="G568" s="400">
        <v>6.4625000000000004</v>
      </c>
      <c r="H568" s="400">
        <v>5.1509</v>
      </c>
      <c r="I568" s="400">
        <v>7.6059000000000001</v>
      </c>
      <c r="J568" s="400">
        <v>7.7074999999999996</v>
      </c>
      <c r="K568" s="400">
        <v>5.8860000000000001</v>
      </c>
      <c r="L568" s="400">
        <v>10.546099999999999</v>
      </c>
      <c r="M568" s="400">
        <v>6.4295999999999998</v>
      </c>
      <c r="N568" s="400">
        <v>7.0829000000000004</v>
      </c>
      <c r="O568" s="400">
        <v>4.4057000000000004</v>
      </c>
      <c r="P568" s="399">
        <v>3.6088</v>
      </c>
      <c r="Q568" s="399">
        <v>5.3289</v>
      </c>
      <c r="S568" s="399">
        <v>5.4333</v>
      </c>
      <c r="X568" s="399">
        <v>1.9922</v>
      </c>
      <c r="Y568" s="399">
        <v>5.6212</v>
      </c>
      <c r="Z568" s="399">
        <v>11.323499999999999</v>
      </c>
    </row>
    <row r="569" spans="1:26">
      <c r="A569" s="402">
        <v>43440</v>
      </c>
      <c r="E569" s="400">
        <v>1.9602999999999999</v>
      </c>
      <c r="G569" s="400">
        <v>6.4625000000000004</v>
      </c>
      <c r="H569" s="400">
        <v>5.1509</v>
      </c>
      <c r="I569" s="400">
        <v>7.6059000000000001</v>
      </c>
      <c r="J569" s="400">
        <v>7.7074999999999996</v>
      </c>
      <c r="K569" s="400">
        <v>5.8860000000000001</v>
      </c>
      <c r="L569" s="400">
        <v>10.546099999999999</v>
      </c>
      <c r="M569" s="400">
        <v>6.4295999999999998</v>
      </c>
      <c r="N569" s="400">
        <v>7.0829000000000004</v>
      </c>
      <c r="O569" s="400">
        <v>4.3929</v>
      </c>
      <c r="P569" s="399">
        <v>3.6472000000000002</v>
      </c>
      <c r="Q569" s="399">
        <v>5.3204000000000002</v>
      </c>
      <c r="S569" s="399">
        <v>5.4333</v>
      </c>
      <c r="X569" s="399">
        <v>1.9922</v>
      </c>
      <c r="Y569" s="399">
        <v>5.6212</v>
      </c>
      <c r="Z569" s="399">
        <v>11.323499999999999</v>
      </c>
    </row>
    <row r="570" spans="1:26">
      <c r="A570" s="402">
        <v>43441</v>
      </c>
      <c r="E570" s="400">
        <v>1.9602999999999999</v>
      </c>
      <c r="G570" s="400">
        <v>6.4625000000000004</v>
      </c>
      <c r="H570" s="400">
        <v>5.1509</v>
      </c>
      <c r="I570" s="400">
        <v>7.6059000000000001</v>
      </c>
      <c r="J570" s="400">
        <v>7.7074999999999996</v>
      </c>
      <c r="K570" s="400">
        <v>5.8860000000000001</v>
      </c>
      <c r="L570" s="400">
        <v>10.546099999999999</v>
      </c>
      <c r="M570" s="400">
        <v>6.4295999999999998</v>
      </c>
      <c r="N570" s="400">
        <v>7.0829000000000004</v>
      </c>
      <c r="O570" s="400">
        <v>4.3943000000000003</v>
      </c>
      <c r="P570" s="399">
        <v>3.6602000000000001</v>
      </c>
      <c r="Q570" s="399">
        <v>5.3186999999999998</v>
      </c>
      <c r="S570" s="399">
        <v>5.4333</v>
      </c>
      <c r="X570" s="399">
        <v>1.9922</v>
      </c>
      <c r="Y570" s="399">
        <v>5.6212</v>
      </c>
      <c r="Z570" s="399">
        <v>11.323499999999999</v>
      </c>
    </row>
    <row r="571" spans="1:26">
      <c r="A571" s="402">
        <v>43444</v>
      </c>
      <c r="E571" s="400">
        <v>1.9602999999999999</v>
      </c>
      <c r="G571" s="400">
        <v>6.4625000000000004</v>
      </c>
      <c r="H571" s="400">
        <v>5.1509</v>
      </c>
      <c r="I571" s="400">
        <v>7.6059000000000001</v>
      </c>
      <c r="J571" s="400">
        <v>7.7074999999999996</v>
      </c>
      <c r="K571" s="400">
        <v>5.8860000000000001</v>
      </c>
      <c r="L571" s="400">
        <v>10.546099999999999</v>
      </c>
      <c r="M571" s="400">
        <v>6.4295999999999998</v>
      </c>
      <c r="N571" s="400">
        <v>7.0829000000000004</v>
      </c>
      <c r="O571" s="400">
        <v>4.3817000000000004</v>
      </c>
      <c r="P571" s="399">
        <v>3.6680999999999999</v>
      </c>
      <c r="Q571" s="399">
        <v>5.3045</v>
      </c>
      <c r="S571" s="399">
        <v>5.4333</v>
      </c>
      <c r="X571" s="399">
        <v>1.9922</v>
      </c>
      <c r="Y571" s="399">
        <v>5.6212</v>
      </c>
      <c r="Z571" s="399">
        <v>11.323499999999999</v>
      </c>
    </row>
    <row r="572" spans="1:26">
      <c r="A572" s="402">
        <v>43445</v>
      </c>
      <c r="E572" s="400">
        <v>1.9602999999999999</v>
      </c>
      <c r="G572" s="400">
        <v>6.4625000000000004</v>
      </c>
      <c r="H572" s="400">
        <v>5.1509</v>
      </c>
      <c r="I572" s="400">
        <v>7.6059000000000001</v>
      </c>
      <c r="J572" s="400">
        <v>7.7074999999999996</v>
      </c>
      <c r="K572" s="400">
        <v>5.8860000000000001</v>
      </c>
      <c r="L572" s="400">
        <v>10.546099999999999</v>
      </c>
      <c r="M572" s="400">
        <v>6.4295999999999998</v>
      </c>
      <c r="N572" s="400">
        <v>7.0829000000000004</v>
      </c>
      <c r="O572" s="400">
        <v>4.3822000000000001</v>
      </c>
      <c r="P572" s="399">
        <v>3.6728000000000001</v>
      </c>
      <c r="Q572" s="399">
        <v>5.3033999999999999</v>
      </c>
      <c r="S572" s="399">
        <v>5.4333</v>
      </c>
      <c r="X572" s="399">
        <v>1.9922</v>
      </c>
      <c r="Y572" s="399">
        <v>5.6212</v>
      </c>
      <c r="Z572" s="399">
        <v>11.323499999999999</v>
      </c>
    </row>
    <row r="573" spans="1:26">
      <c r="A573" s="402">
        <v>43446</v>
      </c>
      <c r="E573" s="400">
        <v>1.9602999999999999</v>
      </c>
      <c r="G573" s="400">
        <v>6.4625000000000004</v>
      </c>
      <c r="H573" s="400">
        <v>5.1509</v>
      </c>
      <c r="I573" s="400">
        <v>7.6059000000000001</v>
      </c>
      <c r="J573" s="400">
        <v>7.7074999999999996</v>
      </c>
      <c r="K573" s="400">
        <v>5.8860000000000001</v>
      </c>
      <c r="L573" s="400">
        <v>10.546099999999999</v>
      </c>
      <c r="M573" s="400">
        <v>6.4295999999999998</v>
      </c>
      <c r="N573" s="400">
        <v>7.0829000000000004</v>
      </c>
      <c r="O573" s="400">
        <v>4.3838999999999997</v>
      </c>
      <c r="P573" s="399">
        <v>3.653</v>
      </c>
      <c r="Q573" s="399">
        <v>5.3018000000000001</v>
      </c>
      <c r="S573" s="399">
        <v>5.4333</v>
      </c>
      <c r="X573" s="399">
        <v>1.9922</v>
      </c>
      <c r="Y573" s="399">
        <v>5.6212</v>
      </c>
      <c r="Z573" s="399">
        <v>11.323499999999999</v>
      </c>
    </row>
    <row r="574" spans="1:26">
      <c r="A574" s="402">
        <v>43447</v>
      </c>
      <c r="E574" s="400">
        <v>1.9602999999999999</v>
      </c>
      <c r="G574" s="400">
        <v>6.4625000000000004</v>
      </c>
      <c r="H574" s="400">
        <v>5.1509</v>
      </c>
      <c r="I574" s="400">
        <v>7.6059000000000001</v>
      </c>
      <c r="J574" s="400">
        <v>7.7074999999999996</v>
      </c>
      <c r="K574" s="400">
        <v>5.8860000000000001</v>
      </c>
      <c r="L574" s="400">
        <v>10.546099999999999</v>
      </c>
      <c r="M574" s="400">
        <v>6.4295999999999998</v>
      </c>
      <c r="N574" s="400">
        <v>7.0829000000000004</v>
      </c>
      <c r="O574" s="400">
        <v>4.3819999999999997</v>
      </c>
      <c r="P574" s="399">
        <v>3.6272000000000002</v>
      </c>
      <c r="Q574" s="399">
        <v>5.3239000000000001</v>
      </c>
      <c r="S574" s="399">
        <v>5.4333</v>
      </c>
      <c r="X574" s="399">
        <v>1.9922</v>
      </c>
      <c r="Y574" s="399">
        <v>5.6212</v>
      </c>
      <c r="Z574" s="399">
        <v>11.323499999999999</v>
      </c>
    </row>
    <row r="575" spans="1:26">
      <c r="A575" s="402">
        <v>43448</v>
      </c>
      <c r="E575" s="400">
        <v>1.9602999999999999</v>
      </c>
      <c r="G575" s="400">
        <v>6.4625000000000004</v>
      </c>
      <c r="H575" s="400">
        <v>5.1509</v>
      </c>
      <c r="I575" s="400">
        <v>7.6059000000000001</v>
      </c>
      <c r="J575" s="400">
        <v>7.7074999999999996</v>
      </c>
      <c r="K575" s="400">
        <v>5.8860000000000001</v>
      </c>
      <c r="L575" s="400">
        <v>10.546099999999999</v>
      </c>
      <c r="M575" s="400">
        <v>6.4295999999999998</v>
      </c>
      <c r="N575" s="400">
        <v>7.0829000000000004</v>
      </c>
      <c r="O575" s="400">
        <v>4.3773999999999997</v>
      </c>
      <c r="P575" s="399">
        <v>3.6215000000000002</v>
      </c>
      <c r="Q575" s="399">
        <v>5.3133999999999997</v>
      </c>
      <c r="S575" s="399">
        <v>5.4333</v>
      </c>
      <c r="X575" s="399">
        <v>1.9922</v>
      </c>
      <c r="Y575" s="399">
        <v>5.6212</v>
      </c>
      <c r="Z575" s="399">
        <v>11.323499999999999</v>
      </c>
    </row>
    <row r="576" spans="1:26">
      <c r="A576" s="402">
        <v>43451</v>
      </c>
      <c r="E576" s="400">
        <v>1.9602999999999999</v>
      </c>
      <c r="G576" s="400">
        <v>6.4625000000000004</v>
      </c>
      <c r="H576" s="400">
        <v>5.1509</v>
      </c>
      <c r="I576" s="400">
        <v>7.6059000000000001</v>
      </c>
      <c r="J576" s="400">
        <v>7.7074999999999996</v>
      </c>
      <c r="K576" s="400">
        <v>5.8860000000000001</v>
      </c>
      <c r="L576" s="400">
        <v>10.546099999999999</v>
      </c>
      <c r="M576" s="400">
        <v>6.4295999999999998</v>
      </c>
      <c r="N576" s="400">
        <v>7.0829000000000004</v>
      </c>
      <c r="O576" s="400">
        <v>4.3764000000000003</v>
      </c>
      <c r="P576" s="399">
        <v>3.6192000000000002</v>
      </c>
      <c r="Q576" s="399">
        <v>5.3101000000000003</v>
      </c>
      <c r="S576" s="399">
        <v>5.4333</v>
      </c>
      <c r="X576" s="399">
        <v>1.9922</v>
      </c>
      <c r="Y576" s="399">
        <v>5.6212</v>
      </c>
      <c r="Z576" s="399">
        <v>11.323499999999999</v>
      </c>
    </row>
    <row r="577" spans="1:26">
      <c r="A577" s="402">
        <v>43452</v>
      </c>
      <c r="E577" s="400">
        <v>1.9602999999999999</v>
      </c>
      <c r="G577" s="400">
        <v>6.4625000000000004</v>
      </c>
      <c r="H577" s="400">
        <v>5.1509</v>
      </c>
      <c r="I577" s="400">
        <v>7.6059000000000001</v>
      </c>
      <c r="J577" s="400">
        <v>7.7074999999999996</v>
      </c>
      <c r="K577" s="400">
        <v>5.8860000000000001</v>
      </c>
      <c r="L577" s="400">
        <v>10.546099999999999</v>
      </c>
      <c r="M577" s="400">
        <v>6.4295999999999998</v>
      </c>
      <c r="N577" s="400">
        <v>7.0829000000000004</v>
      </c>
      <c r="O577" s="400">
        <v>4.3678999999999997</v>
      </c>
      <c r="P577" s="399">
        <v>3.6259000000000001</v>
      </c>
      <c r="Q577" s="399">
        <v>5.3159999999999998</v>
      </c>
      <c r="S577" s="399">
        <v>5.4333</v>
      </c>
      <c r="X577" s="399">
        <v>1.9922</v>
      </c>
      <c r="Y577" s="399">
        <v>5.6212</v>
      </c>
      <c r="Z577" s="399">
        <v>11.323499999999999</v>
      </c>
    </row>
    <row r="578" spans="1:26">
      <c r="A578" s="402">
        <v>43453</v>
      </c>
      <c r="E578" s="400">
        <v>1.9602999999999999</v>
      </c>
      <c r="G578" s="400">
        <v>6.4625000000000004</v>
      </c>
      <c r="H578" s="400">
        <v>5.1509</v>
      </c>
      <c r="I578" s="400">
        <v>7.6059000000000001</v>
      </c>
      <c r="J578" s="400">
        <v>7.7074999999999996</v>
      </c>
      <c r="K578" s="400">
        <v>5.8860000000000001</v>
      </c>
      <c r="L578" s="400">
        <v>10.546099999999999</v>
      </c>
      <c r="M578" s="400">
        <v>6.4295999999999998</v>
      </c>
      <c r="N578" s="400">
        <v>7.0829000000000004</v>
      </c>
      <c r="O578" s="400">
        <v>4.3605</v>
      </c>
      <c r="P578" s="399">
        <v>3.6385999999999998</v>
      </c>
      <c r="Q578" s="399">
        <v>5.3247</v>
      </c>
      <c r="S578" s="399">
        <v>5.4333</v>
      </c>
      <c r="X578" s="399">
        <v>1.9922</v>
      </c>
      <c r="Y578" s="399">
        <v>5.6212</v>
      </c>
      <c r="Z578" s="399">
        <v>11.323499999999999</v>
      </c>
    </row>
    <row r="579" spans="1:26">
      <c r="A579" s="402">
        <v>43454</v>
      </c>
      <c r="E579" s="400">
        <v>1.9602999999999999</v>
      </c>
      <c r="G579" s="400">
        <v>6.4625000000000004</v>
      </c>
      <c r="H579" s="400">
        <v>5.1509</v>
      </c>
      <c r="I579" s="400">
        <v>7.6059000000000001</v>
      </c>
      <c r="J579" s="400">
        <v>7.7074999999999996</v>
      </c>
      <c r="K579" s="400">
        <v>5.8860000000000001</v>
      </c>
      <c r="L579" s="400">
        <v>10.546099999999999</v>
      </c>
      <c r="M579" s="400">
        <v>6.4295999999999998</v>
      </c>
      <c r="N579" s="400">
        <v>7.0829000000000004</v>
      </c>
      <c r="O579" s="400">
        <v>4.3415999999999997</v>
      </c>
      <c r="P579" s="399">
        <v>3.6450999999999998</v>
      </c>
      <c r="Q579" s="399">
        <v>5.3276000000000003</v>
      </c>
      <c r="S579" s="399">
        <v>5.4333</v>
      </c>
      <c r="X579" s="399">
        <v>1.9922</v>
      </c>
      <c r="Y579" s="399">
        <v>5.6212</v>
      </c>
      <c r="Z579" s="399">
        <v>11.323499999999999</v>
      </c>
    </row>
    <row r="580" spans="1:26">
      <c r="A580" s="402">
        <v>43455</v>
      </c>
      <c r="E580" s="400">
        <v>1.9602999999999999</v>
      </c>
      <c r="G580" s="400">
        <v>6.4625000000000004</v>
      </c>
      <c r="H580" s="400">
        <v>5.1509</v>
      </c>
      <c r="I580" s="400">
        <v>7.6059000000000001</v>
      </c>
      <c r="J580" s="400">
        <v>7.7074999999999996</v>
      </c>
      <c r="K580" s="400">
        <v>5.8860000000000001</v>
      </c>
      <c r="L580" s="400">
        <v>10.546099999999999</v>
      </c>
      <c r="M580" s="400">
        <v>6.4295999999999998</v>
      </c>
      <c r="N580" s="400">
        <v>7.0829000000000004</v>
      </c>
      <c r="O580" s="400">
        <v>4.3327</v>
      </c>
      <c r="P580" s="399">
        <v>3.6438000000000001</v>
      </c>
      <c r="Q580" s="399">
        <v>5.3274999999999997</v>
      </c>
      <c r="S580" s="399">
        <v>5.4333</v>
      </c>
      <c r="X580" s="399">
        <v>1.9922</v>
      </c>
      <c r="Y580" s="399">
        <v>5.6212</v>
      </c>
      <c r="Z580" s="399">
        <v>11.323499999999999</v>
      </c>
    </row>
    <row r="581" spans="1:26">
      <c r="A581" s="402">
        <v>43458</v>
      </c>
      <c r="E581" s="400">
        <v>1.9602999999999999</v>
      </c>
      <c r="G581" s="400">
        <v>6.4625000000000004</v>
      </c>
      <c r="H581" s="400">
        <v>5.1509</v>
      </c>
      <c r="I581" s="400">
        <v>7.6059000000000001</v>
      </c>
      <c r="J581" s="400">
        <v>7.7074999999999996</v>
      </c>
      <c r="K581" s="400">
        <v>5.8860000000000001</v>
      </c>
      <c r="L581" s="400">
        <v>10.546099999999999</v>
      </c>
      <c r="M581" s="400">
        <v>6.4295999999999998</v>
      </c>
      <c r="N581" s="400">
        <v>7.0829000000000004</v>
      </c>
      <c r="O581" s="400">
        <v>4.3201999999999998</v>
      </c>
      <c r="P581" s="399">
        <v>3.6385999999999998</v>
      </c>
      <c r="Q581" s="399">
        <v>5.3197999999999999</v>
      </c>
      <c r="S581" s="399">
        <v>5.4333</v>
      </c>
      <c r="X581" s="399">
        <v>1.9922</v>
      </c>
      <c r="Y581" s="399">
        <v>5.6212</v>
      </c>
      <c r="Z581" s="399">
        <v>11.323499999999999</v>
      </c>
    </row>
    <row r="582" spans="1:26">
      <c r="A582" s="402">
        <v>43459</v>
      </c>
      <c r="E582" s="400">
        <v>1.9602999999999999</v>
      </c>
      <c r="G582" s="400">
        <v>6.4625000000000004</v>
      </c>
      <c r="H582" s="400">
        <v>5.1509</v>
      </c>
      <c r="I582" s="400">
        <v>7.6059000000000001</v>
      </c>
      <c r="J582" s="400">
        <v>7.7074999999999996</v>
      </c>
      <c r="K582" s="400">
        <v>5.8860000000000001</v>
      </c>
      <c r="L582" s="400">
        <v>10.546099999999999</v>
      </c>
      <c r="M582" s="400">
        <v>6.4295999999999998</v>
      </c>
      <c r="N582" s="400">
        <v>7.0829000000000004</v>
      </c>
      <c r="O582" s="400">
        <v>4.3201999999999998</v>
      </c>
      <c r="P582" s="399">
        <v>3.6385999999999998</v>
      </c>
      <c r="Q582" s="399">
        <v>5.3197999999999999</v>
      </c>
      <c r="S582" s="399">
        <v>5.4333</v>
      </c>
      <c r="X582" s="399">
        <v>1.9922</v>
      </c>
      <c r="Y582" s="399">
        <v>5.6212</v>
      </c>
      <c r="Z582" s="399">
        <v>11.323499999999999</v>
      </c>
    </row>
    <row r="583" spans="1:26">
      <c r="A583" s="402">
        <v>43460</v>
      </c>
      <c r="E583" s="400">
        <v>1.9602999999999999</v>
      </c>
      <c r="G583" s="400">
        <v>6.4625000000000004</v>
      </c>
      <c r="H583" s="400">
        <v>5.1509</v>
      </c>
      <c r="I583" s="400">
        <v>7.6059000000000001</v>
      </c>
      <c r="J583" s="400">
        <v>7.7074999999999996</v>
      </c>
      <c r="K583" s="400">
        <v>5.8860000000000001</v>
      </c>
      <c r="L583" s="400">
        <v>10.546099999999999</v>
      </c>
      <c r="M583" s="400">
        <v>6.4295999999999998</v>
      </c>
      <c r="N583" s="400">
        <v>7.0829000000000004</v>
      </c>
      <c r="O583" s="400">
        <v>4.3099999999999996</v>
      </c>
      <c r="P583" s="399">
        <v>3.6332</v>
      </c>
      <c r="Q583" s="399">
        <v>5.3162000000000003</v>
      </c>
      <c r="S583" s="399">
        <v>5.4333</v>
      </c>
      <c r="X583" s="399">
        <v>1.9922</v>
      </c>
      <c r="Y583" s="399">
        <v>5.6212</v>
      </c>
      <c r="Z583" s="399">
        <v>11.323499999999999</v>
      </c>
    </row>
    <row r="584" spans="1:26">
      <c r="A584" s="402">
        <v>43461</v>
      </c>
      <c r="E584" s="400">
        <v>1.9602999999999999</v>
      </c>
      <c r="G584" s="400">
        <v>6.4625000000000004</v>
      </c>
      <c r="H584" s="400">
        <v>5.1509</v>
      </c>
      <c r="I584" s="400">
        <v>7.6059000000000001</v>
      </c>
      <c r="J584" s="400">
        <v>7.7074999999999996</v>
      </c>
      <c r="K584" s="400">
        <v>5.8860000000000001</v>
      </c>
      <c r="L584" s="400">
        <v>10.546099999999999</v>
      </c>
      <c r="M584" s="400">
        <v>6.4295999999999998</v>
      </c>
      <c r="N584" s="400">
        <v>7.0829000000000004</v>
      </c>
      <c r="O584" s="400">
        <v>4.3098000000000001</v>
      </c>
      <c r="P584" s="399">
        <v>3.6429999999999998</v>
      </c>
      <c r="Q584" s="399">
        <v>5.3178999999999998</v>
      </c>
      <c r="S584" s="399">
        <v>5.4333</v>
      </c>
      <c r="X584" s="399">
        <v>1.9922</v>
      </c>
      <c r="Y584" s="399">
        <v>5.6212</v>
      </c>
      <c r="Z584" s="399">
        <v>11.323499999999999</v>
      </c>
    </row>
    <row r="585" spans="1:26">
      <c r="A585" s="402">
        <v>43462</v>
      </c>
      <c r="E585" s="400">
        <v>1.9602999999999999</v>
      </c>
      <c r="G585" s="400">
        <v>6.4625000000000004</v>
      </c>
      <c r="H585" s="400">
        <v>5.1509</v>
      </c>
      <c r="I585" s="400">
        <v>7.6059000000000001</v>
      </c>
      <c r="J585" s="400">
        <v>7.7074999999999996</v>
      </c>
      <c r="K585" s="400">
        <v>5.8860000000000001</v>
      </c>
      <c r="L585" s="400">
        <v>10.546099999999999</v>
      </c>
      <c r="M585" s="400">
        <v>6.4295999999999998</v>
      </c>
      <c r="N585" s="400">
        <v>7.0829000000000004</v>
      </c>
      <c r="O585" s="400">
        <v>4.3129</v>
      </c>
      <c r="P585" s="399">
        <v>3.6417999999999999</v>
      </c>
      <c r="Q585" s="399">
        <v>5.3193999999999999</v>
      </c>
      <c r="S585" s="399">
        <v>5.4333</v>
      </c>
      <c r="X585" s="399">
        <v>1.9922</v>
      </c>
      <c r="Y585" s="399">
        <v>5.6212</v>
      </c>
      <c r="Z585" s="399">
        <v>11.323499999999999</v>
      </c>
    </row>
    <row r="586" spans="1:26">
      <c r="A586" s="402">
        <v>43465</v>
      </c>
      <c r="E586" s="400">
        <v>1.9602999999999999</v>
      </c>
      <c r="G586" s="400">
        <v>6.4625000000000004</v>
      </c>
      <c r="H586" s="400">
        <v>5.1509</v>
      </c>
      <c r="I586" s="400">
        <v>7.6059000000000001</v>
      </c>
      <c r="J586" s="400">
        <v>7.7074999999999996</v>
      </c>
      <c r="K586" s="400">
        <v>5.8860000000000001</v>
      </c>
      <c r="L586" s="400">
        <v>10.546099999999999</v>
      </c>
      <c r="M586" s="400">
        <v>6.4295999999999998</v>
      </c>
      <c r="N586" s="400">
        <v>7.0829000000000004</v>
      </c>
      <c r="O586" s="400">
        <v>4.3090000000000002</v>
      </c>
      <c r="P586" s="399">
        <v>3.6353</v>
      </c>
      <c r="Q586" s="399">
        <v>5.3154000000000003</v>
      </c>
      <c r="S586" s="399">
        <v>5.4333</v>
      </c>
      <c r="X586" s="399">
        <v>1.9922</v>
      </c>
      <c r="Y586" s="399">
        <v>5.6212</v>
      </c>
      <c r="Z586" s="399">
        <v>11.323499999999999</v>
      </c>
    </row>
    <row r="587" spans="1:26">
      <c r="A587" s="402">
        <v>43466</v>
      </c>
      <c r="E587" s="400">
        <v>1.9953000000000001</v>
      </c>
      <c r="G587" s="400">
        <v>6.5721999999999996</v>
      </c>
      <c r="H587" s="400">
        <v>5.1116000000000001</v>
      </c>
      <c r="I587" s="400">
        <v>7.5929000000000002</v>
      </c>
      <c r="J587" s="400">
        <v>7.8220999999999998</v>
      </c>
      <c r="K587" s="400">
        <v>6.0251999999999999</v>
      </c>
      <c r="L587" s="400">
        <v>10.7385</v>
      </c>
      <c r="M587" s="400">
        <v>6.4622999999999999</v>
      </c>
      <c r="N587" s="400">
        <v>7.1544999999999996</v>
      </c>
      <c r="O587" s="400">
        <v>4.3090000000000002</v>
      </c>
      <c r="P587" s="399">
        <v>3.6353</v>
      </c>
      <c r="Q587" s="399">
        <v>5.3154000000000003</v>
      </c>
      <c r="S587" s="399">
        <v>5.4863999999999997</v>
      </c>
      <c r="X587" s="399">
        <v>1.9474</v>
      </c>
      <c r="Y587" s="399">
        <v>5.5614999999999997</v>
      </c>
      <c r="Z587" s="399">
        <v>11.2994</v>
      </c>
    </row>
    <row r="588" spans="1:26">
      <c r="A588" s="402">
        <v>43467</v>
      </c>
      <c r="E588" s="400">
        <v>1.9953000000000001</v>
      </c>
      <c r="G588" s="400">
        <v>6.5721999999999996</v>
      </c>
      <c r="H588" s="400">
        <v>5.1116000000000001</v>
      </c>
      <c r="I588" s="400">
        <v>7.5929000000000002</v>
      </c>
      <c r="J588" s="400">
        <v>7.8220999999999998</v>
      </c>
      <c r="K588" s="400">
        <v>6.0251999999999999</v>
      </c>
      <c r="L588" s="400">
        <v>10.7385</v>
      </c>
      <c r="M588" s="400">
        <v>6.4622999999999999</v>
      </c>
      <c r="N588" s="400">
        <v>7.1544999999999996</v>
      </c>
      <c r="O588" s="400">
        <v>4.3144</v>
      </c>
      <c r="P588" s="399">
        <v>3.6381000000000001</v>
      </c>
      <c r="Q588" s="399">
        <v>5.4016000000000002</v>
      </c>
      <c r="S588" s="399">
        <v>5.4863999999999997</v>
      </c>
      <c r="X588" s="399">
        <v>1.9474</v>
      </c>
      <c r="Y588" s="399">
        <v>5.5614999999999997</v>
      </c>
      <c r="Z588" s="399">
        <v>11.2994</v>
      </c>
    </row>
    <row r="589" spans="1:26">
      <c r="A589" s="402">
        <v>43468</v>
      </c>
      <c r="E589" s="400">
        <v>1.9953000000000001</v>
      </c>
      <c r="G589" s="400">
        <v>6.5721999999999996</v>
      </c>
      <c r="H589" s="400">
        <v>5.1116000000000001</v>
      </c>
      <c r="I589" s="400">
        <v>7.5929000000000002</v>
      </c>
      <c r="J589" s="400">
        <v>7.8220999999999998</v>
      </c>
      <c r="K589" s="400">
        <v>6.0251999999999999</v>
      </c>
      <c r="L589" s="400">
        <v>10.7385</v>
      </c>
      <c r="M589" s="400">
        <v>6.4622999999999999</v>
      </c>
      <c r="N589" s="400">
        <v>7.1544999999999996</v>
      </c>
      <c r="O589" s="400">
        <v>4.3136999999999999</v>
      </c>
      <c r="P589" s="399">
        <v>3.6764000000000001</v>
      </c>
      <c r="Q589" s="399">
        <v>5.4043999999999999</v>
      </c>
      <c r="S589" s="399">
        <v>5.4863999999999997</v>
      </c>
      <c r="X589" s="399">
        <v>1.9474</v>
      </c>
      <c r="Y589" s="399">
        <v>5.5614999999999997</v>
      </c>
      <c r="Z589" s="399">
        <v>11.2994</v>
      </c>
    </row>
    <row r="590" spans="1:26">
      <c r="A590" s="402">
        <v>43469</v>
      </c>
      <c r="E590" s="400">
        <v>1.9953000000000001</v>
      </c>
      <c r="G590" s="400">
        <v>6.5721999999999996</v>
      </c>
      <c r="H590" s="400">
        <v>5.1116000000000001</v>
      </c>
      <c r="I590" s="400">
        <v>7.5929000000000002</v>
      </c>
      <c r="J590" s="400">
        <v>7.8220999999999998</v>
      </c>
      <c r="K590" s="400">
        <v>6.0251999999999999</v>
      </c>
      <c r="L590" s="400">
        <v>10.7385</v>
      </c>
      <c r="M590" s="400">
        <v>6.4622999999999999</v>
      </c>
      <c r="N590" s="400">
        <v>7.1544999999999996</v>
      </c>
      <c r="O590" s="400">
        <v>4.3269000000000002</v>
      </c>
      <c r="P590" s="399">
        <v>3.6770999999999998</v>
      </c>
      <c r="Q590" s="399">
        <v>5.4061000000000003</v>
      </c>
      <c r="S590" s="399">
        <v>5.4863999999999997</v>
      </c>
      <c r="X590" s="399">
        <v>1.9474</v>
      </c>
      <c r="Y590" s="399">
        <v>5.5614999999999997</v>
      </c>
      <c r="Z590" s="399">
        <v>11.2994</v>
      </c>
    </row>
    <row r="591" spans="1:26">
      <c r="A591" s="402">
        <v>43472</v>
      </c>
      <c r="E591" s="400">
        <v>1.9953000000000001</v>
      </c>
      <c r="G591" s="400">
        <v>6.5721999999999996</v>
      </c>
      <c r="H591" s="400">
        <v>5.1116000000000001</v>
      </c>
      <c r="I591" s="400">
        <v>7.5929000000000002</v>
      </c>
      <c r="J591" s="400">
        <v>7.8220999999999998</v>
      </c>
      <c r="K591" s="400">
        <v>6.0251999999999999</v>
      </c>
      <c r="L591" s="400">
        <v>10.7385</v>
      </c>
      <c r="M591" s="400">
        <v>6.4622999999999999</v>
      </c>
      <c r="N591" s="400">
        <v>7.1544999999999996</v>
      </c>
      <c r="O591" s="400">
        <v>4.3314000000000004</v>
      </c>
      <c r="P591" s="399">
        <v>3.6423000000000001</v>
      </c>
      <c r="Q591" s="399">
        <v>5.4077999999999999</v>
      </c>
      <c r="S591" s="399">
        <v>5.4863999999999997</v>
      </c>
      <c r="X591" s="399">
        <v>1.9474</v>
      </c>
      <c r="Y591" s="399">
        <v>5.5614999999999997</v>
      </c>
      <c r="Z591" s="399">
        <v>11.2994</v>
      </c>
    </row>
    <row r="592" spans="1:26">
      <c r="A592" s="402">
        <v>43473</v>
      </c>
      <c r="E592" s="400">
        <v>1.9953000000000001</v>
      </c>
      <c r="G592" s="400">
        <v>6.5721999999999996</v>
      </c>
      <c r="H592" s="400">
        <v>5.1116000000000001</v>
      </c>
      <c r="I592" s="400">
        <v>7.5929000000000002</v>
      </c>
      <c r="J592" s="400">
        <v>7.8220999999999998</v>
      </c>
      <c r="K592" s="400">
        <v>6.0251999999999999</v>
      </c>
      <c r="L592" s="400">
        <v>10.7385</v>
      </c>
      <c r="M592" s="400">
        <v>6.4622999999999999</v>
      </c>
      <c r="N592" s="400">
        <v>7.1544999999999996</v>
      </c>
      <c r="O592" s="400">
        <v>4.3371000000000004</v>
      </c>
      <c r="P592" s="399">
        <v>3.6027</v>
      </c>
      <c r="Q592" s="399">
        <v>5.3967999999999998</v>
      </c>
      <c r="S592" s="399">
        <v>5.4863999999999997</v>
      </c>
      <c r="X592" s="399">
        <v>1.9474</v>
      </c>
      <c r="Y592" s="399">
        <v>5.5614999999999997</v>
      </c>
      <c r="Z592" s="399">
        <v>11.2994</v>
      </c>
    </row>
    <row r="593" spans="1:26">
      <c r="A593" s="402">
        <v>43474</v>
      </c>
      <c r="E593" s="400">
        <v>1.9953000000000001</v>
      </c>
      <c r="G593" s="400">
        <v>6.5721999999999996</v>
      </c>
      <c r="H593" s="400">
        <v>5.1116000000000001</v>
      </c>
      <c r="I593" s="400">
        <v>7.5929000000000002</v>
      </c>
      <c r="J593" s="400">
        <v>7.8220999999999998</v>
      </c>
      <c r="K593" s="400">
        <v>6.0251999999999999</v>
      </c>
      <c r="L593" s="400">
        <v>10.7385</v>
      </c>
      <c r="M593" s="400">
        <v>6.4622999999999999</v>
      </c>
      <c r="N593" s="400">
        <v>7.1544999999999996</v>
      </c>
      <c r="O593" s="400">
        <v>4.3434999999999997</v>
      </c>
      <c r="P593" s="399">
        <v>3.5438000000000001</v>
      </c>
      <c r="Q593" s="399">
        <v>5.3913000000000002</v>
      </c>
      <c r="S593" s="399">
        <v>5.4863999999999997</v>
      </c>
      <c r="X593" s="399">
        <v>1.9474</v>
      </c>
      <c r="Y593" s="399">
        <v>5.5614999999999997</v>
      </c>
      <c r="Z593" s="399">
        <v>11.2994</v>
      </c>
    </row>
    <row r="594" spans="1:26">
      <c r="A594" s="402">
        <v>43475</v>
      </c>
      <c r="E594" s="400">
        <v>1.9953000000000001</v>
      </c>
      <c r="G594" s="400">
        <v>6.5721999999999996</v>
      </c>
      <c r="H594" s="400">
        <v>5.1116000000000001</v>
      </c>
      <c r="I594" s="400">
        <v>7.5929000000000002</v>
      </c>
      <c r="J594" s="400">
        <v>7.8220999999999998</v>
      </c>
      <c r="K594" s="400">
        <v>6.0251999999999999</v>
      </c>
      <c r="L594" s="400">
        <v>10.7385</v>
      </c>
      <c r="M594" s="400">
        <v>6.4622999999999999</v>
      </c>
      <c r="N594" s="400">
        <v>7.1544999999999996</v>
      </c>
      <c r="O594" s="400">
        <v>4.3384</v>
      </c>
      <c r="P594" s="399">
        <v>3.5402999999999998</v>
      </c>
      <c r="Q594" s="399">
        <v>5.3880999999999997</v>
      </c>
      <c r="S594" s="399">
        <v>5.4863999999999997</v>
      </c>
      <c r="X594" s="399">
        <v>1.9474</v>
      </c>
      <c r="Y594" s="399">
        <v>5.5614999999999997</v>
      </c>
      <c r="Z594" s="399">
        <v>11.2994</v>
      </c>
    </row>
    <row r="595" spans="1:26">
      <c r="A595" s="402">
        <v>43476</v>
      </c>
      <c r="E595" s="400">
        <v>1.9953000000000001</v>
      </c>
      <c r="G595" s="400">
        <v>6.5721999999999996</v>
      </c>
      <c r="H595" s="400">
        <v>5.1116000000000001</v>
      </c>
      <c r="I595" s="400">
        <v>7.5929000000000002</v>
      </c>
      <c r="J595" s="400">
        <v>7.8220999999999998</v>
      </c>
      <c r="K595" s="400">
        <v>6.0251999999999999</v>
      </c>
      <c r="L595" s="400">
        <v>10.7385</v>
      </c>
      <c r="M595" s="400">
        <v>6.4622999999999999</v>
      </c>
      <c r="N595" s="400">
        <v>7.1544999999999996</v>
      </c>
      <c r="O595" s="400">
        <v>4.3373999999999997</v>
      </c>
      <c r="P595" s="399">
        <v>3.5127000000000002</v>
      </c>
      <c r="Q595" s="399">
        <v>5.3903999999999996</v>
      </c>
      <c r="S595" s="399">
        <v>5.4863999999999997</v>
      </c>
      <c r="X595" s="399">
        <v>1.9474</v>
      </c>
      <c r="Y595" s="399">
        <v>5.5614999999999997</v>
      </c>
      <c r="Z595" s="399">
        <v>11.2994</v>
      </c>
    </row>
    <row r="596" spans="1:26">
      <c r="A596" s="402">
        <v>43479</v>
      </c>
      <c r="E596" s="400">
        <v>1.9953000000000001</v>
      </c>
      <c r="G596" s="400">
        <v>6.5721999999999996</v>
      </c>
      <c r="H596" s="400">
        <v>5.1116000000000001</v>
      </c>
      <c r="I596" s="400">
        <v>7.5929000000000002</v>
      </c>
      <c r="J596" s="400">
        <v>7.8220999999999998</v>
      </c>
      <c r="K596" s="400">
        <v>6.0251999999999999</v>
      </c>
      <c r="L596" s="400">
        <v>10.7385</v>
      </c>
      <c r="M596" s="400">
        <v>6.4622999999999999</v>
      </c>
      <c r="N596" s="400">
        <v>7.1544999999999996</v>
      </c>
      <c r="O596" s="400">
        <v>4.3251999999999997</v>
      </c>
      <c r="P596" s="399">
        <v>3.5055999999999998</v>
      </c>
      <c r="Q596" s="399">
        <v>5.3837000000000002</v>
      </c>
      <c r="S596" s="399">
        <v>5.4863999999999997</v>
      </c>
      <c r="X596" s="399">
        <v>1.9474</v>
      </c>
      <c r="Y596" s="399">
        <v>5.5614999999999997</v>
      </c>
      <c r="Z596" s="399">
        <v>11.2994</v>
      </c>
    </row>
    <row r="597" spans="1:26">
      <c r="A597" s="402">
        <v>43480</v>
      </c>
      <c r="E597" s="400">
        <v>1.9953000000000001</v>
      </c>
      <c r="G597" s="400">
        <v>6.5721999999999996</v>
      </c>
      <c r="H597" s="400">
        <v>5.1116000000000001</v>
      </c>
      <c r="I597" s="400">
        <v>7.5929000000000002</v>
      </c>
      <c r="J597" s="400">
        <v>7.8220999999999998</v>
      </c>
      <c r="K597" s="400">
        <v>6.0251999999999999</v>
      </c>
      <c r="L597" s="400">
        <v>10.7385</v>
      </c>
      <c r="M597" s="400">
        <v>6.4622999999999999</v>
      </c>
      <c r="N597" s="400">
        <v>7.1544999999999996</v>
      </c>
      <c r="O597" s="400">
        <v>4.3411999999999997</v>
      </c>
      <c r="P597" s="399">
        <v>3.5026000000000002</v>
      </c>
      <c r="Q597" s="399">
        <v>5.3851000000000004</v>
      </c>
      <c r="S597" s="399">
        <v>5.4863999999999997</v>
      </c>
      <c r="X597" s="399">
        <v>1.9474</v>
      </c>
      <c r="Y597" s="399">
        <v>5.5614999999999997</v>
      </c>
      <c r="Z597" s="399">
        <v>11.2994</v>
      </c>
    </row>
    <row r="598" spans="1:26">
      <c r="A598" s="402">
        <v>43481</v>
      </c>
      <c r="E598" s="400">
        <v>1.9953000000000001</v>
      </c>
      <c r="G598" s="400">
        <v>6.5721999999999996</v>
      </c>
      <c r="H598" s="400">
        <v>5.1116000000000001</v>
      </c>
      <c r="I598" s="400">
        <v>7.5929000000000002</v>
      </c>
      <c r="J598" s="400">
        <v>7.8220999999999998</v>
      </c>
      <c r="K598" s="400">
        <v>6.0251999999999999</v>
      </c>
      <c r="L598" s="400">
        <v>10.7385</v>
      </c>
      <c r="M598" s="400">
        <v>6.4622999999999999</v>
      </c>
      <c r="N598" s="400">
        <v>7.1544999999999996</v>
      </c>
      <c r="O598" s="400">
        <v>4.3430999999999997</v>
      </c>
      <c r="P598" s="399">
        <v>3.4607999999999999</v>
      </c>
      <c r="Q598" s="399">
        <v>5.3832000000000004</v>
      </c>
      <c r="S598" s="399">
        <v>5.4863999999999997</v>
      </c>
      <c r="X598" s="399">
        <v>1.9474</v>
      </c>
      <c r="Y598" s="399">
        <v>5.5614999999999997</v>
      </c>
      <c r="Z598" s="399">
        <v>11.2994</v>
      </c>
    </row>
    <row r="599" spans="1:26">
      <c r="A599" s="402">
        <v>43482</v>
      </c>
      <c r="E599" s="400">
        <v>1.9953000000000001</v>
      </c>
      <c r="G599" s="400">
        <v>6.5721999999999996</v>
      </c>
      <c r="H599" s="400">
        <v>5.1116000000000001</v>
      </c>
      <c r="I599" s="400">
        <v>7.5929000000000002</v>
      </c>
      <c r="J599" s="400">
        <v>7.8220999999999998</v>
      </c>
      <c r="K599" s="400">
        <v>6.0251999999999999</v>
      </c>
      <c r="L599" s="400">
        <v>10.7385</v>
      </c>
      <c r="M599" s="400">
        <v>6.4622999999999999</v>
      </c>
      <c r="N599" s="400">
        <v>7.1544999999999996</v>
      </c>
      <c r="O599" s="400">
        <v>4.3414999999999999</v>
      </c>
      <c r="P599" s="399">
        <v>3.4419</v>
      </c>
      <c r="Q599" s="399">
        <v>5.3813000000000004</v>
      </c>
      <c r="S599" s="399">
        <v>5.4863999999999997</v>
      </c>
      <c r="X599" s="399">
        <v>1.9474</v>
      </c>
      <c r="Y599" s="399">
        <v>5.5614999999999997</v>
      </c>
      <c r="Z599" s="399">
        <v>11.2994</v>
      </c>
    </row>
    <row r="600" spans="1:26">
      <c r="A600" s="402">
        <v>43483</v>
      </c>
      <c r="E600" s="400">
        <v>1.9953000000000001</v>
      </c>
      <c r="G600" s="400">
        <v>6.5721999999999996</v>
      </c>
      <c r="H600" s="400">
        <v>5.1116000000000001</v>
      </c>
      <c r="I600" s="400">
        <v>7.5929000000000002</v>
      </c>
      <c r="J600" s="400">
        <v>7.8220999999999998</v>
      </c>
      <c r="K600" s="400">
        <v>6.0251999999999999</v>
      </c>
      <c r="L600" s="400">
        <v>10.7385</v>
      </c>
      <c r="M600" s="400">
        <v>6.4622999999999999</v>
      </c>
      <c r="N600" s="400">
        <v>7.1544999999999996</v>
      </c>
      <c r="O600" s="400">
        <v>4.3441000000000001</v>
      </c>
      <c r="P600" s="399">
        <v>3.4241999999999999</v>
      </c>
      <c r="Q600" s="399">
        <v>5.3677000000000001</v>
      </c>
      <c r="S600" s="399">
        <v>5.4863999999999997</v>
      </c>
      <c r="X600" s="399">
        <v>1.9474</v>
      </c>
      <c r="Y600" s="399">
        <v>5.5614999999999997</v>
      </c>
      <c r="Z600" s="399">
        <v>11.2994</v>
      </c>
    </row>
    <row r="601" spans="1:26">
      <c r="A601" s="402">
        <v>43486</v>
      </c>
      <c r="E601" s="400">
        <v>1.9953000000000001</v>
      </c>
      <c r="G601" s="400">
        <v>6.5721999999999996</v>
      </c>
      <c r="H601" s="400">
        <v>5.1116000000000001</v>
      </c>
      <c r="I601" s="400">
        <v>7.5929000000000002</v>
      </c>
      <c r="J601" s="400">
        <v>7.8220999999999998</v>
      </c>
      <c r="K601" s="400">
        <v>6.0251999999999999</v>
      </c>
      <c r="L601" s="400">
        <v>10.7385</v>
      </c>
      <c r="M601" s="400">
        <v>6.4622999999999999</v>
      </c>
      <c r="N601" s="400">
        <v>7.1544999999999996</v>
      </c>
      <c r="O601" s="400">
        <v>4.3360000000000003</v>
      </c>
      <c r="P601" s="399">
        <v>3.3965999999999998</v>
      </c>
      <c r="Q601" s="399">
        <v>5.3673000000000002</v>
      </c>
      <c r="S601" s="399">
        <v>5.4863999999999997</v>
      </c>
      <c r="X601" s="399">
        <v>1.9474</v>
      </c>
      <c r="Y601" s="399">
        <v>5.5614999999999997</v>
      </c>
      <c r="Z601" s="399">
        <v>11.2994</v>
      </c>
    </row>
    <row r="602" spans="1:26">
      <c r="A602" s="402">
        <v>43487</v>
      </c>
      <c r="E602" s="400">
        <v>1.9953000000000001</v>
      </c>
      <c r="G602" s="400">
        <v>6.5721999999999996</v>
      </c>
      <c r="H602" s="400">
        <v>5.1116000000000001</v>
      </c>
      <c r="I602" s="400">
        <v>7.5929000000000002</v>
      </c>
      <c r="J602" s="400">
        <v>7.8220999999999998</v>
      </c>
      <c r="K602" s="400">
        <v>6.0251999999999999</v>
      </c>
      <c r="L602" s="400">
        <v>10.7385</v>
      </c>
      <c r="M602" s="400">
        <v>6.4622999999999999</v>
      </c>
      <c r="N602" s="400">
        <v>7.1544999999999996</v>
      </c>
      <c r="O602" s="400">
        <v>4.3292000000000002</v>
      </c>
      <c r="P602" s="399">
        <v>3.4018999999999999</v>
      </c>
      <c r="Q602" s="399">
        <v>5.3651</v>
      </c>
      <c r="S602" s="399">
        <v>5.4863999999999997</v>
      </c>
      <c r="X602" s="399">
        <v>1.9474</v>
      </c>
      <c r="Y602" s="399">
        <v>5.5614999999999997</v>
      </c>
      <c r="Z602" s="399">
        <v>11.2994</v>
      </c>
    </row>
    <row r="603" spans="1:26">
      <c r="A603" s="402">
        <v>43488</v>
      </c>
      <c r="E603" s="400">
        <v>1.9953000000000001</v>
      </c>
      <c r="G603" s="400">
        <v>6.5721999999999996</v>
      </c>
      <c r="H603" s="400">
        <v>5.1116000000000001</v>
      </c>
      <c r="I603" s="400">
        <v>7.5929000000000002</v>
      </c>
      <c r="J603" s="400">
        <v>7.8220999999999998</v>
      </c>
      <c r="K603" s="400">
        <v>6.0251999999999999</v>
      </c>
      <c r="L603" s="400">
        <v>10.7385</v>
      </c>
      <c r="M603" s="400">
        <v>6.4622999999999999</v>
      </c>
      <c r="N603" s="400">
        <v>7.1544999999999996</v>
      </c>
      <c r="O603" s="400">
        <v>4.3253000000000004</v>
      </c>
      <c r="P603" s="399">
        <v>3.4117999999999999</v>
      </c>
      <c r="Q603" s="399">
        <v>5.3654999999999999</v>
      </c>
      <c r="S603" s="399">
        <v>5.4863999999999997</v>
      </c>
      <c r="X603" s="399">
        <v>1.9474</v>
      </c>
      <c r="Y603" s="399">
        <v>5.5614999999999997</v>
      </c>
      <c r="Z603" s="399">
        <v>11.2994</v>
      </c>
    </row>
    <row r="604" spans="1:26">
      <c r="A604" s="402">
        <v>43489</v>
      </c>
      <c r="E604" s="400">
        <v>1.9953000000000001</v>
      </c>
      <c r="G604" s="400">
        <v>6.5721999999999996</v>
      </c>
      <c r="H604" s="400">
        <v>5.1116000000000001</v>
      </c>
      <c r="I604" s="400">
        <v>7.5929000000000002</v>
      </c>
      <c r="J604" s="400">
        <v>7.8220999999999998</v>
      </c>
      <c r="K604" s="400">
        <v>6.0251999999999999</v>
      </c>
      <c r="L604" s="400">
        <v>10.7385</v>
      </c>
      <c r="M604" s="400">
        <v>6.4622999999999999</v>
      </c>
      <c r="N604" s="400">
        <v>7.1544999999999996</v>
      </c>
      <c r="O604" s="400">
        <v>4.3212000000000002</v>
      </c>
      <c r="P604" s="399">
        <v>3.4125000000000001</v>
      </c>
      <c r="Q604" s="399">
        <v>5.3704999999999998</v>
      </c>
      <c r="S604" s="399">
        <v>5.4863999999999997</v>
      </c>
      <c r="X604" s="399">
        <v>1.9474</v>
      </c>
      <c r="Y604" s="399">
        <v>5.5614999999999997</v>
      </c>
      <c r="Z604" s="399">
        <v>11.2994</v>
      </c>
    </row>
    <row r="605" spans="1:26">
      <c r="A605" s="402">
        <v>43490</v>
      </c>
      <c r="E605" s="400">
        <v>1.9953000000000001</v>
      </c>
      <c r="G605" s="400">
        <v>6.5721999999999996</v>
      </c>
      <c r="H605" s="400">
        <v>5.1116000000000001</v>
      </c>
      <c r="I605" s="400">
        <v>7.5929000000000002</v>
      </c>
      <c r="J605" s="400">
        <v>7.8220999999999998</v>
      </c>
      <c r="K605" s="400">
        <v>6.0251999999999999</v>
      </c>
      <c r="L605" s="400">
        <v>10.7385</v>
      </c>
      <c r="M605" s="400">
        <v>6.4622999999999999</v>
      </c>
      <c r="N605" s="400">
        <v>7.1544999999999996</v>
      </c>
      <c r="O605" s="400">
        <v>4.3224999999999998</v>
      </c>
      <c r="P605" s="399">
        <v>3.4032</v>
      </c>
      <c r="Q605" s="399">
        <v>5.3768000000000002</v>
      </c>
      <c r="S605" s="399">
        <v>5.4863999999999997</v>
      </c>
      <c r="X605" s="399">
        <v>1.9474</v>
      </c>
      <c r="Y605" s="399">
        <v>5.5614999999999997</v>
      </c>
      <c r="Z605" s="399">
        <v>11.2994</v>
      </c>
    </row>
    <row r="606" spans="1:26">
      <c r="A606" s="402">
        <v>43493</v>
      </c>
      <c r="E606" s="400">
        <v>1.9953000000000001</v>
      </c>
      <c r="G606" s="400">
        <v>6.5721999999999996</v>
      </c>
      <c r="H606" s="400">
        <v>5.1116000000000001</v>
      </c>
      <c r="I606" s="400">
        <v>7.5929000000000002</v>
      </c>
      <c r="J606" s="400">
        <v>7.8220999999999998</v>
      </c>
      <c r="K606" s="400">
        <v>6.0251999999999999</v>
      </c>
      <c r="L606" s="400">
        <v>10.7385</v>
      </c>
      <c r="M606" s="400">
        <v>6.4622999999999999</v>
      </c>
      <c r="N606" s="400">
        <v>7.1544999999999996</v>
      </c>
      <c r="O606" s="400">
        <v>4.3116000000000003</v>
      </c>
      <c r="P606" s="399">
        <v>3.3782000000000001</v>
      </c>
      <c r="Q606" s="399">
        <v>5.367</v>
      </c>
      <c r="S606" s="399">
        <v>5.4863999999999997</v>
      </c>
      <c r="X606" s="399">
        <v>1.9474</v>
      </c>
      <c r="Y606" s="399">
        <v>5.5614999999999997</v>
      </c>
      <c r="Z606" s="399">
        <v>11.2994</v>
      </c>
    </row>
    <row r="607" spans="1:26">
      <c r="A607" s="402">
        <v>43494</v>
      </c>
      <c r="E607" s="400">
        <v>1.9953000000000001</v>
      </c>
      <c r="G607" s="400">
        <v>6.5721999999999996</v>
      </c>
      <c r="H607" s="400">
        <v>5.1116000000000001</v>
      </c>
      <c r="I607" s="400">
        <v>7.5929000000000002</v>
      </c>
      <c r="J607" s="400">
        <v>7.8220999999999998</v>
      </c>
      <c r="K607" s="400">
        <v>6.0251999999999999</v>
      </c>
      <c r="L607" s="400">
        <v>10.7385</v>
      </c>
      <c r="M607" s="400">
        <v>6.4622999999999999</v>
      </c>
      <c r="N607" s="400">
        <v>7.1544999999999996</v>
      </c>
      <c r="O607" s="400">
        <v>4.3106999999999998</v>
      </c>
      <c r="P607" s="399">
        <v>3.3889</v>
      </c>
      <c r="Q607" s="399">
        <v>5.3658999999999999</v>
      </c>
      <c r="S607" s="399">
        <v>5.4863999999999997</v>
      </c>
      <c r="X607" s="399">
        <v>1.9474</v>
      </c>
      <c r="Y607" s="399">
        <v>5.5614999999999997</v>
      </c>
      <c r="Z607" s="399">
        <v>11.2994</v>
      </c>
    </row>
    <row r="608" spans="1:26">
      <c r="A608" s="402">
        <v>43495</v>
      </c>
      <c r="E608" s="400">
        <v>1.9953000000000001</v>
      </c>
      <c r="G608" s="400">
        <v>6.5721999999999996</v>
      </c>
      <c r="H608" s="400">
        <v>5.1116000000000001</v>
      </c>
      <c r="I608" s="400">
        <v>7.5929000000000002</v>
      </c>
      <c r="J608" s="400">
        <v>7.8220999999999998</v>
      </c>
      <c r="K608" s="400">
        <v>6.0251999999999999</v>
      </c>
      <c r="L608" s="400">
        <v>10.7385</v>
      </c>
      <c r="M608" s="400">
        <v>6.4622999999999999</v>
      </c>
      <c r="N608" s="400">
        <v>7.1544999999999996</v>
      </c>
      <c r="O608" s="400">
        <v>4.3102999999999998</v>
      </c>
      <c r="P608" s="399">
        <v>3.3860999999999999</v>
      </c>
      <c r="Q608" s="399">
        <v>5.3630000000000004</v>
      </c>
      <c r="S608" s="399">
        <v>5.4863999999999997</v>
      </c>
      <c r="X608" s="399">
        <v>1.9474</v>
      </c>
      <c r="Y608" s="399">
        <v>5.5614999999999997</v>
      </c>
      <c r="Z608" s="399">
        <v>11.2994</v>
      </c>
    </row>
    <row r="609" spans="1:26">
      <c r="A609" s="402">
        <v>43496</v>
      </c>
      <c r="E609" s="400">
        <v>1.9953000000000001</v>
      </c>
      <c r="G609" s="400">
        <v>6.5721999999999996</v>
      </c>
      <c r="H609" s="400">
        <v>5.1116000000000001</v>
      </c>
      <c r="I609" s="400">
        <v>7.5929000000000002</v>
      </c>
      <c r="J609" s="400">
        <v>7.8220999999999998</v>
      </c>
      <c r="K609" s="400">
        <v>6.0251999999999999</v>
      </c>
      <c r="L609" s="400">
        <v>10.7385</v>
      </c>
      <c r="M609" s="400">
        <v>6.4622999999999999</v>
      </c>
      <c r="N609" s="400">
        <v>7.1544999999999996</v>
      </c>
      <c r="O609" s="400">
        <v>4.3170000000000002</v>
      </c>
      <c r="P609" s="399">
        <v>3.3426999999999998</v>
      </c>
      <c r="Q609" s="399">
        <v>5.3742999999999999</v>
      </c>
      <c r="S609" s="399">
        <v>5.4863999999999997</v>
      </c>
      <c r="X609" s="399">
        <v>1.9474</v>
      </c>
      <c r="Y609" s="399">
        <v>5.5614999999999997</v>
      </c>
      <c r="Z609" s="399">
        <v>11.2994</v>
      </c>
    </row>
    <row r="610" spans="1:26">
      <c r="A610" s="402">
        <v>43497</v>
      </c>
      <c r="E610" s="400">
        <v>1.9217</v>
      </c>
      <c r="G610" s="400">
        <v>6.5632999999999999</v>
      </c>
      <c r="H610" s="400">
        <v>5.1356000000000002</v>
      </c>
      <c r="I610" s="400">
        <v>7.6673999999999998</v>
      </c>
      <c r="J610" s="400">
        <v>7.8541999999999996</v>
      </c>
      <c r="K610" s="400">
        <v>6.0191999999999997</v>
      </c>
      <c r="L610" s="400">
        <v>10.7469</v>
      </c>
      <c r="M610" s="400">
        <v>6.5644999999999998</v>
      </c>
      <c r="N610" s="400">
        <v>7.2666000000000004</v>
      </c>
      <c r="O610" s="400">
        <v>4.3426999999999998</v>
      </c>
      <c r="P610" s="399">
        <v>3.3203</v>
      </c>
      <c r="Q610" s="399">
        <v>5.4329999999999998</v>
      </c>
      <c r="S610" s="399">
        <v>5.4234</v>
      </c>
      <c r="X610" s="399">
        <v>2.0173999999999999</v>
      </c>
      <c r="Y610" s="399">
        <v>5.5746000000000002</v>
      </c>
      <c r="Z610" s="399">
        <v>11.337400000000001</v>
      </c>
    </row>
    <row r="611" spans="1:26">
      <c r="A611" s="402">
        <v>43500</v>
      </c>
      <c r="E611" s="400">
        <v>1.9217</v>
      </c>
      <c r="G611" s="400">
        <v>6.5632999999999999</v>
      </c>
      <c r="H611" s="400">
        <v>5.1356000000000002</v>
      </c>
      <c r="I611" s="400">
        <v>7.6673999999999998</v>
      </c>
      <c r="J611" s="400">
        <v>7.8541999999999996</v>
      </c>
      <c r="K611" s="400">
        <v>6.0191999999999997</v>
      </c>
      <c r="L611" s="400">
        <v>10.7469</v>
      </c>
      <c r="M611" s="400">
        <v>6.5644999999999998</v>
      </c>
      <c r="N611" s="400">
        <v>7.2666000000000004</v>
      </c>
      <c r="O611" s="400">
        <v>4.3350999999999997</v>
      </c>
      <c r="P611" s="399">
        <v>3.3035000000000001</v>
      </c>
      <c r="Q611" s="399">
        <v>5.4246999999999996</v>
      </c>
      <c r="S611" s="399">
        <v>5.4234</v>
      </c>
      <c r="X611" s="399">
        <v>2.0173999999999999</v>
      </c>
      <c r="Y611" s="399">
        <v>5.5746000000000002</v>
      </c>
      <c r="Z611" s="399">
        <v>11.337400000000001</v>
      </c>
    </row>
    <row r="612" spans="1:26">
      <c r="A612" s="402">
        <v>43501</v>
      </c>
      <c r="E612" s="400">
        <v>1.9217</v>
      </c>
      <c r="G612" s="400">
        <v>6.5632999999999999</v>
      </c>
      <c r="H612" s="400">
        <v>5.1356000000000002</v>
      </c>
      <c r="I612" s="400">
        <v>7.6673999999999998</v>
      </c>
      <c r="J612" s="400">
        <v>7.8541999999999996</v>
      </c>
      <c r="K612" s="400">
        <v>6.0191999999999997</v>
      </c>
      <c r="L612" s="400">
        <v>10.7469</v>
      </c>
      <c r="M612" s="400">
        <v>6.5644999999999998</v>
      </c>
      <c r="N612" s="400">
        <v>7.2666000000000004</v>
      </c>
      <c r="O612" s="400">
        <v>4.3379000000000003</v>
      </c>
      <c r="P612" s="399">
        <v>3.2658999999999998</v>
      </c>
      <c r="Q612" s="399">
        <v>5.4260999999999999</v>
      </c>
      <c r="S612" s="399">
        <v>5.4234</v>
      </c>
      <c r="X612" s="399">
        <v>2.0173999999999999</v>
      </c>
      <c r="Y612" s="399">
        <v>5.5746000000000002</v>
      </c>
      <c r="Z612" s="399">
        <v>11.337400000000001</v>
      </c>
    </row>
    <row r="613" spans="1:26">
      <c r="A613" s="402">
        <v>43502</v>
      </c>
      <c r="E613" s="400">
        <v>1.9217</v>
      </c>
      <c r="G613" s="400">
        <v>6.5632999999999999</v>
      </c>
      <c r="H613" s="400">
        <v>5.1356000000000002</v>
      </c>
      <c r="I613" s="400">
        <v>7.6673999999999998</v>
      </c>
      <c r="J613" s="400">
        <v>7.8541999999999996</v>
      </c>
      <c r="K613" s="400">
        <v>6.0191999999999997</v>
      </c>
      <c r="L613" s="400">
        <v>10.7469</v>
      </c>
      <c r="M613" s="400">
        <v>6.5644999999999998</v>
      </c>
      <c r="N613" s="400">
        <v>7.2666000000000004</v>
      </c>
      <c r="O613" s="400">
        <v>4.3369999999999997</v>
      </c>
      <c r="P613" s="399">
        <v>3.2642000000000002</v>
      </c>
      <c r="Q613" s="399">
        <v>5.4292999999999996</v>
      </c>
      <c r="S613" s="399">
        <v>5.4234</v>
      </c>
      <c r="X613" s="399">
        <v>2.0173999999999999</v>
      </c>
      <c r="Y613" s="399">
        <v>5.5746000000000002</v>
      </c>
      <c r="Z613" s="399">
        <v>11.337400000000001</v>
      </c>
    </row>
    <row r="614" spans="1:26">
      <c r="A614" s="402">
        <v>43503</v>
      </c>
      <c r="E614" s="400">
        <v>1.9217</v>
      </c>
      <c r="G614" s="400">
        <v>6.5632999999999999</v>
      </c>
      <c r="H614" s="400">
        <v>5.1356000000000002</v>
      </c>
      <c r="I614" s="400">
        <v>7.6673999999999998</v>
      </c>
      <c r="J614" s="400">
        <v>7.8541999999999996</v>
      </c>
      <c r="K614" s="400">
        <v>6.0191999999999997</v>
      </c>
      <c r="L614" s="400">
        <v>10.7469</v>
      </c>
      <c r="M614" s="400">
        <v>6.5644999999999998</v>
      </c>
      <c r="N614" s="400">
        <v>7.2666000000000004</v>
      </c>
      <c r="O614" s="400">
        <v>4.3277000000000001</v>
      </c>
      <c r="P614" s="399">
        <v>3.2637</v>
      </c>
      <c r="Q614" s="399">
        <v>5.4267000000000003</v>
      </c>
      <c r="S614" s="399">
        <v>5.4234</v>
      </c>
      <c r="X614" s="399">
        <v>2.0173999999999999</v>
      </c>
      <c r="Y614" s="399">
        <v>5.5746000000000002</v>
      </c>
      <c r="Z614" s="399">
        <v>11.337400000000001</v>
      </c>
    </row>
    <row r="615" spans="1:26">
      <c r="A615" s="402">
        <v>43504</v>
      </c>
      <c r="E615" s="400">
        <v>1.9217</v>
      </c>
      <c r="G615" s="400">
        <v>6.5632999999999999</v>
      </c>
      <c r="H615" s="400">
        <v>5.1356000000000002</v>
      </c>
      <c r="I615" s="400">
        <v>7.6673999999999998</v>
      </c>
      <c r="J615" s="400">
        <v>7.8541999999999996</v>
      </c>
      <c r="K615" s="400">
        <v>6.0191999999999997</v>
      </c>
      <c r="L615" s="400">
        <v>10.7469</v>
      </c>
      <c r="M615" s="400">
        <v>6.5644999999999998</v>
      </c>
      <c r="N615" s="400">
        <v>7.2666000000000004</v>
      </c>
      <c r="O615" s="400">
        <v>4.3240999999999996</v>
      </c>
      <c r="P615" s="399">
        <v>3.2993999999999999</v>
      </c>
      <c r="Q615" s="399">
        <v>5.4218000000000002</v>
      </c>
      <c r="S615" s="399">
        <v>5.4234</v>
      </c>
      <c r="X615" s="399">
        <v>2.0173999999999999</v>
      </c>
      <c r="Y615" s="399">
        <v>5.5746000000000002</v>
      </c>
      <c r="Z615" s="399">
        <v>11.337400000000001</v>
      </c>
    </row>
    <row r="616" spans="1:26">
      <c r="A616" s="402">
        <v>43507</v>
      </c>
      <c r="E616" s="400">
        <v>1.9217</v>
      </c>
      <c r="G616" s="400">
        <v>6.5632999999999999</v>
      </c>
      <c r="H616" s="400">
        <v>5.1356000000000002</v>
      </c>
      <c r="I616" s="400">
        <v>7.6673999999999998</v>
      </c>
      <c r="J616" s="400">
        <v>7.8541999999999996</v>
      </c>
      <c r="K616" s="400">
        <v>6.0191999999999997</v>
      </c>
      <c r="L616" s="400">
        <v>10.7469</v>
      </c>
      <c r="M616" s="400">
        <v>6.5644999999999998</v>
      </c>
      <c r="N616" s="400">
        <v>7.2666000000000004</v>
      </c>
      <c r="O616" s="400">
        <v>4.3162000000000003</v>
      </c>
      <c r="P616" s="399">
        <v>3.3098000000000001</v>
      </c>
      <c r="Q616" s="399">
        <v>5.4053000000000004</v>
      </c>
      <c r="S616" s="399">
        <v>5.4234</v>
      </c>
      <c r="X616" s="399">
        <v>2.0173999999999999</v>
      </c>
      <c r="Y616" s="399">
        <v>5.5746000000000002</v>
      </c>
      <c r="Z616" s="399">
        <v>11.337400000000001</v>
      </c>
    </row>
    <row r="617" spans="1:26">
      <c r="A617" s="402">
        <v>43508</v>
      </c>
      <c r="E617" s="400">
        <v>1.9217</v>
      </c>
      <c r="G617" s="400">
        <v>6.5632999999999999</v>
      </c>
      <c r="H617" s="400">
        <v>5.1356000000000002</v>
      </c>
      <c r="I617" s="400">
        <v>7.6673999999999998</v>
      </c>
      <c r="J617" s="400">
        <v>7.8541999999999996</v>
      </c>
      <c r="K617" s="400">
        <v>6.0191999999999997</v>
      </c>
      <c r="L617" s="400">
        <v>10.7469</v>
      </c>
      <c r="M617" s="400">
        <v>6.5644999999999998</v>
      </c>
      <c r="N617" s="400">
        <v>7.2666000000000004</v>
      </c>
      <c r="O617" s="400">
        <v>4.3188000000000004</v>
      </c>
      <c r="P617" s="399">
        <v>3.2827000000000002</v>
      </c>
      <c r="Q617" s="399">
        <v>5.3977000000000004</v>
      </c>
      <c r="S617" s="399">
        <v>5.4234</v>
      </c>
      <c r="X617" s="399">
        <v>2.0173999999999999</v>
      </c>
      <c r="Y617" s="399">
        <v>5.5746000000000002</v>
      </c>
      <c r="Z617" s="399">
        <v>11.337400000000001</v>
      </c>
    </row>
    <row r="618" spans="1:26">
      <c r="A618" s="402">
        <v>43509</v>
      </c>
      <c r="E618" s="400">
        <v>1.9217</v>
      </c>
      <c r="G618" s="400">
        <v>6.5632999999999999</v>
      </c>
      <c r="H618" s="400">
        <v>5.1356000000000002</v>
      </c>
      <c r="I618" s="400">
        <v>7.6673999999999998</v>
      </c>
      <c r="J618" s="400">
        <v>7.8541999999999996</v>
      </c>
      <c r="K618" s="400">
        <v>6.0191999999999997</v>
      </c>
      <c r="L618" s="400">
        <v>10.7469</v>
      </c>
      <c r="M618" s="400">
        <v>6.5644999999999998</v>
      </c>
      <c r="N618" s="400">
        <v>7.2666000000000004</v>
      </c>
      <c r="O618" s="400">
        <v>4.3171999999999997</v>
      </c>
      <c r="P618" s="399">
        <v>3.2446999999999999</v>
      </c>
      <c r="Q618" s="399">
        <v>5.3952</v>
      </c>
      <c r="S618" s="399">
        <v>5.4234</v>
      </c>
      <c r="X618" s="399">
        <v>2.0173999999999999</v>
      </c>
      <c r="Y618" s="399">
        <v>5.5746000000000002</v>
      </c>
      <c r="Z618" s="399">
        <v>11.337400000000001</v>
      </c>
    </row>
    <row r="619" spans="1:26">
      <c r="A619" s="402">
        <v>43510</v>
      </c>
      <c r="E619" s="400">
        <v>1.9217</v>
      </c>
      <c r="G619" s="400">
        <v>6.5632999999999999</v>
      </c>
      <c r="H619" s="400">
        <v>5.1356000000000002</v>
      </c>
      <c r="I619" s="400">
        <v>7.6673999999999998</v>
      </c>
      <c r="J619" s="400">
        <v>7.8541999999999996</v>
      </c>
      <c r="K619" s="400">
        <v>6.0191999999999997</v>
      </c>
      <c r="L619" s="400">
        <v>10.7469</v>
      </c>
      <c r="M619" s="400">
        <v>6.5644999999999998</v>
      </c>
      <c r="N619" s="400">
        <v>7.2666000000000004</v>
      </c>
      <c r="O619" s="400">
        <v>4.3148999999999997</v>
      </c>
      <c r="P619" s="399">
        <v>3.2281</v>
      </c>
      <c r="Q619" s="399">
        <v>5.3879000000000001</v>
      </c>
      <c r="S619" s="399">
        <v>5.4234</v>
      </c>
      <c r="X619" s="399">
        <v>2.0173999999999999</v>
      </c>
      <c r="Y619" s="399">
        <v>5.5746000000000002</v>
      </c>
      <c r="Z619" s="399">
        <v>11.337400000000001</v>
      </c>
    </row>
    <row r="620" spans="1:26">
      <c r="A620" s="402">
        <v>43511</v>
      </c>
      <c r="E620" s="400">
        <v>1.9217</v>
      </c>
      <c r="G620" s="400">
        <v>6.5632999999999999</v>
      </c>
      <c r="H620" s="400">
        <v>5.1356000000000002</v>
      </c>
      <c r="I620" s="400">
        <v>7.6673999999999998</v>
      </c>
      <c r="J620" s="400">
        <v>7.8541999999999996</v>
      </c>
      <c r="K620" s="400">
        <v>6.0191999999999997</v>
      </c>
      <c r="L620" s="400">
        <v>10.7469</v>
      </c>
      <c r="M620" s="400">
        <v>6.5644999999999998</v>
      </c>
      <c r="N620" s="400">
        <v>7.2666000000000004</v>
      </c>
      <c r="O620" s="400">
        <v>4.3258999999999999</v>
      </c>
      <c r="P620" s="399">
        <v>3.22</v>
      </c>
      <c r="Q620" s="399">
        <v>5.3898999999999999</v>
      </c>
      <c r="S620" s="399">
        <v>5.4234</v>
      </c>
      <c r="X620" s="399">
        <v>2.0173999999999999</v>
      </c>
      <c r="Y620" s="399">
        <v>5.5746000000000002</v>
      </c>
      <c r="Z620" s="399">
        <v>11.337400000000001</v>
      </c>
    </row>
    <row r="621" spans="1:26">
      <c r="A621" s="402">
        <v>43514</v>
      </c>
      <c r="E621" s="400">
        <v>1.9217</v>
      </c>
      <c r="G621" s="400">
        <v>6.5632999999999999</v>
      </c>
      <c r="H621" s="400">
        <v>5.1356000000000002</v>
      </c>
      <c r="I621" s="400">
        <v>7.6673999999999998</v>
      </c>
      <c r="J621" s="400">
        <v>7.8541999999999996</v>
      </c>
      <c r="K621" s="400">
        <v>6.0191999999999997</v>
      </c>
      <c r="L621" s="400">
        <v>10.7469</v>
      </c>
      <c r="M621" s="400">
        <v>6.5644999999999998</v>
      </c>
      <c r="N621" s="400">
        <v>7.2666000000000004</v>
      </c>
      <c r="O621" s="400">
        <v>4.3178999999999998</v>
      </c>
      <c r="P621" s="399">
        <v>3.1776</v>
      </c>
      <c r="Q621" s="399">
        <v>5.3922999999999996</v>
      </c>
      <c r="S621" s="399">
        <v>5.4234</v>
      </c>
      <c r="X621" s="399">
        <v>2.0173999999999999</v>
      </c>
      <c r="Y621" s="399">
        <v>5.5746000000000002</v>
      </c>
      <c r="Z621" s="399">
        <v>11.337400000000001</v>
      </c>
    </row>
    <row r="622" spans="1:26">
      <c r="A622" s="402">
        <v>43515</v>
      </c>
      <c r="E622" s="400">
        <v>1.9217</v>
      </c>
      <c r="G622" s="400">
        <v>6.5632999999999999</v>
      </c>
      <c r="H622" s="400">
        <v>5.1356000000000002</v>
      </c>
      <c r="I622" s="400">
        <v>7.6673999999999998</v>
      </c>
      <c r="J622" s="400">
        <v>7.8541999999999996</v>
      </c>
      <c r="K622" s="400">
        <v>6.0191999999999997</v>
      </c>
      <c r="L622" s="400">
        <v>10.7469</v>
      </c>
      <c r="M622" s="400">
        <v>6.5644999999999998</v>
      </c>
      <c r="N622" s="400">
        <v>7.2666000000000004</v>
      </c>
      <c r="O622" s="400">
        <v>4.3102999999999998</v>
      </c>
      <c r="P622" s="399">
        <v>3.1433</v>
      </c>
      <c r="Q622" s="399">
        <v>5.3852000000000002</v>
      </c>
      <c r="S622" s="399">
        <v>5.4234</v>
      </c>
      <c r="X622" s="399">
        <v>2.0173999999999999</v>
      </c>
      <c r="Y622" s="399">
        <v>5.5746000000000002</v>
      </c>
      <c r="Z622" s="399">
        <v>11.337400000000001</v>
      </c>
    </row>
    <row r="623" spans="1:26">
      <c r="A623" s="402">
        <v>43516</v>
      </c>
      <c r="E623" s="400">
        <v>1.9217</v>
      </c>
      <c r="G623" s="400">
        <v>6.5632999999999999</v>
      </c>
      <c r="H623" s="400">
        <v>5.1356000000000002</v>
      </c>
      <c r="I623" s="400">
        <v>7.6673999999999998</v>
      </c>
      <c r="J623" s="400">
        <v>7.8541999999999996</v>
      </c>
      <c r="K623" s="400">
        <v>6.0191999999999997</v>
      </c>
      <c r="L623" s="400">
        <v>10.7469</v>
      </c>
      <c r="M623" s="400">
        <v>6.5644999999999998</v>
      </c>
      <c r="N623" s="400">
        <v>7.2666000000000004</v>
      </c>
      <c r="O623" s="400">
        <v>4.3102</v>
      </c>
      <c r="P623" s="399">
        <v>3.1141999999999999</v>
      </c>
      <c r="Q623" s="399">
        <v>5.3939000000000004</v>
      </c>
      <c r="S623" s="399">
        <v>5.4234</v>
      </c>
      <c r="X623" s="399">
        <v>2.0173999999999999</v>
      </c>
      <c r="Y623" s="399">
        <v>5.5746000000000002</v>
      </c>
      <c r="Z623" s="399">
        <v>11.337400000000001</v>
      </c>
    </row>
    <row r="624" spans="1:26">
      <c r="A624" s="402">
        <v>43517</v>
      </c>
      <c r="E624" s="400">
        <v>1.9217</v>
      </c>
      <c r="G624" s="400">
        <v>6.5632999999999999</v>
      </c>
      <c r="H624" s="400">
        <v>5.1356000000000002</v>
      </c>
      <c r="I624" s="400">
        <v>7.6673999999999998</v>
      </c>
      <c r="J624" s="400">
        <v>7.8541999999999996</v>
      </c>
      <c r="K624" s="400">
        <v>6.0191999999999997</v>
      </c>
      <c r="L624" s="400">
        <v>10.7469</v>
      </c>
      <c r="M624" s="400">
        <v>6.5644999999999998</v>
      </c>
      <c r="N624" s="400">
        <v>7.2666000000000004</v>
      </c>
      <c r="O624" s="400">
        <v>4.3074000000000003</v>
      </c>
      <c r="P624" s="399">
        <v>3.1057999999999999</v>
      </c>
      <c r="Q624" s="399">
        <v>5.3914</v>
      </c>
      <c r="S624" s="399">
        <v>5.4234</v>
      </c>
      <c r="X624" s="399">
        <v>2.0173999999999999</v>
      </c>
      <c r="Y624" s="399">
        <v>5.5746000000000002</v>
      </c>
      <c r="Z624" s="399">
        <v>11.337400000000001</v>
      </c>
    </row>
    <row r="625" spans="1:26">
      <c r="A625" s="402">
        <v>43518</v>
      </c>
      <c r="E625" s="400">
        <v>1.9217</v>
      </c>
      <c r="G625" s="400">
        <v>6.5632999999999999</v>
      </c>
      <c r="H625" s="400">
        <v>5.1356000000000002</v>
      </c>
      <c r="I625" s="400">
        <v>7.6673999999999998</v>
      </c>
      <c r="J625" s="400">
        <v>7.8541999999999996</v>
      </c>
      <c r="K625" s="400">
        <v>6.0191999999999997</v>
      </c>
      <c r="L625" s="400">
        <v>10.7469</v>
      </c>
      <c r="M625" s="400">
        <v>6.5644999999999998</v>
      </c>
      <c r="N625" s="400">
        <v>7.2666000000000004</v>
      </c>
      <c r="O625" s="400">
        <v>4.3034999999999997</v>
      </c>
      <c r="P625" s="399">
        <v>3.0889000000000002</v>
      </c>
      <c r="Q625" s="399">
        <v>5.3940000000000001</v>
      </c>
      <c r="S625" s="399">
        <v>5.4234</v>
      </c>
      <c r="X625" s="399">
        <v>2.0173999999999999</v>
      </c>
      <c r="Y625" s="399">
        <v>5.5746000000000002</v>
      </c>
      <c r="Z625" s="399">
        <v>11.337400000000001</v>
      </c>
    </row>
    <row r="626" spans="1:26">
      <c r="A626" s="402">
        <v>43521</v>
      </c>
      <c r="E626" s="400">
        <v>1.9217</v>
      </c>
      <c r="G626" s="400">
        <v>6.5632999999999999</v>
      </c>
      <c r="H626" s="400">
        <v>5.1356000000000002</v>
      </c>
      <c r="I626" s="400">
        <v>7.6673999999999998</v>
      </c>
      <c r="J626" s="400">
        <v>7.8541999999999996</v>
      </c>
      <c r="K626" s="400">
        <v>6.0191999999999997</v>
      </c>
      <c r="L626" s="400">
        <v>10.7469</v>
      </c>
      <c r="M626" s="400">
        <v>6.5644999999999998</v>
      </c>
      <c r="N626" s="400">
        <v>7.2666000000000004</v>
      </c>
      <c r="O626" s="400">
        <v>4.2971000000000004</v>
      </c>
      <c r="P626" s="399">
        <v>3.0666000000000002</v>
      </c>
      <c r="Q626" s="399">
        <v>5.3906000000000001</v>
      </c>
      <c r="S626" s="399">
        <v>5.4234</v>
      </c>
      <c r="X626" s="399">
        <v>2.0173999999999999</v>
      </c>
      <c r="Y626" s="399">
        <v>5.5746000000000002</v>
      </c>
      <c r="Z626" s="399">
        <v>11.337400000000001</v>
      </c>
    </row>
    <row r="627" spans="1:26">
      <c r="A627" s="402">
        <v>43522</v>
      </c>
      <c r="E627" s="400">
        <v>1.9217</v>
      </c>
      <c r="G627" s="400">
        <v>6.5632999999999999</v>
      </c>
      <c r="H627" s="400">
        <v>5.1356000000000002</v>
      </c>
      <c r="I627" s="400">
        <v>7.6673999999999998</v>
      </c>
      <c r="J627" s="400">
        <v>7.8541999999999996</v>
      </c>
      <c r="K627" s="400">
        <v>6.0191999999999997</v>
      </c>
      <c r="L627" s="400">
        <v>10.7469</v>
      </c>
      <c r="M627" s="400">
        <v>6.5644999999999998</v>
      </c>
      <c r="N627" s="400">
        <v>7.2666000000000004</v>
      </c>
      <c r="O627" s="400">
        <v>4.2946999999999997</v>
      </c>
      <c r="P627" s="399">
        <v>3.0541</v>
      </c>
      <c r="Q627" s="399">
        <v>5.3916000000000004</v>
      </c>
      <c r="S627" s="399">
        <v>5.4234</v>
      </c>
      <c r="X627" s="399">
        <v>2.0173999999999999</v>
      </c>
      <c r="Y627" s="399">
        <v>5.5746000000000002</v>
      </c>
      <c r="Z627" s="399">
        <v>11.337400000000001</v>
      </c>
    </row>
    <row r="628" spans="1:26">
      <c r="A628" s="402">
        <v>43523</v>
      </c>
      <c r="E628" s="400">
        <v>1.9217</v>
      </c>
      <c r="G628" s="400">
        <v>6.5632999999999999</v>
      </c>
      <c r="H628" s="400">
        <v>5.1356000000000002</v>
      </c>
      <c r="I628" s="400">
        <v>7.6673999999999998</v>
      </c>
      <c r="J628" s="400">
        <v>7.8541999999999996</v>
      </c>
      <c r="K628" s="400">
        <v>6.0191999999999997</v>
      </c>
      <c r="L628" s="400">
        <v>10.7469</v>
      </c>
      <c r="M628" s="400">
        <v>6.5644999999999998</v>
      </c>
      <c r="N628" s="400">
        <v>7.2666000000000004</v>
      </c>
      <c r="O628" s="400">
        <v>4.2927999999999997</v>
      </c>
      <c r="P628" s="399">
        <v>3.028</v>
      </c>
      <c r="Q628" s="399">
        <v>5.3855000000000004</v>
      </c>
      <c r="S628" s="399">
        <v>5.4234</v>
      </c>
      <c r="X628" s="399">
        <v>2.0173999999999999</v>
      </c>
      <c r="Y628" s="399">
        <v>5.5746000000000002</v>
      </c>
      <c r="Z628" s="399">
        <v>11.337400000000001</v>
      </c>
    </row>
    <row r="629" spans="1:26">
      <c r="A629" s="402">
        <v>43524</v>
      </c>
      <c r="E629" s="400">
        <v>1.9217</v>
      </c>
      <c r="G629" s="400">
        <v>6.5632999999999999</v>
      </c>
      <c r="H629" s="400">
        <v>5.1356000000000002</v>
      </c>
      <c r="I629" s="400">
        <v>7.6673999999999998</v>
      </c>
      <c r="J629" s="400">
        <v>7.8541999999999996</v>
      </c>
      <c r="K629" s="400">
        <v>6.0191999999999997</v>
      </c>
      <c r="L629" s="400">
        <v>10.7469</v>
      </c>
      <c r="M629" s="400">
        <v>6.5644999999999998</v>
      </c>
      <c r="N629" s="400">
        <v>7.2666000000000004</v>
      </c>
      <c r="O629" s="400">
        <v>4.2891000000000004</v>
      </c>
      <c r="P629" s="399">
        <v>3.0323000000000002</v>
      </c>
      <c r="Q629" s="399">
        <v>5.3783000000000003</v>
      </c>
      <c r="S629" s="399">
        <v>5.4234</v>
      </c>
      <c r="X629" s="399">
        <v>2.0173999999999999</v>
      </c>
      <c r="Y629" s="399">
        <v>5.5746000000000002</v>
      </c>
      <c r="Z629" s="399">
        <v>11.337400000000001</v>
      </c>
    </row>
    <row r="630" spans="1:26">
      <c r="A630" s="402">
        <v>43525</v>
      </c>
      <c r="E630" s="400">
        <v>1.9307000000000001</v>
      </c>
      <c r="G630" s="400">
        <v>6.5763999999999996</v>
      </c>
      <c r="H630" s="400">
        <v>5.1337000000000002</v>
      </c>
      <c r="I630" s="400">
        <v>7.6914999999999996</v>
      </c>
      <c r="J630" s="400">
        <v>7.85</v>
      </c>
      <c r="K630" s="400">
        <v>6.0201000000000002</v>
      </c>
      <c r="L630" s="400">
        <v>10.774100000000001</v>
      </c>
      <c r="M630" s="400">
        <v>6.5682999999999998</v>
      </c>
      <c r="N630" s="400">
        <v>7.2838000000000003</v>
      </c>
      <c r="O630" s="400">
        <v>4.3550000000000004</v>
      </c>
      <c r="P630" s="399">
        <v>3.0461999999999998</v>
      </c>
      <c r="Q630" s="399">
        <v>5.4069000000000003</v>
      </c>
      <c r="S630" s="399">
        <v>5.3502999999999998</v>
      </c>
      <c r="X630" s="399">
        <v>2.0261999999999998</v>
      </c>
      <c r="Y630" s="399">
        <v>5.5666000000000002</v>
      </c>
      <c r="Z630" s="399">
        <v>11.344799999999999</v>
      </c>
    </row>
    <row r="631" spans="1:26">
      <c r="A631" s="402">
        <v>43528</v>
      </c>
      <c r="E631" s="400">
        <v>1.9307000000000001</v>
      </c>
      <c r="G631" s="400">
        <v>6.5763999999999996</v>
      </c>
      <c r="H631" s="400">
        <v>5.1337000000000002</v>
      </c>
      <c r="I631" s="400">
        <v>7.6914999999999996</v>
      </c>
      <c r="J631" s="400">
        <v>7.85</v>
      </c>
      <c r="K631" s="400">
        <v>6.0201000000000002</v>
      </c>
      <c r="L631" s="400">
        <v>10.774100000000001</v>
      </c>
      <c r="M631" s="400">
        <v>6.5682999999999998</v>
      </c>
      <c r="N631" s="400">
        <v>7.2838000000000003</v>
      </c>
      <c r="O631" s="400">
        <v>4.3464</v>
      </c>
      <c r="P631" s="399">
        <v>3.0165999999999999</v>
      </c>
      <c r="Q631" s="399">
        <v>5.3993000000000002</v>
      </c>
      <c r="S631" s="399">
        <v>5.3502999999999998</v>
      </c>
      <c r="X631" s="399">
        <v>2.0261999999999998</v>
      </c>
      <c r="Y631" s="399">
        <v>5.5666000000000002</v>
      </c>
      <c r="Z631" s="399">
        <v>11.344799999999999</v>
      </c>
    </row>
    <row r="632" spans="1:26">
      <c r="A632" s="402">
        <v>43529</v>
      </c>
      <c r="E632" s="400">
        <v>1.9307000000000001</v>
      </c>
      <c r="G632" s="400">
        <v>6.5763999999999996</v>
      </c>
      <c r="H632" s="400">
        <v>5.1337000000000002</v>
      </c>
      <c r="I632" s="400">
        <v>7.6914999999999996</v>
      </c>
      <c r="J632" s="400">
        <v>7.85</v>
      </c>
      <c r="K632" s="400">
        <v>6.0201000000000002</v>
      </c>
      <c r="L632" s="400">
        <v>10.774100000000001</v>
      </c>
      <c r="M632" s="400">
        <v>6.5682999999999998</v>
      </c>
      <c r="N632" s="400">
        <v>7.2838000000000003</v>
      </c>
      <c r="O632" s="400">
        <v>4.3428000000000004</v>
      </c>
      <c r="P632" s="399">
        <v>2.9986000000000002</v>
      </c>
      <c r="Q632" s="399">
        <v>5.4028999999999998</v>
      </c>
      <c r="S632" s="399">
        <v>5.3502999999999998</v>
      </c>
      <c r="X632" s="399">
        <v>2.0261999999999998</v>
      </c>
      <c r="Y632" s="399">
        <v>5.5666000000000002</v>
      </c>
      <c r="Z632" s="399">
        <v>11.344799999999999</v>
      </c>
    </row>
    <row r="633" spans="1:26">
      <c r="A633" s="402">
        <v>43530</v>
      </c>
      <c r="E633" s="400">
        <v>1.9307000000000001</v>
      </c>
      <c r="G633" s="400">
        <v>6.5763999999999996</v>
      </c>
      <c r="H633" s="400">
        <v>5.1337000000000002</v>
      </c>
      <c r="I633" s="400">
        <v>7.6914999999999996</v>
      </c>
      <c r="J633" s="400">
        <v>7.85</v>
      </c>
      <c r="K633" s="400">
        <v>6.0201000000000002</v>
      </c>
      <c r="L633" s="400">
        <v>10.774100000000001</v>
      </c>
      <c r="M633" s="400">
        <v>6.5682999999999998</v>
      </c>
      <c r="N633" s="400">
        <v>7.2838000000000003</v>
      </c>
      <c r="O633" s="400">
        <v>4.3381999999999996</v>
      </c>
      <c r="P633" s="399">
        <v>3.0205000000000002</v>
      </c>
      <c r="Q633" s="399">
        <v>5.4046000000000003</v>
      </c>
      <c r="S633" s="399">
        <v>5.3502999999999998</v>
      </c>
      <c r="X633" s="399">
        <v>2.0261999999999998</v>
      </c>
      <c r="Y633" s="399">
        <v>5.5666000000000002</v>
      </c>
      <c r="Z633" s="399">
        <v>11.344799999999999</v>
      </c>
    </row>
    <row r="634" spans="1:26">
      <c r="A634" s="402">
        <v>43531</v>
      </c>
      <c r="E634" s="400">
        <v>1.9307000000000001</v>
      </c>
      <c r="G634" s="400">
        <v>6.5763999999999996</v>
      </c>
      <c r="H634" s="400">
        <v>5.1337000000000002</v>
      </c>
      <c r="I634" s="400">
        <v>7.6914999999999996</v>
      </c>
      <c r="J634" s="400">
        <v>7.85</v>
      </c>
      <c r="K634" s="400">
        <v>6.0201000000000002</v>
      </c>
      <c r="L634" s="400">
        <v>10.774100000000001</v>
      </c>
      <c r="M634" s="400">
        <v>6.5682999999999998</v>
      </c>
      <c r="N634" s="400">
        <v>7.2838000000000003</v>
      </c>
      <c r="O634" s="400">
        <v>4.3323</v>
      </c>
      <c r="P634" s="399">
        <v>3.0314000000000001</v>
      </c>
      <c r="Q634" s="399">
        <v>5.4089</v>
      </c>
      <c r="S634" s="399">
        <v>5.3502999999999998</v>
      </c>
      <c r="X634" s="399">
        <v>2.0261999999999998</v>
      </c>
      <c r="Y634" s="399">
        <v>5.5666000000000002</v>
      </c>
      <c r="Z634" s="399">
        <v>11.344799999999999</v>
      </c>
    </row>
    <row r="635" spans="1:26">
      <c r="A635" s="402">
        <v>43532</v>
      </c>
      <c r="E635" s="400">
        <v>1.9307000000000001</v>
      </c>
      <c r="G635" s="400">
        <v>6.5763999999999996</v>
      </c>
      <c r="H635" s="400">
        <v>5.1337000000000002</v>
      </c>
      <c r="I635" s="400">
        <v>7.6914999999999996</v>
      </c>
      <c r="J635" s="400">
        <v>7.85</v>
      </c>
      <c r="K635" s="400">
        <v>6.0201000000000002</v>
      </c>
      <c r="L635" s="400">
        <v>10.774100000000001</v>
      </c>
      <c r="M635" s="400">
        <v>6.5682999999999998</v>
      </c>
      <c r="N635" s="400">
        <v>7.2838000000000003</v>
      </c>
      <c r="O635" s="400">
        <v>4.3250000000000002</v>
      </c>
      <c r="P635" s="399">
        <v>3.0741000000000001</v>
      </c>
      <c r="Q635" s="399">
        <v>5.4073000000000002</v>
      </c>
      <c r="S635" s="399">
        <v>5.3502999999999998</v>
      </c>
      <c r="X635" s="399">
        <v>2.0261999999999998</v>
      </c>
      <c r="Y635" s="399">
        <v>5.5666000000000002</v>
      </c>
      <c r="Z635" s="399">
        <v>11.344799999999999</v>
      </c>
    </row>
    <row r="636" spans="1:26">
      <c r="A636" s="402">
        <v>43535</v>
      </c>
      <c r="E636" s="400">
        <v>1.9307000000000001</v>
      </c>
      <c r="G636" s="400">
        <v>6.5763999999999996</v>
      </c>
      <c r="H636" s="400">
        <v>5.1337000000000002</v>
      </c>
      <c r="I636" s="400">
        <v>7.6914999999999996</v>
      </c>
      <c r="J636" s="400">
        <v>7.85</v>
      </c>
      <c r="K636" s="400">
        <v>6.0201000000000002</v>
      </c>
      <c r="L636" s="400">
        <v>10.774100000000001</v>
      </c>
      <c r="M636" s="400">
        <v>6.5682999999999998</v>
      </c>
      <c r="N636" s="400">
        <v>7.2838000000000003</v>
      </c>
      <c r="O636" s="400">
        <v>4.3197999999999999</v>
      </c>
      <c r="P636" s="399">
        <v>3.0775999999999999</v>
      </c>
      <c r="Q636" s="399">
        <v>5.4036</v>
      </c>
      <c r="S636" s="399">
        <v>5.3502999999999998</v>
      </c>
      <c r="X636" s="399">
        <v>2.0261999999999998</v>
      </c>
      <c r="Y636" s="399">
        <v>5.5666000000000002</v>
      </c>
      <c r="Z636" s="399">
        <v>11.344799999999999</v>
      </c>
    </row>
    <row r="637" spans="1:26">
      <c r="A637" s="402">
        <v>43536</v>
      </c>
      <c r="E637" s="400">
        <v>1.9307000000000001</v>
      </c>
      <c r="G637" s="400">
        <v>6.5763999999999996</v>
      </c>
      <c r="H637" s="400">
        <v>5.1337000000000002</v>
      </c>
      <c r="I637" s="400">
        <v>7.6914999999999996</v>
      </c>
      <c r="J637" s="400">
        <v>7.85</v>
      </c>
      <c r="K637" s="400">
        <v>6.0201000000000002</v>
      </c>
      <c r="L637" s="400">
        <v>10.774100000000001</v>
      </c>
      <c r="M637" s="400">
        <v>6.5682999999999998</v>
      </c>
      <c r="N637" s="400">
        <v>7.2838000000000003</v>
      </c>
      <c r="O637" s="400">
        <v>4.3205</v>
      </c>
      <c r="P637" s="399">
        <v>3.0310000000000001</v>
      </c>
      <c r="Q637" s="399">
        <v>5.4021999999999997</v>
      </c>
      <c r="S637" s="399">
        <v>5.3502999999999998</v>
      </c>
      <c r="X637" s="399">
        <v>2.0261999999999998</v>
      </c>
      <c r="Y637" s="399">
        <v>5.5666000000000002</v>
      </c>
      <c r="Z637" s="399">
        <v>11.344799999999999</v>
      </c>
    </row>
    <row r="638" spans="1:26">
      <c r="A638" s="402">
        <v>43537</v>
      </c>
      <c r="E638" s="400">
        <v>1.9307000000000001</v>
      </c>
      <c r="G638" s="400">
        <v>6.5763999999999996</v>
      </c>
      <c r="H638" s="400">
        <v>5.1337000000000002</v>
      </c>
      <c r="I638" s="400">
        <v>7.6914999999999996</v>
      </c>
      <c r="J638" s="400">
        <v>7.85</v>
      </c>
      <c r="K638" s="400">
        <v>6.0201000000000002</v>
      </c>
      <c r="L638" s="400">
        <v>10.774100000000001</v>
      </c>
      <c r="M638" s="400">
        <v>6.5682999999999998</v>
      </c>
      <c r="N638" s="400">
        <v>7.2838000000000003</v>
      </c>
      <c r="O638" s="400">
        <v>4.3216000000000001</v>
      </c>
      <c r="P638" s="399">
        <v>3.0105</v>
      </c>
      <c r="Q638" s="399">
        <v>5.3987999999999996</v>
      </c>
      <c r="S638" s="399">
        <v>5.3502999999999998</v>
      </c>
      <c r="X638" s="399">
        <v>2.0261999999999998</v>
      </c>
      <c r="Y638" s="399">
        <v>5.5666000000000002</v>
      </c>
      <c r="Z638" s="399">
        <v>11.344799999999999</v>
      </c>
    </row>
    <row r="639" spans="1:26">
      <c r="A639" s="402">
        <v>43538</v>
      </c>
      <c r="E639" s="400">
        <v>1.9307000000000001</v>
      </c>
      <c r="G639" s="400">
        <v>6.5763999999999996</v>
      </c>
      <c r="H639" s="400">
        <v>5.1337000000000002</v>
      </c>
      <c r="I639" s="400">
        <v>7.6914999999999996</v>
      </c>
      <c r="J639" s="400">
        <v>7.85</v>
      </c>
      <c r="K639" s="400">
        <v>6.0201000000000002</v>
      </c>
      <c r="L639" s="400">
        <v>10.774100000000001</v>
      </c>
      <c r="M639" s="400">
        <v>6.5682999999999998</v>
      </c>
      <c r="N639" s="400">
        <v>7.2838000000000003</v>
      </c>
      <c r="O639" s="400">
        <v>4.3197000000000001</v>
      </c>
      <c r="P639" s="399">
        <v>2.9845999999999999</v>
      </c>
      <c r="Q639" s="399">
        <v>5.3922999999999996</v>
      </c>
      <c r="S639" s="399">
        <v>5.3502999999999998</v>
      </c>
      <c r="X639" s="399">
        <v>2.0261999999999998</v>
      </c>
      <c r="Y639" s="399">
        <v>5.5666000000000002</v>
      </c>
      <c r="Z639" s="399">
        <v>11.344799999999999</v>
      </c>
    </row>
    <row r="640" spans="1:26">
      <c r="A640" s="402">
        <v>43539</v>
      </c>
      <c r="E640" s="400">
        <v>1.9307000000000001</v>
      </c>
      <c r="G640" s="400">
        <v>6.5763999999999996</v>
      </c>
      <c r="H640" s="400">
        <v>5.1337000000000002</v>
      </c>
      <c r="I640" s="400">
        <v>7.6914999999999996</v>
      </c>
      <c r="J640" s="400">
        <v>7.85</v>
      </c>
      <c r="K640" s="400">
        <v>6.0201000000000002</v>
      </c>
      <c r="L640" s="400">
        <v>10.774100000000001</v>
      </c>
      <c r="M640" s="400">
        <v>6.5682999999999998</v>
      </c>
      <c r="N640" s="400">
        <v>7.2838000000000003</v>
      </c>
      <c r="O640" s="400">
        <v>4.3311000000000002</v>
      </c>
      <c r="P640" s="399">
        <v>2.9788999999999999</v>
      </c>
      <c r="Q640" s="399">
        <v>5.4009999999999998</v>
      </c>
      <c r="S640" s="399">
        <v>5.3502999999999998</v>
      </c>
      <c r="X640" s="399">
        <v>2.0261999999999998</v>
      </c>
      <c r="Y640" s="399">
        <v>5.5666000000000002</v>
      </c>
      <c r="Z640" s="399">
        <v>11.344799999999999</v>
      </c>
    </row>
    <row r="641" spans="1:26">
      <c r="A641" s="402">
        <v>43542</v>
      </c>
      <c r="E641" s="400">
        <v>1.9307000000000001</v>
      </c>
      <c r="G641" s="400">
        <v>6.5763999999999996</v>
      </c>
      <c r="H641" s="400">
        <v>5.1337000000000002</v>
      </c>
      <c r="I641" s="400">
        <v>7.6914999999999996</v>
      </c>
      <c r="J641" s="400">
        <v>7.85</v>
      </c>
      <c r="K641" s="400">
        <v>6.0201000000000002</v>
      </c>
      <c r="L641" s="400">
        <v>10.774100000000001</v>
      </c>
      <c r="M641" s="400">
        <v>6.5682999999999998</v>
      </c>
      <c r="N641" s="400">
        <v>7.2838000000000003</v>
      </c>
      <c r="O641" s="400">
        <v>4.3242000000000003</v>
      </c>
      <c r="P641" s="399">
        <v>2.9590000000000001</v>
      </c>
      <c r="Q641" s="399">
        <v>5.3940000000000001</v>
      </c>
      <c r="S641" s="399">
        <v>5.3502999999999998</v>
      </c>
      <c r="X641" s="399">
        <v>2.0261999999999998</v>
      </c>
      <c r="Y641" s="399">
        <v>5.5666000000000002</v>
      </c>
      <c r="Z641" s="399">
        <v>11.344799999999999</v>
      </c>
    </row>
    <row r="642" spans="1:26">
      <c r="A642" s="402">
        <v>43543</v>
      </c>
      <c r="E642" s="400">
        <v>1.9307000000000001</v>
      </c>
      <c r="G642" s="400">
        <v>6.5763999999999996</v>
      </c>
      <c r="H642" s="400">
        <v>5.1337000000000002</v>
      </c>
      <c r="I642" s="400">
        <v>7.6914999999999996</v>
      </c>
      <c r="J642" s="400">
        <v>7.85</v>
      </c>
      <c r="K642" s="400">
        <v>6.0201000000000002</v>
      </c>
      <c r="L642" s="400">
        <v>10.774100000000001</v>
      </c>
      <c r="M642" s="400">
        <v>6.5682999999999998</v>
      </c>
      <c r="N642" s="400">
        <v>7.2838000000000003</v>
      </c>
      <c r="O642" s="400">
        <v>4.3232999999999997</v>
      </c>
      <c r="P642" s="399">
        <v>2.9380000000000002</v>
      </c>
      <c r="Q642" s="399">
        <v>5.3872999999999998</v>
      </c>
      <c r="S642" s="399">
        <v>5.3502999999999998</v>
      </c>
      <c r="X642" s="399">
        <v>2.0261999999999998</v>
      </c>
      <c r="Y642" s="399">
        <v>5.5666000000000002</v>
      </c>
      <c r="Z642" s="399">
        <v>11.344799999999999</v>
      </c>
    </row>
    <row r="643" spans="1:26">
      <c r="A643" s="402">
        <v>43544</v>
      </c>
      <c r="E643" s="400">
        <v>1.9307000000000001</v>
      </c>
      <c r="G643" s="400">
        <v>6.5763999999999996</v>
      </c>
      <c r="H643" s="400">
        <v>5.1337000000000002</v>
      </c>
      <c r="I643" s="400">
        <v>7.6914999999999996</v>
      </c>
      <c r="J643" s="400">
        <v>7.85</v>
      </c>
      <c r="K643" s="400">
        <v>6.0201000000000002</v>
      </c>
      <c r="L643" s="400">
        <v>10.774100000000001</v>
      </c>
      <c r="M643" s="400">
        <v>6.5682999999999998</v>
      </c>
      <c r="N643" s="400">
        <v>7.2838000000000003</v>
      </c>
      <c r="O643" s="400">
        <v>4.3209999999999997</v>
      </c>
      <c r="P643" s="399">
        <v>2.9217</v>
      </c>
      <c r="Q643" s="399">
        <v>5.3874000000000004</v>
      </c>
      <c r="S643" s="399">
        <v>5.3502999999999998</v>
      </c>
      <c r="X643" s="399">
        <v>2.0261999999999998</v>
      </c>
      <c r="Y643" s="399">
        <v>5.5666000000000002</v>
      </c>
      <c r="Z643" s="399">
        <v>11.344799999999999</v>
      </c>
    </row>
    <row r="644" spans="1:26">
      <c r="A644" s="402">
        <v>43545</v>
      </c>
      <c r="E644" s="400">
        <v>1.9307000000000001</v>
      </c>
      <c r="G644" s="400">
        <v>6.5763999999999996</v>
      </c>
      <c r="H644" s="400">
        <v>5.1337000000000002</v>
      </c>
      <c r="I644" s="400">
        <v>7.6914999999999996</v>
      </c>
      <c r="J644" s="400">
        <v>7.85</v>
      </c>
      <c r="K644" s="400">
        <v>6.0201000000000002</v>
      </c>
      <c r="L644" s="400">
        <v>10.774100000000001</v>
      </c>
      <c r="M644" s="400">
        <v>6.5682999999999998</v>
      </c>
      <c r="N644" s="400">
        <v>7.2838000000000003</v>
      </c>
      <c r="O644" s="400">
        <v>4.3220000000000001</v>
      </c>
      <c r="P644" s="399">
        <v>2.9470000000000001</v>
      </c>
      <c r="Q644" s="399">
        <v>5.3990999999999998</v>
      </c>
      <c r="S644" s="399">
        <v>5.3502999999999998</v>
      </c>
      <c r="X644" s="399">
        <v>2.0261999999999998</v>
      </c>
      <c r="Y644" s="399">
        <v>5.5666000000000002</v>
      </c>
      <c r="Z644" s="399">
        <v>11.344799999999999</v>
      </c>
    </row>
    <row r="645" spans="1:26">
      <c r="A645" s="402">
        <v>43546</v>
      </c>
      <c r="E645" s="400">
        <v>1.9307000000000001</v>
      </c>
      <c r="G645" s="400">
        <v>6.5763999999999996</v>
      </c>
      <c r="H645" s="400">
        <v>5.1337000000000002</v>
      </c>
      <c r="I645" s="400">
        <v>7.6914999999999996</v>
      </c>
      <c r="J645" s="400">
        <v>7.85</v>
      </c>
      <c r="K645" s="400">
        <v>6.0201000000000002</v>
      </c>
      <c r="L645" s="400">
        <v>10.774100000000001</v>
      </c>
      <c r="M645" s="400">
        <v>6.5682999999999998</v>
      </c>
      <c r="N645" s="400">
        <v>7.2838000000000003</v>
      </c>
      <c r="O645" s="400">
        <v>4.3170999999999999</v>
      </c>
      <c r="P645" s="399">
        <v>2.9655999999999998</v>
      </c>
      <c r="Q645" s="399">
        <v>5.4082999999999997</v>
      </c>
      <c r="S645" s="399">
        <v>5.3502999999999998</v>
      </c>
      <c r="X645" s="399">
        <v>2.0261999999999998</v>
      </c>
      <c r="Y645" s="399">
        <v>5.5666000000000002</v>
      </c>
      <c r="Z645" s="399">
        <v>11.344799999999999</v>
      </c>
    </row>
    <row r="646" spans="1:26">
      <c r="A646" s="402">
        <v>43549</v>
      </c>
      <c r="E646" s="400">
        <v>1.9307000000000001</v>
      </c>
      <c r="G646" s="400">
        <v>6.5763999999999996</v>
      </c>
      <c r="H646" s="400">
        <v>5.1337000000000002</v>
      </c>
      <c r="I646" s="400">
        <v>7.6914999999999996</v>
      </c>
      <c r="J646" s="400">
        <v>7.85</v>
      </c>
      <c r="K646" s="400">
        <v>6.0201000000000002</v>
      </c>
      <c r="L646" s="400">
        <v>10.774100000000001</v>
      </c>
      <c r="M646" s="400">
        <v>6.5682999999999998</v>
      </c>
      <c r="N646" s="400">
        <v>7.2838000000000003</v>
      </c>
      <c r="O646" s="400">
        <v>4.3072999999999997</v>
      </c>
      <c r="P646" s="399">
        <v>2.9843999999999999</v>
      </c>
      <c r="Q646" s="399">
        <v>5.4028999999999998</v>
      </c>
      <c r="S646" s="399">
        <v>5.3502999999999998</v>
      </c>
      <c r="X646" s="399">
        <v>2.0261999999999998</v>
      </c>
      <c r="Y646" s="399">
        <v>5.5666000000000002</v>
      </c>
      <c r="Z646" s="399">
        <v>11.344799999999999</v>
      </c>
    </row>
    <row r="647" spans="1:26">
      <c r="A647" s="402">
        <v>43550</v>
      </c>
      <c r="E647" s="400">
        <v>1.9307000000000001</v>
      </c>
      <c r="G647" s="400">
        <v>6.5763999999999996</v>
      </c>
      <c r="H647" s="400">
        <v>5.1337000000000002</v>
      </c>
      <c r="I647" s="400">
        <v>7.6914999999999996</v>
      </c>
      <c r="J647" s="400">
        <v>7.85</v>
      </c>
      <c r="K647" s="400">
        <v>6.0201000000000002</v>
      </c>
      <c r="L647" s="400">
        <v>10.774100000000001</v>
      </c>
      <c r="M647" s="400">
        <v>6.5682999999999998</v>
      </c>
      <c r="N647" s="400">
        <v>7.2838000000000003</v>
      </c>
      <c r="O647" s="400">
        <v>4.3075000000000001</v>
      </c>
      <c r="P647" s="399">
        <v>2.9683999999999999</v>
      </c>
      <c r="Q647" s="399">
        <v>5.4020999999999999</v>
      </c>
      <c r="S647" s="399">
        <v>5.3502999999999998</v>
      </c>
      <c r="X647" s="399">
        <v>2.0261999999999998</v>
      </c>
      <c r="Y647" s="399">
        <v>5.5666000000000002</v>
      </c>
      <c r="Z647" s="399">
        <v>11.344799999999999</v>
      </c>
    </row>
    <row r="648" spans="1:26">
      <c r="A648" s="402">
        <v>43551</v>
      </c>
      <c r="E648" s="400">
        <v>1.9307000000000001</v>
      </c>
      <c r="G648" s="400">
        <v>6.5763999999999996</v>
      </c>
      <c r="H648" s="400">
        <v>5.1337000000000002</v>
      </c>
      <c r="I648" s="400">
        <v>7.6914999999999996</v>
      </c>
      <c r="J648" s="400">
        <v>7.85</v>
      </c>
      <c r="K648" s="400">
        <v>6.0201000000000002</v>
      </c>
      <c r="L648" s="400">
        <v>10.774100000000001</v>
      </c>
      <c r="M648" s="400">
        <v>6.5682999999999998</v>
      </c>
      <c r="N648" s="400">
        <v>7.2838000000000003</v>
      </c>
      <c r="O648" s="400">
        <v>4.3051000000000004</v>
      </c>
      <c r="P648" s="399">
        <v>2.9567999999999999</v>
      </c>
      <c r="Q648" s="399">
        <v>5.4043000000000001</v>
      </c>
      <c r="S648" s="399">
        <v>5.3502999999999998</v>
      </c>
      <c r="X648" s="399">
        <v>2.0261999999999998</v>
      </c>
      <c r="Y648" s="399">
        <v>5.5666000000000002</v>
      </c>
      <c r="Z648" s="399">
        <v>11.344799999999999</v>
      </c>
    </row>
    <row r="649" spans="1:26">
      <c r="A649" s="402">
        <v>43552</v>
      </c>
      <c r="E649" s="400">
        <v>1.9307000000000001</v>
      </c>
      <c r="G649" s="400">
        <v>6.5763999999999996</v>
      </c>
      <c r="H649" s="400">
        <v>5.1337000000000002</v>
      </c>
      <c r="I649" s="400">
        <v>7.6914999999999996</v>
      </c>
      <c r="J649" s="400">
        <v>7.85</v>
      </c>
      <c r="K649" s="400">
        <v>6.0201000000000002</v>
      </c>
      <c r="L649" s="400">
        <v>10.774100000000001</v>
      </c>
      <c r="M649" s="400">
        <v>6.5682999999999998</v>
      </c>
      <c r="N649" s="400">
        <v>7.2838000000000003</v>
      </c>
      <c r="O649" s="400">
        <v>4.3021000000000003</v>
      </c>
      <c r="P649" s="399">
        <v>2.9546999999999999</v>
      </c>
      <c r="Q649" s="399">
        <v>5.407</v>
      </c>
      <c r="S649" s="399">
        <v>5.3502999999999998</v>
      </c>
      <c r="X649" s="399">
        <v>2.0261999999999998</v>
      </c>
      <c r="Y649" s="399">
        <v>5.5666000000000002</v>
      </c>
      <c r="Z649" s="399">
        <v>11.344799999999999</v>
      </c>
    </row>
    <row r="650" spans="1:26">
      <c r="A650" s="402">
        <v>43553</v>
      </c>
      <c r="E650" s="400">
        <v>1.9307000000000001</v>
      </c>
      <c r="G650" s="400">
        <v>6.5763999999999996</v>
      </c>
      <c r="H650" s="400">
        <v>5.1337000000000002</v>
      </c>
      <c r="I650" s="400">
        <v>7.6914999999999996</v>
      </c>
      <c r="J650" s="400">
        <v>7.85</v>
      </c>
      <c r="K650" s="400">
        <v>6.0201000000000002</v>
      </c>
      <c r="L650" s="400">
        <v>10.774100000000001</v>
      </c>
      <c r="M650" s="400">
        <v>6.5682999999999998</v>
      </c>
      <c r="N650" s="400">
        <v>7.2838000000000003</v>
      </c>
      <c r="O650" s="400">
        <v>4.2988</v>
      </c>
      <c r="P650" s="399">
        <v>2.9274</v>
      </c>
      <c r="Q650" s="399">
        <v>5.4058999999999999</v>
      </c>
      <c r="S650" s="399">
        <v>5.3502999999999998</v>
      </c>
      <c r="X650" s="399">
        <v>2.0261999999999998</v>
      </c>
      <c r="Y650" s="399">
        <v>5.5666000000000002</v>
      </c>
      <c r="Z650" s="399">
        <v>11.344799999999999</v>
      </c>
    </row>
    <row r="651" spans="1:26">
      <c r="A651" s="402">
        <v>43556</v>
      </c>
      <c r="E651" s="400">
        <v>2.0116000000000001</v>
      </c>
      <c r="G651" s="400">
        <v>6.7373000000000003</v>
      </c>
      <c r="H651" s="400">
        <v>5.2241999999999997</v>
      </c>
      <c r="I651" s="400">
        <v>7.8219000000000003</v>
      </c>
      <c r="J651" s="400">
        <v>7.9999000000000002</v>
      </c>
      <c r="K651" s="400">
        <v>6.1364000000000001</v>
      </c>
      <c r="L651" s="400">
        <v>11.043100000000001</v>
      </c>
      <c r="M651" s="400">
        <v>6.7213000000000003</v>
      </c>
      <c r="N651" s="400">
        <v>7.4664999999999999</v>
      </c>
      <c r="O651" s="400">
        <v>4.3860999999999999</v>
      </c>
      <c r="P651" s="399">
        <v>2.9567999999999999</v>
      </c>
      <c r="Q651" s="399">
        <v>5.4390000000000001</v>
      </c>
      <c r="S651" s="399">
        <v>5.5330000000000004</v>
      </c>
      <c r="X651" s="399">
        <v>2.0910000000000002</v>
      </c>
      <c r="Y651" s="399">
        <v>5.6285999999999996</v>
      </c>
      <c r="Z651" s="399">
        <v>11.4207</v>
      </c>
    </row>
    <row r="652" spans="1:26">
      <c r="A652" s="402">
        <v>43557</v>
      </c>
      <c r="E652" s="400">
        <v>2.0116000000000001</v>
      </c>
      <c r="G652" s="400">
        <v>6.7373000000000003</v>
      </c>
      <c r="H652" s="400">
        <v>5.2241999999999997</v>
      </c>
      <c r="I652" s="400">
        <v>7.8219000000000003</v>
      </c>
      <c r="J652" s="400">
        <v>7.9999000000000002</v>
      </c>
      <c r="K652" s="400">
        <v>6.1364000000000001</v>
      </c>
      <c r="L652" s="400">
        <v>11.043100000000001</v>
      </c>
      <c r="M652" s="400">
        <v>6.7213000000000003</v>
      </c>
      <c r="N652" s="400">
        <v>7.4664999999999999</v>
      </c>
      <c r="O652" s="400">
        <v>4.3838999999999997</v>
      </c>
      <c r="P652" s="399">
        <v>2.9075000000000002</v>
      </c>
      <c r="Q652" s="399">
        <v>5.4320000000000004</v>
      </c>
      <c r="S652" s="399">
        <v>5.5330000000000004</v>
      </c>
      <c r="X652" s="399">
        <v>2.0910000000000002</v>
      </c>
      <c r="Y652" s="399">
        <v>5.6285999999999996</v>
      </c>
      <c r="Z652" s="399">
        <v>11.4207</v>
      </c>
    </row>
    <row r="653" spans="1:26">
      <c r="A653" s="402">
        <v>43558</v>
      </c>
      <c r="E653" s="400">
        <v>2.0116000000000001</v>
      </c>
      <c r="G653" s="400">
        <v>6.7373000000000003</v>
      </c>
      <c r="H653" s="400">
        <v>5.2241999999999997</v>
      </c>
      <c r="I653" s="400">
        <v>7.8219000000000003</v>
      </c>
      <c r="J653" s="400">
        <v>7.9999000000000002</v>
      </c>
      <c r="K653" s="400">
        <v>6.1364000000000001</v>
      </c>
      <c r="L653" s="400">
        <v>11.043100000000001</v>
      </c>
      <c r="M653" s="400">
        <v>6.7213000000000003</v>
      </c>
      <c r="N653" s="400">
        <v>7.4664999999999999</v>
      </c>
      <c r="O653" s="400">
        <v>4.3836000000000004</v>
      </c>
      <c r="P653" s="399">
        <v>2.8601999999999999</v>
      </c>
      <c r="Q653" s="399">
        <v>5.4279999999999999</v>
      </c>
      <c r="S653" s="399">
        <v>5.5330000000000004</v>
      </c>
      <c r="X653" s="399">
        <v>2.0910000000000002</v>
      </c>
      <c r="Y653" s="399">
        <v>5.6285999999999996</v>
      </c>
      <c r="Z653" s="399">
        <v>11.4207</v>
      </c>
    </row>
    <row r="654" spans="1:26">
      <c r="A654" s="402">
        <v>43559</v>
      </c>
      <c r="E654" s="400">
        <v>2.0116000000000001</v>
      </c>
      <c r="G654" s="400">
        <v>6.7373000000000003</v>
      </c>
      <c r="H654" s="400">
        <v>5.2241999999999997</v>
      </c>
      <c r="I654" s="400">
        <v>7.8219000000000003</v>
      </c>
      <c r="J654" s="400">
        <v>7.9999000000000002</v>
      </c>
      <c r="K654" s="400">
        <v>6.1364000000000001</v>
      </c>
      <c r="L654" s="400">
        <v>11.043100000000001</v>
      </c>
      <c r="M654" s="400">
        <v>6.7213000000000003</v>
      </c>
      <c r="N654" s="400">
        <v>7.4664999999999999</v>
      </c>
      <c r="O654" s="400">
        <v>4.3803999999999998</v>
      </c>
      <c r="P654" s="399">
        <v>2.8923999999999999</v>
      </c>
      <c r="Q654" s="399">
        <v>5.4234999999999998</v>
      </c>
      <c r="S654" s="399">
        <v>5.5330000000000004</v>
      </c>
      <c r="X654" s="399">
        <v>2.0910000000000002</v>
      </c>
      <c r="Y654" s="399">
        <v>5.6285999999999996</v>
      </c>
      <c r="Z654" s="399">
        <v>11.4207</v>
      </c>
    </row>
    <row r="655" spans="1:26">
      <c r="A655" s="402">
        <v>43560</v>
      </c>
      <c r="E655" s="400">
        <v>2.0116000000000001</v>
      </c>
      <c r="G655" s="400">
        <v>6.7373000000000003</v>
      </c>
      <c r="H655" s="400">
        <v>5.2241999999999997</v>
      </c>
      <c r="I655" s="400">
        <v>7.8219000000000003</v>
      </c>
      <c r="J655" s="400">
        <v>7.9999000000000002</v>
      </c>
      <c r="K655" s="400">
        <v>6.1364000000000001</v>
      </c>
      <c r="L655" s="400">
        <v>11.043100000000001</v>
      </c>
      <c r="M655" s="400">
        <v>6.7213000000000003</v>
      </c>
      <c r="N655" s="400">
        <v>7.4664999999999999</v>
      </c>
      <c r="O655" s="400">
        <v>4.3800999999999997</v>
      </c>
      <c r="P655" s="399">
        <v>2.8712</v>
      </c>
      <c r="Q655" s="399">
        <v>5.4248000000000003</v>
      </c>
      <c r="S655" s="399">
        <v>5.5330000000000004</v>
      </c>
      <c r="X655" s="399">
        <v>2.0910000000000002</v>
      </c>
      <c r="Y655" s="399">
        <v>5.6285999999999996</v>
      </c>
      <c r="Z655" s="399">
        <v>11.4207</v>
      </c>
    </row>
    <row r="656" spans="1:26">
      <c r="A656" s="402">
        <v>43563</v>
      </c>
      <c r="E656" s="400">
        <v>2.0116000000000001</v>
      </c>
      <c r="G656" s="400">
        <v>6.7373000000000003</v>
      </c>
      <c r="H656" s="400">
        <v>5.2241999999999997</v>
      </c>
      <c r="I656" s="400">
        <v>7.8219000000000003</v>
      </c>
      <c r="J656" s="400">
        <v>7.9999000000000002</v>
      </c>
      <c r="K656" s="400">
        <v>6.1364000000000001</v>
      </c>
      <c r="L656" s="400">
        <v>11.043100000000001</v>
      </c>
      <c r="M656" s="400">
        <v>6.7213000000000003</v>
      </c>
      <c r="N656" s="400">
        <v>7.4664999999999999</v>
      </c>
      <c r="O656" s="400">
        <v>4.3730000000000002</v>
      </c>
      <c r="P656" s="399">
        <v>2.8578000000000001</v>
      </c>
      <c r="Q656" s="399">
        <v>5.4161999999999999</v>
      </c>
      <c r="S656" s="399">
        <v>5.5330000000000004</v>
      </c>
      <c r="X656" s="399">
        <v>2.0910000000000002</v>
      </c>
      <c r="Y656" s="399">
        <v>5.6285999999999996</v>
      </c>
      <c r="Z656" s="399">
        <v>11.4207</v>
      </c>
    </row>
    <row r="657" spans="1:26">
      <c r="A657" s="402">
        <v>43564</v>
      </c>
      <c r="E657" s="400">
        <v>2.0116000000000001</v>
      </c>
      <c r="G657" s="400">
        <v>6.7373000000000003</v>
      </c>
      <c r="H657" s="400">
        <v>5.2241999999999997</v>
      </c>
      <c r="I657" s="400">
        <v>7.8219000000000003</v>
      </c>
      <c r="J657" s="400">
        <v>7.9999000000000002</v>
      </c>
      <c r="K657" s="400">
        <v>6.1364000000000001</v>
      </c>
      <c r="L657" s="400">
        <v>11.043100000000001</v>
      </c>
      <c r="M657" s="400">
        <v>6.7213000000000003</v>
      </c>
      <c r="N657" s="400">
        <v>7.4664999999999999</v>
      </c>
      <c r="O657" s="400">
        <v>4.3708</v>
      </c>
      <c r="P657" s="399">
        <v>2.8420999999999998</v>
      </c>
      <c r="Q657" s="399">
        <v>5.4146999999999998</v>
      </c>
      <c r="S657" s="399">
        <v>5.5330000000000004</v>
      </c>
      <c r="X657" s="399">
        <v>2.0910000000000002</v>
      </c>
      <c r="Y657" s="399">
        <v>5.6285999999999996</v>
      </c>
      <c r="Z657" s="399">
        <v>11.4207</v>
      </c>
    </row>
    <row r="658" spans="1:26">
      <c r="A658" s="402">
        <v>43565</v>
      </c>
      <c r="E658" s="400">
        <v>2.0116000000000001</v>
      </c>
      <c r="G658" s="400">
        <v>6.7373000000000003</v>
      </c>
      <c r="H658" s="400">
        <v>5.2241999999999997</v>
      </c>
      <c r="I658" s="400">
        <v>7.8219000000000003</v>
      </c>
      <c r="J658" s="400">
        <v>7.9999000000000002</v>
      </c>
      <c r="K658" s="400">
        <v>6.1364000000000001</v>
      </c>
      <c r="L658" s="400">
        <v>11.043100000000001</v>
      </c>
      <c r="M658" s="400">
        <v>6.7213000000000003</v>
      </c>
      <c r="N658" s="400">
        <v>7.4664999999999999</v>
      </c>
      <c r="O658" s="400">
        <v>4.3697999999999997</v>
      </c>
      <c r="P658" s="399">
        <v>2.8412999999999999</v>
      </c>
      <c r="Q658" s="399">
        <v>5.4149000000000003</v>
      </c>
      <c r="S658" s="399">
        <v>5.5330000000000004</v>
      </c>
      <c r="X658" s="399">
        <v>2.0910000000000002</v>
      </c>
      <c r="Y658" s="399">
        <v>5.6285999999999996</v>
      </c>
      <c r="Z658" s="399">
        <v>11.4207</v>
      </c>
    </row>
    <row r="659" spans="1:26">
      <c r="A659" s="402">
        <v>43566</v>
      </c>
      <c r="E659" s="400">
        <v>2.0116000000000001</v>
      </c>
      <c r="G659" s="400">
        <v>6.7373000000000003</v>
      </c>
      <c r="H659" s="400">
        <v>5.2241999999999997</v>
      </c>
      <c r="I659" s="400">
        <v>7.8219000000000003</v>
      </c>
      <c r="J659" s="400">
        <v>7.9999000000000002</v>
      </c>
      <c r="K659" s="400">
        <v>6.1364000000000001</v>
      </c>
      <c r="L659" s="400">
        <v>11.043100000000001</v>
      </c>
      <c r="M659" s="400">
        <v>6.7213000000000003</v>
      </c>
      <c r="N659" s="400">
        <v>7.4664999999999999</v>
      </c>
      <c r="O659" s="400">
        <v>4.3704999999999998</v>
      </c>
      <c r="P659" s="399">
        <v>2.8380000000000001</v>
      </c>
      <c r="Q659" s="399">
        <v>5.41</v>
      </c>
      <c r="S659" s="399">
        <v>5.5330000000000004</v>
      </c>
      <c r="X659" s="399">
        <v>2.0910000000000002</v>
      </c>
      <c r="Y659" s="399">
        <v>5.6285999999999996</v>
      </c>
      <c r="Z659" s="399">
        <v>11.4207</v>
      </c>
    </row>
    <row r="660" spans="1:26">
      <c r="A660" s="402">
        <v>43567</v>
      </c>
      <c r="E660" s="400">
        <v>2.0116000000000001</v>
      </c>
      <c r="G660" s="400">
        <v>6.7373000000000003</v>
      </c>
      <c r="H660" s="400">
        <v>5.2241999999999997</v>
      </c>
      <c r="I660" s="400">
        <v>7.8219000000000003</v>
      </c>
      <c r="J660" s="400">
        <v>7.9999000000000002</v>
      </c>
      <c r="K660" s="400">
        <v>6.1364000000000001</v>
      </c>
      <c r="L660" s="400">
        <v>11.043100000000001</v>
      </c>
      <c r="M660" s="400">
        <v>6.7213000000000003</v>
      </c>
      <c r="N660" s="400">
        <v>7.4664999999999999</v>
      </c>
      <c r="O660" s="400">
        <v>4.3711000000000002</v>
      </c>
      <c r="P660" s="399">
        <v>2.8104</v>
      </c>
      <c r="Q660" s="399">
        <v>5.4071999999999996</v>
      </c>
      <c r="S660" s="399">
        <v>5.5330000000000004</v>
      </c>
      <c r="X660" s="399">
        <v>2.0910000000000002</v>
      </c>
      <c r="Y660" s="399">
        <v>5.6285999999999996</v>
      </c>
      <c r="Z660" s="399">
        <v>11.4207</v>
      </c>
    </row>
    <row r="661" spans="1:26">
      <c r="A661" s="402">
        <v>43570</v>
      </c>
      <c r="E661" s="400">
        <v>2.0116000000000001</v>
      </c>
      <c r="G661" s="400">
        <v>6.7373000000000003</v>
      </c>
      <c r="H661" s="400">
        <v>5.2241999999999997</v>
      </c>
      <c r="I661" s="400">
        <v>7.8219000000000003</v>
      </c>
      <c r="J661" s="400">
        <v>7.9999000000000002</v>
      </c>
      <c r="K661" s="400">
        <v>6.1364000000000001</v>
      </c>
      <c r="L661" s="400">
        <v>11.043100000000001</v>
      </c>
      <c r="M661" s="400">
        <v>6.7213000000000003</v>
      </c>
      <c r="N661" s="400">
        <v>7.4664999999999999</v>
      </c>
      <c r="O661" s="400">
        <v>4.3757999999999999</v>
      </c>
      <c r="P661" s="399">
        <v>2.7907000000000002</v>
      </c>
      <c r="Q661" s="399">
        <v>5.4001000000000001</v>
      </c>
      <c r="S661" s="399">
        <v>5.5330000000000004</v>
      </c>
      <c r="X661" s="399">
        <v>2.0910000000000002</v>
      </c>
      <c r="Y661" s="399">
        <v>5.6285999999999996</v>
      </c>
      <c r="Z661" s="399">
        <v>11.4207</v>
      </c>
    </row>
    <row r="662" spans="1:26">
      <c r="A662" s="402">
        <v>43571</v>
      </c>
      <c r="E662" s="400">
        <v>2.0116000000000001</v>
      </c>
      <c r="G662" s="400">
        <v>6.7373000000000003</v>
      </c>
      <c r="H662" s="400">
        <v>5.2241999999999997</v>
      </c>
      <c r="I662" s="400">
        <v>7.8219000000000003</v>
      </c>
      <c r="J662" s="400">
        <v>7.9999000000000002</v>
      </c>
      <c r="K662" s="400">
        <v>6.1364000000000001</v>
      </c>
      <c r="L662" s="400">
        <v>11.043100000000001</v>
      </c>
      <c r="M662" s="400">
        <v>6.7213000000000003</v>
      </c>
      <c r="N662" s="400">
        <v>7.4664999999999999</v>
      </c>
      <c r="O662" s="400">
        <v>4.3689</v>
      </c>
      <c r="P662" s="399">
        <v>2.7833999999999999</v>
      </c>
      <c r="Q662" s="399">
        <v>5.3893000000000004</v>
      </c>
      <c r="S662" s="399">
        <v>5.5330000000000004</v>
      </c>
      <c r="X662" s="399">
        <v>2.0910000000000002</v>
      </c>
      <c r="Y662" s="399">
        <v>5.6285999999999996</v>
      </c>
      <c r="Z662" s="399">
        <v>11.4207</v>
      </c>
    </row>
    <row r="663" spans="1:26">
      <c r="A663" s="402">
        <v>43572</v>
      </c>
      <c r="E663" s="400">
        <v>2.0116000000000001</v>
      </c>
      <c r="G663" s="400">
        <v>6.7373000000000003</v>
      </c>
      <c r="H663" s="400">
        <v>5.2241999999999997</v>
      </c>
      <c r="I663" s="400">
        <v>7.8219000000000003</v>
      </c>
      <c r="J663" s="400">
        <v>7.9999000000000002</v>
      </c>
      <c r="K663" s="400">
        <v>6.1364000000000001</v>
      </c>
      <c r="L663" s="400">
        <v>11.043100000000001</v>
      </c>
      <c r="M663" s="400">
        <v>6.7213000000000003</v>
      </c>
      <c r="N663" s="400">
        <v>7.4664999999999999</v>
      </c>
      <c r="O663" s="400">
        <v>4.3647999999999998</v>
      </c>
      <c r="P663" s="399">
        <v>2.7652000000000001</v>
      </c>
      <c r="Q663" s="399">
        <v>5.3879000000000001</v>
      </c>
      <c r="S663" s="399">
        <v>5.5330000000000004</v>
      </c>
      <c r="X663" s="399">
        <v>2.0910000000000002</v>
      </c>
      <c r="Y663" s="399">
        <v>5.6285999999999996</v>
      </c>
      <c r="Z663" s="399">
        <v>11.4207</v>
      </c>
    </row>
    <row r="664" spans="1:26">
      <c r="A664" s="402">
        <v>43573</v>
      </c>
      <c r="E664" s="400">
        <v>2.0116000000000001</v>
      </c>
      <c r="G664" s="400">
        <v>6.7373000000000003</v>
      </c>
      <c r="H664" s="400">
        <v>5.2241999999999997</v>
      </c>
      <c r="I664" s="400">
        <v>7.8219000000000003</v>
      </c>
      <c r="J664" s="400">
        <v>7.9999000000000002</v>
      </c>
      <c r="K664" s="400">
        <v>6.1364000000000001</v>
      </c>
      <c r="L664" s="400">
        <v>11.043100000000001</v>
      </c>
      <c r="M664" s="400">
        <v>6.7213000000000003</v>
      </c>
      <c r="N664" s="400">
        <v>7.4664999999999999</v>
      </c>
      <c r="O664" s="400">
        <v>4.3613999999999997</v>
      </c>
      <c r="P664" s="399">
        <v>2.7637</v>
      </c>
      <c r="Q664" s="399">
        <v>5.3906000000000001</v>
      </c>
      <c r="S664" s="399">
        <v>5.5330000000000004</v>
      </c>
      <c r="X664" s="399">
        <v>2.0910000000000002</v>
      </c>
      <c r="Y664" s="399">
        <v>5.6285999999999996</v>
      </c>
      <c r="Z664" s="399">
        <v>11.4207</v>
      </c>
    </row>
    <row r="665" spans="1:26">
      <c r="A665" s="402">
        <v>43574</v>
      </c>
      <c r="E665" s="400">
        <v>2.0116000000000001</v>
      </c>
      <c r="G665" s="400">
        <v>6.7373000000000003</v>
      </c>
      <c r="H665" s="400">
        <v>5.2241999999999997</v>
      </c>
      <c r="I665" s="400">
        <v>7.8219000000000003</v>
      </c>
      <c r="J665" s="400">
        <v>7.9999000000000002</v>
      </c>
      <c r="K665" s="400">
        <v>6.1364000000000001</v>
      </c>
      <c r="L665" s="400">
        <v>11.043100000000001</v>
      </c>
      <c r="M665" s="400">
        <v>6.7213000000000003</v>
      </c>
      <c r="N665" s="400">
        <v>7.4664999999999999</v>
      </c>
      <c r="O665" s="400">
        <v>4.3586999999999998</v>
      </c>
      <c r="P665" s="399">
        <v>2.7637</v>
      </c>
      <c r="Q665" s="399">
        <v>5.3891999999999998</v>
      </c>
      <c r="S665" s="399">
        <v>5.5330000000000004</v>
      </c>
      <c r="X665" s="399">
        <v>2.0910000000000002</v>
      </c>
      <c r="Y665" s="399">
        <v>5.6285999999999996</v>
      </c>
      <c r="Z665" s="399">
        <v>11.4207</v>
      </c>
    </row>
    <row r="666" spans="1:26">
      <c r="A666" s="402">
        <v>43577</v>
      </c>
      <c r="E666" s="400">
        <v>2.0116000000000001</v>
      </c>
      <c r="G666" s="400">
        <v>6.7373000000000003</v>
      </c>
      <c r="H666" s="400">
        <v>5.2241999999999997</v>
      </c>
      <c r="I666" s="400">
        <v>7.8219000000000003</v>
      </c>
      <c r="J666" s="400">
        <v>7.9999000000000002</v>
      </c>
      <c r="K666" s="400">
        <v>6.1364000000000001</v>
      </c>
      <c r="L666" s="400">
        <v>11.043100000000001</v>
      </c>
      <c r="M666" s="400">
        <v>6.7213000000000003</v>
      </c>
      <c r="N666" s="400">
        <v>7.4664999999999999</v>
      </c>
      <c r="O666" s="400">
        <v>4.3491999999999997</v>
      </c>
      <c r="P666" s="399">
        <v>2.7629000000000001</v>
      </c>
      <c r="Q666" s="399">
        <v>5.3761999999999999</v>
      </c>
      <c r="S666" s="399">
        <v>5.5330000000000004</v>
      </c>
      <c r="X666" s="399">
        <v>2.0910000000000002</v>
      </c>
      <c r="Y666" s="399">
        <v>5.6285999999999996</v>
      </c>
      <c r="Z666" s="399">
        <v>11.4207</v>
      </c>
    </row>
    <row r="667" spans="1:26">
      <c r="A667" s="402">
        <v>43578</v>
      </c>
      <c r="E667" s="400">
        <v>2.0116000000000001</v>
      </c>
      <c r="G667" s="400">
        <v>6.7373000000000003</v>
      </c>
      <c r="H667" s="400">
        <v>5.2241999999999997</v>
      </c>
      <c r="I667" s="400">
        <v>7.8219000000000003</v>
      </c>
      <c r="J667" s="400">
        <v>7.9999000000000002</v>
      </c>
      <c r="K667" s="400">
        <v>6.1364000000000001</v>
      </c>
      <c r="L667" s="400">
        <v>11.043100000000001</v>
      </c>
      <c r="M667" s="400">
        <v>6.7213000000000003</v>
      </c>
      <c r="N667" s="400">
        <v>7.4664999999999999</v>
      </c>
      <c r="O667" s="400">
        <v>4.3491999999999997</v>
      </c>
      <c r="P667" s="399">
        <v>2.7534999999999998</v>
      </c>
      <c r="Q667" s="399">
        <v>5.3685999999999998</v>
      </c>
      <c r="S667" s="399">
        <v>5.5330000000000004</v>
      </c>
      <c r="X667" s="399">
        <v>2.0910000000000002</v>
      </c>
      <c r="Y667" s="399">
        <v>5.6285999999999996</v>
      </c>
      <c r="Z667" s="399">
        <v>11.4207</v>
      </c>
    </row>
    <row r="668" spans="1:26">
      <c r="A668" s="402">
        <v>43579</v>
      </c>
      <c r="E668" s="400">
        <v>2.0116000000000001</v>
      </c>
      <c r="G668" s="400">
        <v>6.7373000000000003</v>
      </c>
      <c r="H668" s="400">
        <v>5.2241999999999997</v>
      </c>
      <c r="I668" s="400">
        <v>7.8219000000000003</v>
      </c>
      <c r="J668" s="400">
        <v>7.9999000000000002</v>
      </c>
      <c r="K668" s="400">
        <v>6.1364000000000001</v>
      </c>
      <c r="L668" s="400">
        <v>11.043100000000001</v>
      </c>
      <c r="M668" s="400">
        <v>6.7213000000000003</v>
      </c>
      <c r="N668" s="400">
        <v>7.4664999999999999</v>
      </c>
      <c r="O668" s="400">
        <v>4.3482000000000003</v>
      </c>
      <c r="P668" s="399">
        <v>2.7532999999999999</v>
      </c>
      <c r="Q668" s="399">
        <v>5.3695000000000004</v>
      </c>
      <c r="S668" s="399">
        <v>5.5330000000000004</v>
      </c>
      <c r="X668" s="399">
        <v>2.0910000000000002</v>
      </c>
      <c r="Y668" s="399">
        <v>5.6285999999999996</v>
      </c>
      <c r="Z668" s="399">
        <v>11.4207</v>
      </c>
    </row>
    <row r="669" spans="1:26">
      <c r="A669" s="402">
        <v>43580</v>
      </c>
      <c r="E669" s="400">
        <v>2.0116000000000001</v>
      </c>
      <c r="G669" s="400">
        <v>6.7373000000000003</v>
      </c>
      <c r="H669" s="400">
        <v>5.2241999999999997</v>
      </c>
      <c r="I669" s="400">
        <v>7.8219000000000003</v>
      </c>
      <c r="J669" s="400">
        <v>7.9999000000000002</v>
      </c>
      <c r="K669" s="400">
        <v>6.1364000000000001</v>
      </c>
      <c r="L669" s="400">
        <v>11.043100000000001</v>
      </c>
      <c r="M669" s="400">
        <v>6.7213000000000003</v>
      </c>
      <c r="N669" s="400">
        <v>7.4664999999999999</v>
      </c>
      <c r="O669" s="400">
        <v>4.3441999999999998</v>
      </c>
      <c r="P669" s="399">
        <v>2.7883</v>
      </c>
      <c r="Q669" s="399">
        <v>5.3624000000000001</v>
      </c>
      <c r="S669" s="399">
        <v>5.5330000000000004</v>
      </c>
      <c r="X669" s="399">
        <v>2.0910000000000002</v>
      </c>
      <c r="Y669" s="399">
        <v>5.6285999999999996</v>
      </c>
      <c r="Z669" s="399">
        <v>11.4207</v>
      </c>
    </row>
    <row r="670" spans="1:26">
      <c r="A670" s="402">
        <v>43581</v>
      </c>
      <c r="E670" s="400">
        <v>2.0116000000000001</v>
      </c>
      <c r="G670" s="400">
        <v>6.7373000000000003</v>
      </c>
      <c r="H670" s="400">
        <v>5.2241999999999997</v>
      </c>
      <c r="I670" s="400">
        <v>7.8219000000000003</v>
      </c>
      <c r="J670" s="400">
        <v>7.9999000000000002</v>
      </c>
      <c r="K670" s="400">
        <v>6.1364000000000001</v>
      </c>
      <c r="L670" s="400">
        <v>11.043100000000001</v>
      </c>
      <c r="M670" s="400">
        <v>6.7213000000000003</v>
      </c>
      <c r="N670" s="400">
        <v>7.4664999999999999</v>
      </c>
      <c r="O670" s="400">
        <v>4.3418999999999999</v>
      </c>
      <c r="P670" s="399">
        <v>2.7866</v>
      </c>
      <c r="Q670" s="399">
        <v>5.3651</v>
      </c>
      <c r="S670" s="399">
        <v>5.5330000000000004</v>
      </c>
      <c r="X670" s="399">
        <v>2.0910000000000002</v>
      </c>
      <c r="Y670" s="399">
        <v>5.6285999999999996</v>
      </c>
      <c r="Z670" s="399">
        <v>11.4207</v>
      </c>
    </row>
    <row r="671" spans="1:26">
      <c r="A671" s="402">
        <v>43584</v>
      </c>
      <c r="E671" s="400">
        <v>2.0116000000000001</v>
      </c>
      <c r="G671" s="400">
        <v>6.7373000000000003</v>
      </c>
      <c r="H671" s="400">
        <v>5.2241999999999997</v>
      </c>
      <c r="I671" s="400">
        <v>7.8219000000000003</v>
      </c>
      <c r="J671" s="400">
        <v>7.9999000000000002</v>
      </c>
      <c r="K671" s="400">
        <v>6.1364000000000001</v>
      </c>
      <c r="L671" s="400">
        <v>11.043100000000001</v>
      </c>
      <c r="M671" s="400">
        <v>6.7213000000000003</v>
      </c>
      <c r="N671" s="400">
        <v>7.4664999999999999</v>
      </c>
      <c r="O671" s="400">
        <v>4.335</v>
      </c>
      <c r="P671" s="399">
        <v>2.7879999999999998</v>
      </c>
      <c r="Q671" s="399">
        <v>5.3621999999999996</v>
      </c>
      <c r="S671" s="399">
        <v>5.5330000000000004</v>
      </c>
      <c r="X671" s="399">
        <v>2.0910000000000002</v>
      </c>
      <c r="Y671" s="399">
        <v>5.6285999999999996</v>
      </c>
      <c r="Z671" s="399">
        <v>11.4207</v>
      </c>
    </row>
    <row r="672" spans="1:26">
      <c r="A672" s="402">
        <v>43585</v>
      </c>
      <c r="E672" s="400">
        <v>2.0116000000000001</v>
      </c>
      <c r="G672" s="400">
        <v>6.7373000000000003</v>
      </c>
      <c r="H672" s="400">
        <v>5.2241999999999997</v>
      </c>
      <c r="I672" s="400">
        <v>7.8219000000000003</v>
      </c>
      <c r="J672" s="400">
        <v>7.9999000000000002</v>
      </c>
      <c r="K672" s="400">
        <v>6.1364000000000001</v>
      </c>
      <c r="L672" s="400">
        <v>11.043100000000001</v>
      </c>
      <c r="M672" s="400">
        <v>6.7213000000000003</v>
      </c>
      <c r="N672" s="400">
        <v>7.4664999999999999</v>
      </c>
      <c r="O672" s="400">
        <v>4.3333000000000004</v>
      </c>
      <c r="P672" s="399">
        <v>2.7993999999999999</v>
      </c>
      <c r="Q672" s="399">
        <v>5.3573000000000004</v>
      </c>
      <c r="S672" s="399">
        <v>5.5330000000000004</v>
      </c>
      <c r="X672" s="399">
        <v>2.0910000000000002</v>
      </c>
      <c r="Y672" s="399">
        <v>5.6285999999999996</v>
      </c>
      <c r="Z672" s="399">
        <v>11.4207</v>
      </c>
    </row>
    <row r="673" spans="1:26">
      <c r="A673" s="402">
        <v>43586</v>
      </c>
      <c r="E673" s="400">
        <v>2.0314000000000001</v>
      </c>
      <c r="G673" s="400">
        <v>6.6859000000000002</v>
      </c>
      <c r="H673" s="400">
        <v>5.2203999999999997</v>
      </c>
      <c r="I673" s="400">
        <v>7.8362999999999996</v>
      </c>
      <c r="J673" s="400">
        <v>7.9394999999999998</v>
      </c>
      <c r="K673" s="400">
        <v>6.0594999999999999</v>
      </c>
      <c r="L673" s="400">
        <v>10.9687</v>
      </c>
      <c r="M673" s="400">
        <v>6.6933999999999996</v>
      </c>
      <c r="N673" s="400">
        <v>7.4305000000000003</v>
      </c>
      <c r="O673" s="400">
        <v>4.4109999999999996</v>
      </c>
      <c r="P673" s="399">
        <v>2.8431999999999999</v>
      </c>
      <c r="Q673" s="399">
        <v>5.4537000000000004</v>
      </c>
      <c r="S673" s="399">
        <v>5.4432</v>
      </c>
      <c r="X673" s="399">
        <v>2.0792000000000002</v>
      </c>
      <c r="Y673" s="399">
        <v>5.6535000000000002</v>
      </c>
      <c r="Z673" s="399">
        <v>11.363899999999999</v>
      </c>
    </row>
    <row r="674" spans="1:26">
      <c r="A674" s="402">
        <v>43587</v>
      </c>
      <c r="E674" s="400">
        <v>2.0314000000000001</v>
      </c>
      <c r="G674" s="400">
        <v>6.6859000000000002</v>
      </c>
      <c r="H674" s="400">
        <v>5.2203999999999997</v>
      </c>
      <c r="I674" s="400">
        <v>7.8362999999999996</v>
      </c>
      <c r="J674" s="400">
        <v>7.9394999999999998</v>
      </c>
      <c r="K674" s="400">
        <v>6.0594999999999999</v>
      </c>
      <c r="L674" s="400">
        <v>10.9687</v>
      </c>
      <c r="M674" s="400">
        <v>6.6933999999999996</v>
      </c>
      <c r="N674" s="400">
        <v>7.4305000000000003</v>
      </c>
      <c r="O674" s="400">
        <v>4.4055999999999997</v>
      </c>
      <c r="P674" s="399">
        <v>2.8582999999999998</v>
      </c>
      <c r="Q674" s="399">
        <v>5.4493999999999998</v>
      </c>
      <c r="S674" s="399">
        <v>5.4432</v>
      </c>
      <c r="X674" s="399">
        <v>2.0792000000000002</v>
      </c>
      <c r="Y674" s="399">
        <v>5.6535000000000002</v>
      </c>
      <c r="Z674" s="399">
        <v>11.363899999999999</v>
      </c>
    </row>
    <row r="675" spans="1:26">
      <c r="A675" s="402">
        <v>43588</v>
      </c>
      <c r="E675" s="400">
        <v>2.0314000000000001</v>
      </c>
      <c r="G675" s="400">
        <v>6.6859000000000002</v>
      </c>
      <c r="H675" s="400">
        <v>5.2203999999999997</v>
      </c>
      <c r="I675" s="400">
        <v>7.8362999999999996</v>
      </c>
      <c r="J675" s="400">
        <v>7.9394999999999998</v>
      </c>
      <c r="K675" s="400">
        <v>6.0594999999999999</v>
      </c>
      <c r="L675" s="400">
        <v>10.9687</v>
      </c>
      <c r="M675" s="400">
        <v>6.6933999999999996</v>
      </c>
      <c r="N675" s="400">
        <v>7.4305000000000003</v>
      </c>
      <c r="O675" s="400">
        <v>4.4048999999999996</v>
      </c>
      <c r="P675" s="399">
        <v>2.8757999999999999</v>
      </c>
      <c r="Q675" s="399">
        <v>5.4484000000000004</v>
      </c>
      <c r="S675" s="399">
        <v>5.4432</v>
      </c>
      <c r="X675" s="399">
        <v>2.0792000000000002</v>
      </c>
      <c r="Y675" s="399">
        <v>5.6535000000000002</v>
      </c>
      <c r="Z675" s="399">
        <v>11.363899999999999</v>
      </c>
    </row>
    <row r="676" spans="1:26">
      <c r="A676" s="402">
        <v>43591</v>
      </c>
      <c r="E676" s="400">
        <v>2.0314000000000001</v>
      </c>
      <c r="G676" s="400">
        <v>6.6859000000000002</v>
      </c>
      <c r="H676" s="400">
        <v>5.2203999999999997</v>
      </c>
      <c r="I676" s="400">
        <v>7.8362999999999996</v>
      </c>
      <c r="J676" s="400">
        <v>7.9394999999999998</v>
      </c>
      <c r="K676" s="400">
        <v>6.0594999999999999</v>
      </c>
      <c r="L676" s="400">
        <v>10.9687</v>
      </c>
      <c r="M676" s="400">
        <v>6.6933999999999996</v>
      </c>
      <c r="N676" s="400">
        <v>7.4305000000000003</v>
      </c>
      <c r="O676" s="400">
        <v>4.3939000000000004</v>
      </c>
      <c r="P676" s="399">
        <v>2.8687999999999998</v>
      </c>
      <c r="Q676" s="399">
        <v>5.4428999999999998</v>
      </c>
      <c r="S676" s="399">
        <v>5.4432</v>
      </c>
      <c r="X676" s="399">
        <v>2.0792000000000002</v>
      </c>
      <c r="Y676" s="399">
        <v>5.6535000000000002</v>
      </c>
      <c r="Z676" s="399">
        <v>11.363899999999999</v>
      </c>
    </row>
    <row r="677" spans="1:26">
      <c r="A677" s="402">
        <v>43592</v>
      </c>
      <c r="E677" s="400">
        <v>2.0314000000000001</v>
      </c>
      <c r="G677" s="400">
        <v>6.6859000000000002</v>
      </c>
      <c r="H677" s="400">
        <v>5.2203999999999997</v>
      </c>
      <c r="I677" s="400">
        <v>7.8362999999999996</v>
      </c>
      <c r="J677" s="400">
        <v>7.9394999999999998</v>
      </c>
      <c r="K677" s="400">
        <v>6.0594999999999999</v>
      </c>
      <c r="L677" s="400">
        <v>10.9687</v>
      </c>
      <c r="M677" s="400">
        <v>6.6933999999999996</v>
      </c>
      <c r="N677" s="400">
        <v>7.4305000000000003</v>
      </c>
      <c r="O677" s="400">
        <v>4.3887999999999998</v>
      </c>
      <c r="P677" s="399">
        <v>2.9274</v>
      </c>
      <c r="Q677" s="399">
        <v>5.4451999999999998</v>
      </c>
      <c r="S677" s="399">
        <v>5.4432</v>
      </c>
      <c r="X677" s="399">
        <v>2.0792000000000002</v>
      </c>
      <c r="Y677" s="399">
        <v>5.6535000000000002</v>
      </c>
      <c r="Z677" s="399">
        <v>11.363899999999999</v>
      </c>
    </row>
    <row r="678" spans="1:26">
      <c r="A678" s="402">
        <v>43593</v>
      </c>
      <c r="E678" s="400">
        <v>2.0314000000000001</v>
      </c>
      <c r="G678" s="400">
        <v>6.6859000000000002</v>
      </c>
      <c r="H678" s="400">
        <v>5.2203999999999997</v>
      </c>
      <c r="I678" s="400">
        <v>7.8362999999999996</v>
      </c>
      <c r="J678" s="400">
        <v>7.9394999999999998</v>
      </c>
      <c r="K678" s="400">
        <v>6.0594999999999999</v>
      </c>
      <c r="L678" s="400">
        <v>10.9687</v>
      </c>
      <c r="M678" s="400">
        <v>6.6933999999999996</v>
      </c>
      <c r="N678" s="400">
        <v>7.4305000000000003</v>
      </c>
      <c r="O678" s="400">
        <v>4.3859000000000004</v>
      </c>
      <c r="P678" s="399">
        <v>2.9756</v>
      </c>
      <c r="Q678" s="399">
        <v>5.4379999999999997</v>
      </c>
      <c r="S678" s="399">
        <v>5.4432</v>
      </c>
      <c r="X678" s="399">
        <v>2.0792000000000002</v>
      </c>
      <c r="Y678" s="399">
        <v>5.6535000000000002</v>
      </c>
      <c r="Z678" s="399">
        <v>11.363899999999999</v>
      </c>
    </row>
    <row r="679" spans="1:26">
      <c r="A679" s="402">
        <v>43594</v>
      </c>
      <c r="E679" s="400">
        <v>2.0314000000000001</v>
      </c>
      <c r="G679" s="400">
        <v>6.6859000000000002</v>
      </c>
      <c r="H679" s="400">
        <v>5.2203999999999997</v>
      </c>
      <c r="I679" s="400">
        <v>7.8362999999999996</v>
      </c>
      <c r="J679" s="400">
        <v>7.9394999999999998</v>
      </c>
      <c r="K679" s="400">
        <v>6.0594999999999999</v>
      </c>
      <c r="L679" s="400">
        <v>10.9687</v>
      </c>
      <c r="M679" s="400">
        <v>6.6933999999999996</v>
      </c>
      <c r="N679" s="400">
        <v>7.4305000000000003</v>
      </c>
      <c r="O679" s="400">
        <v>4.3776999999999999</v>
      </c>
      <c r="P679" s="399">
        <v>3.0453000000000001</v>
      </c>
      <c r="Q679" s="399">
        <v>5.4389000000000003</v>
      </c>
      <c r="S679" s="399">
        <v>5.4432</v>
      </c>
      <c r="X679" s="399">
        <v>2.0792000000000002</v>
      </c>
      <c r="Y679" s="399">
        <v>5.6535000000000002</v>
      </c>
      <c r="Z679" s="399">
        <v>11.363899999999999</v>
      </c>
    </row>
    <row r="680" spans="1:26">
      <c r="A680" s="402">
        <v>43595</v>
      </c>
      <c r="E680" s="400">
        <v>2.0314000000000001</v>
      </c>
      <c r="G680" s="400">
        <v>6.6859000000000002</v>
      </c>
      <c r="H680" s="400">
        <v>5.2203999999999997</v>
      </c>
      <c r="I680" s="400">
        <v>7.8362999999999996</v>
      </c>
      <c r="J680" s="400">
        <v>7.9394999999999998</v>
      </c>
      <c r="K680" s="400">
        <v>6.0594999999999999</v>
      </c>
      <c r="L680" s="400">
        <v>10.9687</v>
      </c>
      <c r="M680" s="400">
        <v>6.6933999999999996</v>
      </c>
      <c r="N680" s="400">
        <v>7.4305000000000003</v>
      </c>
      <c r="O680" s="400">
        <v>4.3742999999999999</v>
      </c>
      <c r="P680" s="399">
        <v>3.0598999999999998</v>
      </c>
      <c r="Q680" s="399">
        <v>5.4438000000000004</v>
      </c>
      <c r="S680" s="399">
        <v>5.4432</v>
      </c>
      <c r="X680" s="399">
        <v>2.0792000000000002</v>
      </c>
      <c r="Y680" s="399">
        <v>5.6535000000000002</v>
      </c>
      <c r="Z680" s="399">
        <v>11.363899999999999</v>
      </c>
    </row>
    <row r="681" spans="1:26">
      <c r="A681" s="402">
        <v>43598</v>
      </c>
      <c r="E681" s="400">
        <v>2.0314000000000001</v>
      </c>
      <c r="G681" s="400">
        <v>6.6859000000000002</v>
      </c>
      <c r="H681" s="400">
        <v>5.2203999999999997</v>
      </c>
      <c r="I681" s="400">
        <v>7.8362999999999996</v>
      </c>
      <c r="J681" s="400">
        <v>7.9394999999999998</v>
      </c>
      <c r="K681" s="400">
        <v>6.0594999999999999</v>
      </c>
      <c r="L681" s="400">
        <v>10.9687</v>
      </c>
      <c r="M681" s="400">
        <v>6.6933999999999996</v>
      </c>
      <c r="N681" s="400">
        <v>7.4305000000000003</v>
      </c>
      <c r="O681" s="400">
        <v>4.3587999999999996</v>
      </c>
      <c r="P681" s="399">
        <v>3.0663999999999998</v>
      </c>
      <c r="Q681" s="399">
        <v>5.4291</v>
      </c>
      <c r="S681" s="399">
        <v>5.4432</v>
      </c>
      <c r="X681" s="399">
        <v>2.0792000000000002</v>
      </c>
      <c r="Y681" s="399">
        <v>5.6535000000000002</v>
      </c>
      <c r="Z681" s="399">
        <v>11.363899999999999</v>
      </c>
    </row>
    <row r="682" spans="1:26">
      <c r="A682" s="402">
        <v>43599</v>
      </c>
      <c r="E682" s="400">
        <v>2.0314000000000001</v>
      </c>
      <c r="G682" s="400">
        <v>6.6859000000000002</v>
      </c>
      <c r="H682" s="400">
        <v>5.2203999999999997</v>
      </c>
      <c r="I682" s="400">
        <v>7.8362999999999996</v>
      </c>
      <c r="J682" s="400">
        <v>7.9394999999999998</v>
      </c>
      <c r="K682" s="400">
        <v>6.0594999999999999</v>
      </c>
      <c r="L682" s="400">
        <v>10.9687</v>
      </c>
      <c r="M682" s="400">
        <v>6.6933999999999996</v>
      </c>
      <c r="N682" s="400">
        <v>7.4305000000000003</v>
      </c>
      <c r="O682" s="400">
        <v>4.3592000000000004</v>
      </c>
      <c r="P682" s="399">
        <v>3.0680000000000001</v>
      </c>
      <c r="Q682" s="399">
        <v>5.4298999999999999</v>
      </c>
      <c r="S682" s="399">
        <v>5.4432</v>
      </c>
      <c r="X682" s="399">
        <v>2.0792000000000002</v>
      </c>
      <c r="Y682" s="399">
        <v>5.6535000000000002</v>
      </c>
      <c r="Z682" s="399">
        <v>11.363899999999999</v>
      </c>
    </row>
    <row r="683" spans="1:26">
      <c r="A683" s="402">
        <v>43600</v>
      </c>
      <c r="E683" s="400">
        <v>2.0314000000000001</v>
      </c>
      <c r="G683" s="400">
        <v>6.6859000000000002</v>
      </c>
      <c r="H683" s="400">
        <v>5.2203999999999997</v>
      </c>
      <c r="I683" s="400">
        <v>7.8362999999999996</v>
      </c>
      <c r="J683" s="400">
        <v>7.9394999999999998</v>
      </c>
      <c r="K683" s="400">
        <v>6.0594999999999999</v>
      </c>
      <c r="L683" s="400">
        <v>10.9687</v>
      </c>
      <c r="M683" s="400">
        <v>6.6933999999999996</v>
      </c>
      <c r="N683" s="400">
        <v>7.4305000000000003</v>
      </c>
      <c r="O683" s="400">
        <v>4.3680000000000003</v>
      </c>
      <c r="P683" s="399">
        <v>3.0741999999999998</v>
      </c>
      <c r="Q683" s="399">
        <v>5.4409000000000001</v>
      </c>
      <c r="S683" s="399">
        <v>5.4432</v>
      </c>
      <c r="X683" s="399">
        <v>2.0792000000000002</v>
      </c>
      <c r="Y683" s="399">
        <v>5.6535000000000002</v>
      </c>
      <c r="Z683" s="399">
        <v>11.363899999999999</v>
      </c>
    </row>
    <row r="684" spans="1:26">
      <c r="A684" s="402">
        <v>43601</v>
      </c>
      <c r="E684" s="400">
        <v>2.0314000000000001</v>
      </c>
      <c r="G684" s="400">
        <v>6.6859000000000002</v>
      </c>
      <c r="H684" s="400">
        <v>5.2203999999999997</v>
      </c>
      <c r="I684" s="400">
        <v>7.8362999999999996</v>
      </c>
      <c r="J684" s="400">
        <v>7.9394999999999998</v>
      </c>
      <c r="K684" s="400">
        <v>6.0594999999999999</v>
      </c>
      <c r="L684" s="400">
        <v>10.9687</v>
      </c>
      <c r="M684" s="400">
        <v>6.6933999999999996</v>
      </c>
      <c r="N684" s="400">
        <v>7.4305000000000003</v>
      </c>
      <c r="O684" s="400">
        <v>4.3688000000000002</v>
      </c>
      <c r="P684" s="399">
        <v>3.0162</v>
      </c>
      <c r="Q684" s="399">
        <v>5.4391999999999996</v>
      </c>
      <c r="S684" s="399">
        <v>5.4432</v>
      </c>
      <c r="X684" s="399">
        <v>2.0792000000000002</v>
      </c>
      <c r="Y684" s="399">
        <v>5.6535000000000002</v>
      </c>
      <c r="Z684" s="399">
        <v>11.363899999999999</v>
      </c>
    </row>
    <row r="685" spans="1:26">
      <c r="A685" s="402">
        <v>43602</v>
      </c>
      <c r="E685" s="400">
        <v>2.0314000000000001</v>
      </c>
      <c r="G685" s="400">
        <v>6.6859000000000002</v>
      </c>
      <c r="H685" s="400">
        <v>5.2203999999999997</v>
      </c>
      <c r="I685" s="400">
        <v>7.8362999999999996</v>
      </c>
      <c r="J685" s="400">
        <v>7.9394999999999998</v>
      </c>
      <c r="K685" s="400">
        <v>6.0594999999999999</v>
      </c>
      <c r="L685" s="400">
        <v>10.9687</v>
      </c>
      <c r="M685" s="400">
        <v>6.6933999999999996</v>
      </c>
      <c r="N685" s="400">
        <v>7.4305000000000003</v>
      </c>
      <c r="O685" s="400">
        <v>4.3651999999999997</v>
      </c>
      <c r="P685" s="399">
        <v>2.9885999999999999</v>
      </c>
      <c r="Q685" s="399">
        <v>5.4349999999999996</v>
      </c>
      <c r="S685" s="399">
        <v>5.4432</v>
      </c>
      <c r="X685" s="399">
        <v>2.0792000000000002</v>
      </c>
      <c r="Y685" s="399">
        <v>5.6535000000000002</v>
      </c>
      <c r="Z685" s="399">
        <v>11.363899999999999</v>
      </c>
    </row>
    <row r="686" spans="1:26">
      <c r="A686" s="402">
        <v>43605</v>
      </c>
      <c r="E686" s="400">
        <v>2.0314000000000001</v>
      </c>
      <c r="G686" s="400">
        <v>6.6859000000000002</v>
      </c>
      <c r="H686" s="400">
        <v>5.2203999999999997</v>
      </c>
      <c r="I686" s="400">
        <v>7.8362999999999996</v>
      </c>
      <c r="J686" s="400">
        <v>7.9394999999999998</v>
      </c>
      <c r="K686" s="400">
        <v>6.0594999999999999</v>
      </c>
      <c r="L686" s="400">
        <v>10.9687</v>
      </c>
      <c r="M686" s="400">
        <v>6.6933999999999996</v>
      </c>
      <c r="N686" s="400">
        <v>7.4305000000000003</v>
      </c>
      <c r="O686" s="400">
        <v>4.3573000000000004</v>
      </c>
      <c r="P686" s="399">
        <v>2.9487999999999999</v>
      </c>
      <c r="Q686" s="399">
        <v>5.4268999999999998</v>
      </c>
      <c r="S686" s="399">
        <v>5.4432</v>
      </c>
      <c r="X686" s="399">
        <v>2.0792000000000002</v>
      </c>
      <c r="Y686" s="399">
        <v>5.6535000000000002</v>
      </c>
      <c r="Z686" s="399">
        <v>11.363899999999999</v>
      </c>
    </row>
    <row r="687" spans="1:26">
      <c r="A687" s="402">
        <v>43606</v>
      </c>
      <c r="E687" s="400">
        <v>2.0314000000000001</v>
      </c>
      <c r="G687" s="400">
        <v>6.6859000000000002</v>
      </c>
      <c r="H687" s="400">
        <v>5.2203999999999997</v>
      </c>
      <c r="I687" s="400">
        <v>7.8362999999999996</v>
      </c>
      <c r="J687" s="400">
        <v>7.9394999999999998</v>
      </c>
      <c r="K687" s="400">
        <v>6.0594999999999999</v>
      </c>
      <c r="L687" s="400">
        <v>10.9687</v>
      </c>
      <c r="M687" s="400">
        <v>6.6933999999999996</v>
      </c>
      <c r="N687" s="400">
        <v>7.4305000000000003</v>
      </c>
      <c r="O687" s="400">
        <v>4.3571</v>
      </c>
      <c r="P687" s="399">
        <v>2.9224999999999999</v>
      </c>
      <c r="Q687" s="399">
        <v>5.4211</v>
      </c>
      <c r="S687" s="399">
        <v>5.4432</v>
      </c>
      <c r="X687" s="399">
        <v>2.0792000000000002</v>
      </c>
      <c r="Y687" s="399">
        <v>5.6535000000000002</v>
      </c>
      <c r="Z687" s="399">
        <v>11.363899999999999</v>
      </c>
    </row>
    <row r="688" spans="1:26">
      <c r="A688" s="402">
        <v>43607</v>
      </c>
      <c r="E688" s="400">
        <v>2.0314000000000001</v>
      </c>
      <c r="G688" s="400">
        <v>6.6859000000000002</v>
      </c>
      <c r="H688" s="400">
        <v>5.2203999999999997</v>
      </c>
      <c r="I688" s="400">
        <v>7.8362999999999996</v>
      </c>
      <c r="J688" s="400">
        <v>7.9394999999999998</v>
      </c>
      <c r="K688" s="400">
        <v>6.0594999999999999</v>
      </c>
      <c r="L688" s="400">
        <v>10.9687</v>
      </c>
      <c r="M688" s="400">
        <v>6.6933999999999996</v>
      </c>
      <c r="N688" s="400">
        <v>7.4305000000000003</v>
      </c>
      <c r="O688" s="400">
        <v>4.3526999999999996</v>
      </c>
      <c r="P688" s="399">
        <v>2.9033000000000002</v>
      </c>
      <c r="Q688" s="399">
        <v>5.4227999999999996</v>
      </c>
      <c r="S688" s="399">
        <v>5.4432</v>
      </c>
      <c r="X688" s="399">
        <v>2.0792000000000002</v>
      </c>
      <c r="Y688" s="399">
        <v>5.6535000000000002</v>
      </c>
      <c r="Z688" s="399">
        <v>11.363899999999999</v>
      </c>
    </row>
    <row r="689" spans="1:26">
      <c r="A689" s="402">
        <v>43608</v>
      </c>
      <c r="E689" s="400">
        <v>2.0314000000000001</v>
      </c>
      <c r="G689" s="400">
        <v>6.6859000000000002</v>
      </c>
      <c r="H689" s="400">
        <v>5.2203999999999997</v>
      </c>
      <c r="I689" s="400">
        <v>7.8362999999999996</v>
      </c>
      <c r="J689" s="400">
        <v>7.9394999999999998</v>
      </c>
      <c r="K689" s="400">
        <v>6.0594999999999999</v>
      </c>
      <c r="L689" s="400">
        <v>10.9687</v>
      </c>
      <c r="M689" s="400">
        <v>6.6933999999999996</v>
      </c>
      <c r="N689" s="400">
        <v>7.4305000000000003</v>
      </c>
      <c r="O689" s="400">
        <v>4.3448000000000002</v>
      </c>
      <c r="P689" s="399">
        <v>2.9243999999999999</v>
      </c>
      <c r="Q689" s="399">
        <v>5.4207999999999998</v>
      </c>
      <c r="S689" s="399">
        <v>5.4432</v>
      </c>
      <c r="X689" s="399">
        <v>2.0792000000000002</v>
      </c>
      <c r="Y689" s="399">
        <v>5.6535000000000002</v>
      </c>
      <c r="Z689" s="399">
        <v>11.363899999999999</v>
      </c>
    </row>
    <row r="690" spans="1:26">
      <c r="A690" s="402">
        <v>43609</v>
      </c>
      <c r="E690" s="400">
        <v>2.0314000000000001</v>
      </c>
      <c r="G690" s="400">
        <v>6.6859000000000002</v>
      </c>
      <c r="H690" s="400">
        <v>5.2203999999999997</v>
      </c>
      <c r="I690" s="400">
        <v>7.8362999999999996</v>
      </c>
      <c r="J690" s="400">
        <v>7.9394999999999998</v>
      </c>
      <c r="K690" s="400">
        <v>6.0594999999999999</v>
      </c>
      <c r="L690" s="400">
        <v>10.9687</v>
      </c>
      <c r="M690" s="400">
        <v>6.6933999999999996</v>
      </c>
      <c r="N690" s="400">
        <v>7.4305000000000003</v>
      </c>
      <c r="O690" s="400">
        <v>4.3434999999999997</v>
      </c>
      <c r="P690" s="399">
        <v>2.9453999999999998</v>
      </c>
      <c r="Q690" s="399">
        <v>5.4271000000000003</v>
      </c>
      <c r="S690" s="399">
        <v>5.4432</v>
      </c>
      <c r="X690" s="399">
        <v>2.0792000000000002</v>
      </c>
      <c r="Y690" s="399">
        <v>5.6535000000000002</v>
      </c>
      <c r="Z690" s="399">
        <v>11.363899999999999</v>
      </c>
    </row>
    <row r="691" spans="1:26">
      <c r="A691" s="402">
        <v>43612</v>
      </c>
      <c r="E691" s="400">
        <v>2.0314000000000001</v>
      </c>
      <c r="G691" s="400">
        <v>6.6859000000000002</v>
      </c>
      <c r="H691" s="400">
        <v>5.2203999999999997</v>
      </c>
      <c r="I691" s="400">
        <v>7.8362999999999996</v>
      </c>
      <c r="J691" s="400">
        <v>7.9394999999999998</v>
      </c>
      <c r="K691" s="400">
        <v>6.0594999999999999</v>
      </c>
      <c r="L691" s="400">
        <v>10.9687</v>
      </c>
      <c r="M691" s="400">
        <v>6.6933999999999996</v>
      </c>
      <c r="N691" s="400">
        <v>7.4305000000000003</v>
      </c>
      <c r="O691" s="400">
        <v>4.3353999999999999</v>
      </c>
      <c r="P691" s="399">
        <v>2.9416000000000002</v>
      </c>
      <c r="Q691" s="399">
        <v>5.4169999999999998</v>
      </c>
      <c r="S691" s="399">
        <v>5.4432</v>
      </c>
      <c r="X691" s="399">
        <v>2.0792000000000002</v>
      </c>
      <c r="Y691" s="399">
        <v>5.6535000000000002</v>
      </c>
      <c r="Z691" s="399">
        <v>11.363899999999999</v>
      </c>
    </row>
    <row r="692" spans="1:26">
      <c r="A692" s="402">
        <v>43613</v>
      </c>
      <c r="E692" s="400">
        <v>2.0314000000000001</v>
      </c>
      <c r="G692" s="400">
        <v>6.6859000000000002</v>
      </c>
      <c r="H692" s="400">
        <v>5.2203999999999997</v>
      </c>
      <c r="I692" s="400">
        <v>7.8362999999999996</v>
      </c>
      <c r="J692" s="400">
        <v>7.9394999999999998</v>
      </c>
      <c r="K692" s="400">
        <v>6.0594999999999999</v>
      </c>
      <c r="L692" s="400">
        <v>10.9687</v>
      </c>
      <c r="M692" s="400">
        <v>6.6933999999999996</v>
      </c>
      <c r="N692" s="400">
        <v>7.4305000000000003</v>
      </c>
      <c r="O692" s="400">
        <v>4.3323</v>
      </c>
      <c r="P692" s="399">
        <v>2.9436</v>
      </c>
      <c r="Q692" s="399">
        <v>5.4084000000000003</v>
      </c>
      <c r="S692" s="399">
        <v>5.4432</v>
      </c>
      <c r="X692" s="399">
        <v>2.0792000000000002</v>
      </c>
      <c r="Y692" s="399">
        <v>5.6535000000000002</v>
      </c>
      <c r="Z692" s="399">
        <v>11.363899999999999</v>
      </c>
    </row>
    <row r="693" spans="1:26">
      <c r="A693" s="402">
        <v>43614</v>
      </c>
      <c r="E693" s="400">
        <v>2.0314000000000001</v>
      </c>
      <c r="G693" s="400">
        <v>6.6859000000000002</v>
      </c>
      <c r="H693" s="400">
        <v>5.2203999999999997</v>
      </c>
      <c r="I693" s="400">
        <v>7.8362999999999996</v>
      </c>
      <c r="J693" s="400">
        <v>7.9394999999999998</v>
      </c>
      <c r="K693" s="400">
        <v>6.0594999999999999</v>
      </c>
      <c r="L693" s="400">
        <v>10.9687</v>
      </c>
      <c r="M693" s="400">
        <v>6.6933999999999996</v>
      </c>
      <c r="N693" s="400">
        <v>7.4305000000000003</v>
      </c>
      <c r="O693" s="400">
        <v>4.3236999999999997</v>
      </c>
      <c r="P693" s="399">
        <v>2.9579</v>
      </c>
      <c r="Q693" s="399">
        <v>5.4104000000000001</v>
      </c>
      <c r="S693" s="399">
        <v>5.4432</v>
      </c>
      <c r="X693" s="399">
        <v>2.0792000000000002</v>
      </c>
      <c r="Y693" s="399">
        <v>5.6535000000000002</v>
      </c>
      <c r="Z693" s="399">
        <v>11.363899999999999</v>
      </c>
    </row>
    <row r="694" spans="1:26">
      <c r="A694" s="402">
        <v>43615</v>
      </c>
      <c r="E694" s="400">
        <v>2.0314000000000001</v>
      </c>
      <c r="G694" s="400">
        <v>6.6859000000000002</v>
      </c>
      <c r="H694" s="400">
        <v>5.2203999999999997</v>
      </c>
      <c r="I694" s="400">
        <v>7.8362999999999996</v>
      </c>
      <c r="J694" s="400">
        <v>7.9394999999999998</v>
      </c>
      <c r="K694" s="400">
        <v>6.0594999999999999</v>
      </c>
      <c r="L694" s="400">
        <v>10.9687</v>
      </c>
      <c r="M694" s="400">
        <v>6.6933999999999996</v>
      </c>
      <c r="N694" s="400">
        <v>7.4305000000000003</v>
      </c>
      <c r="O694" s="400">
        <v>4.3228</v>
      </c>
      <c r="P694" s="399">
        <v>2.9843000000000002</v>
      </c>
      <c r="Q694" s="399">
        <v>5.4040999999999997</v>
      </c>
      <c r="S694" s="399">
        <v>5.4432</v>
      </c>
      <c r="X694" s="399">
        <v>2.0792000000000002</v>
      </c>
      <c r="Y694" s="399">
        <v>5.6535000000000002</v>
      </c>
      <c r="Z694" s="399">
        <v>11.363899999999999</v>
      </c>
    </row>
    <row r="695" spans="1:26">
      <c r="A695" s="402">
        <v>43616</v>
      </c>
      <c r="E695" s="400">
        <v>2.0314000000000001</v>
      </c>
      <c r="G695" s="400">
        <v>6.6859000000000002</v>
      </c>
      <c r="H695" s="400">
        <v>5.2203999999999997</v>
      </c>
      <c r="I695" s="400">
        <v>7.8362999999999996</v>
      </c>
      <c r="J695" s="400">
        <v>7.9394999999999998</v>
      </c>
      <c r="K695" s="400">
        <v>6.0594999999999999</v>
      </c>
      <c r="L695" s="400">
        <v>10.9687</v>
      </c>
      <c r="M695" s="400">
        <v>6.6933999999999996</v>
      </c>
      <c r="N695" s="400">
        <v>7.4305000000000003</v>
      </c>
      <c r="O695" s="400">
        <v>4.3140999999999998</v>
      </c>
      <c r="P695" s="399">
        <v>3.0038999999999998</v>
      </c>
      <c r="Q695" s="399">
        <v>5.4069000000000003</v>
      </c>
      <c r="S695" s="399">
        <v>5.4432</v>
      </c>
      <c r="X695" s="399">
        <v>2.0792000000000002</v>
      </c>
      <c r="Y695" s="399">
        <v>5.6535000000000002</v>
      </c>
      <c r="Z695" s="399">
        <v>11.363899999999999</v>
      </c>
    </row>
    <row r="696" spans="1:26">
      <c r="A696" s="402">
        <v>43619</v>
      </c>
      <c r="E696" s="400">
        <v>2.0004</v>
      </c>
      <c r="G696" s="400">
        <v>6.7141999999999999</v>
      </c>
      <c r="H696" s="400">
        <v>5.1520999999999999</v>
      </c>
      <c r="I696" s="400">
        <v>7.9805000000000001</v>
      </c>
      <c r="J696" s="400">
        <v>8.0909999999999993</v>
      </c>
      <c r="K696" s="400">
        <v>6.2625999999999999</v>
      </c>
      <c r="L696" s="400">
        <v>11.009</v>
      </c>
      <c r="M696" s="400">
        <v>6.6794000000000002</v>
      </c>
      <c r="N696" s="400">
        <v>7.4840999999999998</v>
      </c>
      <c r="O696" s="400">
        <v>4.3787000000000003</v>
      </c>
      <c r="P696" s="399">
        <v>3.0514000000000001</v>
      </c>
      <c r="Q696" s="399">
        <v>5.4413999999999998</v>
      </c>
      <c r="S696" s="399">
        <v>5.4116999999999997</v>
      </c>
      <c r="X696" s="399">
        <v>2.0415000000000001</v>
      </c>
      <c r="Y696" s="399">
        <v>5.6336000000000004</v>
      </c>
      <c r="Z696" s="399">
        <v>11.3833</v>
      </c>
    </row>
    <row r="697" spans="1:26">
      <c r="A697" s="402">
        <v>43620</v>
      </c>
      <c r="E697" s="400">
        <v>2.0004</v>
      </c>
      <c r="G697" s="400">
        <v>6.7141999999999999</v>
      </c>
      <c r="H697" s="400">
        <v>5.1520999999999999</v>
      </c>
      <c r="I697" s="400">
        <v>7.9805000000000001</v>
      </c>
      <c r="J697" s="400">
        <v>8.0909999999999993</v>
      </c>
      <c r="K697" s="400">
        <v>6.2625999999999999</v>
      </c>
      <c r="L697" s="400">
        <v>11.009</v>
      </c>
      <c r="M697" s="400">
        <v>6.6794000000000002</v>
      </c>
      <c r="N697" s="400">
        <v>7.4840999999999998</v>
      </c>
      <c r="O697" s="400">
        <v>4.3826000000000001</v>
      </c>
      <c r="P697" s="399">
        <v>3.0350000000000001</v>
      </c>
      <c r="Q697" s="399">
        <v>5.4377000000000004</v>
      </c>
      <c r="S697" s="399">
        <v>5.4116999999999997</v>
      </c>
      <c r="X697" s="399">
        <v>2.0415000000000001</v>
      </c>
      <c r="Y697" s="399">
        <v>5.6336000000000004</v>
      </c>
      <c r="Z697" s="399">
        <v>11.3833</v>
      </c>
    </row>
    <row r="698" spans="1:26">
      <c r="A698" s="402">
        <v>43621</v>
      </c>
      <c r="E698" s="400">
        <v>2.0004</v>
      </c>
      <c r="G698" s="400">
        <v>6.7141999999999999</v>
      </c>
      <c r="H698" s="400">
        <v>5.1520999999999999</v>
      </c>
      <c r="I698" s="400">
        <v>7.9805000000000001</v>
      </c>
      <c r="J698" s="400">
        <v>8.0909999999999993</v>
      </c>
      <c r="K698" s="400">
        <v>6.2625999999999999</v>
      </c>
      <c r="L698" s="400">
        <v>11.009</v>
      </c>
      <c r="M698" s="400">
        <v>6.6794000000000002</v>
      </c>
      <c r="N698" s="400">
        <v>7.4840999999999998</v>
      </c>
      <c r="O698" s="400">
        <v>4.3827999999999996</v>
      </c>
      <c r="P698" s="399">
        <v>2.9904999999999999</v>
      </c>
      <c r="Q698" s="399">
        <v>5.4363999999999999</v>
      </c>
      <c r="S698" s="399">
        <v>5.4116999999999997</v>
      </c>
      <c r="X698" s="399">
        <v>2.0415000000000001</v>
      </c>
      <c r="Y698" s="399">
        <v>5.6336000000000004</v>
      </c>
      <c r="Z698" s="399">
        <v>11.3833</v>
      </c>
    </row>
    <row r="699" spans="1:26">
      <c r="A699" s="402">
        <v>43622</v>
      </c>
      <c r="E699" s="400">
        <v>2.0004</v>
      </c>
      <c r="G699" s="400">
        <v>6.7141999999999999</v>
      </c>
      <c r="H699" s="400">
        <v>5.1520999999999999</v>
      </c>
      <c r="I699" s="400">
        <v>7.9805000000000001</v>
      </c>
      <c r="J699" s="400">
        <v>8.0909999999999993</v>
      </c>
      <c r="K699" s="400">
        <v>6.2625999999999999</v>
      </c>
      <c r="L699" s="400">
        <v>11.009</v>
      </c>
      <c r="M699" s="400">
        <v>6.6794000000000002</v>
      </c>
      <c r="N699" s="400">
        <v>7.4840999999999998</v>
      </c>
      <c r="O699" s="400">
        <v>4.3826000000000001</v>
      </c>
      <c r="P699" s="399">
        <v>2.9779</v>
      </c>
      <c r="Q699" s="399">
        <v>5.4345999999999997</v>
      </c>
      <c r="S699" s="399">
        <v>5.4116999999999997</v>
      </c>
      <c r="X699" s="399">
        <v>2.0415000000000001</v>
      </c>
      <c r="Y699" s="399">
        <v>5.6336000000000004</v>
      </c>
      <c r="Z699" s="399">
        <v>11.3833</v>
      </c>
    </row>
    <row r="700" spans="1:26">
      <c r="A700" s="402">
        <v>43623</v>
      </c>
      <c r="E700" s="400">
        <v>2.0004</v>
      </c>
      <c r="G700" s="400">
        <v>6.7141999999999999</v>
      </c>
      <c r="H700" s="400">
        <v>5.1520999999999999</v>
      </c>
      <c r="I700" s="400">
        <v>7.9805000000000001</v>
      </c>
      <c r="J700" s="400">
        <v>8.0909999999999993</v>
      </c>
      <c r="K700" s="400">
        <v>6.2625999999999999</v>
      </c>
      <c r="L700" s="400">
        <v>11.009</v>
      </c>
      <c r="M700" s="400">
        <v>6.6794000000000002</v>
      </c>
      <c r="N700" s="400">
        <v>7.4840999999999998</v>
      </c>
      <c r="O700" s="400">
        <v>4.3859000000000004</v>
      </c>
      <c r="P700" s="399">
        <v>2.9655</v>
      </c>
      <c r="Q700" s="399">
        <v>5.4333</v>
      </c>
      <c r="S700" s="399">
        <v>5.4116999999999997</v>
      </c>
      <c r="X700" s="399">
        <v>2.0415000000000001</v>
      </c>
      <c r="Y700" s="399">
        <v>5.6336000000000004</v>
      </c>
      <c r="Z700" s="399">
        <v>11.3833</v>
      </c>
    </row>
    <row r="701" spans="1:26">
      <c r="A701" s="402">
        <v>43626</v>
      </c>
      <c r="E701" s="400">
        <v>2.0004</v>
      </c>
      <c r="G701" s="400">
        <v>6.7141999999999999</v>
      </c>
      <c r="H701" s="400">
        <v>5.1520999999999999</v>
      </c>
      <c r="I701" s="400">
        <v>7.9805000000000001</v>
      </c>
      <c r="J701" s="400">
        <v>8.0909999999999993</v>
      </c>
      <c r="K701" s="400">
        <v>6.2625999999999999</v>
      </c>
      <c r="L701" s="400">
        <v>11.009</v>
      </c>
      <c r="M701" s="400">
        <v>6.6794000000000002</v>
      </c>
      <c r="N701" s="400">
        <v>7.4840999999999998</v>
      </c>
      <c r="O701" s="400">
        <v>4.3818000000000001</v>
      </c>
      <c r="P701" s="399">
        <v>2.9192999999999998</v>
      </c>
      <c r="Q701" s="399">
        <v>5.4412000000000003</v>
      </c>
      <c r="S701" s="399">
        <v>5.4116999999999997</v>
      </c>
      <c r="X701" s="399">
        <v>2.0415000000000001</v>
      </c>
      <c r="Y701" s="399">
        <v>5.6336000000000004</v>
      </c>
      <c r="Z701" s="399">
        <v>11.3833</v>
      </c>
    </row>
    <row r="702" spans="1:26">
      <c r="A702" s="402">
        <v>43627</v>
      </c>
      <c r="E702" s="400">
        <v>2.0004</v>
      </c>
      <c r="G702" s="400">
        <v>6.7141999999999999</v>
      </c>
      <c r="H702" s="400">
        <v>5.1520999999999999</v>
      </c>
      <c r="I702" s="400">
        <v>7.9805000000000001</v>
      </c>
      <c r="J702" s="400">
        <v>8.0909999999999993</v>
      </c>
      <c r="K702" s="400">
        <v>6.2625999999999999</v>
      </c>
      <c r="L702" s="400">
        <v>11.009</v>
      </c>
      <c r="M702" s="400">
        <v>6.6794000000000002</v>
      </c>
      <c r="N702" s="400">
        <v>7.4840999999999998</v>
      </c>
      <c r="O702" s="400">
        <v>4.3813000000000004</v>
      </c>
      <c r="P702" s="399">
        <v>2.8828</v>
      </c>
      <c r="Q702" s="399">
        <v>5.4562999999999997</v>
      </c>
      <c r="S702" s="399">
        <v>5.4116999999999997</v>
      </c>
      <c r="X702" s="399">
        <v>2.0415000000000001</v>
      </c>
      <c r="Y702" s="399">
        <v>5.6336000000000004</v>
      </c>
      <c r="Z702" s="399">
        <v>11.3833</v>
      </c>
    </row>
    <row r="703" spans="1:26">
      <c r="A703" s="402">
        <v>43628</v>
      </c>
      <c r="E703" s="400">
        <v>2.0004</v>
      </c>
      <c r="G703" s="400">
        <v>6.7141999999999999</v>
      </c>
      <c r="H703" s="400">
        <v>5.1520999999999999</v>
      </c>
      <c r="I703" s="400">
        <v>7.9805000000000001</v>
      </c>
      <c r="J703" s="400">
        <v>8.0909999999999993</v>
      </c>
      <c r="K703" s="400">
        <v>6.2625999999999999</v>
      </c>
      <c r="L703" s="400">
        <v>11.009</v>
      </c>
      <c r="M703" s="400">
        <v>6.6794000000000002</v>
      </c>
      <c r="N703" s="400">
        <v>7.4840999999999998</v>
      </c>
      <c r="O703" s="400">
        <v>4.3761000000000001</v>
      </c>
      <c r="P703" s="399">
        <v>2.8874</v>
      </c>
      <c r="Q703" s="399">
        <v>5.4539999999999997</v>
      </c>
      <c r="S703" s="399">
        <v>5.4116999999999997</v>
      </c>
      <c r="X703" s="399">
        <v>2.0415000000000001</v>
      </c>
      <c r="Y703" s="399">
        <v>5.6336000000000004</v>
      </c>
      <c r="Z703" s="399">
        <v>11.3833</v>
      </c>
    </row>
    <row r="704" spans="1:26">
      <c r="A704" s="402">
        <v>43629</v>
      </c>
      <c r="E704" s="400">
        <v>2.0004</v>
      </c>
      <c r="G704" s="400">
        <v>6.7141999999999999</v>
      </c>
      <c r="H704" s="400">
        <v>5.1520999999999999</v>
      </c>
      <c r="I704" s="400">
        <v>7.9805000000000001</v>
      </c>
      <c r="J704" s="400">
        <v>8.0909999999999993</v>
      </c>
      <c r="K704" s="400">
        <v>6.2625999999999999</v>
      </c>
      <c r="L704" s="400">
        <v>11.009</v>
      </c>
      <c r="M704" s="400">
        <v>6.6794000000000002</v>
      </c>
      <c r="N704" s="400">
        <v>7.4840999999999998</v>
      </c>
      <c r="O704" s="400">
        <v>4.3735999999999997</v>
      </c>
      <c r="P704" s="399">
        <v>2.8683999999999998</v>
      </c>
      <c r="Q704" s="399">
        <v>5.4790000000000001</v>
      </c>
      <c r="S704" s="399">
        <v>5.4116999999999997</v>
      </c>
      <c r="X704" s="399">
        <v>2.0415000000000001</v>
      </c>
      <c r="Y704" s="399">
        <v>5.6336000000000004</v>
      </c>
      <c r="Z704" s="399">
        <v>11.3833</v>
      </c>
    </row>
    <row r="705" spans="1:26">
      <c r="A705" s="402">
        <v>43630</v>
      </c>
      <c r="E705" s="400">
        <v>2.0004</v>
      </c>
      <c r="G705" s="400">
        <v>6.7141999999999999</v>
      </c>
      <c r="H705" s="400">
        <v>5.1520999999999999</v>
      </c>
      <c r="I705" s="400">
        <v>7.9805000000000001</v>
      </c>
      <c r="J705" s="400">
        <v>8.0909999999999993</v>
      </c>
      <c r="K705" s="400">
        <v>6.2625999999999999</v>
      </c>
      <c r="L705" s="400">
        <v>11.009</v>
      </c>
      <c r="M705" s="400">
        <v>6.6794000000000002</v>
      </c>
      <c r="N705" s="400">
        <v>7.4840999999999998</v>
      </c>
      <c r="O705" s="400">
        <v>4.3704000000000001</v>
      </c>
      <c r="P705" s="399">
        <v>2.8784999999999998</v>
      </c>
      <c r="Q705" s="399">
        <v>5.4870000000000001</v>
      </c>
      <c r="S705" s="399">
        <v>5.4116999999999997</v>
      </c>
      <c r="X705" s="399">
        <v>2.0415000000000001</v>
      </c>
      <c r="Y705" s="399">
        <v>5.6336000000000004</v>
      </c>
      <c r="Z705" s="399">
        <v>11.3833</v>
      </c>
    </row>
    <row r="706" spans="1:26">
      <c r="A706" s="402">
        <v>43633</v>
      </c>
      <c r="E706" s="400">
        <v>2.0004</v>
      </c>
      <c r="G706" s="400">
        <v>6.7141999999999999</v>
      </c>
      <c r="H706" s="400">
        <v>5.1520999999999999</v>
      </c>
      <c r="I706" s="400">
        <v>7.9805000000000001</v>
      </c>
      <c r="J706" s="400">
        <v>8.0909999999999993</v>
      </c>
      <c r="K706" s="400">
        <v>6.2625999999999999</v>
      </c>
      <c r="L706" s="400">
        <v>11.009</v>
      </c>
      <c r="M706" s="400">
        <v>6.6794000000000002</v>
      </c>
      <c r="N706" s="400">
        <v>7.4840999999999998</v>
      </c>
      <c r="O706" s="400">
        <v>4.3730000000000002</v>
      </c>
      <c r="P706" s="399">
        <v>2.8834</v>
      </c>
      <c r="Q706" s="399">
        <v>5.4805999999999999</v>
      </c>
      <c r="S706" s="399">
        <v>5.4116999999999997</v>
      </c>
      <c r="X706" s="399">
        <v>2.0415000000000001</v>
      </c>
      <c r="Y706" s="399">
        <v>5.6336000000000004</v>
      </c>
      <c r="Z706" s="399">
        <v>11.3833</v>
      </c>
    </row>
    <row r="707" spans="1:26">
      <c r="A707" s="402">
        <v>43634</v>
      </c>
      <c r="E707" s="400">
        <v>2.0004</v>
      </c>
      <c r="G707" s="400">
        <v>6.7141999999999999</v>
      </c>
      <c r="H707" s="400">
        <v>5.1520999999999999</v>
      </c>
      <c r="I707" s="400">
        <v>7.9805000000000001</v>
      </c>
      <c r="J707" s="400">
        <v>8.0909999999999993</v>
      </c>
      <c r="K707" s="400">
        <v>6.2625999999999999</v>
      </c>
      <c r="L707" s="400">
        <v>11.009</v>
      </c>
      <c r="M707" s="400">
        <v>6.6794000000000002</v>
      </c>
      <c r="N707" s="400">
        <v>7.4840999999999998</v>
      </c>
      <c r="O707" s="400">
        <v>4.3754999999999997</v>
      </c>
      <c r="P707" s="399">
        <v>2.8121999999999998</v>
      </c>
      <c r="Q707" s="399">
        <v>5.4824000000000002</v>
      </c>
      <c r="S707" s="399">
        <v>5.4116999999999997</v>
      </c>
      <c r="X707" s="399">
        <v>2.0415000000000001</v>
      </c>
      <c r="Y707" s="399">
        <v>5.6336000000000004</v>
      </c>
      <c r="Z707" s="399">
        <v>11.3833</v>
      </c>
    </row>
    <row r="708" spans="1:26">
      <c r="A708" s="402">
        <v>43635</v>
      </c>
      <c r="E708" s="400">
        <v>2.0004</v>
      </c>
      <c r="G708" s="400">
        <v>6.7141999999999999</v>
      </c>
      <c r="H708" s="400">
        <v>5.1520999999999999</v>
      </c>
      <c r="I708" s="400">
        <v>7.9805000000000001</v>
      </c>
      <c r="J708" s="400">
        <v>8.0909999999999993</v>
      </c>
      <c r="K708" s="400">
        <v>6.2625999999999999</v>
      </c>
      <c r="L708" s="400">
        <v>11.009</v>
      </c>
      <c r="M708" s="400">
        <v>6.6794000000000002</v>
      </c>
      <c r="N708" s="400">
        <v>7.4840999999999998</v>
      </c>
      <c r="O708" s="400">
        <v>4.3752000000000004</v>
      </c>
      <c r="P708" s="399">
        <v>2.7088000000000001</v>
      </c>
      <c r="Q708" s="399">
        <v>5.4909999999999997</v>
      </c>
      <c r="S708" s="399">
        <v>5.4116999999999997</v>
      </c>
      <c r="X708" s="399">
        <v>2.0415000000000001</v>
      </c>
      <c r="Y708" s="399">
        <v>5.6336000000000004</v>
      </c>
      <c r="Z708" s="399">
        <v>11.3833</v>
      </c>
    </row>
    <row r="709" spans="1:26">
      <c r="A709" s="402">
        <v>43636</v>
      </c>
      <c r="E709" s="400">
        <v>2.0004</v>
      </c>
      <c r="G709" s="400">
        <v>6.7141999999999999</v>
      </c>
      <c r="H709" s="400">
        <v>5.1520999999999999</v>
      </c>
      <c r="I709" s="400">
        <v>7.9805000000000001</v>
      </c>
      <c r="J709" s="400">
        <v>8.0909999999999993</v>
      </c>
      <c r="K709" s="400">
        <v>6.2625999999999999</v>
      </c>
      <c r="L709" s="400">
        <v>11.009</v>
      </c>
      <c r="M709" s="400">
        <v>6.6794000000000002</v>
      </c>
      <c r="N709" s="400">
        <v>7.4840999999999998</v>
      </c>
      <c r="O709" s="400">
        <v>4.3780999999999999</v>
      </c>
      <c r="P709" s="399">
        <v>2.6617999999999999</v>
      </c>
      <c r="Q709" s="399">
        <v>5.4999000000000002</v>
      </c>
      <c r="S709" s="399">
        <v>5.4116999999999997</v>
      </c>
      <c r="X709" s="399">
        <v>2.0415000000000001</v>
      </c>
      <c r="Y709" s="399">
        <v>5.6336000000000004</v>
      </c>
      <c r="Z709" s="399">
        <v>11.3833</v>
      </c>
    </row>
    <row r="710" spans="1:26">
      <c r="A710" s="402">
        <v>43637</v>
      </c>
      <c r="E710" s="400">
        <v>2.0004</v>
      </c>
      <c r="G710" s="400">
        <v>6.7141999999999999</v>
      </c>
      <c r="H710" s="400">
        <v>5.1520999999999999</v>
      </c>
      <c r="I710" s="400">
        <v>7.9805000000000001</v>
      </c>
      <c r="J710" s="400">
        <v>8.0909999999999993</v>
      </c>
      <c r="K710" s="400">
        <v>6.2625999999999999</v>
      </c>
      <c r="L710" s="400">
        <v>11.009</v>
      </c>
      <c r="M710" s="400">
        <v>6.6794000000000002</v>
      </c>
      <c r="N710" s="400">
        <v>7.4840999999999998</v>
      </c>
      <c r="O710" s="400">
        <v>4.3783000000000003</v>
      </c>
      <c r="P710" s="399">
        <v>2.6692999999999998</v>
      </c>
      <c r="Q710" s="399">
        <v>5.4934000000000003</v>
      </c>
      <c r="S710" s="399">
        <v>5.4116999999999997</v>
      </c>
      <c r="X710" s="399">
        <v>2.0415000000000001</v>
      </c>
      <c r="Y710" s="399">
        <v>5.6336000000000004</v>
      </c>
      <c r="Z710" s="399">
        <v>11.3833</v>
      </c>
    </row>
    <row r="711" spans="1:26">
      <c r="A711" s="402">
        <v>43640</v>
      </c>
      <c r="E711" s="400">
        <v>2.0004</v>
      </c>
      <c r="G711" s="400">
        <v>6.7141999999999999</v>
      </c>
      <c r="H711" s="400">
        <v>5.1520999999999999</v>
      </c>
      <c r="I711" s="400">
        <v>7.9805000000000001</v>
      </c>
      <c r="J711" s="400">
        <v>8.0909999999999993</v>
      </c>
      <c r="K711" s="400">
        <v>6.2625999999999999</v>
      </c>
      <c r="L711" s="400">
        <v>11.009</v>
      </c>
      <c r="M711" s="400">
        <v>6.6794000000000002</v>
      </c>
      <c r="N711" s="400">
        <v>7.4840999999999998</v>
      </c>
      <c r="O711" s="400">
        <v>4.3701999999999996</v>
      </c>
      <c r="P711" s="399">
        <v>2.6570999999999998</v>
      </c>
      <c r="Q711" s="399">
        <v>5.4791999999999996</v>
      </c>
      <c r="S711" s="399">
        <v>5.4116999999999997</v>
      </c>
      <c r="X711" s="399">
        <v>2.0415000000000001</v>
      </c>
      <c r="Y711" s="399">
        <v>5.6336000000000004</v>
      </c>
      <c r="Z711" s="399">
        <v>11.3833</v>
      </c>
    </row>
    <row r="712" spans="1:26">
      <c r="A712" s="402">
        <v>43641</v>
      </c>
      <c r="E712" s="400">
        <v>2.0004</v>
      </c>
      <c r="G712" s="400">
        <v>6.7141999999999999</v>
      </c>
      <c r="H712" s="400">
        <v>5.1520999999999999</v>
      </c>
      <c r="I712" s="400">
        <v>7.9805000000000001</v>
      </c>
      <c r="J712" s="400">
        <v>8.0909999999999993</v>
      </c>
      <c r="K712" s="400">
        <v>6.2625999999999999</v>
      </c>
      <c r="L712" s="400">
        <v>11.009</v>
      </c>
      <c r="M712" s="400">
        <v>6.6794000000000002</v>
      </c>
      <c r="N712" s="400">
        <v>7.4840999999999998</v>
      </c>
      <c r="O712" s="400">
        <v>4.3647</v>
      </c>
      <c r="P712" s="399">
        <v>2.6665999999999999</v>
      </c>
      <c r="Q712" s="399">
        <v>5.4805999999999999</v>
      </c>
      <c r="S712" s="399">
        <v>5.4116999999999997</v>
      </c>
      <c r="X712" s="399">
        <v>2.0415000000000001</v>
      </c>
      <c r="Y712" s="399">
        <v>5.6336000000000004</v>
      </c>
      <c r="Z712" s="399">
        <v>11.3833</v>
      </c>
    </row>
    <row r="713" spans="1:26">
      <c r="A713" s="402">
        <v>43642</v>
      </c>
      <c r="E713" s="400">
        <v>2.0004</v>
      </c>
      <c r="G713" s="400">
        <v>6.7141999999999999</v>
      </c>
      <c r="H713" s="400">
        <v>5.1520999999999999</v>
      </c>
      <c r="I713" s="400">
        <v>7.9805000000000001</v>
      </c>
      <c r="J713" s="400">
        <v>8.0909999999999993</v>
      </c>
      <c r="K713" s="400">
        <v>6.2625999999999999</v>
      </c>
      <c r="L713" s="400">
        <v>11.009</v>
      </c>
      <c r="M713" s="400">
        <v>6.6794000000000002</v>
      </c>
      <c r="N713" s="400">
        <v>7.4840999999999998</v>
      </c>
      <c r="O713" s="400">
        <v>4.3609999999999998</v>
      </c>
      <c r="P713" s="399">
        <v>2.6819000000000002</v>
      </c>
      <c r="Q713" s="399">
        <v>5.4791999999999996</v>
      </c>
      <c r="S713" s="399">
        <v>5.4116999999999997</v>
      </c>
      <c r="X713" s="399">
        <v>2.0415000000000001</v>
      </c>
      <c r="Y713" s="399">
        <v>5.6336000000000004</v>
      </c>
      <c r="Z713" s="399">
        <v>11.3833</v>
      </c>
    </row>
    <row r="714" spans="1:26">
      <c r="A714" s="402">
        <v>43643</v>
      </c>
      <c r="E714" s="400">
        <v>2.0004</v>
      </c>
      <c r="G714" s="400">
        <v>6.7141999999999999</v>
      </c>
      <c r="H714" s="400">
        <v>5.1520999999999999</v>
      </c>
      <c r="I714" s="400">
        <v>7.9805000000000001</v>
      </c>
      <c r="J714" s="400">
        <v>8.0909999999999993</v>
      </c>
      <c r="K714" s="400">
        <v>6.2625999999999999</v>
      </c>
      <c r="L714" s="400">
        <v>11.009</v>
      </c>
      <c r="M714" s="400">
        <v>6.6794000000000002</v>
      </c>
      <c r="N714" s="400">
        <v>7.4840999999999998</v>
      </c>
      <c r="O714" s="400">
        <v>4.3571</v>
      </c>
      <c r="P714" s="399">
        <v>2.6718000000000002</v>
      </c>
      <c r="Q714" s="399">
        <v>5.4817</v>
      </c>
      <c r="S714" s="399">
        <v>5.4116999999999997</v>
      </c>
      <c r="X714" s="399">
        <v>2.0415000000000001</v>
      </c>
      <c r="Y714" s="399">
        <v>5.6336000000000004</v>
      </c>
      <c r="Z714" s="399">
        <v>11.3833</v>
      </c>
    </row>
    <row r="715" spans="1:26">
      <c r="A715" s="402">
        <v>43644</v>
      </c>
      <c r="E715" s="400">
        <v>2.0004</v>
      </c>
      <c r="G715" s="400">
        <v>6.7141999999999999</v>
      </c>
      <c r="H715" s="400">
        <v>5.1520999999999999</v>
      </c>
      <c r="I715" s="400">
        <v>7.9805000000000001</v>
      </c>
      <c r="J715" s="400">
        <v>8.0909999999999993</v>
      </c>
      <c r="K715" s="400">
        <v>6.2625999999999999</v>
      </c>
      <c r="L715" s="400">
        <v>11.009</v>
      </c>
      <c r="M715" s="400">
        <v>6.6794000000000002</v>
      </c>
      <c r="N715" s="400">
        <v>7.4840999999999998</v>
      </c>
      <c r="O715" s="400">
        <v>4.3526999999999996</v>
      </c>
      <c r="P715" s="399">
        <v>2.645</v>
      </c>
      <c r="Q715" s="399">
        <v>5.4846000000000004</v>
      </c>
      <c r="S715" s="399">
        <v>5.4116999999999997</v>
      </c>
      <c r="X715" s="399">
        <v>2.0415000000000001</v>
      </c>
      <c r="Y715" s="399">
        <v>5.6336000000000004</v>
      </c>
      <c r="Z715" s="399">
        <v>11.3833</v>
      </c>
    </row>
    <row r="716" spans="1:26">
      <c r="A716" s="402">
        <v>43647</v>
      </c>
      <c r="E716" s="400">
        <v>1.9784999999999999</v>
      </c>
      <c r="G716" s="400">
        <v>6.9272</v>
      </c>
      <c r="H716" s="400">
        <v>5.2092000000000001</v>
      </c>
      <c r="I716" s="400">
        <v>8.1478000000000002</v>
      </c>
      <c r="J716" s="400">
        <v>8.1776999999999997</v>
      </c>
      <c r="K716" s="400">
        <v>6.2801</v>
      </c>
      <c r="L716" s="400">
        <v>11.205299999999999</v>
      </c>
      <c r="M716" s="400">
        <v>6.7784000000000004</v>
      </c>
      <c r="N716" s="400">
        <v>7.6181000000000001</v>
      </c>
      <c r="O716" s="400">
        <v>4.4236000000000004</v>
      </c>
      <c r="P716" s="399">
        <v>2.6941000000000002</v>
      </c>
      <c r="Q716" s="399">
        <v>5.5792000000000002</v>
      </c>
      <c r="S716" s="399">
        <v>5.4635999999999996</v>
      </c>
      <c r="X716" s="399">
        <v>2.0428999999999999</v>
      </c>
      <c r="Y716" s="399">
        <v>5.6833</v>
      </c>
      <c r="Z716" s="399">
        <v>11.575200000000001</v>
      </c>
    </row>
    <row r="717" spans="1:26">
      <c r="A717" s="402">
        <v>43648</v>
      </c>
      <c r="E717" s="400">
        <v>1.9784999999999999</v>
      </c>
      <c r="G717" s="400">
        <v>6.9272</v>
      </c>
      <c r="H717" s="400">
        <v>5.2092000000000001</v>
      </c>
      <c r="I717" s="400">
        <v>8.1478000000000002</v>
      </c>
      <c r="J717" s="400">
        <v>8.1776999999999997</v>
      </c>
      <c r="K717" s="400">
        <v>6.2801</v>
      </c>
      <c r="L717" s="400">
        <v>11.205299999999999</v>
      </c>
      <c r="M717" s="400">
        <v>6.7784000000000004</v>
      </c>
      <c r="N717" s="400">
        <v>7.6181000000000001</v>
      </c>
      <c r="O717" s="400">
        <v>4.4207999999999998</v>
      </c>
      <c r="P717" s="399">
        <v>2.6724000000000001</v>
      </c>
      <c r="Q717" s="399">
        <v>5.5830000000000002</v>
      </c>
      <c r="S717" s="399">
        <v>5.4635999999999996</v>
      </c>
      <c r="X717" s="399">
        <v>2.0428999999999999</v>
      </c>
      <c r="Y717" s="399">
        <v>5.6833</v>
      </c>
      <c r="Z717" s="399">
        <v>11.575200000000001</v>
      </c>
    </row>
    <row r="718" spans="1:26">
      <c r="A718" s="402">
        <v>43649</v>
      </c>
      <c r="E718" s="400">
        <v>1.9784999999999999</v>
      </c>
      <c r="G718" s="400">
        <v>6.9272</v>
      </c>
      <c r="H718" s="400">
        <v>5.2092000000000001</v>
      </c>
      <c r="I718" s="400">
        <v>8.1478000000000002</v>
      </c>
      <c r="J718" s="400">
        <v>8.1776999999999997</v>
      </c>
      <c r="K718" s="400">
        <v>6.2801</v>
      </c>
      <c r="L718" s="400">
        <v>11.205299999999999</v>
      </c>
      <c r="M718" s="400">
        <v>6.7784000000000004</v>
      </c>
      <c r="N718" s="400">
        <v>7.6181000000000001</v>
      </c>
      <c r="O718" s="400">
        <v>4.4194000000000004</v>
      </c>
      <c r="P718" s="399">
        <v>2.6461000000000001</v>
      </c>
      <c r="Q718" s="399">
        <v>5.5948000000000002</v>
      </c>
      <c r="S718" s="399">
        <v>5.4635999999999996</v>
      </c>
      <c r="X718" s="399">
        <v>2.0428999999999999</v>
      </c>
      <c r="Y718" s="399">
        <v>5.6833</v>
      </c>
      <c r="Z718" s="399">
        <v>11.575200000000001</v>
      </c>
    </row>
    <row r="719" spans="1:26">
      <c r="A719" s="402">
        <v>43650</v>
      </c>
      <c r="E719" s="400">
        <v>1.9784999999999999</v>
      </c>
      <c r="G719" s="400">
        <v>6.9272</v>
      </c>
      <c r="H719" s="400">
        <v>5.2092000000000001</v>
      </c>
      <c r="I719" s="400">
        <v>8.1478000000000002</v>
      </c>
      <c r="J719" s="400">
        <v>8.1776999999999997</v>
      </c>
      <c r="K719" s="400">
        <v>6.2801</v>
      </c>
      <c r="L719" s="400">
        <v>11.205299999999999</v>
      </c>
      <c r="M719" s="400">
        <v>6.7784000000000004</v>
      </c>
      <c r="N719" s="400">
        <v>7.6181000000000001</v>
      </c>
      <c r="O719" s="400">
        <v>4.4166999999999996</v>
      </c>
      <c r="P719" s="399">
        <v>2.6377999999999999</v>
      </c>
      <c r="Q719" s="399">
        <v>5.5979000000000001</v>
      </c>
      <c r="S719" s="399">
        <v>5.4635999999999996</v>
      </c>
      <c r="X719" s="399">
        <v>2.0428999999999999</v>
      </c>
      <c r="Y719" s="399">
        <v>5.6833</v>
      </c>
      <c r="Z719" s="399">
        <v>11.575200000000001</v>
      </c>
    </row>
    <row r="720" spans="1:26">
      <c r="A720" s="402">
        <v>43651</v>
      </c>
      <c r="E720" s="400">
        <v>1.9784999999999999</v>
      </c>
      <c r="G720" s="400">
        <v>6.9272</v>
      </c>
      <c r="H720" s="400">
        <v>5.2092000000000001</v>
      </c>
      <c r="I720" s="400">
        <v>8.1478000000000002</v>
      </c>
      <c r="J720" s="400">
        <v>8.1776999999999997</v>
      </c>
      <c r="K720" s="400">
        <v>6.2801</v>
      </c>
      <c r="L720" s="400">
        <v>11.205299999999999</v>
      </c>
      <c r="M720" s="400">
        <v>6.7784000000000004</v>
      </c>
      <c r="N720" s="400">
        <v>7.6181000000000001</v>
      </c>
      <c r="O720" s="400">
        <v>4.4122000000000003</v>
      </c>
      <c r="P720" s="399">
        <v>2.6371000000000002</v>
      </c>
      <c r="Q720" s="399">
        <v>5.5921000000000003</v>
      </c>
      <c r="S720" s="399">
        <v>5.4635999999999996</v>
      </c>
      <c r="X720" s="399">
        <v>2.0428999999999999</v>
      </c>
      <c r="Y720" s="399">
        <v>5.6833</v>
      </c>
      <c r="Z720" s="399">
        <v>11.575200000000001</v>
      </c>
    </row>
    <row r="721" spans="1:26">
      <c r="A721" s="402">
        <v>43654</v>
      </c>
      <c r="E721" s="400">
        <v>1.9784999999999999</v>
      </c>
      <c r="G721" s="400">
        <v>6.9272</v>
      </c>
      <c r="H721" s="400">
        <v>5.2092000000000001</v>
      </c>
      <c r="I721" s="400">
        <v>8.1478000000000002</v>
      </c>
      <c r="J721" s="400">
        <v>8.1776999999999997</v>
      </c>
      <c r="K721" s="400">
        <v>6.2801</v>
      </c>
      <c r="L721" s="400">
        <v>11.205299999999999</v>
      </c>
      <c r="M721" s="400">
        <v>6.7784000000000004</v>
      </c>
      <c r="N721" s="400">
        <v>7.6181000000000001</v>
      </c>
      <c r="O721" s="400">
        <v>4.4029999999999996</v>
      </c>
      <c r="P721" s="399">
        <v>2.6556999999999999</v>
      </c>
      <c r="Q721" s="399">
        <v>5.5883000000000003</v>
      </c>
      <c r="S721" s="399">
        <v>5.4635999999999996</v>
      </c>
      <c r="X721" s="399">
        <v>2.0428999999999999</v>
      </c>
      <c r="Y721" s="399">
        <v>5.6833</v>
      </c>
      <c r="Z721" s="399">
        <v>11.575200000000001</v>
      </c>
    </row>
    <row r="722" spans="1:26">
      <c r="A722" s="402">
        <v>43655</v>
      </c>
      <c r="E722" s="400">
        <v>1.9784999999999999</v>
      </c>
      <c r="G722" s="400">
        <v>6.9272</v>
      </c>
      <c r="H722" s="400">
        <v>5.2092000000000001</v>
      </c>
      <c r="I722" s="400">
        <v>8.1478000000000002</v>
      </c>
      <c r="J722" s="400">
        <v>8.1776999999999997</v>
      </c>
      <c r="K722" s="400">
        <v>6.2801</v>
      </c>
      <c r="L722" s="400">
        <v>11.205299999999999</v>
      </c>
      <c r="M722" s="400">
        <v>6.7784000000000004</v>
      </c>
      <c r="N722" s="400">
        <v>7.6181000000000001</v>
      </c>
      <c r="O722" s="400">
        <v>4.3981000000000003</v>
      </c>
      <c r="P722" s="399">
        <v>2.6838000000000002</v>
      </c>
      <c r="Q722" s="399">
        <v>5.5819999999999999</v>
      </c>
      <c r="S722" s="399">
        <v>5.4635999999999996</v>
      </c>
      <c r="X722" s="399">
        <v>2.0428999999999999</v>
      </c>
      <c r="Y722" s="399">
        <v>5.6833</v>
      </c>
      <c r="Z722" s="399">
        <v>11.575200000000001</v>
      </c>
    </row>
    <row r="723" spans="1:26">
      <c r="A723" s="402">
        <v>43656</v>
      </c>
      <c r="E723" s="400">
        <v>1.9784999999999999</v>
      </c>
      <c r="G723" s="400">
        <v>6.9272</v>
      </c>
      <c r="H723" s="400">
        <v>5.2092000000000001</v>
      </c>
      <c r="I723" s="400">
        <v>8.1478000000000002</v>
      </c>
      <c r="J723" s="400">
        <v>8.1776999999999997</v>
      </c>
      <c r="K723" s="400">
        <v>6.2801</v>
      </c>
      <c r="L723" s="400">
        <v>11.205299999999999</v>
      </c>
      <c r="M723" s="400">
        <v>6.7784000000000004</v>
      </c>
      <c r="N723" s="400">
        <v>7.6181000000000001</v>
      </c>
      <c r="O723" s="400">
        <v>4.3975999999999997</v>
      </c>
      <c r="P723" s="399">
        <v>2.6829999999999998</v>
      </c>
      <c r="Q723" s="399">
        <v>5.5731999999999999</v>
      </c>
      <c r="S723" s="399">
        <v>5.4635999999999996</v>
      </c>
      <c r="X723" s="399">
        <v>2.0428999999999999</v>
      </c>
      <c r="Y723" s="399">
        <v>5.6833</v>
      </c>
      <c r="Z723" s="399">
        <v>11.575200000000001</v>
      </c>
    </row>
    <row r="724" spans="1:26">
      <c r="A724" s="402">
        <v>43657</v>
      </c>
      <c r="E724" s="400">
        <v>1.9784999999999999</v>
      </c>
      <c r="G724" s="400">
        <v>6.9272</v>
      </c>
      <c r="H724" s="400">
        <v>5.2092000000000001</v>
      </c>
      <c r="I724" s="400">
        <v>8.1478000000000002</v>
      </c>
      <c r="J724" s="400">
        <v>8.1776999999999997</v>
      </c>
      <c r="K724" s="400">
        <v>6.2801</v>
      </c>
      <c r="L724" s="400">
        <v>11.205299999999999</v>
      </c>
      <c r="M724" s="400">
        <v>6.7784000000000004</v>
      </c>
      <c r="N724" s="400">
        <v>7.6181000000000001</v>
      </c>
      <c r="O724" s="400">
        <v>4.3936999999999999</v>
      </c>
      <c r="P724" s="399">
        <v>2.6617999999999999</v>
      </c>
      <c r="Q724" s="399">
        <v>5.5792999999999999</v>
      </c>
      <c r="S724" s="399">
        <v>5.4635999999999996</v>
      </c>
      <c r="X724" s="399">
        <v>2.0428999999999999</v>
      </c>
      <c r="Y724" s="399">
        <v>5.6833</v>
      </c>
      <c r="Z724" s="399">
        <v>11.575200000000001</v>
      </c>
    </row>
    <row r="725" spans="1:26">
      <c r="A725" s="402">
        <v>43658</v>
      </c>
      <c r="E725" s="400">
        <v>1.9784999999999999</v>
      </c>
      <c r="G725" s="400">
        <v>6.9272</v>
      </c>
      <c r="H725" s="400">
        <v>5.2092000000000001</v>
      </c>
      <c r="I725" s="400">
        <v>8.1478000000000002</v>
      </c>
      <c r="J725" s="400">
        <v>8.1776999999999997</v>
      </c>
      <c r="K725" s="400">
        <v>6.2801</v>
      </c>
      <c r="L725" s="400">
        <v>11.205299999999999</v>
      </c>
      <c r="M725" s="400">
        <v>6.7784000000000004</v>
      </c>
      <c r="N725" s="400">
        <v>7.6181000000000001</v>
      </c>
      <c r="O725" s="400">
        <v>4.3918999999999997</v>
      </c>
      <c r="P725" s="399">
        <v>2.6556000000000002</v>
      </c>
      <c r="Q725" s="399">
        <v>5.5690999999999997</v>
      </c>
      <c r="S725" s="399">
        <v>5.4635999999999996</v>
      </c>
      <c r="X725" s="399">
        <v>2.0428999999999999</v>
      </c>
      <c r="Y725" s="399">
        <v>5.6833</v>
      </c>
      <c r="Z725" s="399">
        <v>11.575200000000001</v>
      </c>
    </row>
    <row r="726" spans="1:26">
      <c r="A726" s="402">
        <v>43661</v>
      </c>
      <c r="E726" s="400">
        <v>1.9784999999999999</v>
      </c>
      <c r="G726" s="400">
        <v>6.9272</v>
      </c>
      <c r="H726" s="400">
        <v>5.2092000000000001</v>
      </c>
      <c r="I726" s="400">
        <v>8.1478000000000002</v>
      </c>
      <c r="J726" s="400">
        <v>8.1776999999999997</v>
      </c>
      <c r="K726" s="400">
        <v>6.2801</v>
      </c>
      <c r="L726" s="400">
        <v>11.205299999999999</v>
      </c>
      <c r="M726" s="400">
        <v>6.7784000000000004</v>
      </c>
      <c r="N726" s="400">
        <v>7.6181000000000001</v>
      </c>
      <c r="O726" s="400">
        <v>4.3996000000000004</v>
      </c>
      <c r="P726" s="399">
        <v>2.6575000000000002</v>
      </c>
      <c r="Q726" s="399">
        <v>5.5716999999999999</v>
      </c>
      <c r="S726" s="399">
        <v>5.4635999999999996</v>
      </c>
      <c r="X726" s="399">
        <v>2.0428999999999999</v>
      </c>
      <c r="Y726" s="399">
        <v>5.6833</v>
      </c>
      <c r="Z726" s="399">
        <v>11.575200000000001</v>
      </c>
    </row>
    <row r="727" spans="1:26">
      <c r="A727" s="402">
        <v>43662</v>
      </c>
      <c r="E727" s="400">
        <v>1.9784999999999999</v>
      </c>
      <c r="G727" s="400">
        <v>6.9272</v>
      </c>
      <c r="H727" s="400">
        <v>5.2092000000000001</v>
      </c>
      <c r="I727" s="400">
        <v>8.1478000000000002</v>
      </c>
      <c r="J727" s="400">
        <v>8.1776999999999997</v>
      </c>
      <c r="K727" s="400">
        <v>6.2801</v>
      </c>
      <c r="L727" s="400">
        <v>11.205299999999999</v>
      </c>
      <c r="M727" s="400">
        <v>6.7784000000000004</v>
      </c>
      <c r="N727" s="400">
        <v>7.6181000000000001</v>
      </c>
      <c r="O727" s="400">
        <v>4.3967999999999998</v>
      </c>
      <c r="P727" s="399">
        <v>2.6486999999999998</v>
      </c>
      <c r="Q727" s="399">
        <v>5.5686999999999998</v>
      </c>
      <c r="S727" s="399">
        <v>5.4635999999999996</v>
      </c>
      <c r="X727" s="399">
        <v>2.0428999999999999</v>
      </c>
      <c r="Y727" s="399">
        <v>5.6833</v>
      </c>
      <c r="Z727" s="399">
        <v>11.575200000000001</v>
      </c>
    </row>
    <row r="728" spans="1:26">
      <c r="A728" s="402">
        <v>43663</v>
      </c>
      <c r="E728" s="400">
        <v>1.9784999999999999</v>
      </c>
      <c r="G728" s="400">
        <v>6.9272</v>
      </c>
      <c r="H728" s="400">
        <v>5.2092000000000001</v>
      </c>
      <c r="I728" s="400">
        <v>8.1478000000000002</v>
      </c>
      <c r="J728" s="400">
        <v>8.1776999999999997</v>
      </c>
      <c r="K728" s="400">
        <v>6.2801</v>
      </c>
      <c r="L728" s="400">
        <v>11.205299999999999</v>
      </c>
      <c r="M728" s="400">
        <v>6.7784000000000004</v>
      </c>
      <c r="N728" s="400">
        <v>7.6181000000000001</v>
      </c>
      <c r="O728" s="400">
        <v>4.3910999999999998</v>
      </c>
      <c r="P728" s="399">
        <v>2.6680000000000001</v>
      </c>
      <c r="Q728" s="399">
        <v>5.5637999999999996</v>
      </c>
      <c r="S728" s="399">
        <v>5.4635999999999996</v>
      </c>
      <c r="X728" s="399">
        <v>2.0428999999999999</v>
      </c>
      <c r="Y728" s="399">
        <v>5.6833</v>
      </c>
      <c r="Z728" s="399">
        <v>11.575200000000001</v>
      </c>
    </row>
    <row r="729" spans="1:26">
      <c r="A729" s="402">
        <v>43664</v>
      </c>
      <c r="E729" s="400">
        <v>1.9784999999999999</v>
      </c>
      <c r="G729" s="400">
        <v>6.9272</v>
      </c>
      <c r="H729" s="400">
        <v>5.2092000000000001</v>
      </c>
      <c r="I729" s="400">
        <v>8.1478000000000002</v>
      </c>
      <c r="J729" s="400">
        <v>8.1776999999999997</v>
      </c>
      <c r="K729" s="400">
        <v>6.2801</v>
      </c>
      <c r="L729" s="400">
        <v>11.205299999999999</v>
      </c>
      <c r="M729" s="400">
        <v>6.7784000000000004</v>
      </c>
      <c r="N729" s="400">
        <v>7.6181000000000001</v>
      </c>
      <c r="O729" s="400">
        <v>4.3844000000000003</v>
      </c>
      <c r="P729" s="399">
        <v>2.7101000000000002</v>
      </c>
      <c r="Q729" s="399">
        <v>5.5675999999999997</v>
      </c>
      <c r="S729" s="399">
        <v>5.4635999999999996</v>
      </c>
      <c r="X729" s="399">
        <v>2.0428999999999999</v>
      </c>
      <c r="Y729" s="399">
        <v>5.6833</v>
      </c>
      <c r="Z729" s="399">
        <v>11.575200000000001</v>
      </c>
    </row>
    <row r="730" spans="1:26">
      <c r="A730" s="402">
        <v>43665</v>
      </c>
      <c r="E730" s="400">
        <v>1.9784999999999999</v>
      </c>
      <c r="G730" s="400">
        <v>6.9272</v>
      </c>
      <c r="H730" s="400">
        <v>5.2092000000000001</v>
      </c>
      <c r="I730" s="400">
        <v>8.1478000000000002</v>
      </c>
      <c r="J730" s="400">
        <v>8.1776999999999997</v>
      </c>
      <c r="K730" s="400">
        <v>6.2801</v>
      </c>
      <c r="L730" s="400">
        <v>11.205299999999999</v>
      </c>
      <c r="M730" s="400">
        <v>6.7784000000000004</v>
      </c>
      <c r="N730" s="400">
        <v>7.6181000000000001</v>
      </c>
      <c r="O730" s="400">
        <v>4.3818999999999999</v>
      </c>
      <c r="P730" s="399">
        <v>2.7212999999999998</v>
      </c>
      <c r="Q730" s="399">
        <v>5.5715000000000003</v>
      </c>
      <c r="S730" s="399">
        <v>5.4635999999999996</v>
      </c>
      <c r="X730" s="399">
        <v>2.0428999999999999</v>
      </c>
      <c r="Y730" s="399">
        <v>5.6833</v>
      </c>
      <c r="Z730" s="399">
        <v>11.575200000000001</v>
      </c>
    </row>
    <row r="731" spans="1:26">
      <c r="A731" s="402">
        <v>43668</v>
      </c>
      <c r="E731" s="400">
        <v>1.9784999999999999</v>
      </c>
      <c r="G731" s="400">
        <v>6.9272</v>
      </c>
      <c r="H731" s="400">
        <v>5.2092000000000001</v>
      </c>
      <c r="I731" s="400">
        <v>8.1478000000000002</v>
      </c>
      <c r="J731" s="400">
        <v>8.1776999999999997</v>
      </c>
      <c r="K731" s="400">
        <v>6.2801</v>
      </c>
      <c r="L731" s="400">
        <v>11.205299999999999</v>
      </c>
      <c r="M731" s="400">
        <v>6.7784000000000004</v>
      </c>
      <c r="N731" s="400">
        <v>7.6181000000000001</v>
      </c>
      <c r="O731" s="400">
        <v>4.3743999999999996</v>
      </c>
      <c r="P731" s="399">
        <v>2.7058</v>
      </c>
      <c r="Q731" s="399">
        <v>5.5728</v>
      </c>
      <c r="S731" s="399">
        <v>5.4635999999999996</v>
      </c>
      <c r="X731" s="399">
        <v>2.0428999999999999</v>
      </c>
      <c r="Y731" s="399">
        <v>5.6833</v>
      </c>
      <c r="Z731" s="399">
        <v>11.575200000000001</v>
      </c>
    </row>
    <row r="732" spans="1:26">
      <c r="A732" s="402">
        <v>43669</v>
      </c>
      <c r="E732" s="400">
        <v>1.9784999999999999</v>
      </c>
      <c r="G732" s="400">
        <v>6.9272</v>
      </c>
      <c r="H732" s="400">
        <v>5.2092000000000001</v>
      </c>
      <c r="I732" s="400">
        <v>8.1478000000000002</v>
      </c>
      <c r="J732" s="400">
        <v>8.1776999999999997</v>
      </c>
      <c r="K732" s="400">
        <v>6.2801</v>
      </c>
      <c r="L732" s="400">
        <v>11.205299999999999</v>
      </c>
      <c r="M732" s="400">
        <v>6.7784000000000004</v>
      </c>
      <c r="N732" s="400">
        <v>7.6181000000000001</v>
      </c>
      <c r="O732" s="400">
        <v>4.3743999999999996</v>
      </c>
      <c r="P732" s="399">
        <v>2.6787999999999998</v>
      </c>
      <c r="Q732" s="399">
        <v>5.5728</v>
      </c>
      <c r="S732" s="399">
        <v>5.4635999999999996</v>
      </c>
      <c r="X732" s="399">
        <v>2.0428999999999999</v>
      </c>
      <c r="Y732" s="399">
        <v>5.6833</v>
      </c>
      <c r="Z732" s="399">
        <v>11.575200000000001</v>
      </c>
    </row>
    <row r="733" spans="1:26">
      <c r="A733" s="402">
        <v>43670</v>
      </c>
      <c r="E733" s="400">
        <v>1.9784999999999999</v>
      </c>
      <c r="G733" s="400">
        <v>6.9272</v>
      </c>
      <c r="H733" s="400">
        <v>5.2092000000000001</v>
      </c>
      <c r="I733" s="400">
        <v>8.1478000000000002</v>
      </c>
      <c r="J733" s="400">
        <v>8.1776999999999997</v>
      </c>
      <c r="K733" s="400">
        <v>6.2801</v>
      </c>
      <c r="L733" s="400">
        <v>11.205299999999999</v>
      </c>
      <c r="M733" s="400">
        <v>6.7784000000000004</v>
      </c>
      <c r="N733" s="400">
        <v>7.6181000000000001</v>
      </c>
      <c r="O733" s="400">
        <v>4.3738000000000001</v>
      </c>
      <c r="P733" s="399">
        <v>2.6583999999999999</v>
      </c>
      <c r="Q733" s="399">
        <v>5.5841000000000003</v>
      </c>
      <c r="S733" s="399">
        <v>5.4635999999999996</v>
      </c>
      <c r="X733" s="399">
        <v>2.0428999999999999</v>
      </c>
      <c r="Y733" s="399">
        <v>5.6833</v>
      </c>
      <c r="Z733" s="399">
        <v>11.575200000000001</v>
      </c>
    </row>
    <row r="734" spans="1:26">
      <c r="A734" s="402">
        <v>43671</v>
      </c>
      <c r="E734" s="400">
        <v>1.9784999999999999</v>
      </c>
      <c r="G734" s="400">
        <v>6.9272</v>
      </c>
      <c r="H734" s="400">
        <v>5.2092000000000001</v>
      </c>
      <c r="I734" s="400">
        <v>8.1478000000000002</v>
      </c>
      <c r="J734" s="400">
        <v>8.1776999999999997</v>
      </c>
      <c r="K734" s="400">
        <v>6.2801</v>
      </c>
      <c r="L734" s="400">
        <v>11.205299999999999</v>
      </c>
      <c r="M734" s="400">
        <v>6.7784000000000004</v>
      </c>
      <c r="N734" s="400">
        <v>7.6181000000000001</v>
      </c>
      <c r="O734" s="400">
        <v>4.3723000000000001</v>
      </c>
      <c r="P734" s="399">
        <v>2.6343000000000001</v>
      </c>
      <c r="Q734" s="399">
        <v>5.5800999999999998</v>
      </c>
      <c r="S734" s="399">
        <v>5.4635999999999996</v>
      </c>
      <c r="X734" s="399">
        <v>2.0428999999999999</v>
      </c>
      <c r="Y734" s="399">
        <v>5.6833</v>
      </c>
      <c r="Z734" s="399">
        <v>11.575200000000001</v>
      </c>
    </row>
    <row r="735" spans="1:26">
      <c r="A735" s="402">
        <v>43672</v>
      </c>
      <c r="E735" s="400">
        <v>1.9784999999999999</v>
      </c>
      <c r="G735" s="400">
        <v>6.9272</v>
      </c>
      <c r="H735" s="400">
        <v>5.2092000000000001</v>
      </c>
      <c r="I735" s="400">
        <v>8.1478000000000002</v>
      </c>
      <c r="J735" s="400">
        <v>8.1776999999999997</v>
      </c>
      <c r="K735" s="400">
        <v>6.2801</v>
      </c>
      <c r="L735" s="400">
        <v>11.205299999999999</v>
      </c>
      <c r="M735" s="400">
        <v>6.7784000000000004</v>
      </c>
      <c r="N735" s="400">
        <v>7.6181000000000001</v>
      </c>
      <c r="O735" s="400">
        <v>4.3719000000000001</v>
      </c>
      <c r="P735" s="399">
        <v>2.6396000000000002</v>
      </c>
      <c r="Q735" s="399">
        <v>5.5705</v>
      </c>
      <c r="S735" s="399">
        <v>5.4635999999999996</v>
      </c>
      <c r="X735" s="399">
        <v>2.0428999999999999</v>
      </c>
      <c r="Y735" s="399">
        <v>5.6833</v>
      </c>
      <c r="Z735" s="399">
        <v>11.575200000000001</v>
      </c>
    </row>
    <row r="736" spans="1:26">
      <c r="A736" s="402">
        <v>43675</v>
      </c>
      <c r="E736" s="400">
        <v>1.9784999999999999</v>
      </c>
      <c r="G736" s="400">
        <v>6.9272</v>
      </c>
      <c r="H736" s="400">
        <v>5.2092000000000001</v>
      </c>
      <c r="I736" s="400">
        <v>8.1478000000000002</v>
      </c>
      <c r="J736" s="400">
        <v>8.1776999999999997</v>
      </c>
      <c r="K736" s="400">
        <v>6.2801</v>
      </c>
      <c r="L736" s="400">
        <v>11.205299999999999</v>
      </c>
      <c r="M736" s="400">
        <v>6.7784000000000004</v>
      </c>
      <c r="N736" s="400">
        <v>7.6181000000000001</v>
      </c>
      <c r="O736" s="400">
        <v>4.3625999999999996</v>
      </c>
      <c r="P736" s="399">
        <v>2.613</v>
      </c>
      <c r="Q736" s="399">
        <v>5.5610999999999997</v>
      </c>
      <c r="S736" s="399">
        <v>5.4635999999999996</v>
      </c>
      <c r="X736" s="399">
        <v>2.0428999999999999</v>
      </c>
      <c r="Y736" s="399">
        <v>5.6833</v>
      </c>
      <c r="Z736" s="399">
        <v>11.575200000000001</v>
      </c>
    </row>
    <row r="737" spans="1:26">
      <c r="A737" s="402">
        <v>43676</v>
      </c>
      <c r="E737" s="400">
        <v>1.9784999999999999</v>
      </c>
      <c r="G737" s="400">
        <v>6.9272</v>
      </c>
      <c r="H737" s="400">
        <v>5.2092000000000001</v>
      </c>
      <c r="I737" s="400">
        <v>8.1478000000000002</v>
      </c>
      <c r="J737" s="400">
        <v>8.1776999999999997</v>
      </c>
      <c r="K737" s="400">
        <v>6.2801</v>
      </c>
      <c r="L737" s="400">
        <v>11.205299999999999</v>
      </c>
      <c r="M737" s="400">
        <v>6.7784000000000004</v>
      </c>
      <c r="N737" s="400">
        <v>7.6181000000000001</v>
      </c>
      <c r="O737" s="400">
        <v>4.3586</v>
      </c>
      <c r="P737" s="399">
        <v>2.6332</v>
      </c>
      <c r="Q737" s="399">
        <v>5.5590000000000002</v>
      </c>
      <c r="S737" s="399">
        <v>5.4635999999999996</v>
      </c>
      <c r="X737" s="399">
        <v>2.0428999999999999</v>
      </c>
      <c r="Y737" s="399">
        <v>5.6833</v>
      </c>
      <c r="Z737" s="399">
        <v>11.575200000000001</v>
      </c>
    </row>
    <row r="738" spans="1:26">
      <c r="A738" s="402">
        <v>43677</v>
      </c>
      <c r="E738" s="400">
        <v>1.9784999999999999</v>
      </c>
      <c r="G738" s="400">
        <v>6.9272</v>
      </c>
      <c r="H738" s="400">
        <v>5.2092000000000001</v>
      </c>
      <c r="I738" s="400">
        <v>8.1478000000000002</v>
      </c>
      <c r="J738" s="400">
        <v>8.1776999999999997</v>
      </c>
      <c r="K738" s="400">
        <v>6.2801</v>
      </c>
      <c r="L738" s="400">
        <v>11.205299999999999</v>
      </c>
      <c r="M738" s="400">
        <v>6.7784000000000004</v>
      </c>
      <c r="N738" s="400">
        <v>7.6181000000000001</v>
      </c>
      <c r="O738" s="400">
        <v>4.3516000000000004</v>
      </c>
      <c r="P738" s="399">
        <v>2.6341999999999999</v>
      </c>
      <c r="Q738" s="399">
        <v>5.556</v>
      </c>
      <c r="S738" s="399">
        <v>5.4635999999999996</v>
      </c>
      <c r="X738" s="399">
        <v>2.0428999999999999</v>
      </c>
      <c r="Y738" s="399">
        <v>5.6833</v>
      </c>
      <c r="Z738" s="399">
        <v>11.575200000000001</v>
      </c>
    </row>
    <row r="739" spans="1:26">
      <c r="A739" s="402">
        <v>43678</v>
      </c>
      <c r="E739" s="400">
        <v>1.9539</v>
      </c>
      <c r="G739" s="400">
        <v>7.0388000000000002</v>
      </c>
      <c r="H739" s="400">
        <v>5.2771999999999997</v>
      </c>
      <c r="I739" s="400">
        <v>8.3223000000000003</v>
      </c>
      <c r="J739" s="400">
        <v>8.2241999999999997</v>
      </c>
      <c r="K739" s="400">
        <v>6.2419000000000002</v>
      </c>
      <c r="L739" s="400">
        <v>11.246</v>
      </c>
      <c r="M739" s="400">
        <v>6.8342999999999998</v>
      </c>
      <c r="N739" s="400">
        <v>7.6604000000000001</v>
      </c>
      <c r="O739" s="400">
        <v>4.4187000000000003</v>
      </c>
      <c r="P739" s="399">
        <v>2.6341999999999999</v>
      </c>
      <c r="Q739" s="399">
        <v>5.6355000000000004</v>
      </c>
      <c r="S739" s="399">
        <v>5.4909999999999997</v>
      </c>
      <c r="X739" s="399">
        <v>2.0383</v>
      </c>
      <c r="Y739" s="399">
        <v>5.6969000000000003</v>
      </c>
      <c r="Z739" s="399">
        <v>11.772500000000001</v>
      </c>
    </row>
    <row r="740" spans="1:26">
      <c r="A740" s="402">
        <v>43679</v>
      </c>
      <c r="E740" s="400">
        <v>1.9539</v>
      </c>
      <c r="G740" s="400">
        <v>7.0388000000000002</v>
      </c>
      <c r="H740" s="400">
        <v>5.2771999999999997</v>
      </c>
      <c r="I740" s="400">
        <v>8.3223000000000003</v>
      </c>
      <c r="J740" s="400">
        <v>8.2241999999999997</v>
      </c>
      <c r="K740" s="400">
        <v>6.2419000000000002</v>
      </c>
      <c r="L740" s="400">
        <v>11.246</v>
      </c>
      <c r="M740" s="400">
        <v>6.8342999999999998</v>
      </c>
      <c r="N740" s="400">
        <v>7.6604000000000001</v>
      </c>
      <c r="O740" s="400">
        <v>4.4103000000000003</v>
      </c>
      <c r="P740" s="399">
        <v>2.6602999999999999</v>
      </c>
      <c r="Q740" s="399">
        <v>5.6387999999999998</v>
      </c>
      <c r="S740" s="399">
        <v>5.4909999999999997</v>
      </c>
      <c r="X740" s="399">
        <v>2.0383</v>
      </c>
      <c r="Y740" s="399">
        <v>5.6969000000000003</v>
      </c>
      <c r="Z740" s="399">
        <v>11.772500000000001</v>
      </c>
    </row>
    <row r="741" spans="1:26">
      <c r="A741" s="402">
        <v>43682</v>
      </c>
      <c r="E741" s="400">
        <v>1.9539</v>
      </c>
      <c r="G741" s="400">
        <v>7.0388000000000002</v>
      </c>
      <c r="H741" s="400">
        <v>5.2771999999999997</v>
      </c>
      <c r="I741" s="400">
        <v>8.3223000000000003</v>
      </c>
      <c r="J741" s="400">
        <v>8.2241999999999997</v>
      </c>
      <c r="K741" s="400">
        <v>6.2419000000000002</v>
      </c>
      <c r="L741" s="400">
        <v>11.246</v>
      </c>
      <c r="M741" s="400">
        <v>6.8342999999999998</v>
      </c>
      <c r="N741" s="400">
        <v>7.6604000000000001</v>
      </c>
      <c r="O741" s="400">
        <v>4.3708999999999998</v>
      </c>
      <c r="P741" s="399">
        <v>2.7210000000000001</v>
      </c>
      <c r="Q741" s="399">
        <v>5.6307</v>
      </c>
      <c r="S741" s="399">
        <v>5.4909999999999997</v>
      </c>
      <c r="X741" s="399">
        <v>2.0383</v>
      </c>
      <c r="Y741" s="399">
        <v>5.6969000000000003</v>
      </c>
      <c r="Z741" s="399">
        <v>11.772500000000001</v>
      </c>
    </row>
    <row r="742" spans="1:26">
      <c r="A742" s="402">
        <v>43683</v>
      </c>
      <c r="E742" s="400">
        <v>1.9539</v>
      </c>
      <c r="G742" s="400">
        <v>7.0388000000000002</v>
      </c>
      <c r="H742" s="400">
        <v>5.2771999999999997</v>
      </c>
      <c r="I742" s="400">
        <v>8.3223000000000003</v>
      </c>
      <c r="J742" s="400">
        <v>8.2241999999999997</v>
      </c>
      <c r="K742" s="400">
        <v>6.2419000000000002</v>
      </c>
      <c r="L742" s="400">
        <v>11.246</v>
      </c>
      <c r="M742" s="400">
        <v>6.8342999999999998</v>
      </c>
      <c r="N742" s="400">
        <v>7.6604000000000001</v>
      </c>
      <c r="O742" s="400">
        <v>4.3711000000000002</v>
      </c>
      <c r="P742" s="399">
        <v>2.71</v>
      </c>
      <c r="Q742" s="399">
        <v>5.6272000000000002</v>
      </c>
      <c r="S742" s="399">
        <v>5.4909999999999997</v>
      </c>
      <c r="X742" s="399">
        <v>2.0383</v>
      </c>
      <c r="Y742" s="399">
        <v>5.6969000000000003</v>
      </c>
      <c r="Z742" s="399">
        <v>11.772500000000001</v>
      </c>
    </row>
    <row r="743" spans="1:26">
      <c r="A743" s="402">
        <v>43684</v>
      </c>
      <c r="E743" s="400">
        <v>1.9539</v>
      </c>
      <c r="G743" s="400">
        <v>7.0388000000000002</v>
      </c>
      <c r="H743" s="400">
        <v>5.2771999999999997</v>
      </c>
      <c r="I743" s="400">
        <v>8.3223000000000003</v>
      </c>
      <c r="J743" s="400">
        <v>8.2241999999999997</v>
      </c>
      <c r="K743" s="400">
        <v>6.2419000000000002</v>
      </c>
      <c r="L743" s="400">
        <v>11.246</v>
      </c>
      <c r="M743" s="400">
        <v>6.8342999999999998</v>
      </c>
      <c r="N743" s="400">
        <v>7.6604000000000001</v>
      </c>
      <c r="O743" s="400">
        <v>4.3661000000000003</v>
      </c>
      <c r="P743" s="399">
        <v>2.6970999999999998</v>
      </c>
      <c r="Q743" s="399">
        <v>5.6304999999999996</v>
      </c>
      <c r="S743" s="399">
        <v>5.4909999999999997</v>
      </c>
      <c r="X743" s="399">
        <v>2.0383</v>
      </c>
      <c r="Y743" s="399">
        <v>5.6969000000000003</v>
      </c>
      <c r="Z743" s="399">
        <v>11.772500000000001</v>
      </c>
    </row>
    <row r="744" spans="1:26">
      <c r="A744" s="402">
        <v>43685</v>
      </c>
      <c r="E744" s="400">
        <v>1.9539</v>
      </c>
      <c r="G744" s="400">
        <v>7.0388000000000002</v>
      </c>
      <c r="H744" s="400">
        <v>5.2771999999999997</v>
      </c>
      <c r="I744" s="400">
        <v>8.3223000000000003</v>
      </c>
      <c r="J744" s="400">
        <v>8.2241999999999997</v>
      </c>
      <c r="K744" s="400">
        <v>6.2419000000000002</v>
      </c>
      <c r="L744" s="400">
        <v>11.246</v>
      </c>
      <c r="M744" s="400">
        <v>6.8342999999999998</v>
      </c>
      <c r="N744" s="400">
        <v>7.6604000000000001</v>
      </c>
      <c r="O744" s="400">
        <v>4.3712</v>
      </c>
      <c r="P744" s="399">
        <v>2.6280999999999999</v>
      </c>
      <c r="Q744" s="399">
        <v>5.6349999999999998</v>
      </c>
      <c r="S744" s="399">
        <v>5.4909999999999997</v>
      </c>
      <c r="X744" s="399">
        <v>2.0383</v>
      </c>
      <c r="Y744" s="399">
        <v>5.6969000000000003</v>
      </c>
      <c r="Z744" s="399">
        <v>11.772500000000001</v>
      </c>
    </row>
    <row r="745" spans="1:26">
      <c r="A745" s="402">
        <v>43686</v>
      </c>
      <c r="E745" s="400">
        <v>1.9539</v>
      </c>
      <c r="G745" s="400">
        <v>7.0388000000000002</v>
      </c>
      <c r="H745" s="400">
        <v>5.2771999999999997</v>
      </c>
      <c r="I745" s="400">
        <v>8.3223000000000003</v>
      </c>
      <c r="J745" s="400">
        <v>8.2241999999999997</v>
      </c>
      <c r="K745" s="400">
        <v>6.2419000000000002</v>
      </c>
      <c r="L745" s="400">
        <v>11.246</v>
      </c>
      <c r="M745" s="400">
        <v>6.8342999999999998</v>
      </c>
      <c r="N745" s="400">
        <v>7.6604000000000001</v>
      </c>
      <c r="O745" s="400">
        <v>4.3658999999999999</v>
      </c>
      <c r="P745" s="399">
        <v>2.6225000000000001</v>
      </c>
      <c r="Q745" s="399">
        <v>5.6463999999999999</v>
      </c>
      <c r="S745" s="399">
        <v>5.4909999999999997</v>
      </c>
      <c r="X745" s="399">
        <v>2.0383</v>
      </c>
      <c r="Y745" s="399">
        <v>5.6969000000000003</v>
      </c>
      <c r="Z745" s="399">
        <v>11.772500000000001</v>
      </c>
    </row>
    <row r="746" spans="1:26">
      <c r="A746" s="402">
        <v>43689</v>
      </c>
      <c r="E746" s="400">
        <v>1.9539</v>
      </c>
      <c r="G746" s="400">
        <v>7.0388000000000002</v>
      </c>
      <c r="H746" s="400">
        <v>5.2771999999999997</v>
      </c>
      <c r="I746" s="400">
        <v>8.3223000000000003</v>
      </c>
      <c r="J746" s="400">
        <v>8.2241999999999997</v>
      </c>
      <c r="K746" s="400">
        <v>6.2419000000000002</v>
      </c>
      <c r="L746" s="400">
        <v>11.246</v>
      </c>
      <c r="M746" s="400">
        <v>6.8342999999999998</v>
      </c>
      <c r="N746" s="400">
        <v>7.6604000000000001</v>
      </c>
      <c r="O746" s="400">
        <v>4.3559999999999999</v>
      </c>
      <c r="P746" s="399">
        <v>2.6145</v>
      </c>
      <c r="Q746" s="399">
        <v>5.6412000000000004</v>
      </c>
      <c r="S746" s="399">
        <v>5.4909999999999997</v>
      </c>
      <c r="X746" s="399">
        <v>2.0383</v>
      </c>
      <c r="Y746" s="399">
        <v>5.6969000000000003</v>
      </c>
      <c r="Z746" s="399">
        <v>11.772500000000001</v>
      </c>
    </row>
    <row r="747" spans="1:26">
      <c r="A747" s="402">
        <v>43690</v>
      </c>
      <c r="E747" s="400">
        <v>1.9539</v>
      </c>
      <c r="G747" s="400">
        <v>7.0388000000000002</v>
      </c>
      <c r="H747" s="400">
        <v>5.2771999999999997</v>
      </c>
      <c r="I747" s="400">
        <v>8.3223000000000003</v>
      </c>
      <c r="J747" s="400">
        <v>8.2241999999999997</v>
      </c>
      <c r="K747" s="400">
        <v>6.2419000000000002</v>
      </c>
      <c r="L747" s="400">
        <v>11.246</v>
      </c>
      <c r="M747" s="400">
        <v>6.8342999999999998</v>
      </c>
      <c r="N747" s="400">
        <v>7.6604000000000001</v>
      </c>
      <c r="O747" s="400">
        <v>4.3558000000000003</v>
      </c>
      <c r="P747" s="399">
        <v>2.6139000000000001</v>
      </c>
      <c r="Q747" s="399">
        <v>5.6459999999999999</v>
      </c>
      <c r="S747" s="399">
        <v>5.4909999999999997</v>
      </c>
      <c r="X747" s="399">
        <v>2.0383</v>
      </c>
      <c r="Y747" s="399">
        <v>5.6969000000000003</v>
      </c>
      <c r="Z747" s="399">
        <v>11.772500000000001</v>
      </c>
    </row>
    <row r="748" spans="1:26">
      <c r="A748" s="402">
        <v>43691</v>
      </c>
      <c r="E748" s="400">
        <v>1.9539</v>
      </c>
      <c r="G748" s="400">
        <v>7.0388000000000002</v>
      </c>
      <c r="H748" s="400">
        <v>5.2771999999999997</v>
      </c>
      <c r="I748" s="400">
        <v>8.3223000000000003</v>
      </c>
      <c r="J748" s="400">
        <v>8.2241999999999997</v>
      </c>
      <c r="K748" s="400">
        <v>6.2419000000000002</v>
      </c>
      <c r="L748" s="400">
        <v>11.246</v>
      </c>
      <c r="M748" s="400">
        <v>6.8342999999999998</v>
      </c>
      <c r="N748" s="400">
        <v>7.6604000000000001</v>
      </c>
      <c r="O748" s="400">
        <v>4.3464999999999998</v>
      </c>
      <c r="P748" s="399">
        <v>2.6263000000000001</v>
      </c>
      <c r="Q748" s="399">
        <v>5.6538000000000004</v>
      </c>
      <c r="S748" s="399">
        <v>5.4909999999999997</v>
      </c>
      <c r="X748" s="399">
        <v>2.0383</v>
      </c>
      <c r="Y748" s="399">
        <v>5.6969000000000003</v>
      </c>
      <c r="Z748" s="399">
        <v>11.772500000000001</v>
      </c>
    </row>
    <row r="749" spans="1:26">
      <c r="A749" s="402">
        <v>43692</v>
      </c>
      <c r="E749" s="400">
        <v>1.9539</v>
      </c>
      <c r="G749" s="400">
        <v>7.0388000000000002</v>
      </c>
      <c r="H749" s="400">
        <v>5.2771999999999997</v>
      </c>
      <c r="I749" s="400">
        <v>8.3223000000000003</v>
      </c>
      <c r="J749" s="400">
        <v>8.2241999999999997</v>
      </c>
      <c r="K749" s="400">
        <v>6.2419000000000002</v>
      </c>
      <c r="L749" s="400">
        <v>11.246</v>
      </c>
      <c r="M749" s="400">
        <v>6.8342999999999998</v>
      </c>
      <c r="N749" s="400">
        <v>7.6604000000000001</v>
      </c>
      <c r="O749" s="400">
        <v>4.3559999999999999</v>
      </c>
      <c r="P749" s="399">
        <v>2.6444000000000001</v>
      </c>
      <c r="Q749" s="399">
        <v>5.6634000000000002</v>
      </c>
      <c r="S749" s="399">
        <v>5.4909999999999997</v>
      </c>
      <c r="X749" s="399">
        <v>2.0383</v>
      </c>
      <c r="Y749" s="399">
        <v>5.6969000000000003</v>
      </c>
      <c r="Z749" s="399">
        <v>11.772500000000001</v>
      </c>
    </row>
    <row r="750" spans="1:26">
      <c r="A750" s="402">
        <v>43693</v>
      </c>
      <c r="E750" s="400">
        <v>1.9539</v>
      </c>
      <c r="G750" s="400">
        <v>7.0388000000000002</v>
      </c>
      <c r="H750" s="400">
        <v>5.2771999999999997</v>
      </c>
      <c r="I750" s="400">
        <v>8.3223000000000003</v>
      </c>
      <c r="J750" s="400">
        <v>8.2241999999999997</v>
      </c>
      <c r="K750" s="400">
        <v>6.2419000000000002</v>
      </c>
      <c r="L750" s="400">
        <v>11.246</v>
      </c>
      <c r="M750" s="400">
        <v>6.8342999999999998</v>
      </c>
      <c r="N750" s="400">
        <v>7.6604000000000001</v>
      </c>
      <c r="O750" s="400">
        <v>4.3562000000000003</v>
      </c>
      <c r="P750" s="399">
        <v>2.6337999999999999</v>
      </c>
      <c r="Q750" s="399">
        <v>5.6711999999999998</v>
      </c>
      <c r="S750" s="399">
        <v>5.4909999999999997</v>
      </c>
      <c r="X750" s="399">
        <v>2.0383</v>
      </c>
      <c r="Y750" s="399">
        <v>5.6969000000000003</v>
      </c>
      <c r="Z750" s="399">
        <v>11.772500000000001</v>
      </c>
    </row>
    <row r="751" spans="1:26">
      <c r="A751" s="402">
        <v>43696</v>
      </c>
      <c r="E751" s="400">
        <v>1.9539</v>
      </c>
      <c r="G751" s="400">
        <v>7.0388000000000002</v>
      </c>
      <c r="H751" s="400">
        <v>5.2771999999999997</v>
      </c>
      <c r="I751" s="400">
        <v>8.3223000000000003</v>
      </c>
      <c r="J751" s="400">
        <v>8.2241999999999997</v>
      </c>
      <c r="K751" s="400">
        <v>6.2419000000000002</v>
      </c>
      <c r="L751" s="400">
        <v>11.246</v>
      </c>
      <c r="M751" s="400">
        <v>6.8342999999999998</v>
      </c>
      <c r="N751" s="400">
        <v>7.6604000000000001</v>
      </c>
      <c r="O751" s="400">
        <v>4.3502999999999998</v>
      </c>
      <c r="P751" s="399">
        <v>2.6229</v>
      </c>
      <c r="Q751" s="399">
        <v>5.6631999999999998</v>
      </c>
      <c r="S751" s="399">
        <v>5.4909999999999997</v>
      </c>
      <c r="X751" s="399">
        <v>2.0383</v>
      </c>
      <c r="Y751" s="399">
        <v>5.6969000000000003</v>
      </c>
      <c r="Z751" s="399">
        <v>11.772500000000001</v>
      </c>
    </row>
    <row r="752" spans="1:26">
      <c r="A752" s="402">
        <v>43697</v>
      </c>
      <c r="E752" s="400">
        <v>1.9539</v>
      </c>
      <c r="G752" s="400">
        <v>7.0388000000000002</v>
      </c>
      <c r="H752" s="400">
        <v>5.2771999999999997</v>
      </c>
      <c r="I752" s="400">
        <v>8.3223000000000003</v>
      </c>
      <c r="J752" s="400">
        <v>8.2241999999999997</v>
      </c>
      <c r="K752" s="400">
        <v>6.2419000000000002</v>
      </c>
      <c r="L752" s="400">
        <v>11.246</v>
      </c>
      <c r="M752" s="400">
        <v>6.8342999999999998</v>
      </c>
      <c r="N752" s="400">
        <v>7.6604000000000001</v>
      </c>
      <c r="O752" s="400">
        <v>4.3499999999999996</v>
      </c>
      <c r="P752" s="399">
        <v>2.6534</v>
      </c>
      <c r="Q752" s="399">
        <v>5.6592000000000002</v>
      </c>
      <c r="S752" s="399">
        <v>5.4909999999999997</v>
      </c>
      <c r="X752" s="399">
        <v>2.0383</v>
      </c>
      <c r="Y752" s="399">
        <v>5.6969000000000003</v>
      </c>
      <c r="Z752" s="399">
        <v>11.772500000000001</v>
      </c>
    </row>
    <row r="753" spans="1:26">
      <c r="A753" s="402">
        <v>43698</v>
      </c>
      <c r="E753" s="400">
        <v>1.9539</v>
      </c>
      <c r="G753" s="400">
        <v>7.0388000000000002</v>
      </c>
      <c r="H753" s="400">
        <v>5.2771999999999997</v>
      </c>
      <c r="I753" s="400">
        <v>8.3223000000000003</v>
      </c>
      <c r="J753" s="400">
        <v>8.2241999999999997</v>
      </c>
      <c r="K753" s="400">
        <v>6.2419000000000002</v>
      </c>
      <c r="L753" s="400">
        <v>11.246</v>
      </c>
      <c r="M753" s="400">
        <v>6.8342999999999998</v>
      </c>
      <c r="N753" s="400">
        <v>7.6604000000000001</v>
      </c>
      <c r="O753" s="400">
        <v>4.3526999999999996</v>
      </c>
      <c r="P753" s="399">
        <v>2.6282999999999999</v>
      </c>
      <c r="Q753" s="399">
        <v>5.6718999999999999</v>
      </c>
      <c r="S753" s="399">
        <v>5.4909999999999997</v>
      </c>
      <c r="X753" s="399">
        <v>2.0383</v>
      </c>
      <c r="Y753" s="399">
        <v>5.6969000000000003</v>
      </c>
      <c r="Z753" s="399">
        <v>11.772500000000001</v>
      </c>
    </row>
    <row r="754" spans="1:26">
      <c r="A754" s="402">
        <v>43699</v>
      </c>
      <c r="E754" s="400">
        <v>1.9539</v>
      </c>
      <c r="G754" s="400">
        <v>7.0388000000000002</v>
      </c>
      <c r="H754" s="400">
        <v>5.2771999999999997</v>
      </c>
      <c r="I754" s="400">
        <v>8.3223000000000003</v>
      </c>
      <c r="J754" s="400">
        <v>8.2241999999999997</v>
      </c>
      <c r="K754" s="400">
        <v>6.2419000000000002</v>
      </c>
      <c r="L754" s="400">
        <v>11.246</v>
      </c>
      <c r="M754" s="400">
        <v>6.8342999999999998</v>
      </c>
      <c r="N754" s="400">
        <v>7.6604000000000001</v>
      </c>
      <c r="O754" s="400">
        <v>4.3520000000000003</v>
      </c>
      <c r="P754" s="399">
        <v>2.6082999999999998</v>
      </c>
      <c r="Q754" s="399">
        <v>5.6691000000000003</v>
      </c>
      <c r="S754" s="399">
        <v>5.4909999999999997</v>
      </c>
      <c r="X754" s="399">
        <v>2.0383</v>
      </c>
      <c r="Y754" s="399">
        <v>5.6969000000000003</v>
      </c>
      <c r="Z754" s="399">
        <v>11.772500000000001</v>
      </c>
    </row>
    <row r="755" spans="1:26">
      <c r="A755" s="402">
        <v>43700</v>
      </c>
      <c r="E755" s="400">
        <v>1.9539</v>
      </c>
      <c r="G755" s="400">
        <v>7.0388000000000002</v>
      </c>
      <c r="H755" s="400">
        <v>5.2771999999999997</v>
      </c>
      <c r="I755" s="400">
        <v>8.3223000000000003</v>
      </c>
      <c r="J755" s="400">
        <v>8.2241999999999997</v>
      </c>
      <c r="K755" s="400">
        <v>6.2419000000000002</v>
      </c>
      <c r="L755" s="400">
        <v>11.246</v>
      </c>
      <c r="M755" s="400">
        <v>6.8342999999999998</v>
      </c>
      <c r="N755" s="400">
        <v>7.6604000000000001</v>
      </c>
      <c r="O755" s="400">
        <v>4.3468</v>
      </c>
      <c r="P755" s="399">
        <v>2.577</v>
      </c>
      <c r="Q755" s="399">
        <v>5.6657999999999999</v>
      </c>
      <c r="S755" s="399">
        <v>5.4909999999999997</v>
      </c>
      <c r="X755" s="399">
        <v>2.0383</v>
      </c>
      <c r="Y755" s="399">
        <v>5.6969000000000003</v>
      </c>
      <c r="Z755" s="399">
        <v>11.772500000000001</v>
      </c>
    </row>
    <row r="756" spans="1:26">
      <c r="A756" s="402">
        <v>43703</v>
      </c>
      <c r="E756" s="400">
        <v>1.9539</v>
      </c>
      <c r="G756" s="400">
        <v>7.0388000000000002</v>
      </c>
      <c r="H756" s="400">
        <v>5.2771999999999997</v>
      </c>
      <c r="I756" s="400">
        <v>8.3223000000000003</v>
      </c>
      <c r="J756" s="400">
        <v>8.2241999999999997</v>
      </c>
      <c r="K756" s="400">
        <v>6.2419000000000002</v>
      </c>
      <c r="L756" s="400">
        <v>11.246</v>
      </c>
      <c r="M756" s="400">
        <v>6.8342999999999998</v>
      </c>
      <c r="N756" s="400">
        <v>7.6604000000000001</v>
      </c>
      <c r="O756" s="400">
        <v>4.3391999999999999</v>
      </c>
      <c r="P756" s="399">
        <v>2.5706000000000002</v>
      </c>
      <c r="Q756" s="399">
        <v>5.6699000000000002</v>
      </c>
      <c r="S756" s="399">
        <v>5.4909999999999997</v>
      </c>
      <c r="X756" s="399">
        <v>2.0383</v>
      </c>
      <c r="Y756" s="399">
        <v>5.6969000000000003</v>
      </c>
      <c r="Z756" s="399">
        <v>11.772500000000001</v>
      </c>
    </row>
    <row r="757" spans="1:26">
      <c r="A757" s="402">
        <v>43704</v>
      </c>
      <c r="E757" s="400">
        <v>1.9539</v>
      </c>
      <c r="G757" s="400">
        <v>7.0388000000000002</v>
      </c>
      <c r="H757" s="400">
        <v>5.2771999999999997</v>
      </c>
      <c r="I757" s="400">
        <v>8.3223000000000003</v>
      </c>
      <c r="J757" s="400">
        <v>8.2241999999999997</v>
      </c>
      <c r="K757" s="400">
        <v>6.2419000000000002</v>
      </c>
      <c r="L757" s="400">
        <v>11.246</v>
      </c>
      <c r="M757" s="400">
        <v>6.8342999999999998</v>
      </c>
      <c r="N757" s="400">
        <v>7.6604000000000001</v>
      </c>
      <c r="O757" s="400">
        <v>4.3384</v>
      </c>
      <c r="P757" s="399">
        <v>2.5586000000000002</v>
      </c>
      <c r="Q757" s="399">
        <v>5.6700999999999997</v>
      </c>
      <c r="S757" s="399">
        <v>5.4909999999999997</v>
      </c>
      <c r="X757" s="399">
        <v>2.0383</v>
      </c>
      <c r="Y757" s="399">
        <v>5.6969000000000003</v>
      </c>
      <c r="Z757" s="399">
        <v>11.772500000000001</v>
      </c>
    </row>
    <row r="758" spans="1:26">
      <c r="A758" s="402">
        <v>43705</v>
      </c>
      <c r="E758" s="400">
        <v>1.9539</v>
      </c>
      <c r="G758" s="400">
        <v>7.0388000000000002</v>
      </c>
      <c r="H758" s="400">
        <v>5.2771999999999997</v>
      </c>
      <c r="I758" s="400">
        <v>8.3223000000000003</v>
      </c>
      <c r="J758" s="400">
        <v>8.2241999999999997</v>
      </c>
      <c r="K758" s="400">
        <v>6.2419000000000002</v>
      </c>
      <c r="L758" s="400">
        <v>11.246</v>
      </c>
      <c r="M758" s="400">
        <v>6.8342999999999998</v>
      </c>
      <c r="N758" s="400">
        <v>7.6604000000000001</v>
      </c>
      <c r="O758" s="400">
        <v>4.3353999999999999</v>
      </c>
      <c r="P758" s="399">
        <v>2.5489999999999999</v>
      </c>
      <c r="Q758" s="399">
        <v>5.6662999999999997</v>
      </c>
      <c r="S758" s="399">
        <v>5.4909999999999997</v>
      </c>
      <c r="X758" s="399">
        <v>2.0383</v>
      </c>
      <c r="Y758" s="399">
        <v>5.6969000000000003</v>
      </c>
      <c r="Z758" s="399">
        <v>11.772500000000001</v>
      </c>
    </row>
    <row r="759" spans="1:26">
      <c r="A759" s="402">
        <v>43706</v>
      </c>
      <c r="E759" s="400">
        <v>1.9539</v>
      </c>
      <c r="G759" s="400">
        <v>7.0388000000000002</v>
      </c>
      <c r="H759" s="400">
        <v>5.2771999999999997</v>
      </c>
      <c r="I759" s="400">
        <v>8.3223000000000003</v>
      </c>
      <c r="J759" s="400">
        <v>8.2241999999999997</v>
      </c>
      <c r="K759" s="400">
        <v>6.2419000000000002</v>
      </c>
      <c r="L759" s="400">
        <v>11.246</v>
      </c>
      <c r="M759" s="400">
        <v>6.8342999999999998</v>
      </c>
      <c r="N759" s="400">
        <v>7.6604000000000001</v>
      </c>
      <c r="O759" s="400">
        <v>4.3360000000000003</v>
      </c>
      <c r="P759" s="399">
        <v>2.54</v>
      </c>
      <c r="Q759" s="399">
        <v>5.6680000000000001</v>
      </c>
      <c r="S759" s="399">
        <v>5.4909999999999997</v>
      </c>
      <c r="X759" s="399">
        <v>2.0383</v>
      </c>
      <c r="Y759" s="399">
        <v>5.6969000000000003</v>
      </c>
      <c r="Z759" s="399">
        <v>11.772500000000001</v>
      </c>
    </row>
    <row r="760" spans="1:26">
      <c r="A760" s="402">
        <v>43707</v>
      </c>
      <c r="E760" s="400">
        <v>1.9539</v>
      </c>
      <c r="G760" s="400">
        <v>7.0388000000000002</v>
      </c>
      <c r="H760" s="400">
        <v>5.2771999999999997</v>
      </c>
      <c r="I760" s="400">
        <v>8.3223000000000003</v>
      </c>
      <c r="J760" s="400">
        <v>8.2241999999999997</v>
      </c>
      <c r="K760" s="400">
        <v>6.2419000000000002</v>
      </c>
      <c r="L760" s="400">
        <v>11.246</v>
      </c>
      <c r="M760" s="400">
        <v>6.8342999999999998</v>
      </c>
      <c r="N760" s="400">
        <v>7.6604000000000001</v>
      </c>
      <c r="O760" s="400">
        <v>4.3295000000000003</v>
      </c>
      <c r="P760" s="399">
        <v>2.5305</v>
      </c>
      <c r="Q760" s="399">
        <v>5.6595000000000004</v>
      </c>
      <c r="S760" s="399">
        <v>5.4909999999999997</v>
      </c>
      <c r="X760" s="399">
        <v>2.0383</v>
      </c>
      <c r="Y760" s="399">
        <v>5.6969000000000003</v>
      </c>
      <c r="Z760" s="399">
        <v>11.772500000000001</v>
      </c>
    </row>
    <row r="761" spans="1:26">
      <c r="A761" s="402">
        <v>43710</v>
      </c>
      <c r="E761" s="400">
        <v>1.9314</v>
      </c>
      <c r="G761" s="400">
        <v>7.2317</v>
      </c>
      <c r="H761" s="400">
        <v>5.2557999999999998</v>
      </c>
      <c r="I761" s="400">
        <v>8.4847999999999999</v>
      </c>
      <c r="J761" s="400">
        <v>8.4891000000000005</v>
      </c>
      <c r="K761" s="400">
        <v>6.6017999999999999</v>
      </c>
      <c r="L761" s="400">
        <v>11.3598</v>
      </c>
      <c r="M761" s="400">
        <v>6.9912000000000001</v>
      </c>
      <c r="N761" s="400">
        <v>7.9043999999999999</v>
      </c>
      <c r="O761" s="400">
        <v>4.4436</v>
      </c>
      <c r="P761" s="399">
        <v>2.5369999999999999</v>
      </c>
      <c r="Q761" s="399">
        <v>5.7240000000000002</v>
      </c>
      <c r="S761" s="399">
        <v>5.4261999999999997</v>
      </c>
      <c r="X761" s="399">
        <v>1.9939</v>
      </c>
      <c r="Y761" s="399">
        <v>5.6329000000000002</v>
      </c>
      <c r="Z761" s="399">
        <v>11.7791</v>
      </c>
    </row>
    <row r="762" spans="1:26">
      <c r="A762" s="402">
        <v>43711</v>
      </c>
      <c r="E762" s="400">
        <v>1.9314</v>
      </c>
      <c r="G762" s="400">
        <v>7.2317</v>
      </c>
      <c r="H762" s="400">
        <v>5.2557999999999998</v>
      </c>
      <c r="I762" s="400">
        <v>8.4847999999999999</v>
      </c>
      <c r="J762" s="400">
        <v>8.4891000000000005</v>
      </c>
      <c r="K762" s="400">
        <v>6.6017999999999999</v>
      </c>
      <c r="L762" s="400">
        <v>11.3598</v>
      </c>
      <c r="M762" s="400">
        <v>6.9912000000000001</v>
      </c>
      <c r="N762" s="400">
        <v>7.9043999999999999</v>
      </c>
      <c r="O762" s="400">
        <v>4.4391999999999996</v>
      </c>
      <c r="P762" s="399">
        <v>2.5360999999999998</v>
      </c>
      <c r="Q762" s="399">
        <v>5.7213000000000003</v>
      </c>
      <c r="S762" s="399">
        <v>5.4261999999999997</v>
      </c>
      <c r="X762" s="399">
        <v>1.9939</v>
      </c>
      <c r="Y762" s="399">
        <v>5.6329000000000002</v>
      </c>
      <c r="Z762" s="399">
        <v>11.7791</v>
      </c>
    </row>
    <row r="763" spans="1:26">
      <c r="A763" s="402">
        <v>43712</v>
      </c>
      <c r="E763" s="400">
        <v>1.9314</v>
      </c>
      <c r="G763" s="400">
        <v>7.2317</v>
      </c>
      <c r="H763" s="400">
        <v>5.2557999999999998</v>
      </c>
      <c r="I763" s="400">
        <v>8.4847999999999999</v>
      </c>
      <c r="J763" s="400">
        <v>8.4891000000000005</v>
      </c>
      <c r="K763" s="400">
        <v>6.6017999999999999</v>
      </c>
      <c r="L763" s="400">
        <v>11.3598</v>
      </c>
      <c r="M763" s="400">
        <v>6.9912000000000001</v>
      </c>
      <c r="N763" s="400">
        <v>7.9043999999999999</v>
      </c>
      <c r="O763" s="400">
        <v>4.4309000000000003</v>
      </c>
      <c r="P763" s="399">
        <v>2.5284</v>
      </c>
      <c r="Q763" s="399">
        <v>5.7239000000000004</v>
      </c>
      <c r="S763" s="399">
        <v>5.4261999999999997</v>
      </c>
      <c r="X763" s="399">
        <v>1.9939</v>
      </c>
      <c r="Y763" s="399">
        <v>5.6329000000000002</v>
      </c>
      <c r="Z763" s="399">
        <v>11.7791</v>
      </c>
    </row>
    <row r="764" spans="1:26">
      <c r="A764" s="402">
        <v>43713</v>
      </c>
      <c r="E764" s="400">
        <v>1.9314</v>
      </c>
      <c r="G764" s="400">
        <v>7.2317</v>
      </c>
      <c r="H764" s="400">
        <v>5.2557999999999998</v>
      </c>
      <c r="I764" s="400">
        <v>8.4847999999999999</v>
      </c>
      <c r="J764" s="400">
        <v>8.4891000000000005</v>
      </c>
      <c r="K764" s="400">
        <v>6.6017999999999999</v>
      </c>
      <c r="L764" s="400">
        <v>11.3598</v>
      </c>
      <c r="M764" s="400">
        <v>6.9912000000000001</v>
      </c>
      <c r="N764" s="400">
        <v>7.9043999999999999</v>
      </c>
      <c r="O764" s="400">
        <v>4.4318</v>
      </c>
      <c r="P764" s="399">
        <v>2.5200999999999998</v>
      </c>
      <c r="Q764" s="399">
        <v>5.7191000000000001</v>
      </c>
      <c r="S764" s="399">
        <v>5.4261999999999997</v>
      </c>
      <c r="X764" s="399">
        <v>1.9939</v>
      </c>
      <c r="Y764" s="399">
        <v>5.6329000000000002</v>
      </c>
      <c r="Z764" s="399">
        <v>11.7791</v>
      </c>
    </row>
    <row r="765" spans="1:26">
      <c r="A765" s="402">
        <v>43714</v>
      </c>
      <c r="E765" s="400">
        <v>1.9314</v>
      </c>
      <c r="G765" s="400">
        <v>7.2317</v>
      </c>
      <c r="H765" s="400">
        <v>5.2557999999999998</v>
      </c>
      <c r="I765" s="400">
        <v>8.4847999999999999</v>
      </c>
      <c r="J765" s="400">
        <v>8.4891000000000005</v>
      </c>
      <c r="K765" s="400">
        <v>6.6017999999999999</v>
      </c>
      <c r="L765" s="400">
        <v>11.3598</v>
      </c>
      <c r="M765" s="400">
        <v>6.9912000000000001</v>
      </c>
      <c r="N765" s="400">
        <v>7.9043999999999999</v>
      </c>
      <c r="O765" s="400">
        <v>4.4301000000000004</v>
      </c>
      <c r="P765" s="399">
        <v>2.5158999999999998</v>
      </c>
      <c r="Q765" s="399">
        <v>5.7145000000000001</v>
      </c>
      <c r="S765" s="399">
        <v>5.4261999999999997</v>
      </c>
      <c r="X765" s="399">
        <v>1.9939</v>
      </c>
      <c r="Y765" s="399">
        <v>5.6329000000000002</v>
      </c>
      <c r="Z765" s="399">
        <v>11.7791</v>
      </c>
    </row>
    <row r="766" spans="1:26">
      <c r="A766" s="402">
        <v>43717</v>
      </c>
      <c r="E766" s="400">
        <v>1.9314</v>
      </c>
      <c r="G766" s="400">
        <v>7.2317</v>
      </c>
      <c r="H766" s="400">
        <v>5.2557999999999998</v>
      </c>
      <c r="I766" s="400">
        <v>8.4847999999999999</v>
      </c>
      <c r="J766" s="400">
        <v>8.4891000000000005</v>
      </c>
      <c r="K766" s="400">
        <v>6.6017999999999999</v>
      </c>
      <c r="L766" s="400">
        <v>11.3598</v>
      </c>
      <c r="M766" s="400">
        <v>6.9912000000000001</v>
      </c>
      <c r="N766" s="400">
        <v>7.9043999999999999</v>
      </c>
      <c r="O766" s="400">
        <v>4.4229000000000003</v>
      </c>
      <c r="P766" s="399">
        <v>2.5221</v>
      </c>
      <c r="Q766" s="399">
        <v>5.7043999999999997</v>
      </c>
      <c r="S766" s="399">
        <v>5.4261999999999997</v>
      </c>
      <c r="X766" s="399">
        <v>1.9939</v>
      </c>
      <c r="Y766" s="399">
        <v>5.6329000000000002</v>
      </c>
      <c r="Z766" s="399">
        <v>11.7791</v>
      </c>
    </row>
    <row r="767" spans="1:26">
      <c r="A767" s="402">
        <v>43718</v>
      </c>
      <c r="E767" s="400">
        <v>1.9314</v>
      </c>
      <c r="G767" s="400">
        <v>7.2317</v>
      </c>
      <c r="H767" s="400">
        <v>5.2557999999999998</v>
      </c>
      <c r="I767" s="400">
        <v>8.4847999999999999</v>
      </c>
      <c r="J767" s="400">
        <v>8.4891000000000005</v>
      </c>
      <c r="K767" s="400">
        <v>6.6017999999999999</v>
      </c>
      <c r="L767" s="400">
        <v>11.3598</v>
      </c>
      <c r="M767" s="400">
        <v>6.9912000000000001</v>
      </c>
      <c r="N767" s="400">
        <v>7.9043999999999999</v>
      </c>
      <c r="O767" s="400">
        <v>4.4202000000000004</v>
      </c>
      <c r="P767" s="399">
        <v>2.5261999999999998</v>
      </c>
      <c r="Q767" s="399">
        <v>5.6990999999999996</v>
      </c>
      <c r="S767" s="399">
        <v>5.4261999999999997</v>
      </c>
      <c r="X767" s="399">
        <v>1.9939</v>
      </c>
      <c r="Y767" s="399">
        <v>5.6329000000000002</v>
      </c>
      <c r="Z767" s="399">
        <v>11.7791</v>
      </c>
    </row>
    <row r="768" spans="1:26">
      <c r="A768" s="402">
        <v>43719</v>
      </c>
      <c r="E768" s="400">
        <v>1.9314</v>
      </c>
      <c r="G768" s="400">
        <v>7.2317</v>
      </c>
      <c r="H768" s="400">
        <v>5.2557999999999998</v>
      </c>
      <c r="I768" s="400">
        <v>8.4847999999999999</v>
      </c>
      <c r="J768" s="400">
        <v>8.4891000000000005</v>
      </c>
      <c r="K768" s="400">
        <v>6.6017999999999999</v>
      </c>
      <c r="L768" s="400">
        <v>11.3598</v>
      </c>
      <c r="M768" s="400">
        <v>6.9912000000000001</v>
      </c>
      <c r="N768" s="400">
        <v>7.9043999999999999</v>
      </c>
      <c r="O768" s="400">
        <v>4.4160000000000004</v>
      </c>
      <c r="P768" s="399">
        <v>2.5384000000000002</v>
      </c>
      <c r="Q768" s="399">
        <v>5.6871</v>
      </c>
      <c r="S768" s="399">
        <v>5.4261999999999997</v>
      </c>
      <c r="X768" s="399">
        <v>1.9939</v>
      </c>
      <c r="Y768" s="399">
        <v>5.6329000000000002</v>
      </c>
      <c r="Z768" s="399">
        <v>11.7791</v>
      </c>
    </row>
    <row r="769" spans="1:26">
      <c r="A769" s="402">
        <v>43720</v>
      </c>
      <c r="E769" s="400">
        <v>1.9314</v>
      </c>
      <c r="G769" s="400">
        <v>7.2317</v>
      </c>
      <c r="H769" s="400">
        <v>5.2557999999999998</v>
      </c>
      <c r="I769" s="400">
        <v>8.4847999999999999</v>
      </c>
      <c r="J769" s="400">
        <v>8.4891000000000005</v>
      </c>
      <c r="K769" s="400">
        <v>6.6017999999999999</v>
      </c>
      <c r="L769" s="400">
        <v>11.3598</v>
      </c>
      <c r="M769" s="400">
        <v>6.9912000000000001</v>
      </c>
      <c r="N769" s="400">
        <v>7.9043999999999999</v>
      </c>
      <c r="O769" s="400">
        <v>4.4138999999999999</v>
      </c>
      <c r="P769" s="399">
        <v>2.5230999999999999</v>
      </c>
      <c r="Q769" s="399">
        <v>5.69</v>
      </c>
      <c r="S769" s="399">
        <v>5.4261999999999997</v>
      </c>
      <c r="X769" s="399">
        <v>1.9939</v>
      </c>
      <c r="Y769" s="399">
        <v>5.6329000000000002</v>
      </c>
      <c r="Z769" s="399">
        <v>11.7791</v>
      </c>
    </row>
    <row r="770" spans="1:26">
      <c r="A770" s="402">
        <v>43721</v>
      </c>
      <c r="E770" s="400">
        <v>1.9314</v>
      </c>
      <c r="G770" s="400">
        <v>7.2317</v>
      </c>
      <c r="H770" s="400">
        <v>5.2557999999999998</v>
      </c>
      <c r="I770" s="400">
        <v>8.4847999999999999</v>
      </c>
      <c r="J770" s="400">
        <v>8.4891000000000005</v>
      </c>
      <c r="K770" s="400">
        <v>6.6017999999999999</v>
      </c>
      <c r="L770" s="400">
        <v>11.3598</v>
      </c>
      <c r="M770" s="400">
        <v>6.9912000000000001</v>
      </c>
      <c r="N770" s="400">
        <v>7.9043999999999999</v>
      </c>
      <c r="O770" s="400">
        <v>4.4081000000000001</v>
      </c>
      <c r="P770" s="399">
        <v>2.5093999999999999</v>
      </c>
      <c r="Q770" s="399">
        <v>5.6848999999999998</v>
      </c>
      <c r="S770" s="399">
        <v>5.4261999999999997</v>
      </c>
      <c r="X770" s="399">
        <v>1.9939</v>
      </c>
      <c r="Y770" s="399">
        <v>5.6329000000000002</v>
      </c>
      <c r="Z770" s="399">
        <v>11.7791</v>
      </c>
    </row>
    <row r="771" spans="1:26">
      <c r="A771" s="402">
        <v>43724</v>
      </c>
      <c r="E771" s="400">
        <v>1.9314</v>
      </c>
      <c r="G771" s="400">
        <v>7.2317</v>
      </c>
      <c r="H771" s="400">
        <v>5.2557999999999998</v>
      </c>
      <c r="I771" s="400">
        <v>8.4847999999999999</v>
      </c>
      <c r="J771" s="400">
        <v>8.4891000000000005</v>
      </c>
      <c r="K771" s="400">
        <v>6.6017999999999999</v>
      </c>
      <c r="L771" s="400">
        <v>11.3598</v>
      </c>
      <c r="M771" s="400">
        <v>6.9912000000000001</v>
      </c>
      <c r="N771" s="400">
        <v>7.9043999999999999</v>
      </c>
      <c r="O771" s="400">
        <v>4.4161999999999999</v>
      </c>
      <c r="P771" s="399">
        <v>2.5063</v>
      </c>
      <c r="Q771" s="399">
        <v>5.6811999999999996</v>
      </c>
      <c r="S771" s="399">
        <v>5.4261999999999997</v>
      </c>
      <c r="X771" s="399">
        <v>1.9939</v>
      </c>
      <c r="Y771" s="399">
        <v>5.6329000000000002</v>
      </c>
      <c r="Z771" s="399">
        <v>11.7791</v>
      </c>
    </row>
    <row r="772" spans="1:26">
      <c r="A772" s="402">
        <v>43725</v>
      </c>
      <c r="E772" s="400">
        <v>1.9314</v>
      </c>
      <c r="G772" s="400">
        <v>7.2317</v>
      </c>
      <c r="H772" s="400">
        <v>5.2557999999999998</v>
      </c>
      <c r="I772" s="400">
        <v>8.4847999999999999</v>
      </c>
      <c r="J772" s="400">
        <v>8.4891000000000005</v>
      </c>
      <c r="K772" s="400">
        <v>6.6017999999999999</v>
      </c>
      <c r="L772" s="400">
        <v>11.3598</v>
      </c>
      <c r="M772" s="400">
        <v>6.9912000000000001</v>
      </c>
      <c r="N772" s="400">
        <v>7.9043999999999999</v>
      </c>
      <c r="O772" s="400">
        <v>4.4135999999999997</v>
      </c>
      <c r="P772" s="399">
        <v>2.5004</v>
      </c>
      <c r="Q772" s="399">
        <v>5.6745999999999999</v>
      </c>
      <c r="S772" s="399">
        <v>5.4261999999999997</v>
      </c>
      <c r="X772" s="399">
        <v>1.9939</v>
      </c>
      <c r="Y772" s="399">
        <v>5.6329000000000002</v>
      </c>
      <c r="Z772" s="399">
        <v>11.7791</v>
      </c>
    </row>
    <row r="773" spans="1:26">
      <c r="A773" s="402">
        <v>43726</v>
      </c>
      <c r="E773" s="400">
        <v>1.9314</v>
      </c>
      <c r="G773" s="400">
        <v>7.2317</v>
      </c>
      <c r="H773" s="400">
        <v>5.2557999999999998</v>
      </c>
      <c r="I773" s="400">
        <v>8.4847999999999999</v>
      </c>
      <c r="J773" s="400">
        <v>8.4891000000000005</v>
      </c>
      <c r="K773" s="400">
        <v>6.6017999999999999</v>
      </c>
      <c r="L773" s="400">
        <v>11.3598</v>
      </c>
      <c r="M773" s="400">
        <v>6.9912000000000001</v>
      </c>
      <c r="N773" s="400">
        <v>7.9043999999999999</v>
      </c>
      <c r="O773" s="400">
        <v>4.4114000000000004</v>
      </c>
      <c r="P773" s="399">
        <v>2.4988999999999999</v>
      </c>
      <c r="Q773" s="399">
        <v>5.6828000000000003</v>
      </c>
      <c r="S773" s="399">
        <v>5.4261999999999997</v>
      </c>
      <c r="X773" s="399">
        <v>1.9939</v>
      </c>
      <c r="Y773" s="399">
        <v>5.6329000000000002</v>
      </c>
      <c r="Z773" s="399">
        <v>11.7791</v>
      </c>
    </row>
    <row r="774" spans="1:26">
      <c r="A774" s="402">
        <v>43727</v>
      </c>
      <c r="E774" s="400">
        <v>1.9314</v>
      </c>
      <c r="G774" s="400">
        <v>7.2317</v>
      </c>
      <c r="H774" s="400">
        <v>5.2557999999999998</v>
      </c>
      <c r="I774" s="400">
        <v>8.4847999999999999</v>
      </c>
      <c r="J774" s="400">
        <v>8.4891000000000005</v>
      </c>
      <c r="K774" s="400">
        <v>6.6017999999999999</v>
      </c>
      <c r="L774" s="400">
        <v>11.3598</v>
      </c>
      <c r="M774" s="400">
        <v>6.9912000000000001</v>
      </c>
      <c r="N774" s="400">
        <v>7.9043999999999999</v>
      </c>
      <c r="O774" s="400">
        <v>4.4066000000000001</v>
      </c>
      <c r="P774" s="399">
        <v>2.5076000000000001</v>
      </c>
      <c r="Q774" s="399">
        <v>5.6806999999999999</v>
      </c>
      <c r="S774" s="399">
        <v>5.4261999999999997</v>
      </c>
      <c r="X774" s="399">
        <v>1.9939</v>
      </c>
      <c r="Y774" s="399">
        <v>5.6329000000000002</v>
      </c>
      <c r="Z774" s="399">
        <v>11.7791</v>
      </c>
    </row>
    <row r="775" spans="1:26">
      <c r="A775" s="402">
        <v>43728</v>
      </c>
      <c r="E775" s="400">
        <v>1.9314</v>
      </c>
      <c r="G775" s="400">
        <v>7.2317</v>
      </c>
      <c r="H775" s="400">
        <v>5.2557999999999998</v>
      </c>
      <c r="I775" s="400">
        <v>8.4847999999999999</v>
      </c>
      <c r="J775" s="400">
        <v>8.4891000000000005</v>
      </c>
      <c r="K775" s="400">
        <v>6.6017999999999999</v>
      </c>
      <c r="L775" s="400">
        <v>11.3598</v>
      </c>
      <c r="M775" s="400">
        <v>6.9912000000000001</v>
      </c>
      <c r="N775" s="400">
        <v>7.9043999999999999</v>
      </c>
      <c r="O775" s="400">
        <v>4.4036</v>
      </c>
      <c r="P775" s="399">
        <v>2.5038999999999998</v>
      </c>
      <c r="Q775" s="399">
        <v>5.6829999999999998</v>
      </c>
      <c r="S775" s="399">
        <v>5.4261999999999997</v>
      </c>
      <c r="X775" s="399">
        <v>1.9939</v>
      </c>
      <c r="Y775" s="399">
        <v>5.6329000000000002</v>
      </c>
      <c r="Z775" s="399">
        <v>11.7791</v>
      </c>
    </row>
    <row r="776" spans="1:26">
      <c r="A776" s="402">
        <v>43731</v>
      </c>
      <c r="E776" s="400">
        <v>1.9314</v>
      </c>
      <c r="G776" s="400">
        <v>7.2317</v>
      </c>
      <c r="H776" s="400">
        <v>5.2557999999999998</v>
      </c>
      <c r="I776" s="400">
        <v>8.4847999999999999</v>
      </c>
      <c r="J776" s="400">
        <v>8.4891000000000005</v>
      </c>
      <c r="K776" s="400">
        <v>6.6017999999999999</v>
      </c>
      <c r="L776" s="400">
        <v>11.3598</v>
      </c>
      <c r="M776" s="400">
        <v>6.9912000000000001</v>
      </c>
      <c r="N776" s="400">
        <v>7.9043999999999999</v>
      </c>
      <c r="O776" s="400">
        <v>4.3951000000000002</v>
      </c>
      <c r="P776" s="399">
        <v>2.5162</v>
      </c>
      <c r="Q776" s="399">
        <v>5.6779999999999999</v>
      </c>
      <c r="S776" s="399">
        <v>5.4261999999999997</v>
      </c>
      <c r="X776" s="399">
        <v>1.9939</v>
      </c>
      <c r="Y776" s="399">
        <v>5.6329000000000002</v>
      </c>
      <c r="Z776" s="399">
        <v>11.7791</v>
      </c>
    </row>
    <row r="777" spans="1:26">
      <c r="A777" s="402">
        <v>43732</v>
      </c>
      <c r="E777" s="400">
        <v>1.9314</v>
      </c>
      <c r="G777" s="400">
        <v>7.2317</v>
      </c>
      <c r="H777" s="400">
        <v>5.2557999999999998</v>
      </c>
      <c r="I777" s="400">
        <v>8.4847999999999999</v>
      </c>
      <c r="J777" s="400">
        <v>8.4891000000000005</v>
      </c>
      <c r="K777" s="400">
        <v>6.6017999999999999</v>
      </c>
      <c r="L777" s="400">
        <v>11.3598</v>
      </c>
      <c r="M777" s="400">
        <v>6.9912000000000001</v>
      </c>
      <c r="N777" s="400">
        <v>7.9043999999999999</v>
      </c>
      <c r="O777" s="400">
        <v>4.3921000000000001</v>
      </c>
      <c r="P777" s="399">
        <v>2.5171000000000001</v>
      </c>
      <c r="Q777" s="399">
        <v>5.6719999999999997</v>
      </c>
      <c r="S777" s="399">
        <v>5.4261999999999997</v>
      </c>
      <c r="X777" s="399">
        <v>1.9939</v>
      </c>
      <c r="Y777" s="399">
        <v>5.6329000000000002</v>
      </c>
      <c r="Z777" s="399">
        <v>11.7791</v>
      </c>
    </row>
    <row r="778" spans="1:26">
      <c r="A778" s="402">
        <v>43733</v>
      </c>
      <c r="E778" s="400">
        <v>1.9314</v>
      </c>
      <c r="G778" s="400">
        <v>7.2317</v>
      </c>
      <c r="H778" s="400">
        <v>5.2557999999999998</v>
      </c>
      <c r="I778" s="400">
        <v>8.4847999999999999</v>
      </c>
      <c r="J778" s="400">
        <v>8.4891000000000005</v>
      </c>
      <c r="K778" s="400">
        <v>6.6017999999999999</v>
      </c>
      <c r="L778" s="400">
        <v>11.3598</v>
      </c>
      <c r="M778" s="400">
        <v>6.9912000000000001</v>
      </c>
      <c r="N778" s="400">
        <v>7.9043999999999999</v>
      </c>
      <c r="O778" s="400">
        <v>4.3865999999999996</v>
      </c>
      <c r="P778" s="399">
        <v>2.5516000000000001</v>
      </c>
      <c r="Q778" s="399">
        <v>5.6662999999999997</v>
      </c>
      <c r="S778" s="399">
        <v>5.4261999999999997</v>
      </c>
      <c r="X778" s="399">
        <v>1.9939</v>
      </c>
      <c r="Y778" s="399">
        <v>5.6329000000000002</v>
      </c>
      <c r="Z778" s="399">
        <v>11.7791</v>
      </c>
    </row>
    <row r="779" spans="1:26">
      <c r="A779" s="402">
        <v>43734</v>
      </c>
      <c r="E779" s="400">
        <v>1.9314</v>
      </c>
      <c r="G779" s="400">
        <v>7.2317</v>
      </c>
      <c r="H779" s="400">
        <v>5.2557999999999998</v>
      </c>
      <c r="I779" s="400">
        <v>8.4847999999999999</v>
      </c>
      <c r="J779" s="400">
        <v>8.4891000000000005</v>
      </c>
      <c r="K779" s="400">
        <v>6.6017999999999999</v>
      </c>
      <c r="L779" s="400">
        <v>11.3598</v>
      </c>
      <c r="M779" s="400">
        <v>6.9912000000000001</v>
      </c>
      <c r="N779" s="400">
        <v>7.9043999999999999</v>
      </c>
      <c r="O779" s="400">
        <v>4.3815</v>
      </c>
      <c r="P779" s="399">
        <v>2.5347</v>
      </c>
      <c r="Q779" s="399">
        <v>5.6650999999999998</v>
      </c>
      <c r="S779" s="399">
        <v>5.4261999999999997</v>
      </c>
      <c r="X779" s="399">
        <v>1.9939</v>
      </c>
      <c r="Y779" s="399">
        <v>5.6329000000000002</v>
      </c>
      <c r="Z779" s="399">
        <v>11.7791</v>
      </c>
    </row>
    <row r="780" spans="1:26">
      <c r="A780" s="402">
        <v>43735</v>
      </c>
      <c r="E780" s="400">
        <v>1.9314</v>
      </c>
      <c r="G780" s="400">
        <v>7.2317</v>
      </c>
      <c r="H780" s="400">
        <v>5.2557999999999998</v>
      </c>
      <c r="I780" s="400">
        <v>8.4847999999999999</v>
      </c>
      <c r="J780" s="400">
        <v>8.4891000000000005</v>
      </c>
      <c r="K780" s="400">
        <v>6.6017999999999999</v>
      </c>
      <c r="L780" s="400">
        <v>11.3598</v>
      </c>
      <c r="M780" s="400">
        <v>6.9912000000000001</v>
      </c>
      <c r="N780" s="400">
        <v>7.9043999999999999</v>
      </c>
      <c r="O780" s="400">
        <v>4.3771000000000004</v>
      </c>
      <c r="P780" s="399">
        <v>2.5390999999999999</v>
      </c>
      <c r="Q780" s="399">
        <v>5.6631</v>
      </c>
      <c r="S780" s="399">
        <v>5.4261999999999997</v>
      </c>
      <c r="X780" s="399">
        <v>1.9939</v>
      </c>
      <c r="Y780" s="399">
        <v>5.6329000000000002</v>
      </c>
      <c r="Z780" s="399">
        <v>11.7791</v>
      </c>
    </row>
    <row r="781" spans="1:26">
      <c r="A781" s="402">
        <v>43738</v>
      </c>
      <c r="E781" s="400">
        <v>1.9314</v>
      </c>
      <c r="G781" s="400">
        <v>7.2317</v>
      </c>
      <c r="H781" s="400">
        <v>5.2557999999999998</v>
      </c>
      <c r="I781" s="400">
        <v>8.4847999999999999</v>
      </c>
      <c r="J781" s="400">
        <v>8.4891000000000005</v>
      </c>
      <c r="K781" s="400">
        <v>6.6017999999999999</v>
      </c>
      <c r="L781" s="400">
        <v>11.3598</v>
      </c>
      <c r="M781" s="400">
        <v>6.9912000000000001</v>
      </c>
      <c r="N781" s="400">
        <v>7.9043999999999999</v>
      </c>
      <c r="O781" s="400">
        <v>4.37</v>
      </c>
      <c r="P781" s="399">
        <v>2.5348000000000002</v>
      </c>
      <c r="Q781" s="399">
        <v>5.6576000000000004</v>
      </c>
      <c r="S781" s="399">
        <v>5.4261999999999997</v>
      </c>
      <c r="X781" s="399">
        <v>1.9939</v>
      </c>
      <c r="Y781" s="399">
        <v>5.6329000000000002</v>
      </c>
      <c r="Z781" s="399">
        <v>11.7791</v>
      </c>
    </row>
    <row r="782" spans="1:26">
      <c r="A782" s="402">
        <v>43739</v>
      </c>
      <c r="E782" s="400">
        <v>2.0424000000000002</v>
      </c>
      <c r="G782" s="400">
        <v>7.3788999999999998</v>
      </c>
      <c r="H782" s="400">
        <v>5.2949000000000002</v>
      </c>
      <c r="I782" s="400">
        <v>8.4867000000000008</v>
      </c>
      <c r="J782" s="400">
        <v>8.4307999999999996</v>
      </c>
      <c r="K782" s="400">
        <v>6.4892000000000003</v>
      </c>
      <c r="L782" s="400">
        <v>11.3344</v>
      </c>
      <c r="M782" s="400">
        <v>6.9584000000000001</v>
      </c>
      <c r="N782" s="400">
        <v>7.8428000000000004</v>
      </c>
      <c r="O782" s="400">
        <v>4.4589999999999996</v>
      </c>
      <c r="P782" s="399">
        <v>2.6145999999999998</v>
      </c>
      <c r="Q782" s="399">
        <v>5.6818</v>
      </c>
      <c r="S782" s="399">
        <v>5.4928999999999997</v>
      </c>
      <c r="X782" s="399">
        <v>2.0005999999999999</v>
      </c>
      <c r="Y782" s="399">
        <v>5.6704999999999997</v>
      </c>
      <c r="Z782" s="399">
        <v>11.977499999999999</v>
      </c>
    </row>
    <row r="783" spans="1:26">
      <c r="A783" s="402">
        <v>43740</v>
      </c>
      <c r="E783" s="400">
        <v>2.0424000000000002</v>
      </c>
      <c r="G783" s="400">
        <v>7.3788999999999998</v>
      </c>
      <c r="H783" s="400">
        <v>5.2949000000000002</v>
      </c>
      <c r="I783" s="400">
        <v>8.4867000000000008</v>
      </c>
      <c r="J783" s="400">
        <v>8.4307999999999996</v>
      </c>
      <c r="K783" s="400">
        <v>6.4892000000000003</v>
      </c>
      <c r="L783" s="400">
        <v>11.3344</v>
      </c>
      <c r="M783" s="400">
        <v>6.9584000000000001</v>
      </c>
      <c r="N783" s="400">
        <v>7.8428000000000004</v>
      </c>
      <c r="O783" s="400">
        <v>4.4489999999999998</v>
      </c>
      <c r="P783" s="399">
        <v>2.6425000000000001</v>
      </c>
      <c r="Q783" s="399">
        <v>5.6822999999999997</v>
      </c>
      <c r="S783" s="399">
        <v>5.4928999999999997</v>
      </c>
      <c r="X783" s="399">
        <v>2.0005999999999999</v>
      </c>
      <c r="Y783" s="399">
        <v>5.6704999999999997</v>
      </c>
      <c r="Z783" s="399">
        <v>11.977499999999999</v>
      </c>
    </row>
    <row r="784" spans="1:26">
      <c r="A784" s="402">
        <v>43741</v>
      </c>
      <c r="E784" s="400">
        <v>2.0424000000000002</v>
      </c>
      <c r="G784" s="400">
        <v>7.3788999999999998</v>
      </c>
      <c r="H784" s="400">
        <v>5.2949000000000002</v>
      </c>
      <c r="I784" s="400">
        <v>8.4867000000000008</v>
      </c>
      <c r="J784" s="400">
        <v>8.4307999999999996</v>
      </c>
      <c r="K784" s="400">
        <v>6.4892000000000003</v>
      </c>
      <c r="L784" s="400">
        <v>11.3344</v>
      </c>
      <c r="M784" s="400">
        <v>6.9584000000000001</v>
      </c>
      <c r="N784" s="400">
        <v>7.8428000000000004</v>
      </c>
      <c r="O784" s="400">
        <v>4.4447000000000001</v>
      </c>
      <c r="P784" s="399">
        <v>2.6770999999999998</v>
      </c>
      <c r="Q784" s="399">
        <v>5.6845999999999997</v>
      </c>
      <c r="S784" s="399">
        <v>5.4928999999999997</v>
      </c>
      <c r="X784" s="399">
        <v>2.0005999999999999</v>
      </c>
      <c r="Y784" s="399">
        <v>5.6704999999999997</v>
      </c>
      <c r="Z784" s="399">
        <v>11.977499999999999</v>
      </c>
    </row>
    <row r="785" spans="1:26">
      <c r="A785" s="402">
        <v>43742</v>
      </c>
      <c r="E785" s="400">
        <v>2.0424000000000002</v>
      </c>
      <c r="G785" s="400">
        <v>7.3788999999999998</v>
      </c>
      <c r="H785" s="400">
        <v>5.2949000000000002</v>
      </c>
      <c r="I785" s="400">
        <v>8.4867000000000008</v>
      </c>
      <c r="J785" s="400">
        <v>8.4307999999999996</v>
      </c>
      <c r="K785" s="400">
        <v>6.4892000000000003</v>
      </c>
      <c r="L785" s="400">
        <v>11.3344</v>
      </c>
      <c r="M785" s="400">
        <v>6.9584000000000001</v>
      </c>
      <c r="N785" s="400">
        <v>7.8428000000000004</v>
      </c>
      <c r="O785" s="400">
        <v>4.444</v>
      </c>
      <c r="P785" s="399">
        <v>2.7269999999999999</v>
      </c>
      <c r="Q785" s="399">
        <v>5.6863000000000001</v>
      </c>
      <c r="S785" s="399">
        <v>5.4928999999999997</v>
      </c>
      <c r="X785" s="399">
        <v>2.0005999999999999</v>
      </c>
      <c r="Y785" s="399">
        <v>5.6704999999999997</v>
      </c>
      <c r="Z785" s="399">
        <v>11.977499999999999</v>
      </c>
    </row>
    <row r="786" spans="1:26">
      <c r="A786" s="402">
        <v>43745</v>
      </c>
      <c r="E786" s="400">
        <v>2.0424000000000002</v>
      </c>
      <c r="G786" s="400">
        <v>7.3788999999999998</v>
      </c>
      <c r="H786" s="400">
        <v>5.2949000000000002</v>
      </c>
      <c r="I786" s="400">
        <v>8.4867000000000008</v>
      </c>
      <c r="J786" s="400">
        <v>8.4307999999999996</v>
      </c>
      <c r="K786" s="400">
        <v>6.4892000000000003</v>
      </c>
      <c r="L786" s="400">
        <v>11.3344</v>
      </c>
      <c r="M786" s="400">
        <v>6.9584000000000001</v>
      </c>
      <c r="N786" s="400">
        <v>7.8428000000000004</v>
      </c>
      <c r="O786" s="400">
        <v>4.4333</v>
      </c>
      <c r="P786" s="399">
        <v>2.7538999999999998</v>
      </c>
      <c r="Q786" s="399">
        <v>5.6772</v>
      </c>
      <c r="S786" s="399">
        <v>5.4928999999999997</v>
      </c>
      <c r="X786" s="399">
        <v>2.0005999999999999</v>
      </c>
      <c r="Y786" s="399">
        <v>5.6704999999999997</v>
      </c>
      <c r="Z786" s="399">
        <v>11.977499999999999</v>
      </c>
    </row>
    <row r="787" spans="1:26">
      <c r="A787" s="402">
        <v>43746</v>
      </c>
      <c r="E787" s="400">
        <v>2.0424000000000002</v>
      </c>
      <c r="G787" s="400">
        <v>7.3788999999999998</v>
      </c>
      <c r="H787" s="400">
        <v>5.2949000000000002</v>
      </c>
      <c r="I787" s="400">
        <v>8.4867000000000008</v>
      </c>
      <c r="J787" s="400">
        <v>8.4307999999999996</v>
      </c>
      <c r="K787" s="400">
        <v>6.4892000000000003</v>
      </c>
      <c r="L787" s="400">
        <v>11.3344</v>
      </c>
      <c r="M787" s="400">
        <v>6.9584000000000001</v>
      </c>
      <c r="N787" s="400">
        <v>7.8428000000000004</v>
      </c>
      <c r="O787" s="400">
        <v>4.4257</v>
      </c>
      <c r="P787" s="399">
        <v>2.7972000000000001</v>
      </c>
      <c r="Q787" s="399">
        <v>5.6742999999999997</v>
      </c>
      <c r="S787" s="399">
        <v>5.4928999999999997</v>
      </c>
      <c r="X787" s="399">
        <v>2.0005999999999999</v>
      </c>
      <c r="Y787" s="399">
        <v>5.6704999999999997</v>
      </c>
      <c r="Z787" s="399">
        <v>11.977499999999999</v>
      </c>
    </row>
    <row r="788" spans="1:26">
      <c r="A788" s="402">
        <v>43747</v>
      </c>
      <c r="E788" s="400">
        <v>2.0424000000000002</v>
      </c>
      <c r="G788" s="400">
        <v>7.3788999999999998</v>
      </c>
      <c r="H788" s="400">
        <v>5.2949000000000002</v>
      </c>
      <c r="I788" s="400">
        <v>8.4867000000000008</v>
      </c>
      <c r="J788" s="400">
        <v>8.4307999999999996</v>
      </c>
      <c r="K788" s="400">
        <v>6.4892000000000003</v>
      </c>
      <c r="L788" s="400">
        <v>11.3344</v>
      </c>
      <c r="M788" s="400">
        <v>6.9584000000000001</v>
      </c>
      <c r="N788" s="400">
        <v>7.8428000000000004</v>
      </c>
      <c r="O788" s="400">
        <v>4.4249999999999998</v>
      </c>
      <c r="P788" s="399">
        <v>2.7591999999999999</v>
      </c>
      <c r="Q788" s="399">
        <v>5.6806000000000001</v>
      </c>
      <c r="S788" s="399">
        <v>5.4928999999999997</v>
      </c>
      <c r="X788" s="399">
        <v>2.0005999999999999</v>
      </c>
      <c r="Y788" s="399">
        <v>5.6704999999999997</v>
      </c>
      <c r="Z788" s="399">
        <v>11.977499999999999</v>
      </c>
    </row>
    <row r="789" spans="1:26">
      <c r="A789" s="402">
        <v>43748</v>
      </c>
      <c r="E789" s="400">
        <v>2.0424000000000002</v>
      </c>
      <c r="G789" s="400">
        <v>7.3788999999999998</v>
      </c>
      <c r="H789" s="400">
        <v>5.2949000000000002</v>
      </c>
      <c r="I789" s="400">
        <v>8.4867000000000008</v>
      </c>
      <c r="J789" s="400">
        <v>8.4307999999999996</v>
      </c>
      <c r="K789" s="400">
        <v>6.4892000000000003</v>
      </c>
      <c r="L789" s="400">
        <v>11.3344</v>
      </c>
      <c r="M789" s="400">
        <v>6.9584000000000001</v>
      </c>
      <c r="N789" s="400">
        <v>7.8428000000000004</v>
      </c>
      <c r="O789" s="400">
        <v>4.4218999999999999</v>
      </c>
      <c r="P789" s="399">
        <v>2.7162000000000002</v>
      </c>
      <c r="Q789" s="399">
        <v>5.6776999999999997</v>
      </c>
      <c r="S789" s="399">
        <v>5.4928999999999997</v>
      </c>
      <c r="X789" s="399">
        <v>2.0005999999999999</v>
      </c>
      <c r="Y789" s="399">
        <v>5.6704999999999997</v>
      </c>
      <c r="Z789" s="399">
        <v>11.977499999999999</v>
      </c>
    </row>
    <row r="790" spans="1:26">
      <c r="A790" s="402">
        <v>43749</v>
      </c>
      <c r="E790" s="400">
        <v>2.0424000000000002</v>
      </c>
      <c r="G790" s="400">
        <v>7.3788999999999998</v>
      </c>
      <c r="H790" s="400">
        <v>5.2949000000000002</v>
      </c>
      <c r="I790" s="400">
        <v>8.4867000000000008</v>
      </c>
      <c r="J790" s="400">
        <v>8.4307999999999996</v>
      </c>
      <c r="K790" s="400">
        <v>6.4892000000000003</v>
      </c>
      <c r="L790" s="400">
        <v>11.3344</v>
      </c>
      <c r="M790" s="400">
        <v>6.9584000000000001</v>
      </c>
      <c r="N790" s="400">
        <v>7.8428000000000004</v>
      </c>
      <c r="O790" s="400">
        <v>4.4196</v>
      </c>
      <c r="P790" s="399">
        <v>2.7101000000000002</v>
      </c>
      <c r="Q790" s="399">
        <v>5.6745000000000001</v>
      </c>
      <c r="S790" s="399">
        <v>5.4928999999999997</v>
      </c>
      <c r="X790" s="399">
        <v>2.0005999999999999</v>
      </c>
      <c r="Y790" s="399">
        <v>5.6704999999999997</v>
      </c>
      <c r="Z790" s="399">
        <v>11.977499999999999</v>
      </c>
    </row>
    <row r="791" spans="1:26">
      <c r="A791" s="402">
        <v>43752</v>
      </c>
      <c r="E791" s="400">
        <v>2.0424000000000002</v>
      </c>
      <c r="G791" s="400">
        <v>7.3788999999999998</v>
      </c>
      <c r="H791" s="400">
        <v>5.2949000000000002</v>
      </c>
      <c r="I791" s="400">
        <v>8.4867000000000008</v>
      </c>
      <c r="J791" s="400">
        <v>8.4307999999999996</v>
      </c>
      <c r="K791" s="400">
        <v>6.4892000000000003</v>
      </c>
      <c r="L791" s="400">
        <v>11.3344</v>
      </c>
      <c r="M791" s="400">
        <v>6.9584000000000001</v>
      </c>
      <c r="N791" s="400">
        <v>7.8428000000000004</v>
      </c>
      <c r="O791" s="400">
        <v>4.4097</v>
      </c>
      <c r="P791" s="399">
        <v>2.7069999999999999</v>
      </c>
      <c r="Q791" s="399">
        <v>5.6679000000000004</v>
      </c>
      <c r="S791" s="399">
        <v>5.4928999999999997</v>
      </c>
      <c r="X791" s="399">
        <v>2.0005999999999999</v>
      </c>
      <c r="Y791" s="399">
        <v>5.6704999999999997</v>
      </c>
      <c r="Z791" s="399">
        <v>11.977499999999999</v>
      </c>
    </row>
    <row r="792" spans="1:26">
      <c r="A792" s="402">
        <v>43753</v>
      </c>
      <c r="E792" s="400">
        <v>2.0424000000000002</v>
      </c>
      <c r="G792" s="400">
        <v>7.3788999999999998</v>
      </c>
      <c r="H792" s="400">
        <v>5.2949000000000002</v>
      </c>
      <c r="I792" s="400">
        <v>8.4867000000000008</v>
      </c>
      <c r="J792" s="400">
        <v>8.4307999999999996</v>
      </c>
      <c r="K792" s="400">
        <v>6.4892000000000003</v>
      </c>
      <c r="L792" s="400">
        <v>11.3344</v>
      </c>
      <c r="M792" s="400">
        <v>6.9584000000000001</v>
      </c>
      <c r="N792" s="400">
        <v>7.8428000000000004</v>
      </c>
      <c r="O792" s="400">
        <v>4.4231999999999996</v>
      </c>
      <c r="P792" s="399">
        <v>2.7090999999999998</v>
      </c>
      <c r="Q792" s="399">
        <v>5.6669</v>
      </c>
      <c r="S792" s="399">
        <v>5.4928999999999997</v>
      </c>
      <c r="X792" s="399">
        <v>2.0005999999999999</v>
      </c>
      <c r="Y792" s="399">
        <v>5.6704999999999997</v>
      </c>
      <c r="Z792" s="399">
        <v>11.977499999999999</v>
      </c>
    </row>
    <row r="793" spans="1:26">
      <c r="A793" s="402">
        <v>43754</v>
      </c>
      <c r="E793" s="400">
        <v>2.0424000000000002</v>
      </c>
      <c r="G793" s="400">
        <v>7.3788999999999998</v>
      </c>
      <c r="H793" s="400">
        <v>5.2949000000000002</v>
      </c>
      <c r="I793" s="400">
        <v>8.4867000000000008</v>
      </c>
      <c r="J793" s="400">
        <v>8.4307999999999996</v>
      </c>
      <c r="K793" s="400">
        <v>6.4892000000000003</v>
      </c>
      <c r="L793" s="400">
        <v>11.3344</v>
      </c>
      <c r="M793" s="400">
        <v>6.9584000000000001</v>
      </c>
      <c r="N793" s="400">
        <v>7.8428000000000004</v>
      </c>
      <c r="O793" s="400">
        <v>4.4192999999999998</v>
      </c>
      <c r="P793" s="399">
        <v>2.6850000000000001</v>
      </c>
      <c r="Q793" s="399">
        <v>5.6607000000000003</v>
      </c>
      <c r="S793" s="399">
        <v>5.4928999999999997</v>
      </c>
      <c r="X793" s="399">
        <v>2.0005999999999999</v>
      </c>
      <c r="Y793" s="399">
        <v>5.6704999999999997</v>
      </c>
      <c r="Z793" s="399">
        <v>11.977499999999999</v>
      </c>
    </row>
    <row r="794" spans="1:26">
      <c r="A794" s="402">
        <v>43755</v>
      </c>
      <c r="E794" s="400">
        <v>2.0424000000000002</v>
      </c>
      <c r="G794" s="400">
        <v>7.3788999999999998</v>
      </c>
      <c r="H794" s="400">
        <v>5.2949000000000002</v>
      </c>
      <c r="I794" s="400">
        <v>8.4867000000000008</v>
      </c>
      <c r="J794" s="400">
        <v>8.4307999999999996</v>
      </c>
      <c r="K794" s="400">
        <v>6.4892000000000003</v>
      </c>
      <c r="L794" s="400">
        <v>11.3344</v>
      </c>
      <c r="M794" s="400">
        <v>6.9584000000000001</v>
      </c>
      <c r="N794" s="400">
        <v>7.8428000000000004</v>
      </c>
      <c r="O794" s="400">
        <v>4.4180999999999999</v>
      </c>
      <c r="P794" s="399">
        <v>2.6905999999999999</v>
      </c>
      <c r="Q794" s="399">
        <v>5.6586999999999996</v>
      </c>
      <c r="S794" s="399">
        <v>5.4928999999999997</v>
      </c>
      <c r="X794" s="399">
        <v>2.0005999999999999</v>
      </c>
      <c r="Y794" s="399">
        <v>5.6704999999999997</v>
      </c>
      <c r="Z794" s="399">
        <v>11.977499999999999</v>
      </c>
    </row>
    <row r="795" spans="1:26">
      <c r="A795" s="402">
        <v>43756</v>
      </c>
      <c r="E795" s="400">
        <v>2.0424000000000002</v>
      </c>
      <c r="G795" s="400">
        <v>7.3788999999999998</v>
      </c>
      <c r="H795" s="400">
        <v>5.2949000000000002</v>
      </c>
      <c r="I795" s="400">
        <v>8.4867000000000008</v>
      </c>
      <c r="J795" s="400">
        <v>8.4307999999999996</v>
      </c>
      <c r="K795" s="400">
        <v>6.4892000000000003</v>
      </c>
      <c r="L795" s="400">
        <v>11.3344</v>
      </c>
      <c r="M795" s="400">
        <v>6.9584000000000001</v>
      </c>
      <c r="N795" s="400">
        <v>7.8428000000000004</v>
      </c>
      <c r="O795" s="400">
        <v>4.4151999999999996</v>
      </c>
      <c r="P795" s="399">
        <v>2.6884000000000001</v>
      </c>
      <c r="Q795" s="399">
        <v>5.6516999999999999</v>
      </c>
      <c r="S795" s="399">
        <v>5.4928999999999997</v>
      </c>
      <c r="X795" s="399">
        <v>2.0005999999999999</v>
      </c>
      <c r="Y795" s="399">
        <v>5.6704999999999997</v>
      </c>
      <c r="Z795" s="399">
        <v>11.977499999999999</v>
      </c>
    </row>
    <row r="796" spans="1:26">
      <c r="A796" s="402">
        <v>43759</v>
      </c>
      <c r="E796" s="400">
        <v>2.0424000000000002</v>
      </c>
      <c r="G796" s="400">
        <v>7.3788999999999998</v>
      </c>
      <c r="H796" s="400">
        <v>5.2949000000000002</v>
      </c>
      <c r="I796" s="400">
        <v>8.4867000000000008</v>
      </c>
      <c r="J796" s="400">
        <v>8.4307999999999996</v>
      </c>
      <c r="K796" s="400">
        <v>6.4892000000000003</v>
      </c>
      <c r="L796" s="400">
        <v>11.3344</v>
      </c>
      <c r="M796" s="400">
        <v>6.9584000000000001</v>
      </c>
      <c r="N796" s="400">
        <v>7.8428000000000004</v>
      </c>
      <c r="O796" s="400">
        <v>4.4055999999999997</v>
      </c>
      <c r="P796" s="399">
        <v>2.6943999999999999</v>
      </c>
      <c r="Q796" s="399">
        <v>5.6402999999999999</v>
      </c>
      <c r="S796" s="399">
        <v>5.4928999999999997</v>
      </c>
      <c r="X796" s="399">
        <v>2.0005999999999999</v>
      </c>
      <c r="Y796" s="399">
        <v>5.6704999999999997</v>
      </c>
      <c r="Z796" s="399">
        <v>11.977499999999999</v>
      </c>
    </row>
    <row r="797" spans="1:26">
      <c r="A797" s="402">
        <v>43760</v>
      </c>
      <c r="E797" s="400">
        <v>2.0424000000000002</v>
      </c>
      <c r="G797" s="400">
        <v>7.3788999999999998</v>
      </c>
      <c r="H797" s="400">
        <v>5.2949000000000002</v>
      </c>
      <c r="I797" s="400">
        <v>8.4867000000000008</v>
      </c>
      <c r="J797" s="400">
        <v>8.4307999999999996</v>
      </c>
      <c r="K797" s="400">
        <v>6.4892000000000003</v>
      </c>
      <c r="L797" s="400">
        <v>11.3344</v>
      </c>
      <c r="M797" s="400">
        <v>6.9584000000000001</v>
      </c>
      <c r="N797" s="400">
        <v>7.8428000000000004</v>
      </c>
      <c r="O797" s="400">
        <v>4.4035000000000002</v>
      </c>
      <c r="P797" s="399">
        <v>2.6928000000000001</v>
      </c>
      <c r="Q797" s="399">
        <v>5.6356999999999999</v>
      </c>
      <c r="S797" s="399">
        <v>5.4928999999999997</v>
      </c>
      <c r="X797" s="399">
        <v>2.0005999999999999</v>
      </c>
      <c r="Y797" s="399">
        <v>5.6704999999999997</v>
      </c>
      <c r="Z797" s="399">
        <v>11.977499999999999</v>
      </c>
    </row>
    <row r="798" spans="1:26">
      <c r="A798" s="402">
        <v>43761</v>
      </c>
      <c r="E798" s="400">
        <v>2.0424000000000002</v>
      </c>
      <c r="G798" s="400">
        <v>7.3788999999999998</v>
      </c>
      <c r="H798" s="400">
        <v>5.2949000000000002</v>
      </c>
      <c r="I798" s="400">
        <v>8.4867000000000008</v>
      </c>
      <c r="J798" s="400">
        <v>8.4307999999999996</v>
      </c>
      <c r="K798" s="400">
        <v>6.4892000000000003</v>
      </c>
      <c r="L798" s="400">
        <v>11.3344</v>
      </c>
      <c r="M798" s="400">
        <v>6.9584000000000001</v>
      </c>
      <c r="N798" s="400">
        <v>7.8428000000000004</v>
      </c>
      <c r="O798" s="400">
        <v>4.4005999999999998</v>
      </c>
      <c r="P798" s="399">
        <v>2.6890999999999998</v>
      </c>
      <c r="Q798" s="399">
        <v>5.6322000000000001</v>
      </c>
      <c r="S798" s="399">
        <v>5.4928999999999997</v>
      </c>
      <c r="X798" s="399">
        <v>2.0005999999999999</v>
      </c>
      <c r="Y798" s="399">
        <v>5.6704999999999997</v>
      </c>
      <c r="Z798" s="399">
        <v>11.977499999999999</v>
      </c>
    </row>
    <row r="799" spans="1:26">
      <c r="A799" s="402">
        <v>43762</v>
      </c>
      <c r="E799" s="400">
        <v>2.0424000000000002</v>
      </c>
      <c r="G799" s="400">
        <v>7.3788999999999998</v>
      </c>
      <c r="H799" s="400">
        <v>5.2949000000000002</v>
      </c>
      <c r="I799" s="400">
        <v>8.4867000000000008</v>
      </c>
      <c r="J799" s="400">
        <v>8.4307999999999996</v>
      </c>
      <c r="K799" s="400">
        <v>6.4892000000000003</v>
      </c>
      <c r="L799" s="400">
        <v>11.3344</v>
      </c>
      <c r="M799" s="400">
        <v>6.9584000000000001</v>
      </c>
      <c r="N799" s="400">
        <v>7.8428000000000004</v>
      </c>
      <c r="O799" s="400">
        <v>4.3986000000000001</v>
      </c>
      <c r="P799" s="399">
        <v>2.7231999999999998</v>
      </c>
      <c r="Q799" s="399">
        <v>5.6336000000000004</v>
      </c>
      <c r="S799" s="399">
        <v>5.4928999999999997</v>
      </c>
      <c r="X799" s="399">
        <v>2.0005999999999999</v>
      </c>
      <c r="Y799" s="399">
        <v>5.6704999999999997</v>
      </c>
      <c r="Z799" s="399">
        <v>11.977499999999999</v>
      </c>
    </row>
    <row r="800" spans="1:26">
      <c r="A800" s="402">
        <v>43763</v>
      </c>
      <c r="E800" s="400">
        <v>2.0424000000000002</v>
      </c>
      <c r="G800" s="400">
        <v>7.3788999999999998</v>
      </c>
      <c r="H800" s="400">
        <v>5.2949000000000002</v>
      </c>
      <c r="I800" s="400">
        <v>8.4867000000000008</v>
      </c>
      <c r="J800" s="400">
        <v>8.4307999999999996</v>
      </c>
      <c r="K800" s="400">
        <v>6.4892000000000003</v>
      </c>
      <c r="L800" s="400">
        <v>11.3344</v>
      </c>
      <c r="M800" s="400">
        <v>6.9584000000000001</v>
      </c>
      <c r="N800" s="400">
        <v>7.8428000000000004</v>
      </c>
      <c r="O800" s="400">
        <v>4.3963999999999999</v>
      </c>
      <c r="P800" s="399">
        <v>2.7345000000000002</v>
      </c>
      <c r="Q800" s="399">
        <v>5.6340000000000003</v>
      </c>
      <c r="S800" s="399">
        <v>5.4928999999999997</v>
      </c>
      <c r="X800" s="399">
        <v>2.0005999999999999</v>
      </c>
      <c r="Y800" s="399">
        <v>5.6704999999999997</v>
      </c>
      <c r="Z800" s="399">
        <v>11.977499999999999</v>
      </c>
    </row>
    <row r="801" spans="1:26">
      <c r="A801" s="402">
        <v>43766</v>
      </c>
      <c r="E801" s="400">
        <v>2.0424000000000002</v>
      </c>
      <c r="G801" s="400">
        <v>7.3788999999999998</v>
      </c>
      <c r="H801" s="400">
        <v>5.2949000000000002</v>
      </c>
      <c r="I801" s="400">
        <v>8.4867000000000008</v>
      </c>
      <c r="J801" s="400">
        <v>8.4307999999999996</v>
      </c>
      <c r="K801" s="400">
        <v>6.4892000000000003</v>
      </c>
      <c r="L801" s="400">
        <v>11.3344</v>
      </c>
      <c r="M801" s="400">
        <v>6.9584000000000001</v>
      </c>
      <c r="N801" s="400">
        <v>7.8428000000000004</v>
      </c>
      <c r="O801" s="400">
        <v>4.3868999999999998</v>
      </c>
      <c r="P801" s="399">
        <v>2.74</v>
      </c>
      <c r="Q801" s="399">
        <v>5.6212</v>
      </c>
      <c r="S801" s="399">
        <v>5.4928999999999997</v>
      </c>
      <c r="X801" s="399">
        <v>2.0005999999999999</v>
      </c>
      <c r="Y801" s="399">
        <v>5.6704999999999997</v>
      </c>
      <c r="Z801" s="399">
        <v>11.977499999999999</v>
      </c>
    </row>
    <row r="802" spans="1:26">
      <c r="A802" s="402">
        <v>43767</v>
      </c>
      <c r="E802" s="400">
        <v>2.0424000000000002</v>
      </c>
      <c r="G802" s="400">
        <v>7.3788999999999998</v>
      </c>
      <c r="H802" s="400">
        <v>5.2949000000000002</v>
      </c>
      <c r="I802" s="400">
        <v>8.4867000000000008</v>
      </c>
      <c r="J802" s="400">
        <v>8.4307999999999996</v>
      </c>
      <c r="K802" s="400">
        <v>6.4892000000000003</v>
      </c>
      <c r="L802" s="400">
        <v>11.3344</v>
      </c>
      <c r="M802" s="400">
        <v>6.9584000000000001</v>
      </c>
      <c r="N802" s="400">
        <v>7.8428000000000004</v>
      </c>
      <c r="O802" s="400">
        <v>4.3845999999999998</v>
      </c>
      <c r="P802" s="399">
        <v>2.7374999999999998</v>
      </c>
      <c r="Q802" s="399">
        <v>5.6132999999999997</v>
      </c>
      <c r="S802" s="399">
        <v>5.4928999999999997</v>
      </c>
      <c r="X802" s="399">
        <v>2.0005999999999999</v>
      </c>
      <c r="Y802" s="399">
        <v>5.6704999999999997</v>
      </c>
      <c r="Z802" s="399">
        <v>11.977499999999999</v>
      </c>
    </row>
    <row r="803" spans="1:26">
      <c r="A803" s="402">
        <v>43768</v>
      </c>
      <c r="E803" s="400">
        <v>2.0424000000000002</v>
      </c>
      <c r="G803" s="400">
        <v>7.3788999999999998</v>
      </c>
      <c r="H803" s="400">
        <v>5.2949000000000002</v>
      </c>
      <c r="I803" s="400">
        <v>8.4867000000000008</v>
      </c>
      <c r="J803" s="400">
        <v>8.4307999999999996</v>
      </c>
      <c r="K803" s="400">
        <v>6.4892000000000003</v>
      </c>
      <c r="L803" s="400">
        <v>11.3344</v>
      </c>
      <c r="M803" s="400">
        <v>6.9584000000000001</v>
      </c>
      <c r="N803" s="400">
        <v>7.8428000000000004</v>
      </c>
      <c r="O803" s="400">
        <v>4.3811</v>
      </c>
      <c r="P803" s="399">
        <v>2.7643</v>
      </c>
      <c r="Q803" s="399">
        <v>5.5975000000000001</v>
      </c>
      <c r="S803" s="399">
        <v>5.4928999999999997</v>
      </c>
      <c r="X803" s="399">
        <v>2.0005999999999999</v>
      </c>
      <c r="Y803" s="399">
        <v>5.6704999999999997</v>
      </c>
      <c r="Z803" s="399">
        <v>11.977499999999999</v>
      </c>
    </row>
    <row r="804" spans="1:26">
      <c r="A804" s="402">
        <v>43769</v>
      </c>
      <c r="E804" s="400">
        <v>2.0424000000000002</v>
      </c>
      <c r="G804" s="400">
        <v>7.3788999999999998</v>
      </c>
      <c r="H804" s="400">
        <v>5.2949000000000002</v>
      </c>
      <c r="I804" s="400">
        <v>8.4867000000000008</v>
      </c>
      <c r="J804" s="400">
        <v>8.4307999999999996</v>
      </c>
      <c r="K804" s="400">
        <v>6.4892000000000003</v>
      </c>
      <c r="L804" s="400">
        <v>11.3344</v>
      </c>
      <c r="M804" s="400">
        <v>6.9584000000000001</v>
      </c>
      <c r="N804" s="400">
        <v>7.8428000000000004</v>
      </c>
      <c r="O804" s="400">
        <v>4.3766999999999996</v>
      </c>
      <c r="P804" s="399">
        <v>2.7685</v>
      </c>
      <c r="Q804" s="399">
        <v>5.5952999999999999</v>
      </c>
      <c r="S804" s="399">
        <v>5.4928999999999997</v>
      </c>
      <c r="X804" s="399">
        <v>2.0005999999999999</v>
      </c>
      <c r="Y804" s="399">
        <v>5.6704999999999997</v>
      </c>
      <c r="Z804" s="399">
        <v>11.977499999999999</v>
      </c>
    </row>
    <row r="805" spans="1:26">
      <c r="A805" s="402">
        <v>43770</v>
      </c>
      <c r="E805" s="400">
        <v>2.0047999999999999</v>
      </c>
      <c r="G805" s="400">
        <v>7.3186999999999998</v>
      </c>
      <c r="H805" s="400">
        <v>5.3010000000000002</v>
      </c>
      <c r="I805" s="400">
        <v>8.4314</v>
      </c>
      <c r="J805" s="400">
        <v>8.3635000000000002</v>
      </c>
      <c r="K805" s="400">
        <v>6.4343000000000004</v>
      </c>
      <c r="L805" s="400">
        <v>11.322699999999999</v>
      </c>
      <c r="M805" s="400">
        <v>6.9569999999999999</v>
      </c>
      <c r="N805" s="400">
        <v>7.8632999999999997</v>
      </c>
      <c r="O805" s="400">
        <v>4.4817</v>
      </c>
      <c r="P805" s="399">
        <v>2.8692000000000002</v>
      </c>
      <c r="Q805" s="399">
        <v>5.6569000000000003</v>
      </c>
      <c r="S805" s="399">
        <v>5.4107000000000003</v>
      </c>
      <c r="X805" s="399">
        <v>1.9749000000000001</v>
      </c>
      <c r="Y805" s="399">
        <v>5.6867999999999999</v>
      </c>
      <c r="Z805" s="399">
        <v>12.0305</v>
      </c>
    </row>
    <row r="806" spans="1:26">
      <c r="A806" s="402">
        <v>43773</v>
      </c>
      <c r="E806" s="400">
        <v>2.0047999999999999</v>
      </c>
      <c r="G806" s="400">
        <v>7.3186999999999998</v>
      </c>
      <c r="H806" s="400">
        <v>5.3010000000000002</v>
      </c>
      <c r="I806" s="400">
        <v>8.4314</v>
      </c>
      <c r="J806" s="400">
        <v>8.3635000000000002</v>
      </c>
      <c r="K806" s="400">
        <v>6.4343000000000004</v>
      </c>
      <c r="L806" s="400">
        <v>11.322699999999999</v>
      </c>
      <c r="M806" s="400">
        <v>6.9569999999999999</v>
      </c>
      <c r="N806" s="400">
        <v>7.8632999999999997</v>
      </c>
      <c r="O806" s="400">
        <v>4.4755000000000003</v>
      </c>
      <c r="P806" s="399">
        <v>2.8411</v>
      </c>
      <c r="Q806" s="399">
        <v>5.6557000000000004</v>
      </c>
      <c r="S806" s="399">
        <v>5.4107000000000003</v>
      </c>
      <c r="X806" s="399">
        <v>1.9749000000000001</v>
      </c>
      <c r="Y806" s="399">
        <v>5.6867999999999999</v>
      </c>
      <c r="Z806" s="399">
        <v>12.0305</v>
      </c>
    </row>
    <row r="807" spans="1:26">
      <c r="A807" s="402">
        <v>43774</v>
      </c>
      <c r="E807" s="400">
        <v>2.0047999999999999</v>
      </c>
      <c r="G807" s="400">
        <v>7.3186999999999998</v>
      </c>
      <c r="H807" s="400">
        <v>5.3010000000000002</v>
      </c>
      <c r="I807" s="400">
        <v>8.4314</v>
      </c>
      <c r="J807" s="400">
        <v>8.3635000000000002</v>
      </c>
      <c r="K807" s="400">
        <v>6.4343000000000004</v>
      </c>
      <c r="L807" s="400">
        <v>11.322699999999999</v>
      </c>
      <c r="M807" s="400">
        <v>6.9569999999999999</v>
      </c>
      <c r="N807" s="400">
        <v>7.8632999999999997</v>
      </c>
      <c r="O807" s="400">
        <v>4.4733000000000001</v>
      </c>
      <c r="P807" s="399">
        <v>2.8092999999999999</v>
      </c>
      <c r="Q807" s="399">
        <v>5.6532999999999998</v>
      </c>
      <c r="S807" s="399">
        <v>5.4107000000000003</v>
      </c>
      <c r="X807" s="399">
        <v>1.9749000000000001</v>
      </c>
      <c r="Y807" s="399">
        <v>5.6867999999999999</v>
      </c>
      <c r="Z807" s="399">
        <v>12.0305</v>
      </c>
    </row>
    <row r="808" spans="1:26">
      <c r="A808" s="402">
        <v>43775</v>
      </c>
      <c r="E808" s="400">
        <v>2.0047999999999999</v>
      </c>
      <c r="G808" s="400">
        <v>7.3186999999999998</v>
      </c>
      <c r="H808" s="400">
        <v>5.3010000000000002</v>
      </c>
      <c r="I808" s="400">
        <v>8.4314</v>
      </c>
      <c r="J808" s="400">
        <v>8.3635000000000002</v>
      </c>
      <c r="K808" s="400">
        <v>6.4343000000000004</v>
      </c>
      <c r="L808" s="400">
        <v>11.322699999999999</v>
      </c>
      <c r="M808" s="400">
        <v>6.9569999999999999</v>
      </c>
      <c r="N808" s="400">
        <v>7.8632999999999997</v>
      </c>
      <c r="O808" s="400">
        <v>4.468</v>
      </c>
      <c r="P808" s="399">
        <v>2.8024</v>
      </c>
      <c r="Q808" s="399">
        <v>5.6548999999999996</v>
      </c>
      <c r="S808" s="399">
        <v>5.4107000000000003</v>
      </c>
      <c r="X808" s="399">
        <v>1.9749000000000001</v>
      </c>
      <c r="Y808" s="399">
        <v>5.6867999999999999</v>
      </c>
      <c r="Z808" s="399">
        <v>12.0305</v>
      </c>
    </row>
    <row r="809" spans="1:26">
      <c r="A809" s="402">
        <v>43776</v>
      </c>
      <c r="E809" s="400">
        <v>2.0047999999999999</v>
      </c>
      <c r="G809" s="400">
        <v>7.3186999999999998</v>
      </c>
      <c r="H809" s="400">
        <v>5.3010000000000002</v>
      </c>
      <c r="I809" s="400">
        <v>8.4314</v>
      </c>
      <c r="J809" s="400">
        <v>8.3635000000000002</v>
      </c>
      <c r="K809" s="400">
        <v>6.4343000000000004</v>
      </c>
      <c r="L809" s="400">
        <v>11.322699999999999</v>
      </c>
      <c r="M809" s="400">
        <v>6.9569999999999999</v>
      </c>
      <c r="N809" s="400">
        <v>7.8632999999999997</v>
      </c>
      <c r="O809" s="400">
        <v>4.4659000000000004</v>
      </c>
      <c r="P809" s="399">
        <v>2.8012999999999999</v>
      </c>
      <c r="Q809" s="399">
        <v>5.6515000000000004</v>
      </c>
      <c r="S809" s="399">
        <v>5.4107000000000003</v>
      </c>
      <c r="X809" s="399">
        <v>1.9749000000000001</v>
      </c>
      <c r="Y809" s="399">
        <v>5.6867999999999999</v>
      </c>
      <c r="Z809" s="399">
        <v>12.0305</v>
      </c>
    </row>
    <row r="810" spans="1:26">
      <c r="A810" s="402">
        <v>43777</v>
      </c>
      <c r="E810" s="400">
        <v>2.0047999999999999</v>
      </c>
      <c r="G810" s="400">
        <v>7.3186999999999998</v>
      </c>
      <c r="H810" s="400">
        <v>5.3010000000000002</v>
      </c>
      <c r="I810" s="400">
        <v>8.4314</v>
      </c>
      <c r="J810" s="400">
        <v>8.3635000000000002</v>
      </c>
      <c r="K810" s="400">
        <v>6.4343000000000004</v>
      </c>
      <c r="L810" s="400">
        <v>11.322699999999999</v>
      </c>
      <c r="M810" s="400">
        <v>6.9569999999999999</v>
      </c>
      <c r="N810" s="400">
        <v>7.8632999999999997</v>
      </c>
      <c r="O810" s="400">
        <v>4.4621000000000004</v>
      </c>
      <c r="P810" s="399">
        <v>2.7965</v>
      </c>
      <c r="Q810" s="399">
        <v>5.6417999999999999</v>
      </c>
      <c r="S810" s="399">
        <v>5.4107000000000003</v>
      </c>
      <c r="X810" s="399">
        <v>1.9749000000000001</v>
      </c>
      <c r="Y810" s="399">
        <v>5.6867999999999999</v>
      </c>
      <c r="Z810" s="399">
        <v>12.0305</v>
      </c>
    </row>
    <row r="811" spans="1:26">
      <c r="A811" s="402">
        <v>43780</v>
      </c>
      <c r="E811" s="400">
        <v>2.0047999999999999</v>
      </c>
      <c r="G811" s="400">
        <v>7.3186999999999998</v>
      </c>
      <c r="H811" s="400">
        <v>5.3010000000000002</v>
      </c>
      <c r="I811" s="400">
        <v>8.4314</v>
      </c>
      <c r="J811" s="400">
        <v>8.3635000000000002</v>
      </c>
      <c r="K811" s="400">
        <v>6.4343000000000004</v>
      </c>
      <c r="L811" s="400">
        <v>11.322699999999999</v>
      </c>
      <c r="M811" s="400">
        <v>6.9569999999999999</v>
      </c>
      <c r="N811" s="400">
        <v>7.8632999999999997</v>
      </c>
      <c r="O811" s="400">
        <v>4.4539999999999997</v>
      </c>
      <c r="P811" s="399">
        <v>2.7982999999999998</v>
      </c>
      <c r="Q811" s="399">
        <v>5.6304999999999996</v>
      </c>
      <c r="S811" s="399">
        <v>5.4107000000000003</v>
      </c>
      <c r="X811" s="399">
        <v>1.9749000000000001</v>
      </c>
      <c r="Y811" s="399">
        <v>5.6867999999999999</v>
      </c>
      <c r="Z811" s="399">
        <v>12.0305</v>
      </c>
    </row>
    <row r="812" spans="1:26">
      <c r="A812" s="402">
        <v>43781</v>
      </c>
      <c r="E812" s="400">
        <v>2.0047999999999999</v>
      </c>
      <c r="G812" s="400">
        <v>7.3186999999999998</v>
      </c>
      <c r="H812" s="400">
        <v>5.3010000000000002</v>
      </c>
      <c r="I812" s="400">
        <v>8.4314</v>
      </c>
      <c r="J812" s="400">
        <v>8.3635000000000002</v>
      </c>
      <c r="K812" s="400">
        <v>6.4343000000000004</v>
      </c>
      <c r="L812" s="400">
        <v>11.322699999999999</v>
      </c>
      <c r="M812" s="400">
        <v>6.9569999999999999</v>
      </c>
      <c r="N812" s="400">
        <v>7.8632999999999997</v>
      </c>
      <c r="O812" s="400">
        <v>4.4518000000000004</v>
      </c>
      <c r="P812" s="399">
        <v>2.8037999999999998</v>
      </c>
      <c r="Q812" s="399">
        <v>5.6280000000000001</v>
      </c>
      <c r="S812" s="399">
        <v>5.4107000000000003</v>
      </c>
      <c r="X812" s="399">
        <v>1.9749000000000001</v>
      </c>
      <c r="Y812" s="399">
        <v>5.6867999999999999</v>
      </c>
      <c r="Z812" s="399">
        <v>12.0305</v>
      </c>
    </row>
    <row r="813" spans="1:26">
      <c r="A813" s="402">
        <v>43782</v>
      </c>
      <c r="E813" s="400">
        <v>2.0047999999999999</v>
      </c>
      <c r="G813" s="400">
        <v>7.3186999999999998</v>
      </c>
      <c r="H813" s="400">
        <v>5.3010000000000002</v>
      </c>
      <c r="I813" s="400">
        <v>8.4314</v>
      </c>
      <c r="J813" s="400">
        <v>8.3635000000000002</v>
      </c>
      <c r="K813" s="400">
        <v>6.4343000000000004</v>
      </c>
      <c r="L813" s="400">
        <v>11.322699999999999</v>
      </c>
      <c r="M813" s="400">
        <v>6.9569999999999999</v>
      </c>
      <c r="N813" s="400">
        <v>7.8632999999999997</v>
      </c>
      <c r="O813" s="400">
        <v>4.4478</v>
      </c>
      <c r="P813" s="399">
        <v>2.8098999999999998</v>
      </c>
      <c r="Q813" s="399">
        <v>5.6093999999999999</v>
      </c>
      <c r="S813" s="399">
        <v>5.4107000000000003</v>
      </c>
      <c r="X813" s="399">
        <v>1.9749000000000001</v>
      </c>
      <c r="Y813" s="399">
        <v>5.6867999999999999</v>
      </c>
      <c r="Z813" s="399">
        <v>12.0305</v>
      </c>
    </row>
    <row r="814" spans="1:26">
      <c r="A814" s="402">
        <v>43783</v>
      </c>
      <c r="E814" s="400">
        <v>2.0047999999999999</v>
      </c>
      <c r="G814" s="400">
        <v>7.3186999999999998</v>
      </c>
      <c r="H814" s="400">
        <v>5.3010000000000002</v>
      </c>
      <c r="I814" s="400">
        <v>8.4314</v>
      </c>
      <c r="J814" s="400">
        <v>8.3635000000000002</v>
      </c>
      <c r="K814" s="400">
        <v>6.4343000000000004</v>
      </c>
      <c r="L814" s="400">
        <v>11.322699999999999</v>
      </c>
      <c r="M814" s="400">
        <v>6.9569999999999999</v>
      </c>
      <c r="N814" s="400">
        <v>7.8632999999999997</v>
      </c>
      <c r="O814" s="400">
        <v>4.4447000000000001</v>
      </c>
      <c r="P814" s="399">
        <v>2.8109000000000002</v>
      </c>
      <c r="Q814" s="399">
        <v>5.6101000000000001</v>
      </c>
      <c r="S814" s="399">
        <v>5.4107000000000003</v>
      </c>
      <c r="X814" s="399">
        <v>1.9749000000000001</v>
      </c>
      <c r="Y814" s="399">
        <v>5.6867999999999999</v>
      </c>
      <c r="Z814" s="399">
        <v>12.0305</v>
      </c>
    </row>
    <row r="815" spans="1:26">
      <c r="A815" s="402">
        <v>43784</v>
      </c>
      <c r="E815" s="400">
        <v>2.0047999999999999</v>
      </c>
      <c r="G815" s="400">
        <v>7.3186999999999998</v>
      </c>
      <c r="H815" s="400">
        <v>5.3010000000000002</v>
      </c>
      <c r="I815" s="400">
        <v>8.4314</v>
      </c>
      <c r="J815" s="400">
        <v>8.3635000000000002</v>
      </c>
      <c r="K815" s="400">
        <v>6.4343000000000004</v>
      </c>
      <c r="L815" s="400">
        <v>11.322699999999999</v>
      </c>
      <c r="M815" s="400">
        <v>6.9569999999999999</v>
      </c>
      <c r="N815" s="400">
        <v>7.8632999999999997</v>
      </c>
      <c r="O815" s="400">
        <v>4.4547999999999996</v>
      </c>
      <c r="P815" s="399">
        <v>2.8311999999999999</v>
      </c>
      <c r="Q815" s="399">
        <v>5.6158999999999999</v>
      </c>
      <c r="S815" s="399">
        <v>5.4107000000000003</v>
      </c>
      <c r="X815" s="399">
        <v>1.9749000000000001</v>
      </c>
      <c r="Y815" s="399">
        <v>5.6867999999999999</v>
      </c>
      <c r="Z815" s="399">
        <v>12.0305</v>
      </c>
    </row>
    <row r="816" spans="1:26">
      <c r="A816" s="402">
        <v>43787</v>
      </c>
      <c r="E816" s="400">
        <v>2.0047999999999999</v>
      </c>
      <c r="G816" s="400">
        <v>7.3186999999999998</v>
      </c>
      <c r="H816" s="400">
        <v>5.3010000000000002</v>
      </c>
      <c r="I816" s="400">
        <v>8.4314</v>
      </c>
      <c r="J816" s="400">
        <v>8.3635000000000002</v>
      </c>
      <c r="K816" s="400">
        <v>6.4343000000000004</v>
      </c>
      <c r="L816" s="400">
        <v>11.322699999999999</v>
      </c>
      <c r="M816" s="400">
        <v>6.9569999999999999</v>
      </c>
      <c r="N816" s="400">
        <v>7.8632999999999997</v>
      </c>
      <c r="O816" s="400">
        <v>4.4459999999999997</v>
      </c>
      <c r="P816" s="399">
        <v>2.8241000000000001</v>
      </c>
      <c r="Q816" s="399">
        <v>5.6173999999999999</v>
      </c>
      <c r="S816" s="399">
        <v>5.4107000000000003</v>
      </c>
      <c r="X816" s="399">
        <v>1.9749000000000001</v>
      </c>
      <c r="Y816" s="399">
        <v>5.6867999999999999</v>
      </c>
      <c r="Z816" s="399">
        <v>12.0305</v>
      </c>
    </row>
    <row r="817" spans="1:26">
      <c r="A817" s="402">
        <v>43788</v>
      </c>
      <c r="E817" s="400">
        <v>2.0047999999999999</v>
      </c>
      <c r="G817" s="400">
        <v>7.3186999999999998</v>
      </c>
      <c r="H817" s="400">
        <v>5.3010000000000002</v>
      </c>
      <c r="I817" s="400">
        <v>8.4314</v>
      </c>
      <c r="J817" s="400">
        <v>8.3635000000000002</v>
      </c>
      <c r="K817" s="400">
        <v>6.4343000000000004</v>
      </c>
      <c r="L817" s="400">
        <v>11.322699999999999</v>
      </c>
      <c r="M817" s="400">
        <v>6.9569999999999999</v>
      </c>
      <c r="N817" s="400">
        <v>7.8632999999999997</v>
      </c>
      <c r="O817" s="400">
        <v>4.4419000000000004</v>
      </c>
      <c r="P817" s="399">
        <v>2.8258000000000001</v>
      </c>
      <c r="Q817" s="399">
        <v>5.6186999999999996</v>
      </c>
      <c r="S817" s="399">
        <v>5.4107000000000003</v>
      </c>
      <c r="X817" s="399">
        <v>1.9749000000000001</v>
      </c>
      <c r="Y817" s="399">
        <v>5.6867999999999999</v>
      </c>
      <c r="Z817" s="399">
        <v>12.0305</v>
      </c>
    </row>
    <row r="818" spans="1:26">
      <c r="A818" s="402">
        <v>43789</v>
      </c>
      <c r="E818" s="400">
        <v>2.0047999999999999</v>
      </c>
      <c r="G818" s="400">
        <v>7.3186999999999998</v>
      </c>
      <c r="H818" s="400">
        <v>5.3010000000000002</v>
      </c>
      <c r="I818" s="400">
        <v>8.4314</v>
      </c>
      <c r="J818" s="400">
        <v>8.3635000000000002</v>
      </c>
      <c r="K818" s="400">
        <v>6.4343000000000004</v>
      </c>
      <c r="L818" s="400">
        <v>11.322699999999999</v>
      </c>
      <c r="M818" s="400">
        <v>6.9569999999999999</v>
      </c>
      <c r="N818" s="400">
        <v>7.8632999999999997</v>
      </c>
      <c r="O818" s="400">
        <v>4.4371</v>
      </c>
      <c r="P818" s="399">
        <v>2.8069000000000002</v>
      </c>
      <c r="Q818" s="399">
        <v>5.6150000000000002</v>
      </c>
      <c r="S818" s="399">
        <v>5.4107000000000003</v>
      </c>
      <c r="X818" s="399">
        <v>1.9749000000000001</v>
      </c>
      <c r="Y818" s="399">
        <v>5.6867999999999999</v>
      </c>
      <c r="Z818" s="399">
        <v>12.0305</v>
      </c>
    </row>
    <row r="819" spans="1:26">
      <c r="A819" s="402">
        <v>43790</v>
      </c>
      <c r="E819" s="400">
        <v>2.0047999999999999</v>
      </c>
      <c r="G819" s="400">
        <v>7.3186999999999998</v>
      </c>
      <c r="H819" s="400">
        <v>5.3010000000000002</v>
      </c>
      <c r="I819" s="400">
        <v>8.4314</v>
      </c>
      <c r="J819" s="400">
        <v>8.3635000000000002</v>
      </c>
      <c r="K819" s="400">
        <v>6.4343000000000004</v>
      </c>
      <c r="L819" s="400">
        <v>11.322699999999999</v>
      </c>
      <c r="M819" s="400">
        <v>6.9569999999999999</v>
      </c>
      <c r="N819" s="400">
        <v>7.8632999999999997</v>
      </c>
      <c r="O819" s="400">
        <v>4.4332000000000003</v>
      </c>
      <c r="P819" s="399">
        <v>2.8178000000000001</v>
      </c>
      <c r="Q819" s="399">
        <v>5.6105</v>
      </c>
      <c r="S819" s="399">
        <v>5.4107000000000003</v>
      </c>
      <c r="X819" s="399">
        <v>1.9749000000000001</v>
      </c>
      <c r="Y819" s="399">
        <v>5.6867999999999999</v>
      </c>
      <c r="Z819" s="399">
        <v>12.0305</v>
      </c>
    </row>
    <row r="820" spans="1:26">
      <c r="A820" s="402">
        <v>43791</v>
      </c>
      <c r="E820" s="400">
        <v>2.0047999999999999</v>
      </c>
      <c r="G820" s="400">
        <v>7.3186999999999998</v>
      </c>
      <c r="H820" s="400">
        <v>5.3010000000000002</v>
      </c>
      <c r="I820" s="400">
        <v>8.4314</v>
      </c>
      <c r="J820" s="400">
        <v>8.3635000000000002</v>
      </c>
      <c r="K820" s="400">
        <v>6.4343000000000004</v>
      </c>
      <c r="L820" s="400">
        <v>11.322699999999999</v>
      </c>
      <c r="M820" s="400">
        <v>6.9569999999999999</v>
      </c>
      <c r="N820" s="400">
        <v>7.8632999999999997</v>
      </c>
      <c r="O820" s="400">
        <v>4.4287000000000001</v>
      </c>
      <c r="P820" s="399">
        <v>2.8149999999999999</v>
      </c>
      <c r="Q820" s="399">
        <v>5.6050000000000004</v>
      </c>
      <c r="S820" s="399">
        <v>5.4107000000000003</v>
      </c>
      <c r="X820" s="399">
        <v>1.9749000000000001</v>
      </c>
      <c r="Y820" s="399">
        <v>5.6867999999999999</v>
      </c>
      <c r="Z820" s="399">
        <v>12.0305</v>
      </c>
    </row>
    <row r="821" spans="1:26">
      <c r="A821" s="402">
        <v>43794</v>
      </c>
      <c r="E821" s="400">
        <v>2.0047999999999999</v>
      </c>
      <c r="G821" s="400">
        <v>7.3186999999999998</v>
      </c>
      <c r="H821" s="400">
        <v>5.3010000000000002</v>
      </c>
      <c r="I821" s="400">
        <v>8.4314</v>
      </c>
      <c r="J821" s="400">
        <v>8.3635000000000002</v>
      </c>
      <c r="K821" s="400">
        <v>6.4343000000000004</v>
      </c>
      <c r="L821" s="400">
        <v>11.322699999999999</v>
      </c>
      <c r="M821" s="400">
        <v>6.9569999999999999</v>
      </c>
      <c r="N821" s="400">
        <v>7.8632999999999997</v>
      </c>
      <c r="O821" s="400">
        <v>4.4234</v>
      </c>
      <c r="P821" s="399">
        <v>2.8054000000000001</v>
      </c>
      <c r="Q821" s="399">
        <v>5.5956999999999999</v>
      </c>
      <c r="S821" s="399">
        <v>5.4107000000000003</v>
      </c>
      <c r="X821" s="399">
        <v>1.9749000000000001</v>
      </c>
      <c r="Y821" s="399">
        <v>5.6867999999999999</v>
      </c>
      <c r="Z821" s="399">
        <v>12.0305</v>
      </c>
    </row>
    <row r="822" spans="1:26">
      <c r="A822" s="402">
        <v>43795</v>
      </c>
      <c r="E822" s="400">
        <v>2.0047999999999999</v>
      </c>
      <c r="G822" s="400">
        <v>7.3186999999999998</v>
      </c>
      <c r="H822" s="400">
        <v>5.3010000000000002</v>
      </c>
      <c r="I822" s="400">
        <v>8.4314</v>
      </c>
      <c r="J822" s="400">
        <v>8.3635000000000002</v>
      </c>
      <c r="K822" s="400">
        <v>6.4343000000000004</v>
      </c>
      <c r="L822" s="400">
        <v>11.322699999999999</v>
      </c>
      <c r="M822" s="400">
        <v>6.9569999999999999</v>
      </c>
      <c r="N822" s="400">
        <v>7.8632999999999997</v>
      </c>
      <c r="O822" s="400">
        <v>4.4226000000000001</v>
      </c>
      <c r="P822" s="399">
        <v>2.7608000000000001</v>
      </c>
      <c r="Q822" s="399">
        <v>5.5965999999999996</v>
      </c>
      <c r="S822" s="399">
        <v>5.4107000000000003</v>
      </c>
      <c r="X822" s="399">
        <v>1.9749000000000001</v>
      </c>
      <c r="Y822" s="399">
        <v>5.6867999999999999</v>
      </c>
      <c r="Z822" s="399">
        <v>12.0305</v>
      </c>
    </row>
    <row r="823" spans="1:26">
      <c r="A823" s="402">
        <v>43796</v>
      </c>
      <c r="E823" s="400">
        <v>2.0047999999999999</v>
      </c>
      <c r="G823" s="400">
        <v>7.3186999999999998</v>
      </c>
      <c r="H823" s="400">
        <v>5.3010000000000002</v>
      </c>
      <c r="I823" s="400">
        <v>8.4314</v>
      </c>
      <c r="J823" s="400">
        <v>8.3635000000000002</v>
      </c>
      <c r="K823" s="400">
        <v>6.4343000000000004</v>
      </c>
      <c r="L823" s="400">
        <v>11.322699999999999</v>
      </c>
      <c r="M823" s="400">
        <v>6.9569999999999999</v>
      </c>
      <c r="N823" s="400">
        <v>7.8632999999999997</v>
      </c>
      <c r="O823" s="400">
        <v>4.4191000000000003</v>
      </c>
      <c r="P823" s="399">
        <v>2.7338</v>
      </c>
      <c r="Q823" s="399">
        <v>5.5975000000000001</v>
      </c>
      <c r="S823" s="399">
        <v>5.4107000000000003</v>
      </c>
      <c r="X823" s="399">
        <v>1.9749000000000001</v>
      </c>
      <c r="Y823" s="399">
        <v>5.6867999999999999</v>
      </c>
      <c r="Z823" s="399">
        <v>12.0305</v>
      </c>
    </row>
    <row r="824" spans="1:26">
      <c r="A824" s="402">
        <v>43797</v>
      </c>
      <c r="E824" s="400">
        <v>2.0047999999999999</v>
      </c>
      <c r="G824" s="400">
        <v>7.3186999999999998</v>
      </c>
      <c r="H824" s="400">
        <v>5.3010000000000002</v>
      </c>
      <c r="I824" s="400">
        <v>8.4314</v>
      </c>
      <c r="J824" s="400">
        <v>8.3635000000000002</v>
      </c>
      <c r="K824" s="400">
        <v>6.4343000000000004</v>
      </c>
      <c r="L824" s="400">
        <v>11.322699999999999</v>
      </c>
      <c r="M824" s="400">
        <v>6.9569999999999999</v>
      </c>
      <c r="N824" s="400">
        <v>7.8632999999999997</v>
      </c>
      <c r="O824" s="400">
        <v>4.4164000000000003</v>
      </c>
      <c r="P824" s="399">
        <v>2.7294999999999998</v>
      </c>
      <c r="Q824" s="399">
        <v>5.5926999999999998</v>
      </c>
      <c r="S824" s="399">
        <v>5.4107000000000003</v>
      </c>
      <c r="X824" s="399">
        <v>1.9749000000000001</v>
      </c>
      <c r="Y824" s="399">
        <v>5.6867999999999999</v>
      </c>
      <c r="Z824" s="399">
        <v>12.0305</v>
      </c>
    </row>
    <row r="825" spans="1:26">
      <c r="A825" s="402">
        <v>43798</v>
      </c>
      <c r="E825" s="400">
        <v>2.0047999999999999</v>
      </c>
      <c r="G825" s="400">
        <v>7.3186999999999998</v>
      </c>
      <c r="H825" s="400">
        <v>5.3010000000000002</v>
      </c>
      <c r="I825" s="400">
        <v>8.4314</v>
      </c>
      <c r="J825" s="400">
        <v>8.3635000000000002</v>
      </c>
      <c r="K825" s="400">
        <v>6.4343000000000004</v>
      </c>
      <c r="L825" s="400">
        <v>11.322699999999999</v>
      </c>
      <c r="M825" s="400">
        <v>6.9569999999999999</v>
      </c>
      <c r="N825" s="400">
        <v>7.8632999999999997</v>
      </c>
      <c r="O825" s="400">
        <v>4.4115000000000002</v>
      </c>
      <c r="P825" s="399">
        <v>2.7012</v>
      </c>
      <c r="Q825" s="399">
        <v>5.5879000000000003</v>
      </c>
      <c r="S825" s="399">
        <v>5.4107000000000003</v>
      </c>
      <c r="X825" s="399">
        <v>1.9749000000000001</v>
      </c>
      <c r="Y825" s="399">
        <v>5.6867999999999999</v>
      </c>
      <c r="Z825" s="399">
        <v>12.0305</v>
      </c>
    </row>
    <row r="826" spans="1:26">
      <c r="A826" s="402">
        <v>43801</v>
      </c>
      <c r="E826" s="400">
        <v>2.0236000000000001</v>
      </c>
      <c r="G826" s="400">
        <v>7.1859000000000002</v>
      </c>
      <c r="H826" s="400">
        <v>5.3322000000000003</v>
      </c>
      <c r="I826" s="400">
        <v>8.3848000000000003</v>
      </c>
      <c r="J826" s="400">
        <v>8.3656000000000006</v>
      </c>
      <c r="K826" s="400">
        <v>6.4919000000000002</v>
      </c>
      <c r="L826" s="400">
        <v>11.2682</v>
      </c>
      <c r="M826" s="400">
        <v>7.0015000000000001</v>
      </c>
      <c r="N826" s="400">
        <v>7.9180000000000001</v>
      </c>
      <c r="O826" s="400">
        <v>4.5065</v>
      </c>
      <c r="P826" s="399">
        <v>2.8155000000000001</v>
      </c>
      <c r="Q826" s="399">
        <v>5.5922999999999998</v>
      </c>
      <c r="S826" s="399">
        <v>5.3998999999999997</v>
      </c>
      <c r="X826" s="399">
        <v>1.9943</v>
      </c>
      <c r="Y826" s="399">
        <v>5.6680000000000001</v>
      </c>
      <c r="Z826" s="399">
        <v>12.099600000000001</v>
      </c>
    </row>
    <row r="827" spans="1:26">
      <c r="A827" s="402">
        <v>43802</v>
      </c>
      <c r="E827" s="400">
        <v>2.0236000000000001</v>
      </c>
      <c r="G827" s="400">
        <v>7.1859000000000002</v>
      </c>
      <c r="H827" s="400">
        <v>5.3322000000000003</v>
      </c>
      <c r="I827" s="400">
        <v>8.3848000000000003</v>
      </c>
      <c r="J827" s="400">
        <v>8.3656000000000006</v>
      </c>
      <c r="K827" s="400">
        <v>6.4919000000000002</v>
      </c>
      <c r="L827" s="400">
        <v>11.2682</v>
      </c>
      <c r="M827" s="400">
        <v>7.0015000000000001</v>
      </c>
      <c r="N827" s="400">
        <v>7.9180000000000001</v>
      </c>
      <c r="O827" s="400">
        <v>4.5004</v>
      </c>
      <c r="P827" s="399">
        <v>2.8203</v>
      </c>
      <c r="Q827" s="399">
        <v>5.5846</v>
      </c>
      <c r="S827" s="399">
        <v>5.3998999999999997</v>
      </c>
      <c r="X827" s="399">
        <v>1.9943</v>
      </c>
      <c r="Y827" s="399">
        <v>5.6680000000000001</v>
      </c>
      <c r="Z827" s="399">
        <v>12.099600000000001</v>
      </c>
    </row>
    <row r="828" spans="1:26">
      <c r="A828" s="402">
        <v>43803</v>
      </c>
      <c r="E828" s="400">
        <v>2.0236000000000001</v>
      </c>
      <c r="G828" s="400">
        <v>7.1859000000000002</v>
      </c>
      <c r="H828" s="400">
        <v>5.3322000000000003</v>
      </c>
      <c r="I828" s="400">
        <v>8.3848000000000003</v>
      </c>
      <c r="J828" s="400">
        <v>8.3656000000000006</v>
      </c>
      <c r="K828" s="400">
        <v>6.4919000000000002</v>
      </c>
      <c r="L828" s="400">
        <v>11.2682</v>
      </c>
      <c r="M828" s="400">
        <v>7.0015000000000001</v>
      </c>
      <c r="N828" s="400">
        <v>7.9180000000000001</v>
      </c>
      <c r="O828" s="400">
        <v>4.5011000000000001</v>
      </c>
      <c r="P828" s="399">
        <v>2.8155999999999999</v>
      </c>
      <c r="Q828" s="399">
        <v>5.5907999999999998</v>
      </c>
      <c r="S828" s="399">
        <v>5.3998999999999997</v>
      </c>
      <c r="X828" s="399">
        <v>1.9943</v>
      </c>
      <c r="Y828" s="399">
        <v>5.6680000000000001</v>
      </c>
      <c r="Z828" s="399">
        <v>12.099600000000001</v>
      </c>
    </row>
    <row r="829" spans="1:26">
      <c r="A829" s="402">
        <v>43804</v>
      </c>
      <c r="E829" s="400">
        <v>2.0236000000000001</v>
      </c>
      <c r="G829" s="400">
        <v>7.1859000000000002</v>
      </c>
      <c r="H829" s="400">
        <v>5.3322000000000003</v>
      </c>
      <c r="I829" s="400">
        <v>8.3848000000000003</v>
      </c>
      <c r="J829" s="400">
        <v>8.3656000000000006</v>
      </c>
      <c r="K829" s="400">
        <v>6.4919000000000002</v>
      </c>
      <c r="L829" s="400">
        <v>11.2682</v>
      </c>
      <c r="M829" s="400">
        <v>7.0015000000000001</v>
      </c>
      <c r="N829" s="400">
        <v>7.9180000000000001</v>
      </c>
      <c r="O829" s="400">
        <v>4.4981</v>
      </c>
      <c r="P829" s="399">
        <v>2.782</v>
      </c>
      <c r="Q829" s="399">
        <v>5.5881999999999996</v>
      </c>
      <c r="S829" s="399">
        <v>5.3998999999999997</v>
      </c>
      <c r="X829" s="399">
        <v>1.9943</v>
      </c>
      <c r="Y829" s="399">
        <v>5.6680000000000001</v>
      </c>
      <c r="Z829" s="399">
        <v>12.099600000000001</v>
      </c>
    </row>
    <row r="830" spans="1:26">
      <c r="A830" s="402">
        <v>43805</v>
      </c>
      <c r="E830" s="400">
        <v>2.0236000000000001</v>
      </c>
      <c r="G830" s="400">
        <v>7.1859000000000002</v>
      </c>
      <c r="H830" s="400">
        <v>5.3322000000000003</v>
      </c>
      <c r="I830" s="400">
        <v>8.3848000000000003</v>
      </c>
      <c r="J830" s="400">
        <v>8.3656000000000006</v>
      </c>
      <c r="K830" s="400">
        <v>6.4919000000000002</v>
      </c>
      <c r="L830" s="400">
        <v>11.2682</v>
      </c>
      <c r="M830" s="400">
        <v>7.0015000000000001</v>
      </c>
      <c r="N830" s="400">
        <v>7.9180000000000001</v>
      </c>
      <c r="O830" s="400">
        <v>4.4946999999999999</v>
      </c>
      <c r="P830" s="399">
        <v>2.77</v>
      </c>
      <c r="Q830" s="399">
        <v>5.5853999999999999</v>
      </c>
      <c r="S830" s="399">
        <v>5.3998999999999997</v>
      </c>
      <c r="X830" s="399">
        <v>1.9943</v>
      </c>
      <c r="Y830" s="399">
        <v>5.6680000000000001</v>
      </c>
      <c r="Z830" s="399">
        <v>12.099600000000001</v>
      </c>
    </row>
    <row r="831" spans="1:26">
      <c r="A831" s="402">
        <v>43808</v>
      </c>
      <c r="E831" s="400">
        <v>2.0236000000000001</v>
      </c>
      <c r="G831" s="400">
        <v>7.1859000000000002</v>
      </c>
      <c r="H831" s="400">
        <v>5.3322000000000003</v>
      </c>
      <c r="I831" s="400">
        <v>8.3848000000000003</v>
      </c>
      <c r="J831" s="400">
        <v>8.3656000000000006</v>
      </c>
      <c r="K831" s="400">
        <v>6.4919000000000002</v>
      </c>
      <c r="L831" s="400">
        <v>11.2682</v>
      </c>
      <c r="M831" s="400">
        <v>7.0015000000000001</v>
      </c>
      <c r="N831" s="400">
        <v>7.9180000000000001</v>
      </c>
      <c r="O831" s="400">
        <v>4.4882</v>
      </c>
      <c r="P831" s="399">
        <v>2.7593999999999999</v>
      </c>
      <c r="Q831" s="399">
        <v>5.5854999999999997</v>
      </c>
      <c r="S831" s="399">
        <v>5.3998999999999997</v>
      </c>
      <c r="X831" s="399">
        <v>1.9943</v>
      </c>
      <c r="Y831" s="399">
        <v>5.6680000000000001</v>
      </c>
      <c r="Z831" s="399">
        <v>12.099600000000001</v>
      </c>
    </row>
    <row r="832" spans="1:26">
      <c r="A832" s="402">
        <v>43809</v>
      </c>
      <c r="E832" s="400">
        <v>2.0236000000000001</v>
      </c>
      <c r="G832" s="400">
        <v>7.1859000000000002</v>
      </c>
      <c r="H832" s="400">
        <v>5.3322000000000003</v>
      </c>
      <c r="I832" s="400">
        <v>8.3848000000000003</v>
      </c>
      <c r="J832" s="400">
        <v>8.3656000000000006</v>
      </c>
      <c r="K832" s="400">
        <v>6.4919000000000002</v>
      </c>
      <c r="L832" s="400">
        <v>11.2682</v>
      </c>
      <c r="M832" s="400">
        <v>7.0015000000000001</v>
      </c>
      <c r="N832" s="400">
        <v>7.9180000000000001</v>
      </c>
      <c r="O832" s="400">
        <v>4.4875999999999996</v>
      </c>
      <c r="P832" s="399">
        <v>2.7425000000000002</v>
      </c>
      <c r="Q832" s="399">
        <v>5.5793999999999997</v>
      </c>
      <c r="S832" s="399">
        <v>5.3998999999999997</v>
      </c>
      <c r="X832" s="399">
        <v>1.9943</v>
      </c>
      <c r="Y832" s="399">
        <v>5.6680000000000001</v>
      </c>
      <c r="Z832" s="399">
        <v>12.099600000000001</v>
      </c>
    </row>
    <row r="833" spans="1:26">
      <c r="A833" s="402">
        <v>43810</v>
      </c>
      <c r="E833" s="400">
        <v>2.0236000000000001</v>
      </c>
      <c r="G833" s="400">
        <v>7.1859000000000002</v>
      </c>
      <c r="H833" s="400">
        <v>5.3322000000000003</v>
      </c>
      <c r="I833" s="400">
        <v>8.3848000000000003</v>
      </c>
      <c r="J833" s="400">
        <v>8.3656000000000006</v>
      </c>
      <c r="K833" s="400">
        <v>6.4919000000000002</v>
      </c>
      <c r="L833" s="400">
        <v>11.2682</v>
      </c>
      <c r="M833" s="400">
        <v>7.0015000000000001</v>
      </c>
      <c r="N833" s="400">
        <v>7.9180000000000001</v>
      </c>
      <c r="O833" s="400">
        <v>4.4863999999999997</v>
      </c>
      <c r="P833" s="399">
        <v>2.7444000000000002</v>
      </c>
      <c r="Q833" s="399">
        <v>5.6010999999999997</v>
      </c>
      <c r="S833" s="399">
        <v>5.3998999999999997</v>
      </c>
      <c r="X833" s="399">
        <v>1.9943</v>
      </c>
      <c r="Y833" s="399">
        <v>5.6680000000000001</v>
      </c>
      <c r="Z833" s="399">
        <v>12.099600000000001</v>
      </c>
    </row>
    <row r="834" spans="1:26">
      <c r="A834" s="402">
        <v>43811</v>
      </c>
      <c r="E834" s="400">
        <v>2.0236000000000001</v>
      </c>
      <c r="G834" s="400">
        <v>7.1859000000000002</v>
      </c>
      <c r="H834" s="400">
        <v>5.3322000000000003</v>
      </c>
      <c r="I834" s="400">
        <v>8.3848000000000003</v>
      </c>
      <c r="J834" s="400">
        <v>8.3656000000000006</v>
      </c>
      <c r="K834" s="400">
        <v>6.4919000000000002</v>
      </c>
      <c r="L834" s="400">
        <v>11.2682</v>
      </c>
      <c r="M834" s="400">
        <v>7.0015000000000001</v>
      </c>
      <c r="N834" s="400">
        <v>7.9180000000000001</v>
      </c>
      <c r="O834" s="400">
        <v>4.4843999999999999</v>
      </c>
      <c r="P834" s="399">
        <v>2.7357999999999998</v>
      </c>
      <c r="Q834" s="399">
        <v>5.6014999999999997</v>
      </c>
      <c r="S834" s="399">
        <v>5.3998999999999997</v>
      </c>
      <c r="X834" s="399">
        <v>1.9943</v>
      </c>
      <c r="Y834" s="399">
        <v>5.6680000000000001</v>
      </c>
      <c r="Z834" s="399">
        <v>12.099600000000001</v>
      </c>
    </row>
    <row r="835" spans="1:26">
      <c r="A835" s="402">
        <v>43812</v>
      </c>
      <c r="E835" s="400">
        <v>2.0236000000000001</v>
      </c>
      <c r="G835" s="400">
        <v>7.1859000000000002</v>
      </c>
      <c r="H835" s="400">
        <v>5.3322000000000003</v>
      </c>
      <c r="I835" s="400">
        <v>8.3848000000000003</v>
      </c>
      <c r="J835" s="400">
        <v>8.3656000000000006</v>
      </c>
      <c r="K835" s="400">
        <v>6.4919000000000002</v>
      </c>
      <c r="L835" s="400">
        <v>11.2682</v>
      </c>
      <c r="M835" s="400">
        <v>7.0015000000000001</v>
      </c>
      <c r="N835" s="400">
        <v>7.9180000000000001</v>
      </c>
      <c r="O835" s="400">
        <v>4.4832999999999998</v>
      </c>
      <c r="P835" s="399">
        <v>2.6821000000000002</v>
      </c>
      <c r="Q835" s="399">
        <v>5.6022999999999996</v>
      </c>
      <c r="S835" s="399">
        <v>5.3998999999999997</v>
      </c>
      <c r="X835" s="399">
        <v>1.9943</v>
      </c>
      <c r="Y835" s="399">
        <v>5.6680000000000001</v>
      </c>
      <c r="Z835" s="399">
        <v>12.099600000000001</v>
      </c>
    </row>
    <row r="836" spans="1:26">
      <c r="A836" s="402">
        <v>43815</v>
      </c>
      <c r="E836" s="400">
        <v>2.0236000000000001</v>
      </c>
      <c r="G836" s="400">
        <v>7.1859000000000002</v>
      </c>
      <c r="H836" s="400">
        <v>5.3322000000000003</v>
      </c>
      <c r="I836" s="400">
        <v>8.3848000000000003</v>
      </c>
      <c r="J836" s="400">
        <v>8.3656000000000006</v>
      </c>
      <c r="K836" s="400">
        <v>6.4919000000000002</v>
      </c>
      <c r="L836" s="400">
        <v>11.2682</v>
      </c>
      <c r="M836" s="400">
        <v>7.0015000000000001</v>
      </c>
      <c r="N836" s="400">
        <v>7.9180000000000001</v>
      </c>
      <c r="O836" s="400">
        <v>4.4848999999999997</v>
      </c>
      <c r="P836" s="399">
        <v>2.6608000000000001</v>
      </c>
      <c r="Q836" s="399">
        <v>5.5979000000000001</v>
      </c>
      <c r="S836" s="399">
        <v>5.3998999999999997</v>
      </c>
      <c r="X836" s="399">
        <v>1.9943</v>
      </c>
      <c r="Y836" s="399">
        <v>5.6680000000000001</v>
      </c>
      <c r="Z836" s="399">
        <v>12.099600000000001</v>
      </c>
    </row>
    <row r="837" spans="1:26">
      <c r="A837" s="402">
        <v>43816</v>
      </c>
      <c r="E837" s="400">
        <v>2.0236000000000001</v>
      </c>
      <c r="G837" s="400">
        <v>7.1859000000000002</v>
      </c>
      <c r="H837" s="400">
        <v>5.3322000000000003</v>
      </c>
      <c r="I837" s="400">
        <v>8.3848000000000003</v>
      </c>
      <c r="J837" s="400">
        <v>8.3656000000000006</v>
      </c>
      <c r="K837" s="400">
        <v>6.4919000000000002</v>
      </c>
      <c r="L837" s="400">
        <v>11.2682</v>
      </c>
      <c r="M837" s="400">
        <v>7.0015000000000001</v>
      </c>
      <c r="N837" s="400">
        <v>7.9180000000000001</v>
      </c>
      <c r="O837" s="400">
        <v>4.484</v>
      </c>
      <c r="P837" s="399">
        <v>2.6429</v>
      </c>
      <c r="Q837" s="399">
        <v>5.5948000000000002</v>
      </c>
      <c r="S837" s="399">
        <v>5.3998999999999997</v>
      </c>
      <c r="X837" s="399">
        <v>1.9943</v>
      </c>
      <c r="Y837" s="399">
        <v>5.6680000000000001</v>
      </c>
      <c r="Z837" s="399">
        <v>12.099600000000001</v>
      </c>
    </row>
    <row r="838" spans="1:26">
      <c r="A838" s="402">
        <v>43817</v>
      </c>
      <c r="E838" s="400">
        <v>2.0236000000000001</v>
      </c>
      <c r="G838" s="400">
        <v>7.1859000000000002</v>
      </c>
      <c r="H838" s="400">
        <v>5.3322000000000003</v>
      </c>
      <c r="I838" s="400">
        <v>8.3848000000000003</v>
      </c>
      <c r="J838" s="400">
        <v>8.3656000000000006</v>
      </c>
      <c r="K838" s="400">
        <v>6.4919000000000002</v>
      </c>
      <c r="L838" s="400">
        <v>11.2682</v>
      </c>
      <c r="M838" s="400">
        <v>7.0015000000000001</v>
      </c>
      <c r="N838" s="400">
        <v>7.9180000000000001</v>
      </c>
      <c r="O838" s="400">
        <v>4.4824000000000002</v>
      </c>
      <c r="P838" s="399">
        <v>2.6385000000000001</v>
      </c>
      <c r="Q838" s="399">
        <v>5.5979000000000001</v>
      </c>
      <c r="S838" s="399">
        <v>5.3998999999999997</v>
      </c>
      <c r="X838" s="399">
        <v>1.9943</v>
      </c>
      <c r="Y838" s="399">
        <v>5.6680000000000001</v>
      </c>
      <c r="Z838" s="399">
        <v>12.099600000000001</v>
      </c>
    </row>
    <row r="839" spans="1:26">
      <c r="A839" s="402">
        <v>43818</v>
      </c>
      <c r="E839" s="400">
        <v>2.0236000000000001</v>
      </c>
      <c r="G839" s="400">
        <v>7.1859000000000002</v>
      </c>
      <c r="H839" s="400">
        <v>5.3322000000000003</v>
      </c>
      <c r="I839" s="400">
        <v>8.3848000000000003</v>
      </c>
      <c r="J839" s="400">
        <v>8.3656000000000006</v>
      </c>
      <c r="K839" s="400">
        <v>6.4919000000000002</v>
      </c>
      <c r="L839" s="400">
        <v>11.2682</v>
      </c>
      <c r="M839" s="400">
        <v>7.0015000000000001</v>
      </c>
      <c r="N839" s="400">
        <v>7.9180000000000001</v>
      </c>
      <c r="O839" s="400">
        <v>4.4805000000000001</v>
      </c>
      <c r="P839" s="399">
        <v>2.6360999999999999</v>
      </c>
      <c r="Q839" s="399">
        <v>5.5979000000000001</v>
      </c>
      <c r="S839" s="399">
        <v>5.3998999999999997</v>
      </c>
      <c r="X839" s="399">
        <v>1.9943</v>
      </c>
      <c r="Y839" s="399">
        <v>5.6680000000000001</v>
      </c>
      <c r="Z839" s="399">
        <v>12.099600000000001</v>
      </c>
    </row>
    <row r="840" spans="1:26">
      <c r="A840" s="402">
        <v>43819</v>
      </c>
      <c r="E840" s="400">
        <v>2.0236000000000001</v>
      </c>
      <c r="G840" s="400">
        <v>7.1859000000000002</v>
      </c>
      <c r="H840" s="400">
        <v>5.3322000000000003</v>
      </c>
      <c r="I840" s="400">
        <v>8.3848000000000003</v>
      </c>
      <c r="J840" s="400">
        <v>8.3656000000000006</v>
      </c>
      <c r="K840" s="400">
        <v>6.4919000000000002</v>
      </c>
      <c r="L840" s="400">
        <v>11.2682</v>
      </c>
      <c r="M840" s="400">
        <v>7.0015000000000001</v>
      </c>
      <c r="N840" s="400">
        <v>7.9180000000000001</v>
      </c>
      <c r="O840" s="400">
        <v>4.4767000000000001</v>
      </c>
      <c r="P840" s="399">
        <v>2.6301999999999999</v>
      </c>
      <c r="Q840" s="399">
        <v>5.5956000000000001</v>
      </c>
      <c r="S840" s="399">
        <v>5.3998999999999997</v>
      </c>
      <c r="X840" s="399">
        <v>1.9943</v>
      </c>
      <c r="Y840" s="399">
        <v>5.6680000000000001</v>
      </c>
      <c r="Z840" s="399">
        <v>12.099600000000001</v>
      </c>
    </row>
    <row r="841" spans="1:26">
      <c r="A841" s="402">
        <v>43822</v>
      </c>
      <c r="E841" s="400">
        <v>2.0236000000000001</v>
      </c>
      <c r="G841" s="400">
        <v>7.1859000000000002</v>
      </c>
      <c r="H841" s="400">
        <v>5.3322000000000003</v>
      </c>
      <c r="I841" s="400">
        <v>8.3848000000000003</v>
      </c>
      <c r="J841" s="400">
        <v>8.3656000000000006</v>
      </c>
      <c r="K841" s="400">
        <v>6.4919000000000002</v>
      </c>
      <c r="L841" s="400">
        <v>11.2682</v>
      </c>
      <c r="M841" s="400">
        <v>7.0015000000000001</v>
      </c>
      <c r="N841" s="400">
        <v>7.9180000000000001</v>
      </c>
      <c r="O841" s="400">
        <v>4.4664999999999999</v>
      </c>
      <c r="P841" s="399">
        <v>2.6215000000000002</v>
      </c>
      <c r="Q841" s="399">
        <v>5.5911</v>
      </c>
      <c r="S841" s="399">
        <v>5.3998999999999997</v>
      </c>
      <c r="X841" s="399">
        <v>1.9943</v>
      </c>
      <c r="Y841" s="399">
        <v>5.6680000000000001</v>
      </c>
      <c r="Z841" s="399">
        <v>12.099600000000001</v>
      </c>
    </row>
    <row r="842" spans="1:26">
      <c r="A842" s="402">
        <v>43823</v>
      </c>
      <c r="E842" s="400">
        <v>2.0236000000000001</v>
      </c>
      <c r="G842" s="400">
        <v>7.1859000000000002</v>
      </c>
      <c r="H842" s="400">
        <v>5.3322000000000003</v>
      </c>
      <c r="I842" s="400">
        <v>8.3848000000000003</v>
      </c>
      <c r="J842" s="400">
        <v>8.3656000000000006</v>
      </c>
      <c r="K842" s="400">
        <v>6.4919000000000002</v>
      </c>
      <c r="L842" s="400">
        <v>11.2682</v>
      </c>
      <c r="M842" s="400">
        <v>7.0015000000000001</v>
      </c>
      <c r="N842" s="400">
        <v>7.9180000000000001</v>
      </c>
      <c r="O842" s="400">
        <v>4.4634999999999998</v>
      </c>
      <c r="P842" s="399">
        <v>2.6200999999999999</v>
      </c>
      <c r="Q842" s="399">
        <v>5.5936000000000003</v>
      </c>
      <c r="S842" s="399">
        <v>5.3998999999999997</v>
      </c>
      <c r="X842" s="399">
        <v>1.9943</v>
      </c>
      <c r="Y842" s="399">
        <v>5.6680000000000001</v>
      </c>
      <c r="Z842" s="399">
        <v>12.099600000000001</v>
      </c>
    </row>
    <row r="843" spans="1:26">
      <c r="A843" s="402">
        <v>43824</v>
      </c>
      <c r="E843" s="400">
        <v>2.0236000000000001</v>
      </c>
      <c r="G843" s="400">
        <v>7.1859000000000002</v>
      </c>
      <c r="H843" s="400">
        <v>5.3322000000000003</v>
      </c>
      <c r="I843" s="400">
        <v>8.3848000000000003</v>
      </c>
      <c r="J843" s="400">
        <v>8.3656000000000006</v>
      </c>
      <c r="K843" s="400">
        <v>6.4919000000000002</v>
      </c>
      <c r="L843" s="400">
        <v>11.2682</v>
      </c>
      <c r="M843" s="400">
        <v>7.0015000000000001</v>
      </c>
      <c r="N843" s="400">
        <v>7.9180000000000001</v>
      </c>
      <c r="O843" s="400">
        <v>4.4634999999999998</v>
      </c>
      <c r="P843" s="399">
        <v>2.6200999999999999</v>
      </c>
      <c r="Q843" s="399">
        <v>5.5936000000000003</v>
      </c>
      <c r="S843" s="399">
        <v>5.3998999999999997</v>
      </c>
      <c r="X843" s="399">
        <v>1.9943</v>
      </c>
      <c r="Y843" s="399">
        <v>5.6680000000000001</v>
      </c>
      <c r="Z843" s="399">
        <v>12.099600000000001</v>
      </c>
    </row>
    <row r="844" spans="1:26">
      <c r="A844" s="402">
        <v>43825</v>
      </c>
      <c r="E844" s="400">
        <v>2.0236000000000001</v>
      </c>
      <c r="G844" s="400">
        <v>7.1859000000000002</v>
      </c>
      <c r="H844" s="400">
        <v>5.3322000000000003</v>
      </c>
      <c r="I844" s="400">
        <v>8.3848000000000003</v>
      </c>
      <c r="J844" s="400">
        <v>8.3656000000000006</v>
      </c>
      <c r="K844" s="400">
        <v>6.4919000000000002</v>
      </c>
      <c r="L844" s="400">
        <v>11.2682</v>
      </c>
      <c r="M844" s="400">
        <v>7.0015000000000001</v>
      </c>
      <c r="N844" s="400">
        <v>7.9180000000000001</v>
      </c>
      <c r="O844" s="400">
        <v>4.4580000000000002</v>
      </c>
      <c r="P844" s="399">
        <v>2.6133000000000002</v>
      </c>
      <c r="Q844" s="399">
        <v>5.5903</v>
      </c>
      <c r="S844" s="399">
        <v>5.3998999999999997</v>
      </c>
      <c r="X844" s="399">
        <v>1.9943</v>
      </c>
      <c r="Y844" s="399">
        <v>5.6680000000000001</v>
      </c>
      <c r="Z844" s="399">
        <v>12.099600000000001</v>
      </c>
    </row>
    <row r="845" spans="1:26">
      <c r="A845" s="402">
        <v>43826</v>
      </c>
      <c r="E845" s="400">
        <v>2.0236000000000001</v>
      </c>
      <c r="G845" s="400">
        <v>7.1859000000000002</v>
      </c>
      <c r="H845" s="400">
        <v>5.3322000000000003</v>
      </c>
      <c r="I845" s="400">
        <v>8.3848000000000003</v>
      </c>
      <c r="J845" s="400">
        <v>8.3656000000000006</v>
      </c>
      <c r="K845" s="400">
        <v>6.4919000000000002</v>
      </c>
      <c r="L845" s="400">
        <v>11.2682</v>
      </c>
      <c r="M845" s="400">
        <v>7.0015000000000001</v>
      </c>
      <c r="N845" s="400">
        <v>7.9180000000000001</v>
      </c>
      <c r="O845" s="400">
        <v>4.4553000000000003</v>
      </c>
      <c r="P845" s="399">
        <v>2.6240000000000001</v>
      </c>
      <c r="Q845" s="399">
        <v>5.5934999999999997</v>
      </c>
      <c r="S845" s="399">
        <v>5.3998999999999997</v>
      </c>
      <c r="X845" s="399">
        <v>1.9943</v>
      </c>
      <c r="Y845" s="399">
        <v>5.6680000000000001</v>
      </c>
      <c r="Z845" s="399">
        <v>12.099600000000001</v>
      </c>
    </row>
    <row r="846" spans="1:26">
      <c r="A846" s="402">
        <v>43829</v>
      </c>
      <c r="E846" s="400">
        <v>2.0236000000000001</v>
      </c>
      <c r="G846" s="400">
        <v>7.1859000000000002</v>
      </c>
      <c r="H846" s="400">
        <v>5.3322000000000003</v>
      </c>
      <c r="I846" s="400">
        <v>8.3848000000000003</v>
      </c>
      <c r="J846" s="400">
        <v>8.3656000000000006</v>
      </c>
      <c r="K846" s="400">
        <v>6.4919000000000002</v>
      </c>
      <c r="L846" s="400">
        <v>11.2682</v>
      </c>
      <c r="M846" s="400">
        <v>7.0015000000000001</v>
      </c>
      <c r="N846" s="400">
        <v>7.9180000000000001</v>
      </c>
      <c r="O846" s="400">
        <v>4.4462000000000002</v>
      </c>
      <c r="P846" s="399">
        <v>2.6078999999999999</v>
      </c>
      <c r="Q846" s="399">
        <v>5.5818000000000003</v>
      </c>
      <c r="S846" s="399">
        <v>5.3998999999999997</v>
      </c>
      <c r="X846" s="399">
        <v>1.9943</v>
      </c>
      <c r="Y846" s="399">
        <v>5.6680000000000001</v>
      </c>
      <c r="Z846" s="399">
        <v>12.099600000000001</v>
      </c>
    </row>
    <row r="847" spans="1:26">
      <c r="A847" s="402">
        <v>43830</v>
      </c>
      <c r="E847" s="400">
        <v>2.0236000000000001</v>
      </c>
      <c r="G847" s="400">
        <v>7.1859000000000002</v>
      </c>
      <c r="H847" s="400">
        <v>5.3322000000000003</v>
      </c>
      <c r="I847" s="400">
        <v>8.3848000000000003</v>
      </c>
      <c r="J847" s="400">
        <v>8.3656000000000006</v>
      </c>
      <c r="K847" s="400">
        <v>6.4919000000000002</v>
      </c>
      <c r="L847" s="400">
        <v>11.2682</v>
      </c>
      <c r="M847" s="400">
        <v>7.0015000000000001</v>
      </c>
      <c r="N847" s="400">
        <v>7.9180000000000001</v>
      </c>
      <c r="O847" s="400">
        <v>4.4443000000000001</v>
      </c>
      <c r="P847" s="399">
        <v>2.6073</v>
      </c>
      <c r="Q847" s="399">
        <v>5.5799000000000003</v>
      </c>
      <c r="S847" s="399">
        <v>5.3998999999999997</v>
      </c>
      <c r="X847" s="399">
        <v>1.9943</v>
      </c>
      <c r="Y847" s="399">
        <v>5.6680000000000001</v>
      </c>
      <c r="Z847" s="399">
        <v>12.099600000000001</v>
      </c>
    </row>
    <row r="848" spans="1:26">
      <c r="A848" s="402">
        <v>43831</v>
      </c>
      <c r="E848" s="400">
        <v>1.9429000000000001</v>
      </c>
      <c r="G848" s="400">
        <v>7.07</v>
      </c>
      <c r="H848" s="400">
        <v>5.2728999999999999</v>
      </c>
      <c r="I848" s="400">
        <v>8.2108000000000008</v>
      </c>
      <c r="J848" s="400">
        <v>8.2847000000000008</v>
      </c>
      <c r="K848" s="400">
        <v>6.3837000000000002</v>
      </c>
      <c r="L848" s="400">
        <v>11.4664</v>
      </c>
      <c r="M848" s="400">
        <v>6.9485999999999999</v>
      </c>
      <c r="N848" s="400">
        <v>7.8747999999999996</v>
      </c>
      <c r="O848" s="400">
        <v>4.4443000000000001</v>
      </c>
      <c r="P848" s="399">
        <v>2.6073</v>
      </c>
      <c r="Q848" s="399">
        <v>5.5799000000000003</v>
      </c>
      <c r="S848" s="399">
        <v>5.5155000000000003</v>
      </c>
      <c r="X848" s="399">
        <v>1.9573</v>
      </c>
      <c r="Y848" s="399">
        <v>5.6348000000000003</v>
      </c>
      <c r="Z848" s="399">
        <v>12.0596</v>
      </c>
    </row>
    <row r="849" spans="1:26">
      <c r="A849" s="402">
        <v>43832</v>
      </c>
      <c r="E849" s="400">
        <v>1.9429000000000001</v>
      </c>
      <c r="G849" s="400">
        <v>7.07</v>
      </c>
      <c r="H849" s="400">
        <v>5.2728999999999999</v>
      </c>
      <c r="I849" s="400">
        <v>8.2108000000000008</v>
      </c>
      <c r="J849" s="400">
        <v>8.2847000000000008</v>
      </c>
      <c r="K849" s="400">
        <v>6.3837000000000002</v>
      </c>
      <c r="L849" s="400">
        <v>11.4664</v>
      </c>
      <c r="M849" s="400">
        <v>6.9485999999999999</v>
      </c>
      <c r="N849" s="400">
        <v>7.8747999999999996</v>
      </c>
      <c r="O849" s="400">
        <v>4.5445000000000002</v>
      </c>
      <c r="P849" s="399">
        <v>2.5950000000000002</v>
      </c>
      <c r="Q849" s="399">
        <v>5.6307</v>
      </c>
      <c r="S849" s="399">
        <v>5.5155000000000003</v>
      </c>
      <c r="X849" s="399">
        <v>1.9573</v>
      </c>
      <c r="Y849" s="399">
        <v>5.6348000000000003</v>
      </c>
      <c r="Z849" s="399">
        <v>12.0596</v>
      </c>
    </row>
    <row r="850" spans="1:26">
      <c r="A850" s="402">
        <v>43833</v>
      </c>
      <c r="E850" s="400">
        <v>1.9429000000000001</v>
      </c>
      <c r="G850" s="400">
        <v>7.07</v>
      </c>
      <c r="H850" s="400">
        <v>5.2728999999999999</v>
      </c>
      <c r="I850" s="400">
        <v>8.2108000000000008</v>
      </c>
      <c r="J850" s="400">
        <v>8.2847000000000008</v>
      </c>
      <c r="K850" s="400">
        <v>6.3837000000000002</v>
      </c>
      <c r="L850" s="400">
        <v>11.4664</v>
      </c>
      <c r="M850" s="400">
        <v>6.9485999999999999</v>
      </c>
      <c r="N850" s="400">
        <v>7.8747999999999996</v>
      </c>
      <c r="O850" s="400">
        <v>4.5419</v>
      </c>
      <c r="P850" s="399">
        <v>2.6025999999999998</v>
      </c>
      <c r="Q850" s="399">
        <v>5.6296999999999997</v>
      </c>
      <c r="S850" s="399">
        <v>5.5155000000000003</v>
      </c>
      <c r="X850" s="399">
        <v>1.9573</v>
      </c>
      <c r="Y850" s="399">
        <v>5.6348000000000003</v>
      </c>
      <c r="Z850" s="399">
        <v>12.0596</v>
      </c>
    </row>
    <row r="851" spans="1:26">
      <c r="A851" s="402">
        <v>43836</v>
      </c>
      <c r="E851" s="400">
        <v>1.9429000000000001</v>
      </c>
      <c r="G851" s="400">
        <v>7.07</v>
      </c>
      <c r="H851" s="400">
        <v>5.2728999999999999</v>
      </c>
      <c r="I851" s="400">
        <v>8.2108000000000008</v>
      </c>
      <c r="J851" s="400">
        <v>8.2847000000000008</v>
      </c>
      <c r="K851" s="400">
        <v>6.3837000000000002</v>
      </c>
      <c r="L851" s="400">
        <v>11.4664</v>
      </c>
      <c r="M851" s="400">
        <v>6.9485999999999999</v>
      </c>
      <c r="N851" s="400">
        <v>7.8747999999999996</v>
      </c>
      <c r="O851" s="400">
        <v>4.5335999999999999</v>
      </c>
      <c r="P851" s="399">
        <v>2.6183000000000001</v>
      </c>
      <c r="Q851" s="399">
        <v>5.6253000000000002</v>
      </c>
      <c r="S851" s="399">
        <v>5.5155000000000003</v>
      </c>
      <c r="X851" s="399">
        <v>1.9573</v>
      </c>
      <c r="Y851" s="399">
        <v>5.6348000000000003</v>
      </c>
      <c r="Z851" s="399">
        <v>12.0596</v>
      </c>
    </row>
    <row r="852" spans="1:26">
      <c r="A852" s="402">
        <v>43837</v>
      </c>
      <c r="E852" s="400">
        <v>1.9429000000000001</v>
      </c>
      <c r="G852" s="400">
        <v>7.07</v>
      </c>
      <c r="H852" s="400">
        <v>5.2728999999999999</v>
      </c>
      <c r="I852" s="400">
        <v>8.2108000000000008</v>
      </c>
      <c r="J852" s="400">
        <v>8.2847000000000008</v>
      </c>
      <c r="K852" s="400">
        <v>6.3837000000000002</v>
      </c>
      <c r="L852" s="400">
        <v>11.4664</v>
      </c>
      <c r="M852" s="400">
        <v>6.9485999999999999</v>
      </c>
      <c r="N852" s="400">
        <v>7.8747999999999996</v>
      </c>
      <c r="O852" s="400">
        <v>4.5320999999999998</v>
      </c>
      <c r="P852" s="399">
        <v>2.6423999999999999</v>
      </c>
      <c r="Q852" s="399">
        <v>5.6231999999999998</v>
      </c>
      <c r="S852" s="399">
        <v>5.5155000000000003</v>
      </c>
      <c r="X852" s="399">
        <v>1.9573</v>
      </c>
      <c r="Y852" s="399">
        <v>5.6348000000000003</v>
      </c>
      <c r="Z852" s="399">
        <v>12.0596</v>
      </c>
    </row>
    <row r="853" spans="1:26">
      <c r="A853" s="402">
        <v>43838</v>
      </c>
      <c r="E853" s="400">
        <v>1.9429000000000001</v>
      </c>
      <c r="G853" s="400">
        <v>7.07</v>
      </c>
      <c r="H853" s="400">
        <v>5.2728999999999999</v>
      </c>
      <c r="I853" s="400">
        <v>8.2108000000000008</v>
      </c>
      <c r="J853" s="400">
        <v>8.2847000000000008</v>
      </c>
      <c r="K853" s="400">
        <v>6.3837000000000002</v>
      </c>
      <c r="L853" s="400">
        <v>11.4664</v>
      </c>
      <c r="M853" s="400">
        <v>6.9485999999999999</v>
      </c>
      <c r="N853" s="400">
        <v>7.8747999999999996</v>
      </c>
      <c r="O853" s="400">
        <v>4.5292000000000003</v>
      </c>
      <c r="P853" s="399">
        <v>2.6644999999999999</v>
      </c>
      <c r="Q853" s="399">
        <v>5.6177000000000001</v>
      </c>
      <c r="S853" s="399">
        <v>5.5155000000000003</v>
      </c>
      <c r="X853" s="399">
        <v>1.9573</v>
      </c>
      <c r="Y853" s="399">
        <v>5.6348000000000003</v>
      </c>
      <c r="Z853" s="399">
        <v>12.0596</v>
      </c>
    </row>
    <row r="854" spans="1:26">
      <c r="A854" s="402">
        <v>43839</v>
      </c>
      <c r="E854" s="400">
        <v>1.9429000000000001</v>
      </c>
      <c r="G854" s="400">
        <v>7.07</v>
      </c>
      <c r="H854" s="400">
        <v>5.2728999999999999</v>
      </c>
      <c r="I854" s="400">
        <v>8.2108000000000008</v>
      </c>
      <c r="J854" s="400">
        <v>8.2847000000000008</v>
      </c>
      <c r="K854" s="400">
        <v>6.3837000000000002</v>
      </c>
      <c r="L854" s="400">
        <v>11.4664</v>
      </c>
      <c r="M854" s="400">
        <v>6.9485999999999999</v>
      </c>
      <c r="N854" s="400">
        <v>7.8747999999999996</v>
      </c>
      <c r="O854" s="400">
        <v>4.5269000000000004</v>
      </c>
      <c r="P854" s="399">
        <v>2.6678999999999999</v>
      </c>
      <c r="Q854" s="399">
        <v>5.6131000000000002</v>
      </c>
      <c r="S854" s="399">
        <v>5.5155000000000003</v>
      </c>
      <c r="X854" s="399">
        <v>1.9573</v>
      </c>
      <c r="Y854" s="399">
        <v>5.6348000000000003</v>
      </c>
      <c r="Z854" s="399">
        <v>12.0596</v>
      </c>
    </row>
    <row r="855" spans="1:26">
      <c r="A855" s="402">
        <v>43840</v>
      </c>
      <c r="E855" s="400">
        <v>1.9429000000000001</v>
      </c>
      <c r="G855" s="400">
        <v>7.07</v>
      </c>
      <c r="H855" s="400">
        <v>5.2728999999999999</v>
      </c>
      <c r="I855" s="400">
        <v>8.2108000000000008</v>
      </c>
      <c r="J855" s="400">
        <v>8.2847000000000008</v>
      </c>
      <c r="K855" s="400">
        <v>6.3837000000000002</v>
      </c>
      <c r="L855" s="400">
        <v>11.4664</v>
      </c>
      <c r="M855" s="400">
        <v>6.9485999999999999</v>
      </c>
      <c r="N855" s="400">
        <v>7.8747999999999996</v>
      </c>
      <c r="O855" s="400">
        <v>4.5248999999999997</v>
      </c>
      <c r="P855" s="399">
        <v>2.6593</v>
      </c>
      <c r="Q855" s="399">
        <v>5.6143999999999998</v>
      </c>
      <c r="S855" s="399">
        <v>5.5155000000000003</v>
      </c>
      <c r="X855" s="399">
        <v>1.9573</v>
      </c>
      <c r="Y855" s="399">
        <v>5.6348000000000003</v>
      </c>
      <c r="Z855" s="399">
        <v>12.0596</v>
      </c>
    </row>
    <row r="856" spans="1:26">
      <c r="A856" s="402">
        <v>43843</v>
      </c>
      <c r="E856" s="400">
        <v>1.9429000000000001</v>
      </c>
      <c r="G856" s="400">
        <v>7.07</v>
      </c>
      <c r="H856" s="400">
        <v>5.2728999999999999</v>
      </c>
      <c r="I856" s="400">
        <v>8.2108000000000008</v>
      </c>
      <c r="J856" s="400">
        <v>8.2847000000000008</v>
      </c>
      <c r="K856" s="400">
        <v>6.3837000000000002</v>
      </c>
      <c r="L856" s="400">
        <v>11.4664</v>
      </c>
      <c r="M856" s="400">
        <v>6.9485999999999999</v>
      </c>
      <c r="N856" s="400">
        <v>7.8747999999999996</v>
      </c>
      <c r="O856" s="400">
        <v>4.5182000000000002</v>
      </c>
      <c r="P856" s="399">
        <v>2.6537999999999999</v>
      </c>
      <c r="Q856" s="399">
        <v>5.6055999999999999</v>
      </c>
      <c r="S856" s="399">
        <v>5.5155000000000003</v>
      </c>
      <c r="X856" s="399">
        <v>1.9573</v>
      </c>
      <c r="Y856" s="399">
        <v>5.6348000000000003</v>
      </c>
      <c r="Z856" s="399">
        <v>12.0596</v>
      </c>
    </row>
    <row r="857" spans="1:26">
      <c r="A857" s="402">
        <v>43844</v>
      </c>
      <c r="E857" s="400">
        <v>1.9429000000000001</v>
      </c>
      <c r="G857" s="400">
        <v>7.07</v>
      </c>
      <c r="H857" s="400">
        <v>5.2728999999999999</v>
      </c>
      <c r="I857" s="400">
        <v>8.2108000000000008</v>
      </c>
      <c r="J857" s="400">
        <v>8.2847000000000008</v>
      </c>
      <c r="K857" s="400">
        <v>6.3837000000000002</v>
      </c>
      <c r="L857" s="400">
        <v>11.4664</v>
      </c>
      <c r="M857" s="400">
        <v>6.9485999999999999</v>
      </c>
      <c r="N857" s="400">
        <v>7.8747999999999996</v>
      </c>
      <c r="O857" s="400">
        <v>4.5164999999999997</v>
      </c>
      <c r="P857" s="399">
        <v>2.6396999999999999</v>
      </c>
      <c r="Q857" s="399">
        <v>5.6032000000000002</v>
      </c>
      <c r="S857" s="399">
        <v>5.5155000000000003</v>
      </c>
      <c r="X857" s="399">
        <v>1.9573</v>
      </c>
      <c r="Y857" s="399">
        <v>5.6348000000000003</v>
      </c>
      <c r="Z857" s="399">
        <v>12.0596</v>
      </c>
    </row>
    <row r="858" spans="1:26">
      <c r="A858" s="402">
        <v>43845</v>
      </c>
      <c r="E858" s="400">
        <v>1.9429000000000001</v>
      </c>
      <c r="G858" s="400">
        <v>7.07</v>
      </c>
      <c r="H858" s="400">
        <v>5.2728999999999999</v>
      </c>
      <c r="I858" s="400">
        <v>8.2108000000000008</v>
      </c>
      <c r="J858" s="400">
        <v>8.2847000000000008</v>
      </c>
      <c r="K858" s="400">
        <v>6.3837000000000002</v>
      </c>
      <c r="L858" s="400">
        <v>11.4664</v>
      </c>
      <c r="M858" s="400">
        <v>6.9485999999999999</v>
      </c>
      <c r="N858" s="400">
        <v>7.8747999999999996</v>
      </c>
      <c r="O858" s="400">
        <v>4.5281000000000002</v>
      </c>
      <c r="P858" s="399">
        <v>2.6697000000000002</v>
      </c>
      <c r="Q858" s="399">
        <v>5.6050000000000004</v>
      </c>
      <c r="S858" s="399">
        <v>5.5155000000000003</v>
      </c>
      <c r="X858" s="399">
        <v>1.9573</v>
      </c>
      <c r="Y858" s="399">
        <v>5.6348000000000003</v>
      </c>
      <c r="Z858" s="399">
        <v>12.0596</v>
      </c>
    </row>
    <row r="859" spans="1:26">
      <c r="A859" s="402">
        <v>43846</v>
      </c>
      <c r="E859" s="400">
        <v>1.9429000000000001</v>
      </c>
      <c r="G859" s="400">
        <v>7.07</v>
      </c>
      <c r="H859" s="400">
        <v>5.2728999999999999</v>
      </c>
      <c r="I859" s="400">
        <v>8.2108000000000008</v>
      </c>
      <c r="J859" s="400">
        <v>8.2847000000000008</v>
      </c>
      <c r="K859" s="400">
        <v>6.3837000000000002</v>
      </c>
      <c r="L859" s="400">
        <v>11.4664</v>
      </c>
      <c r="M859" s="400">
        <v>6.9485999999999999</v>
      </c>
      <c r="N859" s="400">
        <v>7.8747999999999996</v>
      </c>
      <c r="O859" s="400">
        <v>4.5259</v>
      </c>
      <c r="P859" s="399">
        <v>2.6326000000000001</v>
      </c>
      <c r="Q859" s="399">
        <v>5.6036000000000001</v>
      </c>
      <c r="S859" s="399">
        <v>5.5155000000000003</v>
      </c>
      <c r="X859" s="399">
        <v>1.9573</v>
      </c>
      <c r="Y859" s="399">
        <v>5.6348000000000003</v>
      </c>
      <c r="Z859" s="399">
        <v>12.0596</v>
      </c>
    </row>
    <row r="860" spans="1:26">
      <c r="A860" s="402">
        <v>43847</v>
      </c>
      <c r="E860" s="400">
        <v>1.9429000000000001</v>
      </c>
      <c r="G860" s="400">
        <v>7.07</v>
      </c>
      <c r="H860" s="400">
        <v>5.2728999999999999</v>
      </c>
      <c r="I860" s="400">
        <v>8.2108000000000008</v>
      </c>
      <c r="J860" s="400">
        <v>8.2847000000000008</v>
      </c>
      <c r="K860" s="400">
        <v>6.3837000000000002</v>
      </c>
      <c r="L860" s="400">
        <v>11.4664</v>
      </c>
      <c r="M860" s="400">
        <v>6.9485999999999999</v>
      </c>
      <c r="N860" s="400">
        <v>7.8747999999999996</v>
      </c>
      <c r="O860" s="400">
        <v>4.5242000000000004</v>
      </c>
      <c r="P860" s="399">
        <v>2.6214</v>
      </c>
      <c r="Q860" s="399">
        <v>5.6022999999999996</v>
      </c>
      <c r="S860" s="399">
        <v>5.5155000000000003</v>
      </c>
      <c r="X860" s="399">
        <v>1.9573</v>
      </c>
      <c r="Y860" s="399">
        <v>5.6348000000000003</v>
      </c>
      <c r="Z860" s="399">
        <v>12.0596</v>
      </c>
    </row>
    <row r="861" spans="1:26">
      <c r="A861" s="402">
        <v>43850</v>
      </c>
      <c r="E861" s="400">
        <v>1.9429000000000001</v>
      </c>
      <c r="G861" s="400">
        <v>7.07</v>
      </c>
      <c r="H861" s="400">
        <v>5.2728999999999999</v>
      </c>
      <c r="I861" s="400">
        <v>8.2108000000000008</v>
      </c>
      <c r="J861" s="400">
        <v>8.2847000000000008</v>
      </c>
      <c r="K861" s="400">
        <v>6.3837000000000002</v>
      </c>
      <c r="L861" s="400">
        <v>11.4664</v>
      </c>
      <c r="M861" s="400">
        <v>6.9485999999999999</v>
      </c>
      <c r="N861" s="400">
        <v>7.8747999999999996</v>
      </c>
      <c r="O861" s="400">
        <v>4.5160999999999998</v>
      </c>
      <c r="P861" s="399">
        <v>2.6107</v>
      </c>
      <c r="Q861" s="399">
        <v>5.6006</v>
      </c>
      <c r="S861" s="399">
        <v>5.5155000000000003</v>
      </c>
      <c r="X861" s="399">
        <v>1.9573</v>
      </c>
      <c r="Y861" s="399">
        <v>5.6348000000000003</v>
      </c>
      <c r="Z861" s="399">
        <v>12.0596</v>
      </c>
    </row>
    <row r="862" spans="1:26">
      <c r="A862" s="402">
        <v>43851</v>
      </c>
      <c r="E862" s="400">
        <v>1.9429000000000001</v>
      </c>
      <c r="G862" s="400">
        <v>7.07</v>
      </c>
      <c r="H862" s="400">
        <v>5.2728999999999999</v>
      </c>
      <c r="I862" s="400">
        <v>8.2108000000000008</v>
      </c>
      <c r="J862" s="400">
        <v>8.2847000000000008</v>
      </c>
      <c r="K862" s="400">
        <v>6.3837000000000002</v>
      </c>
      <c r="L862" s="400">
        <v>11.4664</v>
      </c>
      <c r="M862" s="400">
        <v>6.9485999999999999</v>
      </c>
      <c r="N862" s="400">
        <v>7.8747999999999996</v>
      </c>
      <c r="O862" s="400">
        <v>4.5072999999999999</v>
      </c>
      <c r="P862" s="399">
        <v>2.6362999999999999</v>
      </c>
      <c r="Q862" s="399">
        <v>5.6063999999999998</v>
      </c>
      <c r="S862" s="399">
        <v>5.5155000000000003</v>
      </c>
      <c r="X862" s="399">
        <v>1.9573</v>
      </c>
      <c r="Y862" s="399">
        <v>5.6348000000000003</v>
      </c>
      <c r="Z862" s="399">
        <v>12.0596</v>
      </c>
    </row>
    <row r="863" spans="1:26">
      <c r="A863" s="402">
        <v>43852</v>
      </c>
      <c r="E863" s="400">
        <v>1.9429000000000001</v>
      </c>
      <c r="G863" s="400">
        <v>7.07</v>
      </c>
      <c r="H863" s="400">
        <v>5.2728999999999999</v>
      </c>
      <c r="I863" s="400">
        <v>8.2108000000000008</v>
      </c>
      <c r="J863" s="400">
        <v>8.2847000000000008</v>
      </c>
      <c r="K863" s="400">
        <v>6.3837000000000002</v>
      </c>
      <c r="L863" s="400">
        <v>11.4664</v>
      </c>
      <c r="M863" s="400">
        <v>6.9485999999999999</v>
      </c>
      <c r="N863" s="400">
        <v>7.8747999999999996</v>
      </c>
      <c r="O863" s="400">
        <v>4.5041000000000002</v>
      </c>
      <c r="P863" s="399">
        <v>2.6387</v>
      </c>
      <c r="Q863" s="399">
        <v>5.6104000000000003</v>
      </c>
      <c r="S863" s="399">
        <v>5.5155000000000003</v>
      </c>
      <c r="X863" s="399">
        <v>1.9573</v>
      </c>
      <c r="Y863" s="399">
        <v>5.6348000000000003</v>
      </c>
      <c r="Z863" s="399">
        <v>12.0596</v>
      </c>
    </row>
    <row r="864" spans="1:26">
      <c r="A864" s="402">
        <v>43853</v>
      </c>
      <c r="E864" s="400">
        <v>1.9429000000000001</v>
      </c>
      <c r="G864" s="400">
        <v>7.07</v>
      </c>
      <c r="H864" s="400">
        <v>5.2728999999999999</v>
      </c>
      <c r="I864" s="400">
        <v>8.2108000000000008</v>
      </c>
      <c r="J864" s="400">
        <v>8.2847000000000008</v>
      </c>
      <c r="K864" s="400">
        <v>6.3837000000000002</v>
      </c>
      <c r="L864" s="400">
        <v>11.4664</v>
      </c>
      <c r="M864" s="400">
        <v>6.9485999999999999</v>
      </c>
      <c r="N864" s="400">
        <v>7.8747999999999996</v>
      </c>
      <c r="O864" s="400">
        <v>4.4978999999999996</v>
      </c>
      <c r="P864" s="399">
        <v>2.6987999999999999</v>
      </c>
      <c r="Q864" s="399">
        <v>5.6142000000000003</v>
      </c>
      <c r="S864" s="399">
        <v>5.5155000000000003</v>
      </c>
      <c r="X864" s="399">
        <v>1.9573</v>
      </c>
      <c r="Y864" s="399">
        <v>5.6348000000000003</v>
      </c>
      <c r="Z864" s="399">
        <v>12.0596</v>
      </c>
    </row>
    <row r="865" spans="1:26">
      <c r="A865" s="402">
        <v>43854</v>
      </c>
      <c r="E865" s="400">
        <v>1.9429000000000001</v>
      </c>
      <c r="G865" s="400">
        <v>7.07</v>
      </c>
      <c r="H865" s="400">
        <v>5.2728999999999999</v>
      </c>
      <c r="I865" s="400">
        <v>8.2108000000000008</v>
      </c>
      <c r="J865" s="400">
        <v>8.2847000000000008</v>
      </c>
      <c r="K865" s="400">
        <v>6.3837000000000002</v>
      </c>
      <c r="L865" s="400">
        <v>11.4664</v>
      </c>
      <c r="M865" s="400">
        <v>6.9485999999999999</v>
      </c>
      <c r="N865" s="400">
        <v>7.8747999999999996</v>
      </c>
      <c r="O865" s="400">
        <v>4.4920999999999998</v>
      </c>
      <c r="P865" s="399">
        <v>2.7128000000000001</v>
      </c>
      <c r="Q865" s="399">
        <v>5.6167999999999996</v>
      </c>
      <c r="S865" s="399">
        <v>5.5155000000000003</v>
      </c>
      <c r="X865" s="399">
        <v>1.9573</v>
      </c>
      <c r="Y865" s="399">
        <v>5.6348000000000003</v>
      </c>
      <c r="Z865" s="399">
        <v>12.0596</v>
      </c>
    </row>
    <row r="866" spans="1:26">
      <c r="A866" s="402">
        <v>43857</v>
      </c>
      <c r="E866" s="400">
        <v>1.9429000000000001</v>
      </c>
      <c r="G866" s="400">
        <v>7.07</v>
      </c>
      <c r="H866" s="400">
        <v>5.2728999999999999</v>
      </c>
      <c r="I866" s="400">
        <v>8.2108000000000008</v>
      </c>
      <c r="J866" s="400">
        <v>8.2847000000000008</v>
      </c>
      <c r="K866" s="400">
        <v>6.3837000000000002</v>
      </c>
      <c r="L866" s="400">
        <v>11.4664</v>
      </c>
      <c r="M866" s="400">
        <v>6.9485999999999999</v>
      </c>
      <c r="N866" s="400">
        <v>7.8747999999999996</v>
      </c>
      <c r="O866" s="400">
        <v>4.4683000000000002</v>
      </c>
      <c r="P866" s="399">
        <v>2.8247</v>
      </c>
      <c r="Q866" s="399">
        <v>5.6070000000000002</v>
      </c>
      <c r="S866" s="399">
        <v>5.5155000000000003</v>
      </c>
      <c r="X866" s="399">
        <v>1.9573</v>
      </c>
      <c r="Y866" s="399">
        <v>5.6348000000000003</v>
      </c>
      <c r="Z866" s="399">
        <v>12.0596</v>
      </c>
    </row>
    <row r="867" spans="1:26">
      <c r="A867" s="402">
        <v>43858</v>
      </c>
      <c r="E867" s="400">
        <v>1.9429000000000001</v>
      </c>
      <c r="G867" s="400">
        <v>7.07</v>
      </c>
      <c r="H867" s="400">
        <v>5.2728999999999999</v>
      </c>
      <c r="I867" s="400">
        <v>8.2108000000000008</v>
      </c>
      <c r="J867" s="400">
        <v>8.2847000000000008</v>
      </c>
      <c r="K867" s="400">
        <v>6.3837000000000002</v>
      </c>
      <c r="L867" s="400">
        <v>11.4664</v>
      </c>
      <c r="M867" s="400">
        <v>6.9485999999999999</v>
      </c>
      <c r="N867" s="400">
        <v>7.8747999999999996</v>
      </c>
      <c r="O867" s="400">
        <v>4.4726999999999997</v>
      </c>
      <c r="P867" s="399">
        <v>2.8252000000000002</v>
      </c>
      <c r="Q867" s="399">
        <v>5.6025</v>
      </c>
      <c r="S867" s="399">
        <v>5.5155000000000003</v>
      </c>
      <c r="X867" s="399">
        <v>1.9573</v>
      </c>
      <c r="Y867" s="399">
        <v>5.6348000000000003</v>
      </c>
      <c r="Z867" s="399">
        <v>12.0596</v>
      </c>
    </row>
    <row r="868" spans="1:26">
      <c r="A868" s="402">
        <v>43859</v>
      </c>
      <c r="E868" s="400">
        <v>1.9429000000000001</v>
      </c>
      <c r="G868" s="400">
        <v>7.07</v>
      </c>
      <c r="H868" s="400">
        <v>5.2728999999999999</v>
      </c>
      <c r="I868" s="400">
        <v>8.2108000000000008</v>
      </c>
      <c r="J868" s="400">
        <v>8.2847000000000008</v>
      </c>
      <c r="K868" s="400">
        <v>6.3837000000000002</v>
      </c>
      <c r="L868" s="400">
        <v>11.4664</v>
      </c>
      <c r="M868" s="400">
        <v>6.9485999999999999</v>
      </c>
      <c r="N868" s="400">
        <v>7.8747999999999996</v>
      </c>
      <c r="O868" s="400">
        <v>4.4718999999999998</v>
      </c>
      <c r="P868" s="399">
        <v>2.8041999999999998</v>
      </c>
      <c r="Q868" s="399">
        <v>5.6063999999999998</v>
      </c>
      <c r="S868" s="399">
        <v>5.5155000000000003</v>
      </c>
      <c r="X868" s="399">
        <v>1.9573</v>
      </c>
      <c r="Y868" s="399">
        <v>5.6348000000000003</v>
      </c>
      <c r="Z868" s="399">
        <v>12.0596</v>
      </c>
    </row>
    <row r="869" spans="1:26">
      <c r="A869" s="402">
        <v>43860</v>
      </c>
      <c r="E869" s="400">
        <v>1.9429000000000001</v>
      </c>
      <c r="G869" s="400">
        <v>7.07</v>
      </c>
      <c r="H869" s="400">
        <v>5.2728999999999999</v>
      </c>
      <c r="I869" s="400">
        <v>8.2108000000000008</v>
      </c>
      <c r="J869" s="400">
        <v>8.2847000000000008</v>
      </c>
      <c r="K869" s="400">
        <v>6.3837000000000002</v>
      </c>
      <c r="L869" s="400">
        <v>11.4664</v>
      </c>
      <c r="M869" s="400">
        <v>6.9485999999999999</v>
      </c>
      <c r="N869" s="400">
        <v>7.8747999999999996</v>
      </c>
      <c r="O869" s="400">
        <v>4.4671000000000003</v>
      </c>
      <c r="P869" s="399">
        <v>2.8268</v>
      </c>
      <c r="Q869" s="399">
        <v>5.6082999999999998</v>
      </c>
      <c r="S869" s="399">
        <v>5.5155000000000003</v>
      </c>
      <c r="X869" s="399">
        <v>1.9573</v>
      </c>
      <c r="Y869" s="399">
        <v>5.6348000000000003</v>
      </c>
      <c r="Z869" s="399">
        <v>12.0596</v>
      </c>
    </row>
    <row r="870" spans="1:26">
      <c r="A870" s="402">
        <v>43861</v>
      </c>
      <c r="E870" s="400">
        <v>1.9429000000000001</v>
      </c>
      <c r="G870" s="400">
        <v>7.07</v>
      </c>
      <c r="H870" s="400">
        <v>5.2728999999999999</v>
      </c>
      <c r="I870" s="400">
        <v>8.2108000000000008</v>
      </c>
      <c r="J870" s="400">
        <v>8.2847000000000008</v>
      </c>
      <c r="K870" s="400">
        <v>6.3837000000000002</v>
      </c>
      <c r="L870" s="400">
        <v>11.4664</v>
      </c>
      <c r="M870" s="400">
        <v>6.9485999999999999</v>
      </c>
      <c r="N870" s="400">
        <v>7.8747999999999996</v>
      </c>
      <c r="O870" s="400">
        <v>4.4661</v>
      </c>
      <c r="P870" s="399">
        <v>2.8452000000000002</v>
      </c>
      <c r="Q870" s="399">
        <v>5.6055000000000001</v>
      </c>
      <c r="S870" s="399">
        <v>5.5155000000000003</v>
      </c>
      <c r="X870" s="399">
        <v>1.9573</v>
      </c>
      <c r="Y870" s="399">
        <v>5.6348000000000003</v>
      </c>
      <c r="Z870" s="399">
        <v>12.0596</v>
      </c>
    </row>
    <row r="871" spans="1:26">
      <c r="A871" s="402">
        <v>43864</v>
      </c>
      <c r="E871" s="400">
        <v>1.9014</v>
      </c>
      <c r="G871" s="400">
        <v>7.2926000000000002</v>
      </c>
      <c r="H871" s="400">
        <v>5.3174000000000001</v>
      </c>
      <c r="I871" s="400">
        <v>8.4349000000000007</v>
      </c>
      <c r="J871" s="400">
        <v>8.4396000000000004</v>
      </c>
      <c r="K871" s="400">
        <v>6.5404999999999998</v>
      </c>
      <c r="L871" s="400">
        <v>11.458399999999999</v>
      </c>
      <c r="M871" s="400">
        <v>7.0852000000000004</v>
      </c>
      <c r="N871" s="400">
        <v>8.0602</v>
      </c>
      <c r="O871" s="400">
        <v>4.5331000000000001</v>
      </c>
      <c r="P871" s="399">
        <v>2.9704999999999999</v>
      </c>
      <c r="Q871" s="399">
        <v>5.7019000000000002</v>
      </c>
      <c r="S871" s="399">
        <v>5.4832000000000001</v>
      </c>
      <c r="X871" s="399">
        <v>1.9834000000000001</v>
      </c>
      <c r="Y871" s="399">
        <v>5.6946000000000003</v>
      </c>
      <c r="Z871" s="399">
        <v>12.2165</v>
      </c>
    </row>
    <row r="872" spans="1:26">
      <c r="A872" s="402">
        <v>43865</v>
      </c>
      <c r="E872" s="400">
        <v>1.9014</v>
      </c>
      <c r="G872" s="400">
        <v>7.2926000000000002</v>
      </c>
      <c r="H872" s="400">
        <v>5.3174000000000001</v>
      </c>
      <c r="I872" s="400">
        <v>8.4349000000000007</v>
      </c>
      <c r="J872" s="400">
        <v>8.4396000000000004</v>
      </c>
      <c r="K872" s="400">
        <v>6.5404999999999998</v>
      </c>
      <c r="L872" s="400">
        <v>11.458399999999999</v>
      </c>
      <c r="M872" s="400">
        <v>7.0852000000000004</v>
      </c>
      <c r="N872" s="400">
        <v>8.0602</v>
      </c>
      <c r="O872" s="400">
        <v>4.5334000000000003</v>
      </c>
      <c r="P872" s="399">
        <v>2.9420999999999999</v>
      </c>
      <c r="Q872" s="399">
        <v>5.7026000000000003</v>
      </c>
      <c r="S872" s="399">
        <v>5.4832000000000001</v>
      </c>
      <c r="X872" s="399">
        <v>1.9834000000000001</v>
      </c>
      <c r="Y872" s="399">
        <v>5.6946000000000003</v>
      </c>
      <c r="Z872" s="399">
        <v>12.2165</v>
      </c>
    </row>
    <row r="873" spans="1:26">
      <c r="A873" s="402">
        <v>43866</v>
      </c>
      <c r="E873" s="400">
        <v>1.9014</v>
      </c>
      <c r="G873" s="400">
        <v>7.2926000000000002</v>
      </c>
      <c r="H873" s="400">
        <v>5.3174000000000001</v>
      </c>
      <c r="I873" s="400">
        <v>8.4349000000000007</v>
      </c>
      <c r="J873" s="400">
        <v>8.4396000000000004</v>
      </c>
      <c r="K873" s="400">
        <v>6.5404999999999998</v>
      </c>
      <c r="L873" s="400">
        <v>11.458399999999999</v>
      </c>
      <c r="M873" s="400">
        <v>7.0852000000000004</v>
      </c>
      <c r="N873" s="400">
        <v>8.0602</v>
      </c>
      <c r="O873" s="400">
        <v>4.5324</v>
      </c>
      <c r="P873" s="399">
        <v>2.8527</v>
      </c>
      <c r="Q873" s="399">
        <v>5.7034000000000002</v>
      </c>
      <c r="S873" s="399">
        <v>5.4832000000000001</v>
      </c>
      <c r="X873" s="399">
        <v>1.9834000000000001</v>
      </c>
      <c r="Y873" s="399">
        <v>5.6946000000000003</v>
      </c>
      <c r="Z873" s="399">
        <v>12.2165</v>
      </c>
    </row>
    <row r="874" spans="1:26">
      <c r="A874" s="402">
        <v>43867</v>
      </c>
      <c r="E874" s="400">
        <v>1.9014</v>
      </c>
      <c r="G874" s="400">
        <v>7.2926000000000002</v>
      </c>
      <c r="H874" s="400">
        <v>5.3174000000000001</v>
      </c>
      <c r="I874" s="400">
        <v>8.4349000000000007</v>
      </c>
      <c r="J874" s="400">
        <v>8.4396000000000004</v>
      </c>
      <c r="K874" s="400">
        <v>6.5404999999999998</v>
      </c>
      <c r="L874" s="400">
        <v>11.458399999999999</v>
      </c>
      <c r="M874" s="400">
        <v>7.0852000000000004</v>
      </c>
      <c r="N874" s="400">
        <v>8.0602</v>
      </c>
      <c r="O874" s="400">
        <v>4.5316999999999998</v>
      </c>
      <c r="P874" s="399">
        <v>2.8206000000000002</v>
      </c>
      <c r="Q874" s="399">
        <v>5.7031000000000001</v>
      </c>
      <c r="S874" s="399">
        <v>5.4832000000000001</v>
      </c>
      <c r="X874" s="399">
        <v>1.9834000000000001</v>
      </c>
      <c r="Y874" s="399">
        <v>5.6946000000000003</v>
      </c>
      <c r="Z874" s="399">
        <v>12.2165</v>
      </c>
    </row>
    <row r="875" spans="1:26">
      <c r="A875" s="402">
        <v>43868</v>
      </c>
      <c r="E875" s="400">
        <v>1.9014</v>
      </c>
      <c r="G875" s="400">
        <v>7.2926000000000002</v>
      </c>
      <c r="H875" s="400">
        <v>5.3174000000000001</v>
      </c>
      <c r="I875" s="400">
        <v>8.4349000000000007</v>
      </c>
      <c r="J875" s="400">
        <v>8.4396000000000004</v>
      </c>
      <c r="K875" s="400">
        <v>6.5404999999999998</v>
      </c>
      <c r="L875" s="400">
        <v>11.458399999999999</v>
      </c>
      <c r="M875" s="400">
        <v>7.0852000000000004</v>
      </c>
      <c r="N875" s="400">
        <v>8.0602</v>
      </c>
      <c r="O875" s="400">
        <v>4.5289999999999999</v>
      </c>
      <c r="P875" s="399">
        <v>2.8186</v>
      </c>
      <c r="Q875" s="399">
        <v>5.7035999999999998</v>
      </c>
      <c r="S875" s="399">
        <v>5.4832000000000001</v>
      </c>
      <c r="X875" s="399">
        <v>1.9834000000000001</v>
      </c>
      <c r="Y875" s="399">
        <v>5.6946000000000003</v>
      </c>
      <c r="Z875" s="399">
        <v>12.2165</v>
      </c>
    </row>
    <row r="876" spans="1:26">
      <c r="A876" s="402">
        <v>43871</v>
      </c>
      <c r="E876" s="400">
        <v>1.9014</v>
      </c>
      <c r="G876" s="400">
        <v>7.2926000000000002</v>
      </c>
      <c r="H876" s="400">
        <v>5.3174000000000001</v>
      </c>
      <c r="I876" s="400">
        <v>8.4349000000000007</v>
      </c>
      <c r="J876" s="400">
        <v>8.4396000000000004</v>
      </c>
      <c r="K876" s="400">
        <v>6.5404999999999998</v>
      </c>
      <c r="L876" s="400">
        <v>11.458399999999999</v>
      </c>
      <c r="M876" s="400">
        <v>7.0852000000000004</v>
      </c>
      <c r="N876" s="400">
        <v>8.0602</v>
      </c>
      <c r="O876" s="400">
        <v>4.5217000000000001</v>
      </c>
      <c r="P876" s="399">
        <v>2.8424</v>
      </c>
      <c r="Q876" s="399">
        <v>5.6965000000000003</v>
      </c>
      <c r="S876" s="399">
        <v>5.4832000000000001</v>
      </c>
      <c r="X876" s="399">
        <v>1.9834000000000001</v>
      </c>
      <c r="Y876" s="399">
        <v>5.6946000000000003</v>
      </c>
      <c r="Z876" s="399">
        <v>12.2165</v>
      </c>
    </row>
    <row r="877" spans="1:26">
      <c r="A877" s="402">
        <v>43872</v>
      </c>
      <c r="E877" s="400">
        <v>1.9014</v>
      </c>
      <c r="G877" s="400">
        <v>7.2926000000000002</v>
      </c>
      <c r="H877" s="400">
        <v>5.3174000000000001</v>
      </c>
      <c r="I877" s="400">
        <v>8.4349000000000007</v>
      </c>
      <c r="J877" s="400">
        <v>8.4396000000000004</v>
      </c>
      <c r="K877" s="400">
        <v>6.5404999999999998</v>
      </c>
      <c r="L877" s="400">
        <v>11.458399999999999</v>
      </c>
      <c r="M877" s="400">
        <v>7.0852000000000004</v>
      </c>
      <c r="N877" s="400">
        <v>8.0602</v>
      </c>
      <c r="O877" s="400">
        <v>4.5251000000000001</v>
      </c>
      <c r="P877" s="399">
        <v>2.8142</v>
      </c>
      <c r="Q877" s="399">
        <v>5.7004000000000001</v>
      </c>
      <c r="S877" s="399">
        <v>5.4832000000000001</v>
      </c>
      <c r="X877" s="399">
        <v>1.9834000000000001</v>
      </c>
      <c r="Y877" s="399">
        <v>5.6946000000000003</v>
      </c>
      <c r="Z877" s="399">
        <v>12.2165</v>
      </c>
    </row>
    <row r="878" spans="1:26">
      <c r="A878" s="402">
        <v>43873</v>
      </c>
      <c r="E878" s="400">
        <v>1.9014</v>
      </c>
      <c r="G878" s="400">
        <v>7.2926000000000002</v>
      </c>
      <c r="H878" s="400">
        <v>5.3174000000000001</v>
      </c>
      <c r="I878" s="400">
        <v>8.4349000000000007</v>
      </c>
      <c r="J878" s="400">
        <v>8.4396000000000004</v>
      </c>
      <c r="K878" s="400">
        <v>6.5404999999999998</v>
      </c>
      <c r="L878" s="400">
        <v>11.458399999999999</v>
      </c>
      <c r="M878" s="400">
        <v>7.0852000000000004</v>
      </c>
      <c r="N878" s="400">
        <v>8.0602</v>
      </c>
      <c r="O878" s="400">
        <v>4.5248999999999997</v>
      </c>
      <c r="P878" s="399">
        <v>2.8035000000000001</v>
      </c>
      <c r="Q878" s="399">
        <v>5.7064000000000004</v>
      </c>
      <c r="S878" s="399">
        <v>5.4832000000000001</v>
      </c>
      <c r="X878" s="399">
        <v>1.9834000000000001</v>
      </c>
      <c r="Y878" s="399">
        <v>5.6946000000000003</v>
      </c>
      <c r="Z878" s="399">
        <v>12.2165</v>
      </c>
    </row>
    <row r="879" spans="1:26">
      <c r="A879" s="402">
        <v>43874</v>
      </c>
      <c r="E879" s="400">
        <v>1.9014</v>
      </c>
      <c r="G879" s="400">
        <v>7.2926000000000002</v>
      </c>
      <c r="H879" s="400">
        <v>5.3174000000000001</v>
      </c>
      <c r="I879" s="400">
        <v>8.4349000000000007</v>
      </c>
      <c r="J879" s="400">
        <v>8.4396000000000004</v>
      </c>
      <c r="K879" s="400">
        <v>6.5404999999999998</v>
      </c>
      <c r="L879" s="400">
        <v>11.458399999999999</v>
      </c>
      <c r="M879" s="400">
        <v>7.0852000000000004</v>
      </c>
      <c r="N879" s="400">
        <v>8.0602</v>
      </c>
      <c r="O879" s="400">
        <v>4.5217999999999998</v>
      </c>
      <c r="P879" s="399">
        <v>2.8222</v>
      </c>
      <c r="Q879" s="399">
        <v>5.7035</v>
      </c>
      <c r="S879" s="399">
        <v>5.4832000000000001</v>
      </c>
      <c r="X879" s="399">
        <v>1.9834000000000001</v>
      </c>
      <c r="Y879" s="399">
        <v>5.6946000000000003</v>
      </c>
      <c r="Z879" s="399">
        <v>12.2165</v>
      </c>
    </row>
    <row r="880" spans="1:26">
      <c r="A880" s="402">
        <v>43875</v>
      </c>
      <c r="E880" s="400">
        <v>1.9014</v>
      </c>
      <c r="G880" s="400">
        <v>7.2926000000000002</v>
      </c>
      <c r="H880" s="400">
        <v>5.3174000000000001</v>
      </c>
      <c r="I880" s="400">
        <v>8.4349000000000007</v>
      </c>
      <c r="J880" s="400">
        <v>8.4396000000000004</v>
      </c>
      <c r="K880" s="400">
        <v>6.5404999999999998</v>
      </c>
      <c r="L880" s="400">
        <v>11.458399999999999</v>
      </c>
      <c r="M880" s="400">
        <v>7.0852000000000004</v>
      </c>
      <c r="N880" s="400">
        <v>8.0602</v>
      </c>
      <c r="O880" s="400">
        <v>4.5191999999999997</v>
      </c>
      <c r="P880" s="399">
        <v>2.7938999999999998</v>
      </c>
      <c r="Q880" s="399">
        <v>5.7046999999999999</v>
      </c>
      <c r="S880" s="399">
        <v>5.4832000000000001</v>
      </c>
      <c r="X880" s="399">
        <v>1.9834000000000001</v>
      </c>
      <c r="Y880" s="399">
        <v>5.6946000000000003</v>
      </c>
      <c r="Z880" s="399">
        <v>12.2165</v>
      </c>
    </row>
    <row r="881" spans="1:26">
      <c r="A881" s="402">
        <v>43878</v>
      </c>
      <c r="E881" s="400">
        <v>1.9014</v>
      </c>
      <c r="G881" s="400">
        <v>7.2926000000000002</v>
      </c>
      <c r="H881" s="400">
        <v>5.3174000000000001</v>
      </c>
      <c r="I881" s="400">
        <v>8.4349000000000007</v>
      </c>
      <c r="J881" s="400">
        <v>8.4396000000000004</v>
      </c>
      <c r="K881" s="400">
        <v>6.5404999999999998</v>
      </c>
      <c r="L881" s="400">
        <v>11.458399999999999</v>
      </c>
      <c r="M881" s="400">
        <v>7.0852000000000004</v>
      </c>
      <c r="N881" s="400">
        <v>8.0602</v>
      </c>
      <c r="O881" s="400">
        <v>4.5197000000000003</v>
      </c>
      <c r="P881" s="399">
        <v>2.7776000000000001</v>
      </c>
      <c r="Q881" s="399">
        <v>5.6985999999999999</v>
      </c>
      <c r="S881" s="399">
        <v>5.4832000000000001</v>
      </c>
      <c r="X881" s="399">
        <v>1.9834000000000001</v>
      </c>
      <c r="Y881" s="399">
        <v>5.6946000000000003</v>
      </c>
      <c r="Z881" s="399">
        <v>12.2165</v>
      </c>
    </row>
    <row r="882" spans="1:26">
      <c r="A882" s="402">
        <v>43879</v>
      </c>
      <c r="E882" s="400">
        <v>1.9014</v>
      </c>
      <c r="G882" s="400">
        <v>7.2926000000000002</v>
      </c>
      <c r="H882" s="400">
        <v>5.3174000000000001</v>
      </c>
      <c r="I882" s="400">
        <v>8.4349000000000007</v>
      </c>
      <c r="J882" s="400">
        <v>8.4396000000000004</v>
      </c>
      <c r="K882" s="400">
        <v>6.5404999999999998</v>
      </c>
      <c r="L882" s="400">
        <v>11.458399999999999</v>
      </c>
      <c r="M882" s="400">
        <v>7.0852000000000004</v>
      </c>
      <c r="N882" s="400">
        <v>8.0602</v>
      </c>
      <c r="O882" s="400">
        <v>4.5137999999999998</v>
      </c>
      <c r="P882" s="399">
        <v>2.7930999999999999</v>
      </c>
      <c r="Q882" s="399">
        <v>5.7069999999999999</v>
      </c>
      <c r="S882" s="399">
        <v>5.4832000000000001</v>
      </c>
      <c r="X882" s="399">
        <v>1.9834000000000001</v>
      </c>
      <c r="Y882" s="399">
        <v>5.6946000000000003</v>
      </c>
      <c r="Z882" s="399">
        <v>12.2165</v>
      </c>
    </row>
    <row r="883" spans="1:26">
      <c r="A883" s="402">
        <v>43880</v>
      </c>
      <c r="E883" s="400">
        <v>1.9014</v>
      </c>
      <c r="G883" s="400">
        <v>7.2926000000000002</v>
      </c>
      <c r="H883" s="400">
        <v>5.3174000000000001</v>
      </c>
      <c r="I883" s="400">
        <v>8.4349000000000007</v>
      </c>
      <c r="J883" s="400">
        <v>8.4396000000000004</v>
      </c>
      <c r="K883" s="400">
        <v>6.5404999999999998</v>
      </c>
      <c r="L883" s="400">
        <v>11.458399999999999</v>
      </c>
      <c r="M883" s="400">
        <v>7.0852000000000004</v>
      </c>
      <c r="N883" s="400">
        <v>8.0602</v>
      </c>
      <c r="O883" s="400">
        <v>4.5125999999999999</v>
      </c>
      <c r="P883" s="399">
        <v>2.7624</v>
      </c>
      <c r="Q883" s="399">
        <v>5.7138</v>
      </c>
      <c r="S883" s="399">
        <v>5.4832000000000001</v>
      </c>
      <c r="X883" s="399">
        <v>1.9834000000000001</v>
      </c>
      <c r="Y883" s="399">
        <v>5.6946000000000003</v>
      </c>
      <c r="Z883" s="399">
        <v>12.2165</v>
      </c>
    </row>
    <row r="884" spans="1:26">
      <c r="A884" s="402">
        <v>43881</v>
      </c>
      <c r="E884" s="400">
        <v>1.9014</v>
      </c>
      <c r="G884" s="400">
        <v>7.2926000000000002</v>
      </c>
      <c r="H884" s="400">
        <v>5.3174000000000001</v>
      </c>
      <c r="I884" s="400">
        <v>8.4349000000000007</v>
      </c>
      <c r="J884" s="400">
        <v>8.4396000000000004</v>
      </c>
      <c r="K884" s="400">
        <v>6.5404999999999998</v>
      </c>
      <c r="L884" s="400">
        <v>11.458399999999999</v>
      </c>
      <c r="M884" s="400">
        <v>7.0852000000000004</v>
      </c>
      <c r="N884" s="400">
        <v>8.0602</v>
      </c>
      <c r="O884" s="400">
        <v>4.5073999999999996</v>
      </c>
      <c r="P884" s="399">
        <v>2.7722000000000002</v>
      </c>
      <c r="Q884" s="399">
        <v>5.7119999999999997</v>
      </c>
      <c r="S884" s="399">
        <v>5.4832000000000001</v>
      </c>
      <c r="X884" s="399">
        <v>1.9834000000000001</v>
      </c>
      <c r="Y884" s="399">
        <v>5.6946000000000003</v>
      </c>
      <c r="Z884" s="399">
        <v>12.2165</v>
      </c>
    </row>
    <row r="885" spans="1:26">
      <c r="A885" s="402">
        <v>43882</v>
      </c>
      <c r="E885" s="400">
        <v>1.9014</v>
      </c>
      <c r="G885" s="400">
        <v>7.2926000000000002</v>
      </c>
      <c r="H885" s="400">
        <v>5.3174000000000001</v>
      </c>
      <c r="I885" s="400">
        <v>8.4349000000000007</v>
      </c>
      <c r="J885" s="400">
        <v>8.4396000000000004</v>
      </c>
      <c r="K885" s="400">
        <v>6.5404999999999998</v>
      </c>
      <c r="L885" s="400">
        <v>11.458399999999999</v>
      </c>
      <c r="M885" s="400">
        <v>7.0852000000000004</v>
      </c>
      <c r="N885" s="400">
        <v>8.0602</v>
      </c>
      <c r="O885" s="400">
        <v>4.5019</v>
      </c>
      <c r="P885" s="399">
        <v>2.8014999999999999</v>
      </c>
      <c r="Q885" s="399">
        <v>5.7110000000000003</v>
      </c>
      <c r="S885" s="399">
        <v>5.4832000000000001</v>
      </c>
      <c r="X885" s="399">
        <v>1.9834000000000001</v>
      </c>
      <c r="Y885" s="399">
        <v>5.6946000000000003</v>
      </c>
      <c r="Z885" s="399">
        <v>12.2165</v>
      </c>
    </row>
    <row r="886" spans="1:26">
      <c r="A886" s="402">
        <v>43885</v>
      </c>
      <c r="E886" s="400">
        <v>1.9014</v>
      </c>
      <c r="G886" s="400">
        <v>7.2926000000000002</v>
      </c>
      <c r="H886" s="400">
        <v>5.3174000000000001</v>
      </c>
      <c r="I886" s="400">
        <v>8.4349000000000007</v>
      </c>
      <c r="J886" s="400">
        <v>8.4396000000000004</v>
      </c>
      <c r="K886" s="400">
        <v>6.5404999999999998</v>
      </c>
      <c r="L886" s="400">
        <v>11.458399999999999</v>
      </c>
      <c r="M886" s="400">
        <v>7.0852000000000004</v>
      </c>
      <c r="N886" s="400">
        <v>8.0602</v>
      </c>
      <c r="O886" s="400">
        <v>4.4813999999999998</v>
      </c>
      <c r="P886" s="399">
        <v>2.9794999999999998</v>
      </c>
      <c r="Q886" s="399">
        <v>5.7028999999999996</v>
      </c>
      <c r="S886" s="399">
        <v>5.4832000000000001</v>
      </c>
      <c r="X886" s="399">
        <v>1.9834000000000001</v>
      </c>
      <c r="Y886" s="399">
        <v>5.6946000000000003</v>
      </c>
      <c r="Z886" s="399">
        <v>12.2165</v>
      </c>
    </row>
    <row r="887" spans="1:26">
      <c r="A887" s="402">
        <v>43886</v>
      </c>
      <c r="E887" s="400">
        <v>1.9014</v>
      </c>
      <c r="G887" s="400">
        <v>7.2926000000000002</v>
      </c>
      <c r="H887" s="400">
        <v>5.3174000000000001</v>
      </c>
      <c r="I887" s="400">
        <v>8.4349000000000007</v>
      </c>
      <c r="J887" s="400">
        <v>8.4396000000000004</v>
      </c>
      <c r="K887" s="400">
        <v>6.5404999999999998</v>
      </c>
      <c r="L887" s="400">
        <v>11.458399999999999</v>
      </c>
      <c r="M887" s="400">
        <v>7.0852000000000004</v>
      </c>
      <c r="N887" s="400">
        <v>8.0602</v>
      </c>
      <c r="O887" s="400">
        <v>4.4725999999999999</v>
      </c>
      <c r="P887" s="399">
        <v>3.0165000000000002</v>
      </c>
      <c r="Q887" s="399">
        <v>5.7060000000000004</v>
      </c>
      <c r="S887" s="399">
        <v>5.4832000000000001</v>
      </c>
      <c r="X887" s="399">
        <v>1.9834000000000001</v>
      </c>
      <c r="Y887" s="399">
        <v>5.6946000000000003</v>
      </c>
      <c r="Z887" s="399">
        <v>12.2165</v>
      </c>
    </row>
    <row r="888" spans="1:26">
      <c r="A888" s="402">
        <v>43887</v>
      </c>
      <c r="E888" s="400">
        <v>1.9014</v>
      </c>
      <c r="G888" s="400">
        <v>7.2926000000000002</v>
      </c>
      <c r="H888" s="400">
        <v>5.3174000000000001</v>
      </c>
      <c r="I888" s="400">
        <v>8.4349000000000007</v>
      </c>
      <c r="J888" s="400">
        <v>8.4396000000000004</v>
      </c>
      <c r="K888" s="400">
        <v>6.5404999999999998</v>
      </c>
      <c r="L888" s="400">
        <v>11.458399999999999</v>
      </c>
      <c r="M888" s="400">
        <v>7.0852000000000004</v>
      </c>
      <c r="N888" s="400">
        <v>8.0602</v>
      </c>
      <c r="O888" s="400">
        <v>4.4661999999999997</v>
      </c>
      <c r="P888" s="399">
        <v>3.1396999999999999</v>
      </c>
      <c r="Q888" s="399">
        <v>5.7073999999999998</v>
      </c>
      <c r="S888" s="399">
        <v>5.4832000000000001</v>
      </c>
      <c r="X888" s="399">
        <v>1.9834000000000001</v>
      </c>
      <c r="Y888" s="399">
        <v>5.6946000000000003</v>
      </c>
      <c r="Z888" s="399">
        <v>12.2165</v>
      </c>
    </row>
    <row r="889" spans="1:26">
      <c r="A889" s="402">
        <v>43888</v>
      </c>
      <c r="E889" s="400">
        <v>1.9014</v>
      </c>
      <c r="G889" s="400">
        <v>7.2926000000000002</v>
      </c>
      <c r="H889" s="400">
        <v>5.3174000000000001</v>
      </c>
      <c r="I889" s="400">
        <v>8.4349000000000007</v>
      </c>
      <c r="J889" s="400">
        <v>8.4396000000000004</v>
      </c>
      <c r="K889" s="400">
        <v>6.5404999999999998</v>
      </c>
      <c r="L889" s="400">
        <v>11.458399999999999</v>
      </c>
      <c r="M889" s="400">
        <v>7.0852000000000004</v>
      </c>
      <c r="N889" s="400">
        <v>8.0602</v>
      </c>
      <c r="O889" s="400">
        <v>4.4516</v>
      </c>
      <c r="P889" s="399">
        <v>3.2288000000000001</v>
      </c>
      <c r="Q889" s="399">
        <v>5.6959999999999997</v>
      </c>
      <c r="S889" s="399">
        <v>5.4832000000000001</v>
      </c>
      <c r="X889" s="399">
        <v>1.9834000000000001</v>
      </c>
      <c r="Y889" s="399">
        <v>5.6946000000000003</v>
      </c>
      <c r="Z889" s="399">
        <v>12.2165</v>
      </c>
    </row>
    <row r="890" spans="1:26">
      <c r="A890" s="402">
        <v>43889</v>
      </c>
      <c r="E890" s="400">
        <v>1.9014</v>
      </c>
      <c r="G890" s="400">
        <v>7.2926000000000002</v>
      </c>
      <c r="H890" s="400">
        <v>5.3174000000000001</v>
      </c>
      <c r="I890" s="400">
        <v>8.4349000000000007</v>
      </c>
      <c r="J890" s="400">
        <v>8.4396000000000004</v>
      </c>
      <c r="K890" s="400">
        <v>6.5404999999999998</v>
      </c>
      <c r="L890" s="400">
        <v>11.458399999999999</v>
      </c>
      <c r="M890" s="400">
        <v>7.0852000000000004</v>
      </c>
      <c r="N890" s="400">
        <v>8.0602</v>
      </c>
      <c r="O890" s="400">
        <v>4.4364999999999997</v>
      </c>
      <c r="P890" s="399">
        <v>3.3892000000000002</v>
      </c>
      <c r="Q890" s="399">
        <v>5.6711</v>
      </c>
      <c r="S890" s="399">
        <v>5.4832000000000001</v>
      </c>
      <c r="X890" s="399">
        <v>1.9834000000000001</v>
      </c>
      <c r="Y890" s="399">
        <v>5.6946000000000003</v>
      </c>
      <c r="Z890" s="399">
        <v>12.2165</v>
      </c>
    </row>
    <row r="891" spans="1:26">
      <c r="A891" s="402">
        <v>43892</v>
      </c>
      <c r="E891" s="400">
        <v>1.8292999999999999</v>
      </c>
      <c r="G891" s="400">
        <v>7.1933999999999996</v>
      </c>
      <c r="H891" s="400">
        <v>5.3364000000000003</v>
      </c>
      <c r="I891" s="400">
        <v>8.5466999999999995</v>
      </c>
      <c r="J891" s="400">
        <v>8.5980000000000008</v>
      </c>
      <c r="K891" s="400">
        <v>6.8094000000000001</v>
      </c>
      <c r="L891" s="400">
        <v>11.497400000000001</v>
      </c>
      <c r="M891" s="400">
        <v>7.13</v>
      </c>
      <c r="N891" s="400">
        <v>8.1485000000000003</v>
      </c>
      <c r="O891" s="400">
        <v>4.5675999999999997</v>
      </c>
      <c r="P891" s="399">
        <v>3.5017999999999998</v>
      </c>
      <c r="Q891" s="399">
        <v>5.6985999999999999</v>
      </c>
      <c r="S891" s="399">
        <v>5.4377000000000004</v>
      </c>
      <c r="X891" s="399">
        <v>1.9983</v>
      </c>
      <c r="Y891" s="399">
        <v>5.7142999999999997</v>
      </c>
      <c r="Z891" s="399">
        <v>12.179500000000001</v>
      </c>
    </row>
    <row r="892" spans="1:26">
      <c r="A892" s="402">
        <v>43893</v>
      </c>
      <c r="E892" s="400">
        <v>1.8292999999999999</v>
      </c>
      <c r="G892" s="400">
        <v>7.1933999999999996</v>
      </c>
      <c r="H892" s="400">
        <v>5.3364000000000003</v>
      </c>
      <c r="I892" s="400">
        <v>8.5466999999999995</v>
      </c>
      <c r="J892" s="400">
        <v>8.5980000000000008</v>
      </c>
      <c r="K892" s="400">
        <v>6.8094000000000001</v>
      </c>
      <c r="L892" s="400">
        <v>11.497400000000001</v>
      </c>
      <c r="M892" s="400">
        <v>7.13</v>
      </c>
      <c r="N892" s="400">
        <v>8.1485000000000003</v>
      </c>
      <c r="O892" s="400">
        <v>4.5739999999999998</v>
      </c>
      <c r="P892" s="399">
        <v>3.4729000000000001</v>
      </c>
      <c r="Q892" s="399">
        <v>5.6981999999999999</v>
      </c>
      <c r="S892" s="399">
        <v>5.4377000000000004</v>
      </c>
      <c r="X892" s="399">
        <v>1.9983</v>
      </c>
      <c r="Y892" s="399">
        <v>5.7142999999999997</v>
      </c>
      <c r="Z892" s="399">
        <v>12.179500000000001</v>
      </c>
    </row>
    <row r="893" spans="1:26">
      <c r="A893" s="402">
        <v>43894</v>
      </c>
      <c r="E893" s="400">
        <v>1.8292999999999999</v>
      </c>
      <c r="G893" s="400">
        <v>7.1933999999999996</v>
      </c>
      <c r="H893" s="400">
        <v>5.3364000000000003</v>
      </c>
      <c r="I893" s="400">
        <v>8.5466999999999995</v>
      </c>
      <c r="J893" s="400">
        <v>8.5980000000000008</v>
      </c>
      <c r="K893" s="400">
        <v>6.8094000000000001</v>
      </c>
      <c r="L893" s="400">
        <v>11.497400000000001</v>
      </c>
      <c r="M893" s="400">
        <v>7.13</v>
      </c>
      <c r="N893" s="400">
        <v>8.1485000000000003</v>
      </c>
      <c r="O893" s="400">
        <v>4.5731000000000002</v>
      </c>
      <c r="P893" s="399">
        <v>3.4411999999999998</v>
      </c>
      <c r="Q893" s="399">
        <v>5.7351000000000001</v>
      </c>
      <c r="S893" s="399">
        <v>5.4377000000000004</v>
      </c>
      <c r="X893" s="399">
        <v>1.9983</v>
      </c>
      <c r="Y893" s="399">
        <v>5.7142999999999997</v>
      </c>
      <c r="Z893" s="399">
        <v>12.179500000000001</v>
      </c>
    </row>
    <row r="894" spans="1:26">
      <c r="A894" s="402">
        <v>43895</v>
      </c>
      <c r="E894" s="400">
        <v>1.8292999999999999</v>
      </c>
      <c r="G894" s="400">
        <v>7.1933999999999996</v>
      </c>
      <c r="H894" s="400">
        <v>5.3364000000000003</v>
      </c>
      <c r="I894" s="400">
        <v>8.5466999999999995</v>
      </c>
      <c r="J894" s="400">
        <v>8.5980000000000008</v>
      </c>
      <c r="K894" s="400">
        <v>6.8094000000000001</v>
      </c>
      <c r="L894" s="400">
        <v>11.497400000000001</v>
      </c>
      <c r="M894" s="400">
        <v>7.13</v>
      </c>
      <c r="N894" s="400">
        <v>8.1485000000000003</v>
      </c>
      <c r="O894" s="400">
        <v>4.5629999999999997</v>
      </c>
      <c r="P894" s="399">
        <v>3.4727999999999999</v>
      </c>
      <c r="Q894" s="399">
        <v>5.7306999999999997</v>
      </c>
      <c r="S894" s="399">
        <v>5.4377000000000004</v>
      </c>
      <c r="X894" s="399">
        <v>1.9983</v>
      </c>
      <c r="Y894" s="399">
        <v>5.7142999999999997</v>
      </c>
      <c r="Z894" s="399">
        <v>12.179500000000001</v>
      </c>
    </row>
    <row r="895" spans="1:26">
      <c r="A895" s="402">
        <v>43896</v>
      </c>
      <c r="E895" s="400">
        <v>1.8292999999999999</v>
      </c>
      <c r="G895" s="400">
        <v>7.1933999999999996</v>
      </c>
      <c r="H895" s="400">
        <v>5.3364000000000003</v>
      </c>
      <c r="I895" s="400">
        <v>8.5466999999999995</v>
      </c>
      <c r="J895" s="400">
        <v>8.5980000000000008</v>
      </c>
      <c r="K895" s="400">
        <v>6.8094000000000001</v>
      </c>
      <c r="L895" s="400">
        <v>11.497400000000001</v>
      </c>
      <c r="M895" s="400">
        <v>7.13</v>
      </c>
      <c r="N895" s="400">
        <v>8.1485000000000003</v>
      </c>
      <c r="O895" s="400">
        <v>4.5418000000000003</v>
      </c>
      <c r="P895" s="399">
        <v>3.6036999999999999</v>
      </c>
      <c r="Q895" s="399">
        <v>5.7206000000000001</v>
      </c>
      <c r="S895" s="399">
        <v>5.4377000000000004</v>
      </c>
      <c r="X895" s="399">
        <v>1.9983</v>
      </c>
      <c r="Y895" s="399">
        <v>5.7142999999999997</v>
      </c>
      <c r="Z895" s="399">
        <v>12.179500000000001</v>
      </c>
    </row>
    <row r="896" spans="1:26">
      <c r="A896" s="402">
        <v>43899</v>
      </c>
      <c r="E896" s="400">
        <v>1.8292999999999999</v>
      </c>
      <c r="G896" s="400">
        <v>7.1933999999999996</v>
      </c>
      <c r="H896" s="400">
        <v>5.3364000000000003</v>
      </c>
      <c r="I896" s="400">
        <v>8.5466999999999995</v>
      </c>
      <c r="J896" s="400">
        <v>8.5980000000000008</v>
      </c>
      <c r="K896" s="400">
        <v>6.8094000000000001</v>
      </c>
      <c r="L896" s="400">
        <v>11.497400000000001</v>
      </c>
      <c r="M896" s="400">
        <v>7.13</v>
      </c>
      <c r="N896" s="400">
        <v>8.1485000000000003</v>
      </c>
      <c r="O896" s="400">
        <v>4.4955999999999996</v>
      </c>
      <c r="P896" s="399">
        <v>3.7692999999999999</v>
      </c>
      <c r="Q896" s="399">
        <v>5.7236000000000002</v>
      </c>
      <c r="S896" s="399">
        <v>5.4377000000000004</v>
      </c>
      <c r="X896" s="399">
        <v>1.9983</v>
      </c>
      <c r="Y896" s="399">
        <v>5.7142999999999997</v>
      </c>
      <c r="Z896" s="399">
        <v>12.179500000000001</v>
      </c>
    </row>
    <row r="897" spans="1:26">
      <c r="A897" s="402">
        <v>43900</v>
      </c>
      <c r="E897" s="400">
        <v>1.8292999999999999</v>
      </c>
      <c r="G897" s="400">
        <v>7.1933999999999996</v>
      </c>
      <c r="H897" s="400">
        <v>5.3364000000000003</v>
      </c>
      <c r="I897" s="400">
        <v>8.5466999999999995</v>
      </c>
      <c r="J897" s="400">
        <v>8.5980000000000008</v>
      </c>
      <c r="K897" s="400">
        <v>6.8094000000000001</v>
      </c>
      <c r="L897" s="400">
        <v>11.497400000000001</v>
      </c>
      <c r="M897" s="400">
        <v>7.13</v>
      </c>
      <c r="N897" s="400">
        <v>8.1485000000000003</v>
      </c>
      <c r="O897" s="400">
        <v>4.4977</v>
      </c>
      <c r="P897" s="399">
        <v>3.7799</v>
      </c>
      <c r="Q897" s="399">
        <v>5.7055999999999996</v>
      </c>
      <c r="S897" s="399">
        <v>5.4377000000000004</v>
      </c>
      <c r="X897" s="399">
        <v>1.9983</v>
      </c>
      <c r="Y897" s="399">
        <v>5.7142999999999997</v>
      </c>
      <c r="Z897" s="399">
        <v>12.179500000000001</v>
      </c>
    </row>
    <row r="898" spans="1:26">
      <c r="A898" s="402">
        <v>43901</v>
      </c>
      <c r="E898" s="400">
        <v>1.8292999999999999</v>
      </c>
      <c r="G898" s="400">
        <v>7.1933999999999996</v>
      </c>
      <c r="H898" s="400">
        <v>5.3364000000000003</v>
      </c>
      <c r="I898" s="400">
        <v>8.5466999999999995</v>
      </c>
      <c r="J898" s="400">
        <v>8.5980000000000008</v>
      </c>
      <c r="K898" s="400">
        <v>6.8094000000000001</v>
      </c>
      <c r="L898" s="400">
        <v>11.497400000000001</v>
      </c>
      <c r="M898" s="400">
        <v>7.13</v>
      </c>
      <c r="N898" s="400">
        <v>8.1485000000000003</v>
      </c>
      <c r="O898" s="400">
        <v>4.4737999999999998</v>
      </c>
      <c r="P898" s="399">
        <v>3.8068</v>
      </c>
      <c r="Q898" s="399">
        <v>5.6870000000000003</v>
      </c>
      <c r="S898" s="399">
        <v>5.4377000000000004</v>
      </c>
      <c r="X898" s="399">
        <v>1.9983</v>
      </c>
      <c r="Y898" s="399">
        <v>5.7142999999999997</v>
      </c>
      <c r="Z898" s="399">
        <v>12.179500000000001</v>
      </c>
    </row>
    <row r="899" spans="1:26">
      <c r="A899" s="402">
        <v>43902</v>
      </c>
      <c r="E899" s="400">
        <v>1.8292999999999999</v>
      </c>
      <c r="G899" s="400">
        <v>7.1933999999999996</v>
      </c>
      <c r="H899" s="400">
        <v>5.3364000000000003</v>
      </c>
      <c r="I899" s="400">
        <v>8.5466999999999995</v>
      </c>
      <c r="J899" s="400">
        <v>8.5980000000000008</v>
      </c>
      <c r="K899" s="400">
        <v>6.8094000000000001</v>
      </c>
      <c r="L899" s="400">
        <v>11.497400000000001</v>
      </c>
      <c r="M899" s="400">
        <v>7.13</v>
      </c>
      <c r="N899" s="400">
        <v>8.1485000000000003</v>
      </c>
      <c r="O899" s="400">
        <v>4.4279999999999999</v>
      </c>
      <c r="P899" s="399">
        <v>3.7930000000000001</v>
      </c>
      <c r="Q899" s="399">
        <v>5.6349</v>
      </c>
      <c r="S899" s="399">
        <v>5.4377000000000004</v>
      </c>
      <c r="X899" s="399">
        <v>1.9983</v>
      </c>
      <c r="Y899" s="399">
        <v>5.7142999999999997</v>
      </c>
      <c r="Z899" s="399">
        <v>12.179500000000001</v>
      </c>
    </row>
    <row r="900" spans="1:26">
      <c r="A900" s="402">
        <v>43903</v>
      </c>
      <c r="E900" s="400">
        <v>1.8292999999999999</v>
      </c>
      <c r="G900" s="400">
        <v>7.1933999999999996</v>
      </c>
      <c r="H900" s="400">
        <v>5.3364000000000003</v>
      </c>
      <c r="I900" s="400">
        <v>8.5466999999999995</v>
      </c>
      <c r="J900" s="400">
        <v>8.5980000000000008</v>
      </c>
      <c r="K900" s="400">
        <v>6.8094000000000001</v>
      </c>
      <c r="L900" s="400">
        <v>11.497400000000001</v>
      </c>
      <c r="M900" s="400">
        <v>7.13</v>
      </c>
      <c r="N900" s="400">
        <v>8.1485000000000003</v>
      </c>
      <c r="O900" s="400">
        <v>4.4245999999999999</v>
      </c>
      <c r="P900" s="399">
        <v>3.7907999999999999</v>
      </c>
      <c r="Q900" s="399">
        <v>5.5869</v>
      </c>
      <c r="S900" s="399">
        <v>5.4377000000000004</v>
      </c>
      <c r="X900" s="399">
        <v>1.9983</v>
      </c>
      <c r="Y900" s="399">
        <v>5.7142999999999997</v>
      </c>
      <c r="Z900" s="399">
        <v>12.179500000000001</v>
      </c>
    </row>
    <row r="901" spans="1:26">
      <c r="A901" s="402">
        <v>43906</v>
      </c>
      <c r="E901" s="400">
        <v>1.8292999999999999</v>
      </c>
      <c r="G901" s="400">
        <v>7.1933999999999996</v>
      </c>
      <c r="H901" s="400">
        <v>5.3364000000000003</v>
      </c>
      <c r="I901" s="400">
        <v>8.5466999999999995</v>
      </c>
      <c r="J901" s="400">
        <v>8.5980000000000008</v>
      </c>
      <c r="K901" s="400">
        <v>6.8094000000000001</v>
      </c>
      <c r="L901" s="400">
        <v>11.497400000000001</v>
      </c>
      <c r="M901" s="400">
        <v>7.13</v>
      </c>
      <c r="N901" s="400">
        <v>8.1485000000000003</v>
      </c>
      <c r="O901" s="400">
        <v>4.3814000000000002</v>
      </c>
      <c r="P901" s="399">
        <v>3.7410999999999999</v>
      </c>
      <c r="Q901" s="399">
        <v>5.5582000000000003</v>
      </c>
      <c r="S901" s="399">
        <v>5.4377000000000004</v>
      </c>
      <c r="X901" s="399">
        <v>1.9983</v>
      </c>
      <c r="Y901" s="399">
        <v>5.7142999999999997</v>
      </c>
      <c r="Z901" s="399">
        <v>12.179500000000001</v>
      </c>
    </row>
    <row r="902" spans="1:26">
      <c r="A902" s="402">
        <v>43907</v>
      </c>
      <c r="E902" s="400">
        <v>1.8292999999999999</v>
      </c>
      <c r="G902" s="400">
        <v>7.1933999999999996</v>
      </c>
      <c r="H902" s="400">
        <v>5.3364000000000003</v>
      </c>
      <c r="I902" s="400">
        <v>8.5466999999999995</v>
      </c>
      <c r="J902" s="400">
        <v>8.5980000000000008</v>
      </c>
      <c r="K902" s="400">
        <v>6.8094000000000001</v>
      </c>
      <c r="L902" s="400">
        <v>11.497400000000001</v>
      </c>
      <c r="M902" s="400">
        <v>7.13</v>
      </c>
      <c r="N902" s="400">
        <v>8.1485000000000003</v>
      </c>
      <c r="O902" s="400">
        <v>4.3685</v>
      </c>
      <c r="P902" s="399">
        <v>3.7277999999999998</v>
      </c>
      <c r="Q902" s="399">
        <v>5.5567000000000002</v>
      </c>
      <c r="S902" s="399">
        <v>5.4377000000000004</v>
      </c>
      <c r="X902" s="399">
        <v>1.9983</v>
      </c>
      <c r="Y902" s="399">
        <v>5.7142999999999997</v>
      </c>
      <c r="Z902" s="399">
        <v>12.179500000000001</v>
      </c>
    </row>
    <row r="903" spans="1:26">
      <c r="A903" s="402">
        <v>43908</v>
      </c>
      <c r="E903" s="400">
        <v>1.8292999999999999</v>
      </c>
      <c r="G903" s="400">
        <v>7.1933999999999996</v>
      </c>
      <c r="H903" s="400">
        <v>5.3364000000000003</v>
      </c>
      <c r="I903" s="400">
        <v>8.5466999999999995</v>
      </c>
      <c r="J903" s="400">
        <v>8.5980000000000008</v>
      </c>
      <c r="K903" s="400">
        <v>6.8094000000000001</v>
      </c>
      <c r="L903" s="400">
        <v>11.497400000000001</v>
      </c>
      <c r="M903" s="400">
        <v>7.13</v>
      </c>
      <c r="N903" s="400">
        <v>8.1485000000000003</v>
      </c>
      <c r="O903" s="400">
        <v>4.3174999999999999</v>
      </c>
      <c r="P903" s="399">
        <v>3.6970999999999998</v>
      </c>
      <c r="Q903" s="399">
        <v>5.5076000000000001</v>
      </c>
      <c r="S903" s="399">
        <v>5.4377000000000004</v>
      </c>
      <c r="X903" s="399">
        <v>1.9983</v>
      </c>
      <c r="Y903" s="399">
        <v>5.7142999999999997</v>
      </c>
      <c r="Z903" s="399">
        <v>12.179500000000001</v>
      </c>
    </row>
    <row r="904" spans="1:26">
      <c r="A904" s="402">
        <v>43909</v>
      </c>
      <c r="E904" s="400">
        <v>1.8292999999999999</v>
      </c>
      <c r="G904" s="400">
        <v>7.1933999999999996</v>
      </c>
      <c r="H904" s="400">
        <v>5.3364000000000003</v>
      </c>
      <c r="I904" s="400">
        <v>8.5466999999999995</v>
      </c>
      <c r="J904" s="400">
        <v>8.5980000000000008</v>
      </c>
      <c r="K904" s="400">
        <v>6.8094000000000001</v>
      </c>
      <c r="L904" s="400">
        <v>11.497400000000001</v>
      </c>
      <c r="M904" s="400">
        <v>7.13</v>
      </c>
      <c r="N904" s="400">
        <v>8.1485000000000003</v>
      </c>
      <c r="O904" s="400">
        <v>4.2698</v>
      </c>
      <c r="P904" s="399">
        <v>3.6751999999999998</v>
      </c>
      <c r="Q904" s="399">
        <v>5.4678000000000004</v>
      </c>
      <c r="S904" s="399">
        <v>5.4377000000000004</v>
      </c>
      <c r="X904" s="399">
        <v>1.9983</v>
      </c>
      <c r="Y904" s="399">
        <v>5.7142999999999997</v>
      </c>
      <c r="Z904" s="399">
        <v>12.179500000000001</v>
      </c>
    </row>
    <row r="905" spans="1:26">
      <c r="A905" s="402">
        <v>43910</v>
      </c>
      <c r="E905" s="400">
        <v>1.8292999999999999</v>
      </c>
      <c r="G905" s="400">
        <v>7.1933999999999996</v>
      </c>
      <c r="H905" s="400">
        <v>5.3364000000000003</v>
      </c>
      <c r="I905" s="400">
        <v>8.5466999999999995</v>
      </c>
      <c r="J905" s="400">
        <v>8.5980000000000008</v>
      </c>
      <c r="K905" s="400">
        <v>6.8094000000000001</v>
      </c>
      <c r="L905" s="400">
        <v>11.497400000000001</v>
      </c>
      <c r="M905" s="400">
        <v>7.13</v>
      </c>
      <c r="N905" s="400">
        <v>8.1485000000000003</v>
      </c>
      <c r="O905" s="400">
        <v>4.2637999999999998</v>
      </c>
      <c r="P905" s="399">
        <v>3.6798999999999999</v>
      </c>
      <c r="Q905" s="399">
        <v>5.4550999999999998</v>
      </c>
      <c r="S905" s="399">
        <v>5.4377000000000004</v>
      </c>
      <c r="X905" s="399">
        <v>1.9983</v>
      </c>
      <c r="Y905" s="399">
        <v>5.7142999999999997</v>
      </c>
      <c r="Z905" s="399">
        <v>12.179500000000001</v>
      </c>
    </row>
    <row r="906" spans="1:26">
      <c r="A906" s="402">
        <v>43913</v>
      </c>
      <c r="E906" s="400">
        <v>1.8292999999999999</v>
      </c>
      <c r="G906" s="400">
        <v>7.1933999999999996</v>
      </c>
      <c r="H906" s="400">
        <v>5.3364000000000003</v>
      </c>
      <c r="I906" s="400">
        <v>8.5466999999999995</v>
      </c>
      <c r="J906" s="400">
        <v>8.5980000000000008</v>
      </c>
      <c r="K906" s="400">
        <v>6.8094000000000001</v>
      </c>
      <c r="L906" s="400">
        <v>11.497400000000001</v>
      </c>
      <c r="M906" s="400">
        <v>7.13</v>
      </c>
      <c r="N906" s="400">
        <v>8.1485000000000003</v>
      </c>
      <c r="O906" s="400">
        <v>4.2228000000000003</v>
      </c>
      <c r="P906" s="399">
        <v>3.6608999999999998</v>
      </c>
      <c r="Q906" s="399">
        <v>5.4337999999999997</v>
      </c>
      <c r="S906" s="399">
        <v>5.4377000000000004</v>
      </c>
      <c r="X906" s="399">
        <v>1.9983</v>
      </c>
      <c r="Y906" s="399">
        <v>5.7142999999999997</v>
      </c>
      <c r="Z906" s="399">
        <v>12.179500000000001</v>
      </c>
    </row>
    <row r="907" spans="1:26">
      <c r="A907" s="402">
        <v>43914</v>
      </c>
      <c r="E907" s="400">
        <v>1.8292999999999999</v>
      </c>
      <c r="G907" s="400">
        <v>7.1933999999999996</v>
      </c>
      <c r="H907" s="400">
        <v>5.3364000000000003</v>
      </c>
      <c r="I907" s="400">
        <v>8.5466999999999995</v>
      </c>
      <c r="J907" s="400">
        <v>8.5980000000000008</v>
      </c>
      <c r="K907" s="400">
        <v>6.8094000000000001</v>
      </c>
      <c r="L907" s="400">
        <v>11.497400000000001</v>
      </c>
      <c r="M907" s="400">
        <v>7.13</v>
      </c>
      <c r="N907" s="400">
        <v>8.1485000000000003</v>
      </c>
      <c r="O907" s="400">
        <v>4.2377000000000002</v>
      </c>
      <c r="P907" s="399">
        <v>3.6745000000000001</v>
      </c>
      <c r="Q907" s="399">
        <v>5.4294000000000002</v>
      </c>
      <c r="S907" s="399">
        <v>5.4377000000000004</v>
      </c>
      <c r="X907" s="399">
        <v>1.9983</v>
      </c>
      <c r="Y907" s="399">
        <v>5.7142999999999997</v>
      </c>
      <c r="Z907" s="399">
        <v>12.179500000000001</v>
      </c>
    </row>
    <row r="908" spans="1:26">
      <c r="A908" s="402">
        <v>43915</v>
      </c>
      <c r="E908" s="400">
        <v>1.8292999999999999</v>
      </c>
      <c r="G908" s="400">
        <v>7.1933999999999996</v>
      </c>
      <c r="H908" s="400">
        <v>5.3364000000000003</v>
      </c>
      <c r="I908" s="400">
        <v>8.5466999999999995</v>
      </c>
      <c r="J908" s="400">
        <v>8.5980000000000008</v>
      </c>
      <c r="K908" s="400">
        <v>6.8094000000000001</v>
      </c>
      <c r="L908" s="400">
        <v>11.497400000000001</v>
      </c>
      <c r="M908" s="400">
        <v>7.13</v>
      </c>
      <c r="N908" s="400">
        <v>8.1485000000000003</v>
      </c>
      <c r="O908" s="400">
        <v>4.2618</v>
      </c>
      <c r="P908" s="399">
        <v>3.7037</v>
      </c>
      <c r="Q908" s="399">
        <v>5.4558999999999997</v>
      </c>
      <c r="S908" s="399">
        <v>5.4377000000000004</v>
      </c>
      <c r="X908" s="399">
        <v>1.9983</v>
      </c>
      <c r="Y908" s="399">
        <v>5.7142999999999997</v>
      </c>
      <c r="Z908" s="399">
        <v>12.179500000000001</v>
      </c>
    </row>
    <row r="909" spans="1:26">
      <c r="A909" s="402">
        <v>43916</v>
      </c>
      <c r="E909" s="400">
        <v>1.8292999999999999</v>
      </c>
      <c r="G909" s="400">
        <v>7.1933999999999996</v>
      </c>
      <c r="H909" s="400">
        <v>5.3364000000000003</v>
      </c>
      <c r="I909" s="400">
        <v>8.5466999999999995</v>
      </c>
      <c r="J909" s="400">
        <v>8.5980000000000008</v>
      </c>
      <c r="K909" s="400">
        <v>6.8094000000000001</v>
      </c>
      <c r="L909" s="400">
        <v>11.497400000000001</v>
      </c>
      <c r="M909" s="400">
        <v>7.13</v>
      </c>
      <c r="N909" s="400">
        <v>8.1485000000000003</v>
      </c>
      <c r="O909" s="400">
        <v>4.3083999999999998</v>
      </c>
      <c r="P909" s="399">
        <v>3.7214</v>
      </c>
      <c r="Q909" s="399">
        <v>5.484</v>
      </c>
      <c r="S909" s="399">
        <v>5.4377000000000004</v>
      </c>
      <c r="X909" s="399">
        <v>1.9983</v>
      </c>
      <c r="Y909" s="399">
        <v>5.7142999999999997</v>
      </c>
      <c r="Z909" s="399">
        <v>12.179500000000001</v>
      </c>
    </row>
    <row r="910" spans="1:26">
      <c r="A910" s="402">
        <v>43917</v>
      </c>
      <c r="E910" s="400">
        <v>1.8292999999999999</v>
      </c>
      <c r="G910" s="400">
        <v>7.1933999999999996</v>
      </c>
      <c r="H910" s="400">
        <v>5.3364000000000003</v>
      </c>
      <c r="I910" s="400">
        <v>8.5466999999999995</v>
      </c>
      <c r="J910" s="400">
        <v>8.5980000000000008</v>
      </c>
      <c r="K910" s="400">
        <v>6.8094000000000001</v>
      </c>
      <c r="L910" s="400">
        <v>11.497400000000001</v>
      </c>
      <c r="M910" s="400">
        <v>7.13</v>
      </c>
      <c r="N910" s="400">
        <v>8.1485000000000003</v>
      </c>
      <c r="O910" s="400">
        <v>4.3265000000000002</v>
      </c>
      <c r="P910" s="399">
        <v>3.7301000000000002</v>
      </c>
      <c r="Q910" s="399">
        <v>5.5016999999999996</v>
      </c>
      <c r="S910" s="399">
        <v>5.4377000000000004</v>
      </c>
      <c r="X910" s="399">
        <v>1.9983</v>
      </c>
      <c r="Y910" s="399">
        <v>5.7142999999999997</v>
      </c>
      <c r="Z910" s="399">
        <v>12.179500000000001</v>
      </c>
    </row>
    <row r="911" spans="1:26">
      <c r="A911" s="402">
        <v>43920</v>
      </c>
      <c r="E911" s="400">
        <v>1.8292999999999999</v>
      </c>
      <c r="G911" s="400">
        <v>7.1933999999999996</v>
      </c>
      <c r="H911" s="400">
        <v>5.3364000000000003</v>
      </c>
      <c r="I911" s="400">
        <v>8.5466999999999995</v>
      </c>
      <c r="J911" s="400">
        <v>8.5980000000000008</v>
      </c>
      <c r="K911" s="400">
        <v>6.8094000000000001</v>
      </c>
      <c r="L911" s="400">
        <v>11.497400000000001</v>
      </c>
      <c r="M911" s="400">
        <v>7.13</v>
      </c>
      <c r="N911" s="400">
        <v>8.1485000000000003</v>
      </c>
      <c r="O911" s="400">
        <v>4.3334000000000001</v>
      </c>
      <c r="P911" s="399">
        <v>3.7198000000000002</v>
      </c>
      <c r="Q911" s="399">
        <v>5.4931000000000001</v>
      </c>
      <c r="S911" s="399">
        <v>5.4377000000000004</v>
      </c>
      <c r="X911" s="399">
        <v>1.9983</v>
      </c>
      <c r="Y911" s="399">
        <v>5.7142999999999997</v>
      </c>
      <c r="Z911" s="399">
        <v>12.179500000000001</v>
      </c>
    </row>
    <row r="912" spans="1:26">
      <c r="A912" s="402">
        <v>43921</v>
      </c>
      <c r="E912" s="400">
        <v>1.8292999999999999</v>
      </c>
      <c r="G912" s="400">
        <v>7.1933999999999996</v>
      </c>
      <c r="H912" s="400">
        <v>5.3364000000000003</v>
      </c>
      <c r="I912" s="400">
        <v>8.5466999999999995</v>
      </c>
      <c r="J912" s="400">
        <v>8.5980000000000008</v>
      </c>
      <c r="K912" s="400">
        <v>6.8094000000000001</v>
      </c>
      <c r="L912" s="400">
        <v>11.497400000000001</v>
      </c>
      <c r="M912" s="400">
        <v>7.13</v>
      </c>
      <c r="N912" s="400">
        <v>8.1485000000000003</v>
      </c>
      <c r="O912" s="400">
        <v>4.3453999999999997</v>
      </c>
      <c r="P912" s="399">
        <v>3.7290999999999999</v>
      </c>
      <c r="Q912" s="399">
        <v>5.5077999999999996</v>
      </c>
      <c r="S912" s="399">
        <v>5.4377000000000004</v>
      </c>
      <c r="X912" s="399">
        <v>1.9983</v>
      </c>
      <c r="Y912" s="399">
        <v>5.7142999999999997</v>
      </c>
      <c r="Z912" s="399">
        <v>12.179500000000001</v>
      </c>
    </row>
    <row r="913" spans="1:26">
      <c r="A913" s="402">
        <v>43922</v>
      </c>
      <c r="E913" s="400">
        <v>1.7518</v>
      </c>
      <c r="G913" s="400">
        <v>6.9805000000000001</v>
      </c>
      <c r="H913" s="400">
        <v>5.0606</v>
      </c>
      <c r="I913" s="400">
        <v>8.2378999999999998</v>
      </c>
      <c r="J913" s="400">
        <v>8.4748000000000001</v>
      </c>
      <c r="K913" s="400">
        <v>6.8906000000000001</v>
      </c>
      <c r="L913" s="400">
        <v>11.317600000000001</v>
      </c>
      <c r="M913" s="400">
        <v>6.7906000000000004</v>
      </c>
      <c r="N913" s="400">
        <v>7.7577999999999996</v>
      </c>
      <c r="O913" s="400">
        <v>4.3826000000000001</v>
      </c>
      <c r="P913" s="399">
        <v>3.7299000000000002</v>
      </c>
      <c r="Q913" s="399">
        <v>5.4949000000000003</v>
      </c>
      <c r="S913" s="399">
        <v>5.3627000000000002</v>
      </c>
      <c r="X913" s="399">
        <v>1.8867</v>
      </c>
      <c r="Y913" s="399">
        <v>5.5481999999999996</v>
      </c>
      <c r="Z913" s="399">
        <v>11.737500000000001</v>
      </c>
    </row>
    <row r="914" spans="1:26">
      <c r="A914" s="402">
        <v>43923</v>
      </c>
      <c r="E914" s="400">
        <v>1.7518</v>
      </c>
      <c r="G914" s="400">
        <v>6.9805000000000001</v>
      </c>
      <c r="H914" s="400">
        <v>5.0606</v>
      </c>
      <c r="I914" s="400">
        <v>8.2378999999999998</v>
      </c>
      <c r="J914" s="400">
        <v>8.4748000000000001</v>
      </c>
      <c r="K914" s="400">
        <v>6.8906000000000001</v>
      </c>
      <c r="L914" s="400">
        <v>11.317600000000001</v>
      </c>
      <c r="M914" s="400">
        <v>6.7906000000000004</v>
      </c>
      <c r="N914" s="400">
        <v>7.7577999999999996</v>
      </c>
      <c r="O914" s="400">
        <v>4.3715999999999999</v>
      </c>
      <c r="P914" s="399">
        <v>3.7292000000000001</v>
      </c>
      <c r="Q914" s="399">
        <v>5.4775</v>
      </c>
      <c r="S914" s="399">
        <v>5.3627000000000002</v>
      </c>
      <c r="X914" s="399">
        <v>1.8867</v>
      </c>
      <c r="Y914" s="399">
        <v>5.5481999999999996</v>
      </c>
      <c r="Z914" s="399">
        <v>11.737500000000001</v>
      </c>
    </row>
    <row r="915" spans="1:26">
      <c r="A915" s="402">
        <v>43924</v>
      </c>
      <c r="E915" s="400">
        <v>1.7518</v>
      </c>
      <c r="G915" s="400">
        <v>6.9805000000000001</v>
      </c>
      <c r="H915" s="400">
        <v>5.0606</v>
      </c>
      <c r="I915" s="400">
        <v>8.2378999999999998</v>
      </c>
      <c r="J915" s="400">
        <v>8.4748000000000001</v>
      </c>
      <c r="K915" s="400">
        <v>6.8906000000000001</v>
      </c>
      <c r="L915" s="400">
        <v>11.317600000000001</v>
      </c>
      <c r="M915" s="400">
        <v>6.7906000000000004</v>
      </c>
      <c r="N915" s="400">
        <v>7.7577999999999996</v>
      </c>
      <c r="O915" s="400">
        <v>4.3567</v>
      </c>
      <c r="P915" s="399">
        <v>3.7296999999999998</v>
      </c>
      <c r="Q915" s="399">
        <v>5.4654999999999996</v>
      </c>
      <c r="S915" s="399">
        <v>5.3627000000000002</v>
      </c>
      <c r="X915" s="399">
        <v>1.8867</v>
      </c>
      <c r="Y915" s="399">
        <v>5.5481999999999996</v>
      </c>
      <c r="Z915" s="399">
        <v>11.737500000000001</v>
      </c>
    </row>
    <row r="916" spans="1:26">
      <c r="A916" s="402">
        <v>43927</v>
      </c>
      <c r="E916" s="400">
        <v>1.7518</v>
      </c>
      <c r="G916" s="400">
        <v>6.9805000000000001</v>
      </c>
      <c r="H916" s="400">
        <v>5.0606</v>
      </c>
      <c r="I916" s="400">
        <v>8.2378999999999998</v>
      </c>
      <c r="J916" s="400">
        <v>8.4748000000000001</v>
      </c>
      <c r="K916" s="400">
        <v>6.8906000000000001</v>
      </c>
      <c r="L916" s="400">
        <v>11.317600000000001</v>
      </c>
      <c r="M916" s="400">
        <v>6.7906000000000004</v>
      </c>
      <c r="N916" s="400">
        <v>7.7577999999999996</v>
      </c>
      <c r="O916" s="400">
        <v>4.3521999999999998</v>
      </c>
      <c r="P916" s="399">
        <v>3.7294</v>
      </c>
      <c r="Q916" s="399">
        <v>5.4562999999999997</v>
      </c>
      <c r="S916" s="399">
        <v>5.3627000000000002</v>
      </c>
      <c r="X916" s="399">
        <v>1.8867</v>
      </c>
      <c r="Y916" s="399">
        <v>5.5481999999999996</v>
      </c>
      <c r="Z916" s="399">
        <v>11.737500000000001</v>
      </c>
    </row>
    <row r="917" spans="1:26">
      <c r="A917" s="402">
        <v>43928</v>
      </c>
      <c r="E917" s="400">
        <v>1.7518</v>
      </c>
      <c r="G917" s="400">
        <v>6.9805000000000001</v>
      </c>
      <c r="H917" s="400">
        <v>5.0606</v>
      </c>
      <c r="I917" s="400">
        <v>8.2378999999999998</v>
      </c>
      <c r="J917" s="400">
        <v>8.4748000000000001</v>
      </c>
      <c r="K917" s="400">
        <v>6.8906000000000001</v>
      </c>
      <c r="L917" s="400">
        <v>11.317600000000001</v>
      </c>
      <c r="M917" s="400">
        <v>6.7906000000000004</v>
      </c>
      <c r="N917" s="400">
        <v>7.7577999999999996</v>
      </c>
      <c r="O917" s="400">
        <v>4.3663999999999996</v>
      </c>
      <c r="P917" s="399">
        <v>3.7290000000000001</v>
      </c>
      <c r="Q917" s="399">
        <v>5.4741</v>
      </c>
      <c r="S917" s="399">
        <v>5.3627000000000002</v>
      </c>
      <c r="X917" s="399">
        <v>1.8867</v>
      </c>
      <c r="Y917" s="399">
        <v>5.5481999999999996</v>
      </c>
      <c r="Z917" s="399">
        <v>11.737500000000001</v>
      </c>
    </row>
    <row r="918" spans="1:26">
      <c r="A918" s="402">
        <v>43929</v>
      </c>
      <c r="E918" s="400">
        <v>1.7518</v>
      </c>
      <c r="G918" s="400">
        <v>6.9805000000000001</v>
      </c>
      <c r="H918" s="400">
        <v>5.0606</v>
      </c>
      <c r="I918" s="400">
        <v>8.2378999999999998</v>
      </c>
      <c r="J918" s="400">
        <v>8.4748000000000001</v>
      </c>
      <c r="K918" s="400">
        <v>6.8906000000000001</v>
      </c>
      <c r="L918" s="400">
        <v>11.317600000000001</v>
      </c>
      <c r="M918" s="400">
        <v>6.7906000000000004</v>
      </c>
      <c r="N918" s="400">
        <v>7.7577999999999996</v>
      </c>
      <c r="O918" s="400">
        <v>4.3693999999999997</v>
      </c>
      <c r="P918" s="399">
        <v>3.7280000000000002</v>
      </c>
      <c r="Q918" s="399">
        <v>5.4810999999999996</v>
      </c>
      <c r="S918" s="399">
        <v>5.3627000000000002</v>
      </c>
      <c r="X918" s="399">
        <v>1.8867</v>
      </c>
      <c r="Y918" s="399">
        <v>5.5481999999999996</v>
      </c>
      <c r="Z918" s="399">
        <v>11.737500000000001</v>
      </c>
    </row>
    <row r="919" spans="1:26">
      <c r="A919" s="402">
        <v>43930</v>
      </c>
      <c r="E919" s="400">
        <v>1.7518</v>
      </c>
      <c r="G919" s="400">
        <v>6.9805000000000001</v>
      </c>
      <c r="H919" s="400">
        <v>5.0606</v>
      </c>
      <c r="I919" s="400">
        <v>8.2378999999999998</v>
      </c>
      <c r="J919" s="400">
        <v>8.4748000000000001</v>
      </c>
      <c r="K919" s="400">
        <v>6.8906000000000001</v>
      </c>
      <c r="L919" s="400">
        <v>11.317600000000001</v>
      </c>
      <c r="M919" s="400">
        <v>6.7906000000000004</v>
      </c>
      <c r="N919" s="400">
        <v>7.7577999999999996</v>
      </c>
      <c r="O919" s="400">
        <v>4.4082999999999997</v>
      </c>
      <c r="P919" s="399">
        <v>3.7452000000000001</v>
      </c>
      <c r="Q919" s="399">
        <v>5.4775999999999998</v>
      </c>
      <c r="S919" s="399">
        <v>5.3627000000000002</v>
      </c>
      <c r="X919" s="399">
        <v>1.8867</v>
      </c>
      <c r="Y919" s="399">
        <v>5.5481999999999996</v>
      </c>
      <c r="Z919" s="399">
        <v>11.737500000000001</v>
      </c>
    </row>
    <row r="920" spans="1:26">
      <c r="A920" s="402">
        <v>43931</v>
      </c>
      <c r="E920" s="400">
        <v>1.7518</v>
      </c>
      <c r="G920" s="400">
        <v>6.9805000000000001</v>
      </c>
      <c r="H920" s="400">
        <v>5.0606</v>
      </c>
      <c r="I920" s="400">
        <v>8.2378999999999998</v>
      </c>
      <c r="J920" s="400">
        <v>8.4748000000000001</v>
      </c>
      <c r="K920" s="400">
        <v>6.8906000000000001</v>
      </c>
      <c r="L920" s="400">
        <v>11.317600000000001</v>
      </c>
      <c r="M920" s="400">
        <v>6.7906000000000004</v>
      </c>
      <c r="N920" s="400">
        <v>7.7577999999999996</v>
      </c>
      <c r="O920" s="400">
        <v>4.4055999999999997</v>
      </c>
      <c r="P920" s="399">
        <v>3.7452000000000001</v>
      </c>
      <c r="Q920" s="399">
        <v>5.4748999999999999</v>
      </c>
      <c r="S920" s="399">
        <v>5.3627000000000002</v>
      </c>
      <c r="X920" s="399">
        <v>1.8867</v>
      </c>
      <c r="Y920" s="399">
        <v>5.5481999999999996</v>
      </c>
      <c r="Z920" s="399">
        <v>11.737500000000001</v>
      </c>
    </row>
    <row r="921" spans="1:26">
      <c r="A921" s="402">
        <v>43934</v>
      </c>
      <c r="E921" s="400">
        <v>1.7518</v>
      </c>
      <c r="G921" s="400">
        <v>6.9805000000000001</v>
      </c>
      <c r="H921" s="400">
        <v>5.0606</v>
      </c>
      <c r="I921" s="400">
        <v>8.2378999999999998</v>
      </c>
      <c r="J921" s="400">
        <v>8.4748000000000001</v>
      </c>
      <c r="K921" s="400">
        <v>6.8906000000000001</v>
      </c>
      <c r="L921" s="400">
        <v>11.317600000000001</v>
      </c>
      <c r="M921" s="400">
        <v>6.7906000000000004</v>
      </c>
      <c r="N921" s="400">
        <v>7.7577999999999996</v>
      </c>
      <c r="O921" s="400">
        <v>4.4172000000000002</v>
      </c>
      <c r="P921" s="399">
        <v>3.7355</v>
      </c>
      <c r="Q921" s="399">
        <v>5.4851999999999999</v>
      </c>
      <c r="S921" s="399">
        <v>5.3627000000000002</v>
      </c>
      <c r="X921" s="399">
        <v>1.8867</v>
      </c>
      <c r="Y921" s="399">
        <v>5.5481999999999996</v>
      </c>
      <c r="Z921" s="399">
        <v>11.737500000000001</v>
      </c>
    </row>
    <row r="922" spans="1:26">
      <c r="A922" s="402">
        <v>43935</v>
      </c>
      <c r="E922" s="400">
        <v>1.7518</v>
      </c>
      <c r="G922" s="400">
        <v>6.9805000000000001</v>
      </c>
      <c r="H922" s="400">
        <v>5.0606</v>
      </c>
      <c r="I922" s="400">
        <v>8.2378999999999998</v>
      </c>
      <c r="J922" s="400">
        <v>8.4748000000000001</v>
      </c>
      <c r="K922" s="400">
        <v>6.8906000000000001</v>
      </c>
      <c r="L922" s="400">
        <v>11.317600000000001</v>
      </c>
      <c r="M922" s="400">
        <v>6.7906000000000004</v>
      </c>
      <c r="N922" s="400">
        <v>7.7577999999999996</v>
      </c>
      <c r="O922" s="400">
        <v>4.4275000000000002</v>
      </c>
      <c r="P922" s="399">
        <v>3.6894999999999998</v>
      </c>
      <c r="Q922" s="399">
        <v>5.5022000000000002</v>
      </c>
      <c r="S922" s="399">
        <v>5.3627000000000002</v>
      </c>
      <c r="X922" s="399">
        <v>1.8867</v>
      </c>
      <c r="Y922" s="399">
        <v>5.5481999999999996</v>
      </c>
      <c r="Z922" s="399">
        <v>11.737500000000001</v>
      </c>
    </row>
    <row r="923" spans="1:26">
      <c r="A923" s="402">
        <v>43936</v>
      </c>
      <c r="E923" s="400">
        <v>1.7518</v>
      </c>
      <c r="G923" s="400">
        <v>6.9805000000000001</v>
      </c>
      <c r="H923" s="400">
        <v>5.0606</v>
      </c>
      <c r="I923" s="400">
        <v>8.2378999999999998</v>
      </c>
      <c r="J923" s="400">
        <v>8.4748000000000001</v>
      </c>
      <c r="K923" s="400">
        <v>6.8906000000000001</v>
      </c>
      <c r="L923" s="400">
        <v>11.317600000000001</v>
      </c>
      <c r="M923" s="400">
        <v>6.7906000000000004</v>
      </c>
      <c r="N923" s="400">
        <v>7.7577999999999996</v>
      </c>
      <c r="O923" s="400">
        <v>4.4333999999999998</v>
      </c>
      <c r="P923" s="399">
        <v>3.6926000000000001</v>
      </c>
      <c r="Q923" s="399">
        <v>5.5208000000000004</v>
      </c>
      <c r="S923" s="399">
        <v>5.3627000000000002</v>
      </c>
      <c r="X923" s="399">
        <v>1.8867</v>
      </c>
      <c r="Y923" s="399">
        <v>5.5481999999999996</v>
      </c>
      <c r="Z923" s="399">
        <v>11.737500000000001</v>
      </c>
    </row>
    <row r="924" spans="1:26">
      <c r="A924" s="402">
        <v>43937</v>
      </c>
      <c r="E924" s="400">
        <v>1.7518</v>
      </c>
      <c r="G924" s="400">
        <v>6.9805000000000001</v>
      </c>
      <c r="H924" s="400">
        <v>5.0606</v>
      </c>
      <c r="I924" s="400">
        <v>8.2378999999999998</v>
      </c>
      <c r="J924" s="400">
        <v>8.4748000000000001</v>
      </c>
      <c r="K924" s="400">
        <v>6.8906000000000001</v>
      </c>
      <c r="L924" s="400">
        <v>11.317600000000001</v>
      </c>
      <c r="M924" s="400">
        <v>6.7906000000000004</v>
      </c>
      <c r="N924" s="400">
        <v>7.7577999999999996</v>
      </c>
      <c r="O924" s="400">
        <v>4.4324000000000003</v>
      </c>
      <c r="P924" s="399">
        <v>3.7219000000000002</v>
      </c>
      <c r="Q924" s="399">
        <v>5.5328999999999997</v>
      </c>
      <c r="S924" s="399">
        <v>5.3627000000000002</v>
      </c>
      <c r="X924" s="399">
        <v>1.8867</v>
      </c>
      <c r="Y924" s="399">
        <v>5.5481999999999996</v>
      </c>
      <c r="Z924" s="399">
        <v>11.737500000000001</v>
      </c>
    </row>
    <row r="925" spans="1:26">
      <c r="A925" s="402">
        <v>43938</v>
      </c>
      <c r="E925" s="400">
        <v>1.7518</v>
      </c>
      <c r="G925" s="400">
        <v>6.9805000000000001</v>
      </c>
      <c r="H925" s="400">
        <v>5.0606</v>
      </c>
      <c r="I925" s="400">
        <v>8.2378999999999998</v>
      </c>
      <c r="J925" s="400">
        <v>8.4748000000000001</v>
      </c>
      <c r="K925" s="400">
        <v>6.8906000000000001</v>
      </c>
      <c r="L925" s="400">
        <v>11.317600000000001</v>
      </c>
      <c r="M925" s="400">
        <v>6.7906000000000004</v>
      </c>
      <c r="N925" s="400">
        <v>7.7577999999999996</v>
      </c>
      <c r="O925" s="400">
        <v>4.4379999999999997</v>
      </c>
      <c r="P925" s="399">
        <v>3.7315999999999998</v>
      </c>
      <c r="Q925" s="399">
        <v>5.5427</v>
      </c>
      <c r="S925" s="399">
        <v>5.3627000000000002</v>
      </c>
      <c r="X925" s="399">
        <v>1.8867</v>
      </c>
      <c r="Y925" s="399">
        <v>5.5481999999999996</v>
      </c>
      <c r="Z925" s="399">
        <v>11.737500000000001</v>
      </c>
    </row>
    <row r="926" spans="1:26">
      <c r="A926" s="402">
        <v>43941</v>
      </c>
      <c r="E926" s="400">
        <v>1.7518</v>
      </c>
      <c r="G926" s="400">
        <v>6.9805000000000001</v>
      </c>
      <c r="H926" s="400">
        <v>5.0606</v>
      </c>
      <c r="I926" s="400">
        <v>8.2378999999999998</v>
      </c>
      <c r="J926" s="400">
        <v>8.4748000000000001</v>
      </c>
      <c r="K926" s="400">
        <v>6.8906000000000001</v>
      </c>
      <c r="L926" s="400">
        <v>11.317600000000001</v>
      </c>
      <c r="M926" s="400">
        <v>6.7906000000000004</v>
      </c>
      <c r="N926" s="400">
        <v>7.7577999999999996</v>
      </c>
      <c r="O926" s="400">
        <v>4.4257999999999997</v>
      </c>
      <c r="P926" s="399">
        <v>3.7202999999999999</v>
      </c>
      <c r="Q926" s="399">
        <v>5.5368000000000004</v>
      </c>
      <c r="S926" s="399">
        <v>5.3627000000000002</v>
      </c>
      <c r="X926" s="399">
        <v>1.8867</v>
      </c>
      <c r="Y926" s="399">
        <v>5.5481999999999996</v>
      </c>
      <c r="Z926" s="399">
        <v>11.737500000000001</v>
      </c>
    </row>
    <row r="927" spans="1:26">
      <c r="A927" s="402">
        <v>43942</v>
      </c>
      <c r="E927" s="400">
        <v>1.7518</v>
      </c>
      <c r="G927" s="400">
        <v>6.9805000000000001</v>
      </c>
      <c r="H927" s="400">
        <v>5.0606</v>
      </c>
      <c r="I927" s="400">
        <v>8.2378999999999998</v>
      </c>
      <c r="J927" s="400">
        <v>8.4748000000000001</v>
      </c>
      <c r="K927" s="400">
        <v>6.8906000000000001</v>
      </c>
      <c r="L927" s="400">
        <v>11.317600000000001</v>
      </c>
      <c r="M927" s="400">
        <v>6.7906000000000004</v>
      </c>
      <c r="N927" s="400">
        <v>7.7577999999999996</v>
      </c>
      <c r="O927" s="400">
        <v>4.4040999999999997</v>
      </c>
      <c r="P927" s="399">
        <v>3.7216</v>
      </c>
      <c r="Q927" s="399">
        <v>5.5297999999999998</v>
      </c>
      <c r="S927" s="399">
        <v>5.3627000000000002</v>
      </c>
      <c r="X927" s="399">
        <v>1.8867</v>
      </c>
      <c r="Y927" s="399">
        <v>5.5481999999999996</v>
      </c>
      <c r="Z927" s="399">
        <v>11.737500000000001</v>
      </c>
    </row>
    <row r="928" spans="1:26">
      <c r="A928" s="402">
        <v>43943</v>
      </c>
      <c r="E928" s="400">
        <v>1.7518</v>
      </c>
      <c r="G928" s="400">
        <v>6.9805000000000001</v>
      </c>
      <c r="H928" s="400">
        <v>5.0606</v>
      </c>
      <c r="I928" s="400">
        <v>8.2378999999999998</v>
      </c>
      <c r="J928" s="400">
        <v>8.4748000000000001</v>
      </c>
      <c r="K928" s="400">
        <v>6.8906000000000001</v>
      </c>
      <c r="L928" s="400">
        <v>11.317600000000001</v>
      </c>
      <c r="M928" s="400">
        <v>6.7906000000000004</v>
      </c>
      <c r="N928" s="400">
        <v>7.7577999999999996</v>
      </c>
      <c r="O928" s="400">
        <v>4.4005000000000001</v>
      </c>
      <c r="P928" s="399">
        <v>3.7275</v>
      </c>
      <c r="Q928" s="399">
        <v>5.5389999999999997</v>
      </c>
      <c r="S928" s="399">
        <v>5.3627000000000002</v>
      </c>
      <c r="X928" s="399">
        <v>1.8867</v>
      </c>
      <c r="Y928" s="399">
        <v>5.5481999999999996</v>
      </c>
      <c r="Z928" s="399">
        <v>11.737500000000001</v>
      </c>
    </row>
    <row r="929" spans="1:26">
      <c r="A929" s="402">
        <v>43944</v>
      </c>
      <c r="E929" s="400">
        <v>1.7518</v>
      </c>
      <c r="G929" s="400">
        <v>6.9805000000000001</v>
      </c>
      <c r="H929" s="400">
        <v>5.0606</v>
      </c>
      <c r="I929" s="400">
        <v>8.2378999999999998</v>
      </c>
      <c r="J929" s="400">
        <v>8.4748000000000001</v>
      </c>
      <c r="K929" s="400">
        <v>6.8906000000000001</v>
      </c>
      <c r="L929" s="400">
        <v>11.317600000000001</v>
      </c>
      <c r="M929" s="400">
        <v>6.7906000000000004</v>
      </c>
      <c r="N929" s="400">
        <v>7.7577999999999996</v>
      </c>
      <c r="O929" s="400">
        <v>4.3954000000000004</v>
      </c>
      <c r="P929" s="399">
        <v>3.7166999999999999</v>
      </c>
      <c r="Q929" s="399">
        <v>5.5342000000000002</v>
      </c>
      <c r="S929" s="399">
        <v>5.3627000000000002</v>
      </c>
      <c r="X929" s="399">
        <v>1.8867</v>
      </c>
      <c r="Y929" s="399">
        <v>5.5481999999999996</v>
      </c>
      <c r="Z929" s="399">
        <v>11.737500000000001</v>
      </c>
    </row>
    <row r="930" spans="1:26">
      <c r="A930" s="402">
        <v>43945</v>
      </c>
      <c r="E930" s="400">
        <v>1.7518</v>
      </c>
      <c r="G930" s="400">
        <v>6.9805000000000001</v>
      </c>
      <c r="H930" s="400">
        <v>5.0606</v>
      </c>
      <c r="I930" s="400">
        <v>8.2378999999999998</v>
      </c>
      <c r="J930" s="400">
        <v>8.4748000000000001</v>
      </c>
      <c r="K930" s="400">
        <v>6.8906000000000001</v>
      </c>
      <c r="L930" s="400">
        <v>11.317600000000001</v>
      </c>
      <c r="M930" s="400">
        <v>6.7906000000000004</v>
      </c>
      <c r="N930" s="400">
        <v>7.7577999999999996</v>
      </c>
      <c r="O930" s="400">
        <v>4.3849</v>
      </c>
      <c r="P930" s="399">
        <v>3.7208000000000001</v>
      </c>
      <c r="Q930" s="399">
        <v>5.5423</v>
      </c>
      <c r="S930" s="399">
        <v>5.3627000000000002</v>
      </c>
      <c r="X930" s="399">
        <v>1.8867</v>
      </c>
      <c r="Y930" s="399">
        <v>5.5481999999999996</v>
      </c>
      <c r="Z930" s="399">
        <v>11.737500000000001</v>
      </c>
    </row>
    <row r="931" spans="1:26">
      <c r="A931" s="402">
        <v>43948</v>
      </c>
      <c r="E931" s="400">
        <v>1.7518</v>
      </c>
      <c r="G931" s="400">
        <v>6.9805000000000001</v>
      </c>
      <c r="H931" s="400">
        <v>5.0606</v>
      </c>
      <c r="I931" s="400">
        <v>8.2378999999999998</v>
      </c>
      <c r="J931" s="400">
        <v>8.4748000000000001</v>
      </c>
      <c r="K931" s="400">
        <v>6.8906000000000001</v>
      </c>
      <c r="L931" s="400">
        <v>11.317600000000001</v>
      </c>
      <c r="M931" s="400">
        <v>6.7906000000000004</v>
      </c>
      <c r="N931" s="400">
        <v>7.7577999999999996</v>
      </c>
      <c r="O931" s="400">
        <v>4.3758999999999997</v>
      </c>
      <c r="P931" s="399">
        <v>3.6880000000000002</v>
      </c>
      <c r="Q931" s="399">
        <v>5.5327000000000002</v>
      </c>
      <c r="S931" s="399">
        <v>5.3627000000000002</v>
      </c>
      <c r="X931" s="399">
        <v>1.8867</v>
      </c>
      <c r="Y931" s="399">
        <v>5.5481999999999996</v>
      </c>
      <c r="Z931" s="399">
        <v>11.737500000000001</v>
      </c>
    </row>
    <row r="932" spans="1:26">
      <c r="A932" s="402">
        <v>43949</v>
      </c>
      <c r="E932" s="400">
        <v>1.7518</v>
      </c>
      <c r="G932" s="400">
        <v>6.9805000000000001</v>
      </c>
      <c r="H932" s="400">
        <v>5.0606</v>
      </c>
      <c r="I932" s="400">
        <v>8.2378999999999998</v>
      </c>
      <c r="J932" s="400">
        <v>8.4748000000000001</v>
      </c>
      <c r="K932" s="400">
        <v>6.8906000000000001</v>
      </c>
      <c r="L932" s="400">
        <v>11.317600000000001</v>
      </c>
      <c r="M932" s="400">
        <v>6.7906000000000004</v>
      </c>
      <c r="N932" s="400">
        <v>7.7577999999999996</v>
      </c>
      <c r="O932" s="400">
        <v>4.3742000000000001</v>
      </c>
      <c r="P932" s="399">
        <v>3.6909999999999998</v>
      </c>
      <c r="Q932" s="399">
        <v>5.5357000000000003</v>
      </c>
      <c r="S932" s="399">
        <v>5.3627000000000002</v>
      </c>
      <c r="X932" s="399">
        <v>1.8867</v>
      </c>
      <c r="Y932" s="399">
        <v>5.5481999999999996</v>
      </c>
      <c r="Z932" s="399">
        <v>11.737500000000001</v>
      </c>
    </row>
    <row r="933" spans="1:26">
      <c r="A933" s="402">
        <v>43950</v>
      </c>
      <c r="E933" s="400">
        <v>1.7518</v>
      </c>
      <c r="G933" s="400">
        <v>6.9805000000000001</v>
      </c>
      <c r="H933" s="400">
        <v>5.0606</v>
      </c>
      <c r="I933" s="400">
        <v>8.2378999999999998</v>
      </c>
      <c r="J933" s="400">
        <v>8.4748000000000001</v>
      </c>
      <c r="K933" s="400">
        <v>6.8906000000000001</v>
      </c>
      <c r="L933" s="400">
        <v>11.317600000000001</v>
      </c>
      <c r="M933" s="400">
        <v>6.7906000000000004</v>
      </c>
      <c r="N933" s="400">
        <v>7.7577999999999996</v>
      </c>
      <c r="O933" s="400">
        <v>4.3789999999999996</v>
      </c>
      <c r="P933" s="399">
        <v>3.6943999999999999</v>
      </c>
      <c r="Q933" s="399">
        <v>5.5377999999999998</v>
      </c>
      <c r="S933" s="399">
        <v>5.3627000000000002</v>
      </c>
      <c r="X933" s="399">
        <v>1.8867</v>
      </c>
      <c r="Y933" s="399">
        <v>5.5481999999999996</v>
      </c>
      <c r="Z933" s="399">
        <v>11.737500000000001</v>
      </c>
    </row>
    <row r="934" spans="1:26">
      <c r="A934" s="402">
        <v>43951</v>
      </c>
      <c r="E934" s="400">
        <v>1.7518</v>
      </c>
      <c r="G934" s="400">
        <v>6.9805000000000001</v>
      </c>
      <c r="H934" s="400">
        <v>5.0606</v>
      </c>
      <c r="I934" s="400">
        <v>8.2378999999999998</v>
      </c>
      <c r="J934" s="400">
        <v>8.4748000000000001</v>
      </c>
      <c r="K934" s="400">
        <v>6.8906000000000001</v>
      </c>
      <c r="L934" s="400">
        <v>11.317600000000001</v>
      </c>
      <c r="M934" s="400">
        <v>6.7906000000000004</v>
      </c>
      <c r="N934" s="400">
        <v>7.7577999999999996</v>
      </c>
      <c r="O934" s="400">
        <v>4.3798000000000004</v>
      </c>
      <c r="P934" s="399">
        <v>3.6854</v>
      </c>
      <c r="Q934" s="399">
        <v>5.5423</v>
      </c>
      <c r="S934" s="399">
        <v>5.3627000000000002</v>
      </c>
      <c r="X934" s="399">
        <v>1.8867</v>
      </c>
      <c r="Y934" s="399">
        <v>5.5481999999999996</v>
      </c>
      <c r="Z934" s="399">
        <v>11.737500000000001</v>
      </c>
    </row>
    <row r="935" spans="1:26">
      <c r="A935" s="402">
        <v>43952</v>
      </c>
      <c r="E935" s="400">
        <v>1.8686</v>
      </c>
      <c r="G935" s="400">
        <v>7.0656999999999996</v>
      </c>
      <c r="H935" s="400">
        <v>5.3087999999999997</v>
      </c>
      <c r="I935" s="400">
        <v>8.4494000000000007</v>
      </c>
      <c r="J935" s="400">
        <v>8.7371999999999996</v>
      </c>
      <c r="K935" s="400">
        <v>6.9965000000000002</v>
      </c>
      <c r="L935" s="400">
        <v>11.579800000000001</v>
      </c>
      <c r="M935" s="400">
        <v>7.2545000000000002</v>
      </c>
      <c r="N935" s="400">
        <v>8.2667000000000002</v>
      </c>
      <c r="O935" s="400">
        <v>4.5233999999999996</v>
      </c>
      <c r="P935" s="399">
        <v>3.7263999999999999</v>
      </c>
      <c r="Q935" s="399">
        <v>5.6768999999999998</v>
      </c>
      <c r="S935" s="399">
        <v>5.4173999999999998</v>
      </c>
      <c r="X935" s="399">
        <v>2.0354000000000001</v>
      </c>
      <c r="Y935" s="399">
        <v>5.7202999999999999</v>
      </c>
      <c r="Z935" s="399">
        <v>12.1561</v>
      </c>
    </row>
    <row r="936" spans="1:26">
      <c r="A936" s="402">
        <v>43955</v>
      </c>
      <c r="E936" s="400">
        <v>1.8686</v>
      </c>
      <c r="G936" s="400">
        <v>7.0656999999999996</v>
      </c>
      <c r="H936" s="400">
        <v>5.3087999999999997</v>
      </c>
      <c r="I936" s="400">
        <v>8.4494000000000007</v>
      </c>
      <c r="J936" s="400">
        <v>8.7371999999999996</v>
      </c>
      <c r="K936" s="400">
        <v>6.9965000000000002</v>
      </c>
      <c r="L936" s="400">
        <v>11.579800000000001</v>
      </c>
      <c r="M936" s="400">
        <v>7.2545000000000002</v>
      </c>
      <c r="N936" s="400">
        <v>8.2667000000000002</v>
      </c>
      <c r="O936" s="400">
        <v>4.5091999999999999</v>
      </c>
      <c r="P936" s="399">
        <v>3.7254</v>
      </c>
      <c r="Q936" s="399">
        <v>5.6745000000000001</v>
      </c>
      <c r="S936" s="399">
        <v>5.4173999999999998</v>
      </c>
      <c r="X936" s="399">
        <v>2.0354000000000001</v>
      </c>
      <c r="Y936" s="399">
        <v>5.7202999999999999</v>
      </c>
      <c r="Z936" s="399">
        <v>12.1561</v>
      </c>
    </row>
    <row r="937" spans="1:26">
      <c r="A937" s="402">
        <v>43956</v>
      </c>
      <c r="E937" s="400">
        <v>1.8686</v>
      </c>
      <c r="G937" s="400">
        <v>7.0656999999999996</v>
      </c>
      <c r="H937" s="400">
        <v>5.3087999999999997</v>
      </c>
      <c r="I937" s="400">
        <v>8.4494000000000007</v>
      </c>
      <c r="J937" s="400">
        <v>8.7371999999999996</v>
      </c>
      <c r="K937" s="400">
        <v>6.9965000000000002</v>
      </c>
      <c r="L937" s="400">
        <v>11.579800000000001</v>
      </c>
      <c r="M937" s="400">
        <v>7.2545000000000002</v>
      </c>
      <c r="N937" s="400">
        <v>8.2667000000000002</v>
      </c>
      <c r="O937" s="400">
        <v>4.5208000000000004</v>
      </c>
      <c r="P937" s="399">
        <v>3.7235</v>
      </c>
      <c r="Q937" s="399">
        <v>5.6836000000000002</v>
      </c>
      <c r="S937" s="399">
        <v>5.4173999999999998</v>
      </c>
      <c r="X937" s="399">
        <v>2.0354000000000001</v>
      </c>
      <c r="Y937" s="399">
        <v>5.7202999999999999</v>
      </c>
      <c r="Z937" s="399">
        <v>12.1561</v>
      </c>
    </row>
    <row r="938" spans="1:26">
      <c r="A938" s="402">
        <v>43957</v>
      </c>
      <c r="E938" s="400">
        <v>1.8686</v>
      </c>
      <c r="G938" s="400">
        <v>7.0656999999999996</v>
      </c>
      <c r="H938" s="400">
        <v>5.3087999999999997</v>
      </c>
      <c r="I938" s="400">
        <v>8.4494000000000007</v>
      </c>
      <c r="J938" s="400">
        <v>8.7371999999999996</v>
      </c>
      <c r="K938" s="400">
        <v>6.9965000000000002</v>
      </c>
      <c r="L938" s="400">
        <v>11.579800000000001</v>
      </c>
      <c r="M938" s="400">
        <v>7.2545000000000002</v>
      </c>
      <c r="N938" s="400">
        <v>8.2667000000000002</v>
      </c>
      <c r="O938" s="400">
        <v>4.5195999999999996</v>
      </c>
      <c r="P938" s="399">
        <v>3.7219000000000002</v>
      </c>
      <c r="Q938" s="399">
        <v>5.6886000000000001</v>
      </c>
      <c r="S938" s="399">
        <v>5.4173999999999998</v>
      </c>
      <c r="X938" s="399">
        <v>2.0354000000000001</v>
      </c>
      <c r="Y938" s="399">
        <v>5.7202999999999999</v>
      </c>
      <c r="Z938" s="399">
        <v>12.1561</v>
      </c>
    </row>
    <row r="939" spans="1:26">
      <c r="A939" s="402">
        <v>43958</v>
      </c>
      <c r="E939" s="400">
        <v>1.8686</v>
      </c>
      <c r="G939" s="400">
        <v>7.0656999999999996</v>
      </c>
      <c r="H939" s="400">
        <v>5.3087999999999997</v>
      </c>
      <c r="I939" s="400">
        <v>8.4494000000000007</v>
      </c>
      <c r="J939" s="400">
        <v>8.7371999999999996</v>
      </c>
      <c r="K939" s="400">
        <v>6.9965000000000002</v>
      </c>
      <c r="L939" s="400">
        <v>11.579800000000001</v>
      </c>
      <c r="M939" s="400">
        <v>7.2545000000000002</v>
      </c>
      <c r="N939" s="400">
        <v>8.2667000000000002</v>
      </c>
      <c r="O939" s="400">
        <v>4.5182000000000002</v>
      </c>
      <c r="P939" s="399">
        <v>3.7101000000000002</v>
      </c>
      <c r="Q939" s="399">
        <v>5.7018000000000004</v>
      </c>
      <c r="S939" s="399">
        <v>5.4173999999999998</v>
      </c>
      <c r="X939" s="399">
        <v>2.0354000000000001</v>
      </c>
      <c r="Y939" s="399">
        <v>5.7202999999999999</v>
      </c>
      <c r="Z939" s="399">
        <v>12.1561</v>
      </c>
    </row>
    <row r="940" spans="1:26">
      <c r="A940" s="402">
        <v>43959</v>
      </c>
      <c r="E940" s="400">
        <v>1.8686</v>
      </c>
      <c r="G940" s="400">
        <v>7.0656999999999996</v>
      </c>
      <c r="H940" s="400">
        <v>5.3087999999999997</v>
      </c>
      <c r="I940" s="400">
        <v>8.4494000000000007</v>
      </c>
      <c r="J940" s="400">
        <v>8.7371999999999996</v>
      </c>
      <c r="K940" s="400">
        <v>6.9965000000000002</v>
      </c>
      <c r="L940" s="400">
        <v>11.579800000000001</v>
      </c>
      <c r="M940" s="400">
        <v>7.2545000000000002</v>
      </c>
      <c r="N940" s="400">
        <v>8.2667000000000002</v>
      </c>
      <c r="O940" s="400">
        <v>4.5160999999999998</v>
      </c>
      <c r="P940" s="399">
        <v>3.7073</v>
      </c>
      <c r="Q940" s="399">
        <v>5.7037000000000004</v>
      </c>
      <c r="S940" s="399">
        <v>5.4173999999999998</v>
      </c>
      <c r="X940" s="399">
        <v>2.0354000000000001</v>
      </c>
      <c r="Y940" s="399">
        <v>5.7202999999999999</v>
      </c>
      <c r="Z940" s="399">
        <v>12.1561</v>
      </c>
    </row>
    <row r="941" spans="1:26">
      <c r="A941" s="402">
        <v>43962</v>
      </c>
      <c r="E941" s="400">
        <v>1.8686</v>
      </c>
      <c r="G941" s="400">
        <v>7.0656999999999996</v>
      </c>
      <c r="H941" s="400">
        <v>5.3087999999999997</v>
      </c>
      <c r="I941" s="400">
        <v>8.4494000000000007</v>
      </c>
      <c r="J941" s="400">
        <v>8.7371999999999996</v>
      </c>
      <c r="K941" s="400">
        <v>6.9965000000000002</v>
      </c>
      <c r="L941" s="400">
        <v>11.579800000000001</v>
      </c>
      <c r="M941" s="400">
        <v>7.2545000000000002</v>
      </c>
      <c r="N941" s="400">
        <v>8.2667000000000002</v>
      </c>
      <c r="O941" s="400">
        <v>4.5042</v>
      </c>
      <c r="P941" s="399">
        <v>3.6930999999999998</v>
      </c>
      <c r="Q941" s="399">
        <v>5.6954000000000002</v>
      </c>
      <c r="S941" s="399">
        <v>5.4173999999999998</v>
      </c>
      <c r="X941" s="399">
        <v>2.0354000000000001</v>
      </c>
      <c r="Y941" s="399">
        <v>5.7202999999999999</v>
      </c>
      <c r="Z941" s="399">
        <v>12.1561</v>
      </c>
    </row>
    <row r="942" spans="1:26">
      <c r="A942" s="402">
        <v>43963</v>
      </c>
      <c r="E942" s="400">
        <v>1.8686</v>
      </c>
      <c r="G942" s="400">
        <v>7.0656999999999996</v>
      </c>
      <c r="H942" s="400">
        <v>5.3087999999999997</v>
      </c>
      <c r="I942" s="400">
        <v>8.4494000000000007</v>
      </c>
      <c r="J942" s="400">
        <v>8.7371999999999996</v>
      </c>
      <c r="K942" s="400">
        <v>6.9965000000000002</v>
      </c>
      <c r="L942" s="400">
        <v>11.579800000000001</v>
      </c>
      <c r="M942" s="400">
        <v>7.2545000000000002</v>
      </c>
      <c r="N942" s="400">
        <v>8.2667000000000002</v>
      </c>
      <c r="O942" s="400">
        <v>4.5087000000000002</v>
      </c>
      <c r="P942" s="399">
        <v>3.6983000000000001</v>
      </c>
      <c r="Q942" s="399">
        <v>5.7022000000000004</v>
      </c>
      <c r="S942" s="399">
        <v>5.4173999999999998</v>
      </c>
      <c r="X942" s="399">
        <v>2.0354000000000001</v>
      </c>
      <c r="Y942" s="399">
        <v>5.7202999999999999</v>
      </c>
      <c r="Z942" s="399">
        <v>12.1561</v>
      </c>
    </row>
    <row r="943" spans="1:26">
      <c r="A943" s="402">
        <v>43964</v>
      </c>
      <c r="E943" s="400">
        <v>1.8686</v>
      </c>
      <c r="G943" s="400">
        <v>7.0656999999999996</v>
      </c>
      <c r="H943" s="400">
        <v>5.3087999999999997</v>
      </c>
      <c r="I943" s="400">
        <v>8.4494000000000007</v>
      </c>
      <c r="J943" s="400">
        <v>8.7371999999999996</v>
      </c>
      <c r="K943" s="400">
        <v>6.9965000000000002</v>
      </c>
      <c r="L943" s="400">
        <v>11.579800000000001</v>
      </c>
      <c r="M943" s="400">
        <v>7.2545000000000002</v>
      </c>
      <c r="N943" s="400">
        <v>8.2667000000000002</v>
      </c>
      <c r="O943" s="400">
        <v>4.4973999999999998</v>
      </c>
      <c r="P943" s="399">
        <v>3.6977000000000002</v>
      </c>
      <c r="Q943" s="399">
        <v>5.6997</v>
      </c>
      <c r="S943" s="399">
        <v>5.4173999999999998</v>
      </c>
      <c r="X943" s="399">
        <v>2.0354000000000001</v>
      </c>
      <c r="Y943" s="399">
        <v>5.7202999999999999</v>
      </c>
      <c r="Z943" s="399">
        <v>12.1561</v>
      </c>
    </row>
    <row r="944" spans="1:26">
      <c r="A944" s="402">
        <v>43965</v>
      </c>
      <c r="E944" s="400">
        <v>1.8686</v>
      </c>
      <c r="G944" s="400">
        <v>7.0656999999999996</v>
      </c>
      <c r="H944" s="400">
        <v>5.3087999999999997</v>
      </c>
      <c r="I944" s="400">
        <v>8.4494000000000007</v>
      </c>
      <c r="J944" s="400">
        <v>8.7371999999999996</v>
      </c>
      <c r="K944" s="400">
        <v>6.9965000000000002</v>
      </c>
      <c r="L944" s="400">
        <v>11.579800000000001</v>
      </c>
      <c r="M944" s="400">
        <v>7.2545000000000002</v>
      </c>
      <c r="N944" s="400">
        <v>8.2667000000000002</v>
      </c>
      <c r="O944" s="400">
        <v>4.4829999999999997</v>
      </c>
      <c r="P944" s="399">
        <v>3.7069000000000001</v>
      </c>
      <c r="Q944" s="399">
        <v>5.6848999999999998</v>
      </c>
      <c r="S944" s="399">
        <v>5.4173999999999998</v>
      </c>
      <c r="X944" s="399">
        <v>2.0354000000000001</v>
      </c>
      <c r="Y944" s="399">
        <v>5.7202999999999999</v>
      </c>
      <c r="Z944" s="399">
        <v>12.1561</v>
      </c>
    </row>
    <row r="945" spans="1:26">
      <c r="A945" s="402">
        <v>43966</v>
      </c>
      <c r="E945" s="400">
        <v>1.8686</v>
      </c>
      <c r="G945" s="400">
        <v>7.0656999999999996</v>
      </c>
      <c r="H945" s="400">
        <v>5.3087999999999997</v>
      </c>
      <c r="I945" s="400">
        <v>8.4494000000000007</v>
      </c>
      <c r="J945" s="400">
        <v>8.7371999999999996</v>
      </c>
      <c r="K945" s="400">
        <v>6.9965000000000002</v>
      </c>
      <c r="L945" s="400">
        <v>11.579800000000001</v>
      </c>
      <c r="M945" s="400">
        <v>7.2545000000000002</v>
      </c>
      <c r="N945" s="400">
        <v>8.2667000000000002</v>
      </c>
      <c r="O945" s="400">
        <v>4.4935999999999998</v>
      </c>
      <c r="P945" s="399">
        <v>3.7219000000000002</v>
      </c>
      <c r="Q945" s="399">
        <v>5.6957000000000004</v>
      </c>
      <c r="S945" s="399">
        <v>5.4173999999999998</v>
      </c>
      <c r="X945" s="399">
        <v>2.0354000000000001</v>
      </c>
      <c r="Y945" s="399">
        <v>5.7202999999999999</v>
      </c>
      <c r="Z945" s="399">
        <v>12.1561</v>
      </c>
    </row>
    <row r="946" spans="1:26">
      <c r="A946" s="402">
        <v>43969</v>
      </c>
      <c r="E946" s="400">
        <v>1.8686</v>
      </c>
      <c r="G946" s="400">
        <v>7.0656999999999996</v>
      </c>
      <c r="H946" s="400">
        <v>5.3087999999999997</v>
      </c>
      <c r="I946" s="400">
        <v>8.4494000000000007</v>
      </c>
      <c r="J946" s="400">
        <v>8.7371999999999996</v>
      </c>
      <c r="K946" s="400">
        <v>6.9965000000000002</v>
      </c>
      <c r="L946" s="400">
        <v>11.579800000000001</v>
      </c>
      <c r="M946" s="400">
        <v>7.2545000000000002</v>
      </c>
      <c r="N946" s="400">
        <v>8.2667000000000002</v>
      </c>
      <c r="O946" s="400">
        <v>4.5053999999999998</v>
      </c>
      <c r="P946" s="399">
        <v>3.7006999999999999</v>
      </c>
      <c r="Q946" s="399">
        <v>5.6902999999999997</v>
      </c>
      <c r="S946" s="399">
        <v>5.4173999999999998</v>
      </c>
      <c r="X946" s="399">
        <v>2.0354000000000001</v>
      </c>
      <c r="Y946" s="399">
        <v>5.7202999999999999</v>
      </c>
      <c r="Z946" s="399">
        <v>12.1561</v>
      </c>
    </row>
    <row r="947" spans="1:26">
      <c r="A947" s="402">
        <v>43970</v>
      </c>
      <c r="E947" s="400">
        <v>1.8686</v>
      </c>
      <c r="G947" s="400">
        <v>7.0656999999999996</v>
      </c>
      <c r="H947" s="400">
        <v>5.3087999999999997</v>
      </c>
      <c r="I947" s="400">
        <v>8.4494000000000007</v>
      </c>
      <c r="J947" s="400">
        <v>8.7371999999999996</v>
      </c>
      <c r="K947" s="400">
        <v>6.9965000000000002</v>
      </c>
      <c r="L947" s="400">
        <v>11.579800000000001</v>
      </c>
      <c r="M947" s="400">
        <v>7.2545000000000002</v>
      </c>
      <c r="N947" s="400">
        <v>8.2667000000000002</v>
      </c>
      <c r="O947" s="400">
        <v>4.5046999999999997</v>
      </c>
      <c r="P947" s="399">
        <v>3.6871</v>
      </c>
      <c r="Q947" s="399">
        <v>5.6852</v>
      </c>
      <c r="S947" s="399">
        <v>5.4173999999999998</v>
      </c>
      <c r="X947" s="399">
        <v>2.0354000000000001</v>
      </c>
      <c r="Y947" s="399">
        <v>5.7202999999999999</v>
      </c>
      <c r="Z947" s="399">
        <v>12.1561</v>
      </c>
    </row>
    <row r="948" spans="1:26">
      <c r="A948" s="402">
        <v>43971</v>
      </c>
      <c r="E948" s="400">
        <v>1.8686</v>
      </c>
      <c r="G948" s="400">
        <v>7.0656999999999996</v>
      </c>
      <c r="H948" s="400">
        <v>5.3087999999999997</v>
      </c>
      <c r="I948" s="400">
        <v>8.4494000000000007</v>
      </c>
      <c r="J948" s="400">
        <v>8.7371999999999996</v>
      </c>
      <c r="K948" s="400">
        <v>6.9965000000000002</v>
      </c>
      <c r="L948" s="400">
        <v>11.579800000000001</v>
      </c>
      <c r="M948" s="400">
        <v>7.2545000000000002</v>
      </c>
      <c r="N948" s="400">
        <v>8.2667000000000002</v>
      </c>
      <c r="O948" s="400">
        <v>4.5155000000000003</v>
      </c>
      <c r="P948" s="399">
        <v>3.6850999999999998</v>
      </c>
      <c r="Q948" s="399">
        <v>5.6919000000000004</v>
      </c>
      <c r="S948" s="399">
        <v>5.4173999999999998</v>
      </c>
      <c r="X948" s="399">
        <v>2.0354000000000001</v>
      </c>
      <c r="Y948" s="399">
        <v>5.7202999999999999</v>
      </c>
      <c r="Z948" s="399">
        <v>12.1561</v>
      </c>
    </row>
    <row r="949" spans="1:26">
      <c r="A949" s="402">
        <v>43972</v>
      </c>
      <c r="E949" s="400">
        <v>1.8686</v>
      </c>
      <c r="G949" s="400">
        <v>7.0656999999999996</v>
      </c>
      <c r="H949" s="400">
        <v>5.3087999999999997</v>
      </c>
      <c r="I949" s="400">
        <v>8.4494000000000007</v>
      </c>
      <c r="J949" s="400">
        <v>8.7371999999999996</v>
      </c>
      <c r="K949" s="400">
        <v>6.9965000000000002</v>
      </c>
      <c r="L949" s="400">
        <v>11.579800000000001</v>
      </c>
      <c r="M949" s="400">
        <v>7.2545000000000002</v>
      </c>
      <c r="N949" s="400">
        <v>8.2667000000000002</v>
      </c>
      <c r="O949" s="400">
        <v>4.5175999999999998</v>
      </c>
      <c r="P949" s="399">
        <v>3.6642999999999999</v>
      </c>
      <c r="Q949" s="399">
        <v>5.6974</v>
      </c>
      <c r="S949" s="399">
        <v>5.4173999999999998</v>
      </c>
      <c r="X949" s="399">
        <v>2.0354000000000001</v>
      </c>
      <c r="Y949" s="399">
        <v>5.7202999999999999</v>
      </c>
      <c r="Z949" s="399">
        <v>12.1561</v>
      </c>
    </row>
    <row r="950" spans="1:26">
      <c r="A950" s="402">
        <v>43973</v>
      </c>
      <c r="E950" s="400">
        <v>1.8686</v>
      </c>
      <c r="G950" s="400">
        <v>7.0656999999999996</v>
      </c>
      <c r="H950" s="400">
        <v>5.3087999999999997</v>
      </c>
      <c r="I950" s="400">
        <v>8.4494000000000007</v>
      </c>
      <c r="J950" s="400">
        <v>8.7371999999999996</v>
      </c>
      <c r="K950" s="400">
        <v>6.9965000000000002</v>
      </c>
      <c r="L950" s="400">
        <v>11.579800000000001</v>
      </c>
      <c r="M950" s="400">
        <v>7.2545000000000002</v>
      </c>
      <c r="N950" s="400">
        <v>8.2667000000000002</v>
      </c>
      <c r="O950" s="400">
        <v>4.5171999999999999</v>
      </c>
      <c r="P950" s="399">
        <v>3.6568000000000001</v>
      </c>
      <c r="Q950" s="399">
        <v>5.6916000000000002</v>
      </c>
      <c r="S950" s="399">
        <v>5.4173999999999998</v>
      </c>
      <c r="X950" s="399">
        <v>2.0354000000000001</v>
      </c>
      <c r="Y950" s="399">
        <v>5.7202999999999999</v>
      </c>
      <c r="Z950" s="399">
        <v>12.1561</v>
      </c>
    </row>
    <row r="951" spans="1:26">
      <c r="A951" s="402">
        <v>43976</v>
      </c>
      <c r="E951" s="400">
        <v>1.8686</v>
      </c>
      <c r="G951" s="400">
        <v>7.0656999999999996</v>
      </c>
      <c r="H951" s="400">
        <v>5.3087999999999997</v>
      </c>
      <c r="I951" s="400">
        <v>8.4494000000000007</v>
      </c>
      <c r="J951" s="400">
        <v>8.7371999999999996</v>
      </c>
      <c r="K951" s="400">
        <v>6.9965000000000002</v>
      </c>
      <c r="L951" s="400">
        <v>11.579800000000001</v>
      </c>
      <c r="M951" s="400">
        <v>7.2545000000000002</v>
      </c>
      <c r="N951" s="400">
        <v>8.2667000000000002</v>
      </c>
      <c r="O951" s="400">
        <v>4.5091000000000001</v>
      </c>
      <c r="P951" s="399">
        <v>3.6528</v>
      </c>
      <c r="Q951" s="399">
        <v>5.6881000000000004</v>
      </c>
      <c r="S951" s="399">
        <v>5.4173999999999998</v>
      </c>
      <c r="X951" s="399">
        <v>2.0354000000000001</v>
      </c>
      <c r="Y951" s="399">
        <v>5.7202999999999999</v>
      </c>
      <c r="Z951" s="399">
        <v>12.1561</v>
      </c>
    </row>
    <row r="952" spans="1:26">
      <c r="A952" s="402">
        <v>43977</v>
      </c>
      <c r="E952" s="400">
        <v>1.8686</v>
      </c>
      <c r="G952" s="400">
        <v>7.0656999999999996</v>
      </c>
      <c r="H952" s="400">
        <v>5.3087999999999997</v>
      </c>
      <c r="I952" s="400">
        <v>8.4494000000000007</v>
      </c>
      <c r="J952" s="400">
        <v>8.7371999999999996</v>
      </c>
      <c r="K952" s="400">
        <v>6.9965000000000002</v>
      </c>
      <c r="L952" s="400">
        <v>11.579800000000001</v>
      </c>
      <c r="M952" s="400">
        <v>7.2545000000000002</v>
      </c>
      <c r="N952" s="400">
        <v>8.2667000000000002</v>
      </c>
      <c r="O952" s="400">
        <v>4.5191999999999997</v>
      </c>
      <c r="P952" s="399">
        <v>3.6634000000000002</v>
      </c>
      <c r="Q952" s="399">
        <v>5.6825000000000001</v>
      </c>
      <c r="S952" s="399">
        <v>5.4173999999999998</v>
      </c>
      <c r="X952" s="399">
        <v>2.0354000000000001</v>
      </c>
      <c r="Y952" s="399">
        <v>5.7202999999999999</v>
      </c>
      <c r="Z952" s="399">
        <v>12.1561</v>
      </c>
    </row>
    <row r="953" spans="1:26">
      <c r="A953" s="402">
        <v>43978</v>
      </c>
      <c r="E953" s="400">
        <v>1.8686</v>
      </c>
      <c r="G953" s="400">
        <v>7.0656999999999996</v>
      </c>
      <c r="H953" s="400">
        <v>5.3087999999999997</v>
      </c>
      <c r="I953" s="400">
        <v>8.4494000000000007</v>
      </c>
      <c r="J953" s="400">
        <v>8.7371999999999996</v>
      </c>
      <c r="K953" s="400">
        <v>6.9965000000000002</v>
      </c>
      <c r="L953" s="400">
        <v>11.579800000000001</v>
      </c>
      <c r="M953" s="400">
        <v>7.2545000000000002</v>
      </c>
      <c r="N953" s="400">
        <v>8.2667000000000002</v>
      </c>
      <c r="O953" s="400">
        <v>4.5204000000000004</v>
      </c>
      <c r="P953" s="399">
        <v>3.6334</v>
      </c>
      <c r="Q953" s="399">
        <v>5.6778000000000004</v>
      </c>
      <c r="S953" s="399">
        <v>5.4173999999999998</v>
      </c>
      <c r="X953" s="399">
        <v>2.0354000000000001</v>
      </c>
      <c r="Y953" s="399">
        <v>5.7202999999999999</v>
      </c>
      <c r="Z953" s="399">
        <v>12.1561</v>
      </c>
    </row>
    <row r="954" spans="1:26">
      <c r="A954" s="402">
        <v>43979</v>
      </c>
      <c r="E954" s="400">
        <v>1.8686</v>
      </c>
      <c r="G954" s="400">
        <v>7.0656999999999996</v>
      </c>
      <c r="H954" s="400">
        <v>5.3087999999999997</v>
      </c>
      <c r="I954" s="400">
        <v>8.4494000000000007</v>
      </c>
      <c r="J954" s="400">
        <v>8.7371999999999996</v>
      </c>
      <c r="K954" s="400">
        <v>6.9965000000000002</v>
      </c>
      <c r="L954" s="400">
        <v>11.579800000000001</v>
      </c>
      <c r="M954" s="400">
        <v>7.2545000000000002</v>
      </c>
      <c r="N954" s="400">
        <v>8.2667000000000002</v>
      </c>
      <c r="O954" s="400">
        <v>4.5208000000000004</v>
      </c>
      <c r="P954" s="399">
        <v>3.6271</v>
      </c>
      <c r="Q954" s="399">
        <v>5.6662999999999997</v>
      </c>
      <c r="S954" s="399">
        <v>5.4173999999999998</v>
      </c>
      <c r="X954" s="399">
        <v>2.0354000000000001</v>
      </c>
      <c r="Y954" s="399">
        <v>5.7202999999999999</v>
      </c>
      <c r="Z954" s="399">
        <v>12.1561</v>
      </c>
    </row>
    <row r="955" spans="1:26">
      <c r="A955" s="402">
        <v>43980</v>
      </c>
      <c r="E955" s="400">
        <v>1.8686</v>
      </c>
      <c r="G955" s="400">
        <v>7.0656999999999996</v>
      </c>
      <c r="H955" s="400">
        <v>5.3087999999999997</v>
      </c>
      <c r="I955" s="400">
        <v>8.4494000000000007</v>
      </c>
      <c r="J955" s="400">
        <v>8.7371999999999996</v>
      </c>
      <c r="K955" s="400">
        <v>6.9965000000000002</v>
      </c>
      <c r="L955" s="400">
        <v>11.579800000000001</v>
      </c>
      <c r="M955" s="400">
        <v>7.2545000000000002</v>
      </c>
      <c r="N955" s="400">
        <v>8.2667000000000002</v>
      </c>
      <c r="O955" s="400">
        <v>4.5103999999999997</v>
      </c>
      <c r="P955" s="399">
        <v>3.6206999999999998</v>
      </c>
      <c r="Q955" s="399">
        <v>5.6653000000000002</v>
      </c>
      <c r="S955" s="399">
        <v>5.4173999999999998</v>
      </c>
      <c r="X955" s="399">
        <v>2.0354000000000001</v>
      </c>
      <c r="Y955" s="399">
        <v>5.7202999999999999</v>
      </c>
      <c r="Z955" s="399">
        <v>12.1561</v>
      </c>
    </row>
    <row r="956" spans="1:26">
      <c r="A956" s="402">
        <v>43983</v>
      </c>
      <c r="E956" s="400">
        <v>1.8991</v>
      </c>
      <c r="G956" s="400">
        <v>7.1570999999999998</v>
      </c>
      <c r="H956" s="400">
        <v>5.3403</v>
      </c>
      <c r="I956" s="400">
        <v>8.4567999999999994</v>
      </c>
      <c r="J956" s="400">
        <v>8.6951999999999998</v>
      </c>
      <c r="K956" s="400">
        <v>6.9562999999999997</v>
      </c>
      <c r="L956" s="400">
        <v>11.480700000000001</v>
      </c>
      <c r="M956" s="400">
        <v>7.3090999999999999</v>
      </c>
      <c r="N956" s="400">
        <v>8.3584999999999994</v>
      </c>
      <c r="O956" s="400">
        <v>4.5852000000000004</v>
      </c>
      <c r="P956" s="399">
        <v>3.6307999999999998</v>
      </c>
      <c r="Q956" s="399">
        <v>5.6646999999999998</v>
      </c>
      <c r="S956" s="399">
        <v>5.4328000000000003</v>
      </c>
      <c r="X956" s="399">
        <v>2.0383</v>
      </c>
      <c r="Y956" s="399">
        <v>5.7309000000000001</v>
      </c>
      <c r="Z956" s="399">
        <v>12.087300000000001</v>
      </c>
    </row>
    <row r="957" spans="1:26">
      <c r="A957" s="402">
        <v>43984</v>
      </c>
      <c r="E957" s="400">
        <v>1.8991</v>
      </c>
      <c r="G957" s="400">
        <v>7.1570999999999998</v>
      </c>
      <c r="H957" s="400">
        <v>5.3403</v>
      </c>
      <c r="I957" s="400">
        <v>8.4567999999999994</v>
      </c>
      <c r="J957" s="400">
        <v>8.6951999999999998</v>
      </c>
      <c r="K957" s="400">
        <v>6.9562999999999997</v>
      </c>
      <c r="L957" s="400">
        <v>11.480700000000001</v>
      </c>
      <c r="M957" s="400">
        <v>7.3090999999999999</v>
      </c>
      <c r="N957" s="400">
        <v>8.3584999999999994</v>
      </c>
      <c r="O957" s="400">
        <v>4.5946999999999996</v>
      </c>
      <c r="P957" s="399">
        <v>3.6109</v>
      </c>
      <c r="Q957" s="399">
        <v>5.6540999999999997</v>
      </c>
      <c r="S957" s="399">
        <v>5.4328000000000003</v>
      </c>
      <c r="X957" s="399">
        <v>2.0383</v>
      </c>
      <c r="Y957" s="399">
        <v>5.7309000000000001</v>
      </c>
      <c r="Z957" s="399">
        <v>12.087300000000001</v>
      </c>
    </row>
    <row r="958" spans="1:26">
      <c r="A958" s="402">
        <v>43985</v>
      </c>
      <c r="E958" s="400">
        <v>1.8991</v>
      </c>
      <c r="G958" s="400">
        <v>7.1570999999999998</v>
      </c>
      <c r="H958" s="400">
        <v>5.3403</v>
      </c>
      <c r="I958" s="400">
        <v>8.4567999999999994</v>
      </c>
      <c r="J958" s="400">
        <v>8.6951999999999998</v>
      </c>
      <c r="K958" s="400">
        <v>6.9562999999999997</v>
      </c>
      <c r="L958" s="400">
        <v>11.480700000000001</v>
      </c>
      <c r="M958" s="400">
        <v>7.3090999999999999</v>
      </c>
      <c r="N958" s="400">
        <v>8.3584999999999994</v>
      </c>
      <c r="O958" s="400">
        <v>4.6055000000000001</v>
      </c>
      <c r="P958" s="399">
        <v>3.597</v>
      </c>
      <c r="Q958" s="399">
        <v>5.6584000000000003</v>
      </c>
      <c r="S958" s="399">
        <v>5.4328000000000003</v>
      </c>
      <c r="X958" s="399">
        <v>2.0383</v>
      </c>
      <c r="Y958" s="399">
        <v>5.7309000000000001</v>
      </c>
      <c r="Z958" s="399">
        <v>12.087300000000001</v>
      </c>
    </row>
    <row r="959" spans="1:26">
      <c r="A959" s="402">
        <v>43986</v>
      </c>
      <c r="E959" s="400">
        <v>1.8991</v>
      </c>
      <c r="G959" s="400">
        <v>7.1570999999999998</v>
      </c>
      <c r="H959" s="400">
        <v>5.3403</v>
      </c>
      <c r="I959" s="400">
        <v>8.4567999999999994</v>
      </c>
      <c r="J959" s="400">
        <v>8.6951999999999998</v>
      </c>
      <c r="K959" s="400">
        <v>6.9562999999999997</v>
      </c>
      <c r="L959" s="400">
        <v>11.480700000000001</v>
      </c>
      <c r="M959" s="400">
        <v>7.3090999999999999</v>
      </c>
      <c r="N959" s="400">
        <v>8.3584999999999994</v>
      </c>
      <c r="O959" s="400">
        <v>4.6039000000000003</v>
      </c>
      <c r="P959" s="399">
        <v>3.5907</v>
      </c>
      <c r="Q959" s="399">
        <v>5.641</v>
      </c>
      <c r="S959" s="399">
        <v>5.4328000000000003</v>
      </c>
      <c r="X959" s="399">
        <v>2.0383</v>
      </c>
      <c r="Y959" s="399">
        <v>5.7309000000000001</v>
      </c>
      <c r="Z959" s="399">
        <v>12.087300000000001</v>
      </c>
    </row>
    <row r="960" spans="1:26">
      <c r="A960" s="402">
        <v>43987</v>
      </c>
      <c r="E960" s="400">
        <v>1.8991</v>
      </c>
      <c r="G960" s="400">
        <v>7.1570999999999998</v>
      </c>
      <c r="H960" s="400">
        <v>5.3403</v>
      </c>
      <c r="I960" s="400">
        <v>8.4567999999999994</v>
      </c>
      <c r="J960" s="400">
        <v>8.6951999999999998</v>
      </c>
      <c r="K960" s="400">
        <v>6.9562999999999997</v>
      </c>
      <c r="L960" s="400">
        <v>11.480700000000001</v>
      </c>
      <c r="M960" s="400">
        <v>7.3090999999999999</v>
      </c>
      <c r="N960" s="400">
        <v>8.3584999999999994</v>
      </c>
      <c r="O960" s="400">
        <v>4.6162999999999998</v>
      </c>
      <c r="P960" s="399">
        <v>3.5501999999999998</v>
      </c>
      <c r="Q960" s="399">
        <v>5.6238000000000001</v>
      </c>
      <c r="S960" s="399">
        <v>5.4328000000000003</v>
      </c>
      <c r="X960" s="399">
        <v>2.0383</v>
      </c>
      <c r="Y960" s="399">
        <v>5.7309000000000001</v>
      </c>
      <c r="Z960" s="399">
        <v>12.087300000000001</v>
      </c>
    </row>
    <row r="961" spans="1:26">
      <c r="A961" s="402">
        <v>43990</v>
      </c>
      <c r="E961" s="400">
        <v>1.8991</v>
      </c>
      <c r="G961" s="400">
        <v>7.1570999999999998</v>
      </c>
      <c r="H961" s="400">
        <v>5.3403</v>
      </c>
      <c r="I961" s="400">
        <v>8.4567999999999994</v>
      </c>
      <c r="J961" s="400">
        <v>8.6951999999999998</v>
      </c>
      <c r="K961" s="400">
        <v>6.9562999999999997</v>
      </c>
      <c r="L961" s="400">
        <v>11.480700000000001</v>
      </c>
      <c r="M961" s="400">
        <v>7.3090999999999999</v>
      </c>
      <c r="N961" s="400">
        <v>8.3584999999999994</v>
      </c>
      <c r="O961" s="400">
        <v>4.6154999999999999</v>
      </c>
      <c r="P961" s="399">
        <v>3.5436999999999999</v>
      </c>
      <c r="Q961" s="399">
        <v>5.6082999999999998</v>
      </c>
      <c r="S961" s="399">
        <v>5.4328000000000003</v>
      </c>
      <c r="X961" s="399">
        <v>2.0383</v>
      </c>
      <c r="Y961" s="399">
        <v>5.7309000000000001</v>
      </c>
      <c r="Z961" s="399">
        <v>12.087300000000001</v>
      </c>
    </row>
    <row r="962" spans="1:26">
      <c r="A962" s="402">
        <v>43991</v>
      </c>
      <c r="E962" s="400">
        <v>1.8991</v>
      </c>
      <c r="G962" s="400">
        <v>7.1570999999999998</v>
      </c>
      <c r="H962" s="400">
        <v>5.3403</v>
      </c>
      <c r="I962" s="400">
        <v>8.4567999999999994</v>
      </c>
      <c r="J962" s="400">
        <v>8.6951999999999998</v>
      </c>
      <c r="K962" s="400">
        <v>6.9562999999999997</v>
      </c>
      <c r="L962" s="400">
        <v>11.480700000000001</v>
      </c>
      <c r="M962" s="400">
        <v>7.3090999999999999</v>
      </c>
      <c r="N962" s="400">
        <v>8.3584999999999994</v>
      </c>
      <c r="O962" s="400">
        <v>4.6069000000000004</v>
      </c>
      <c r="P962" s="399">
        <v>3.5459000000000001</v>
      </c>
      <c r="Q962" s="399">
        <v>5.5994999999999999</v>
      </c>
      <c r="S962" s="399">
        <v>5.4328000000000003</v>
      </c>
      <c r="X962" s="399">
        <v>2.0383</v>
      </c>
      <c r="Y962" s="399">
        <v>5.7309000000000001</v>
      </c>
      <c r="Z962" s="399">
        <v>12.087300000000001</v>
      </c>
    </row>
    <row r="963" spans="1:26">
      <c r="A963" s="402">
        <v>43992</v>
      </c>
      <c r="E963" s="400">
        <v>1.8991</v>
      </c>
      <c r="G963" s="400">
        <v>7.1570999999999998</v>
      </c>
      <c r="H963" s="400">
        <v>5.3403</v>
      </c>
      <c r="I963" s="400">
        <v>8.4567999999999994</v>
      </c>
      <c r="J963" s="400">
        <v>8.6951999999999998</v>
      </c>
      <c r="K963" s="400">
        <v>6.9562999999999997</v>
      </c>
      <c r="L963" s="400">
        <v>11.480700000000001</v>
      </c>
      <c r="M963" s="400">
        <v>7.3090999999999999</v>
      </c>
      <c r="N963" s="400">
        <v>8.3584999999999994</v>
      </c>
      <c r="O963" s="400">
        <v>4.5976999999999997</v>
      </c>
      <c r="P963" s="399">
        <v>3.5909</v>
      </c>
      <c r="Q963" s="399">
        <v>5.6033999999999997</v>
      </c>
      <c r="S963" s="399">
        <v>5.4328000000000003</v>
      </c>
      <c r="X963" s="399">
        <v>2.0383</v>
      </c>
      <c r="Y963" s="399">
        <v>5.7309000000000001</v>
      </c>
      <c r="Z963" s="399">
        <v>12.087300000000001</v>
      </c>
    </row>
    <row r="964" spans="1:26">
      <c r="A964" s="402">
        <v>43993</v>
      </c>
      <c r="E964" s="400">
        <v>1.8991</v>
      </c>
      <c r="G964" s="400">
        <v>7.1570999999999998</v>
      </c>
      <c r="H964" s="400">
        <v>5.3403</v>
      </c>
      <c r="I964" s="400">
        <v>8.4567999999999994</v>
      </c>
      <c r="J964" s="400">
        <v>8.6951999999999998</v>
      </c>
      <c r="K964" s="400">
        <v>6.9562999999999997</v>
      </c>
      <c r="L964" s="400">
        <v>11.480700000000001</v>
      </c>
      <c r="M964" s="400">
        <v>7.3090999999999999</v>
      </c>
      <c r="N964" s="400">
        <v>8.3584999999999994</v>
      </c>
      <c r="O964" s="400">
        <v>4.5679999999999996</v>
      </c>
      <c r="P964" s="399">
        <v>3.6255000000000002</v>
      </c>
      <c r="Q964" s="399">
        <v>5.6311</v>
      </c>
      <c r="S964" s="399">
        <v>5.4328000000000003</v>
      </c>
      <c r="X964" s="399">
        <v>2.0383</v>
      </c>
      <c r="Y964" s="399">
        <v>5.7309000000000001</v>
      </c>
      <c r="Z964" s="399">
        <v>12.087300000000001</v>
      </c>
    </row>
    <row r="965" spans="1:26">
      <c r="A965" s="402">
        <v>43994</v>
      </c>
      <c r="E965" s="400">
        <v>1.8991</v>
      </c>
      <c r="G965" s="400">
        <v>7.1570999999999998</v>
      </c>
      <c r="H965" s="400">
        <v>5.3403</v>
      </c>
      <c r="I965" s="400">
        <v>8.4567999999999994</v>
      </c>
      <c r="J965" s="400">
        <v>8.6951999999999998</v>
      </c>
      <c r="K965" s="400">
        <v>6.9562999999999997</v>
      </c>
      <c r="L965" s="400">
        <v>11.480700000000001</v>
      </c>
      <c r="M965" s="400">
        <v>7.3090999999999999</v>
      </c>
      <c r="N965" s="400">
        <v>8.3584999999999994</v>
      </c>
      <c r="O965" s="400">
        <v>4.5692000000000004</v>
      </c>
      <c r="P965" s="399">
        <v>3.6204999999999998</v>
      </c>
      <c r="Q965" s="399">
        <v>5.6334999999999997</v>
      </c>
      <c r="S965" s="399">
        <v>5.4328000000000003</v>
      </c>
      <c r="X965" s="399">
        <v>2.0383</v>
      </c>
      <c r="Y965" s="399">
        <v>5.7309000000000001</v>
      </c>
      <c r="Z965" s="399">
        <v>12.087300000000001</v>
      </c>
    </row>
    <row r="966" spans="1:26">
      <c r="A966" s="402">
        <v>43997</v>
      </c>
      <c r="E966" s="400">
        <v>1.8991</v>
      </c>
      <c r="G966" s="400">
        <v>7.1570999999999998</v>
      </c>
      <c r="H966" s="400">
        <v>5.3403</v>
      </c>
      <c r="I966" s="400">
        <v>8.4567999999999994</v>
      </c>
      <c r="J966" s="400">
        <v>8.6951999999999998</v>
      </c>
      <c r="K966" s="400">
        <v>6.9562999999999997</v>
      </c>
      <c r="L966" s="400">
        <v>11.480700000000001</v>
      </c>
      <c r="M966" s="400">
        <v>7.3090999999999999</v>
      </c>
      <c r="N966" s="400">
        <v>8.3584999999999994</v>
      </c>
      <c r="O966" s="400">
        <v>4.5674999999999999</v>
      </c>
      <c r="P966" s="399">
        <v>3.6274999999999999</v>
      </c>
      <c r="Q966" s="399">
        <v>5.6230000000000002</v>
      </c>
      <c r="S966" s="399">
        <v>5.4328000000000003</v>
      </c>
      <c r="X966" s="399">
        <v>2.0383</v>
      </c>
      <c r="Y966" s="399">
        <v>5.7309000000000001</v>
      </c>
      <c r="Z966" s="399">
        <v>12.087300000000001</v>
      </c>
    </row>
    <row r="967" spans="1:26">
      <c r="A967" s="402">
        <v>43998</v>
      </c>
      <c r="E967" s="400">
        <v>1.8991</v>
      </c>
      <c r="G967" s="400">
        <v>7.1570999999999998</v>
      </c>
      <c r="H967" s="400">
        <v>5.3403</v>
      </c>
      <c r="I967" s="400">
        <v>8.4567999999999994</v>
      </c>
      <c r="J967" s="400">
        <v>8.6951999999999998</v>
      </c>
      <c r="K967" s="400">
        <v>6.9562999999999997</v>
      </c>
      <c r="L967" s="400">
        <v>11.480700000000001</v>
      </c>
      <c r="M967" s="400">
        <v>7.3090999999999999</v>
      </c>
      <c r="N967" s="400">
        <v>8.3584999999999994</v>
      </c>
      <c r="O967" s="400">
        <v>4.5883000000000003</v>
      </c>
      <c r="P967" s="399">
        <v>3.585</v>
      </c>
      <c r="Q967" s="399">
        <v>5.6218000000000004</v>
      </c>
      <c r="S967" s="399">
        <v>5.4328000000000003</v>
      </c>
      <c r="X967" s="399">
        <v>2.0383</v>
      </c>
      <c r="Y967" s="399">
        <v>5.7309000000000001</v>
      </c>
      <c r="Z967" s="399">
        <v>12.087300000000001</v>
      </c>
    </row>
    <row r="968" spans="1:26">
      <c r="A968" s="402">
        <v>43999</v>
      </c>
      <c r="E968" s="400">
        <v>1.8991</v>
      </c>
      <c r="G968" s="400">
        <v>7.1570999999999998</v>
      </c>
      <c r="H968" s="400">
        <v>5.3403</v>
      </c>
      <c r="I968" s="400">
        <v>8.4567999999999994</v>
      </c>
      <c r="J968" s="400">
        <v>8.6951999999999998</v>
      </c>
      <c r="K968" s="400">
        <v>6.9562999999999997</v>
      </c>
      <c r="L968" s="400">
        <v>11.480700000000001</v>
      </c>
      <c r="M968" s="400">
        <v>7.3090999999999999</v>
      </c>
      <c r="N968" s="400">
        <v>8.3584999999999994</v>
      </c>
      <c r="O968" s="400">
        <v>4.5811000000000002</v>
      </c>
      <c r="P968" s="399">
        <v>3.5817999999999999</v>
      </c>
      <c r="Q968" s="399">
        <v>5.6142000000000003</v>
      </c>
      <c r="S968" s="399">
        <v>5.4328000000000003</v>
      </c>
      <c r="X968" s="399">
        <v>2.0383</v>
      </c>
      <c r="Y968" s="399">
        <v>5.7309000000000001</v>
      </c>
      <c r="Z968" s="399">
        <v>12.087300000000001</v>
      </c>
    </row>
    <row r="969" spans="1:26">
      <c r="A969" s="402">
        <v>44000</v>
      </c>
      <c r="E969" s="400">
        <v>1.8991</v>
      </c>
      <c r="G969" s="400">
        <v>7.1570999999999998</v>
      </c>
      <c r="H969" s="400">
        <v>5.3403</v>
      </c>
      <c r="I969" s="400">
        <v>8.4567999999999994</v>
      </c>
      <c r="J969" s="400">
        <v>8.6951999999999998</v>
      </c>
      <c r="K969" s="400">
        <v>6.9562999999999997</v>
      </c>
      <c r="L969" s="400">
        <v>11.480700000000001</v>
      </c>
      <c r="M969" s="400">
        <v>7.3090999999999999</v>
      </c>
      <c r="N969" s="400">
        <v>8.3584999999999994</v>
      </c>
      <c r="O969" s="400">
        <v>4.5711000000000004</v>
      </c>
      <c r="P969" s="399">
        <v>3.6059000000000001</v>
      </c>
      <c r="Q969" s="399">
        <v>5.6134000000000004</v>
      </c>
      <c r="S969" s="399">
        <v>5.4328000000000003</v>
      </c>
      <c r="X969" s="399">
        <v>2.0383</v>
      </c>
      <c r="Y969" s="399">
        <v>5.7309000000000001</v>
      </c>
      <c r="Z969" s="399">
        <v>12.087300000000001</v>
      </c>
    </row>
    <row r="970" spans="1:26">
      <c r="A970" s="402">
        <v>44001</v>
      </c>
      <c r="E970" s="400">
        <v>1.8991</v>
      </c>
      <c r="G970" s="400">
        <v>7.1570999999999998</v>
      </c>
      <c r="H970" s="400">
        <v>5.3403</v>
      </c>
      <c r="I970" s="400">
        <v>8.4567999999999994</v>
      </c>
      <c r="J970" s="400">
        <v>8.6951999999999998</v>
      </c>
      <c r="K970" s="400">
        <v>6.9562999999999997</v>
      </c>
      <c r="L970" s="400">
        <v>11.480700000000001</v>
      </c>
      <c r="M970" s="400">
        <v>7.3090999999999999</v>
      </c>
      <c r="N970" s="400">
        <v>8.3584999999999994</v>
      </c>
      <c r="O970" s="400">
        <v>4.5701000000000001</v>
      </c>
      <c r="P970" s="399">
        <v>3.5998999999999999</v>
      </c>
      <c r="Q970" s="399">
        <v>5.6223000000000001</v>
      </c>
      <c r="S970" s="399">
        <v>5.4328000000000003</v>
      </c>
      <c r="X970" s="399">
        <v>2.0383</v>
      </c>
      <c r="Y970" s="399">
        <v>5.7309000000000001</v>
      </c>
      <c r="Z970" s="399">
        <v>12.087300000000001</v>
      </c>
    </row>
    <row r="971" spans="1:26">
      <c r="A971" s="402">
        <v>44004</v>
      </c>
      <c r="E971" s="400">
        <v>1.8991</v>
      </c>
      <c r="G971" s="400">
        <v>7.1570999999999998</v>
      </c>
      <c r="H971" s="400">
        <v>5.3403</v>
      </c>
      <c r="I971" s="400">
        <v>8.4567999999999994</v>
      </c>
      <c r="J971" s="400">
        <v>8.6951999999999998</v>
      </c>
      <c r="K971" s="400">
        <v>6.9562999999999997</v>
      </c>
      <c r="L971" s="400">
        <v>11.480700000000001</v>
      </c>
      <c r="M971" s="400">
        <v>7.3090999999999999</v>
      </c>
      <c r="N971" s="400">
        <v>8.3584999999999994</v>
      </c>
      <c r="O971" s="400">
        <v>4.5606</v>
      </c>
      <c r="P971" s="399">
        <v>3.5958999999999999</v>
      </c>
      <c r="Q971" s="399">
        <v>5.6112000000000002</v>
      </c>
      <c r="S971" s="399">
        <v>5.4328000000000003</v>
      </c>
      <c r="X971" s="399">
        <v>2.0383</v>
      </c>
      <c r="Y971" s="399">
        <v>5.7309000000000001</v>
      </c>
      <c r="Z971" s="399">
        <v>12.087300000000001</v>
      </c>
    </row>
    <row r="972" spans="1:26">
      <c r="A972" s="402">
        <v>44005</v>
      </c>
      <c r="E972" s="400">
        <v>1.8991</v>
      </c>
      <c r="G972" s="400">
        <v>7.1570999999999998</v>
      </c>
      <c r="H972" s="400">
        <v>5.3403</v>
      </c>
      <c r="I972" s="400">
        <v>8.4567999999999994</v>
      </c>
      <c r="J972" s="400">
        <v>8.6951999999999998</v>
      </c>
      <c r="K972" s="400">
        <v>6.9562999999999997</v>
      </c>
      <c r="L972" s="400">
        <v>11.480700000000001</v>
      </c>
      <c r="M972" s="400">
        <v>7.3090999999999999</v>
      </c>
      <c r="N972" s="400">
        <v>8.3584999999999994</v>
      </c>
      <c r="O972" s="400">
        <v>4.5606</v>
      </c>
      <c r="P972" s="399">
        <v>3.5914999999999999</v>
      </c>
      <c r="Q972" s="399">
        <v>5.6031000000000004</v>
      </c>
      <c r="S972" s="399">
        <v>5.4328000000000003</v>
      </c>
      <c r="X972" s="399">
        <v>2.0383</v>
      </c>
      <c r="Y972" s="399">
        <v>5.7309000000000001</v>
      </c>
      <c r="Z972" s="399">
        <v>12.087300000000001</v>
      </c>
    </row>
    <row r="973" spans="1:26">
      <c r="A973" s="402">
        <v>44006</v>
      </c>
      <c r="E973" s="400">
        <v>1.8991</v>
      </c>
      <c r="G973" s="400">
        <v>7.1570999999999998</v>
      </c>
      <c r="H973" s="400">
        <v>5.3403</v>
      </c>
      <c r="I973" s="400">
        <v>8.4567999999999994</v>
      </c>
      <c r="J973" s="400">
        <v>8.6951999999999998</v>
      </c>
      <c r="K973" s="400">
        <v>6.9562999999999997</v>
      </c>
      <c r="L973" s="400">
        <v>11.480700000000001</v>
      </c>
      <c r="M973" s="400">
        <v>7.3090999999999999</v>
      </c>
      <c r="N973" s="400">
        <v>8.3584999999999994</v>
      </c>
      <c r="O973" s="400">
        <v>4.5477999999999996</v>
      </c>
      <c r="P973" s="399">
        <v>3.5981999999999998</v>
      </c>
      <c r="Q973" s="399">
        <v>5.6085000000000003</v>
      </c>
      <c r="S973" s="399">
        <v>5.4328000000000003</v>
      </c>
      <c r="X973" s="399">
        <v>2.0383</v>
      </c>
      <c r="Y973" s="399">
        <v>5.7309000000000001</v>
      </c>
      <c r="Z973" s="399">
        <v>12.087300000000001</v>
      </c>
    </row>
    <row r="974" spans="1:26">
      <c r="A974" s="402">
        <v>44007</v>
      </c>
      <c r="E974" s="400">
        <v>1.8991</v>
      </c>
      <c r="G974" s="400">
        <v>7.1570999999999998</v>
      </c>
      <c r="H974" s="400">
        <v>5.3403</v>
      </c>
      <c r="I974" s="400">
        <v>8.4567999999999994</v>
      </c>
      <c r="J974" s="400">
        <v>8.6951999999999998</v>
      </c>
      <c r="K974" s="400">
        <v>6.9562999999999997</v>
      </c>
      <c r="L974" s="400">
        <v>11.480700000000001</v>
      </c>
      <c r="M974" s="400">
        <v>7.3090999999999999</v>
      </c>
      <c r="N974" s="400">
        <v>8.3584999999999994</v>
      </c>
      <c r="O974" s="400">
        <v>4.5362</v>
      </c>
      <c r="P974" s="399">
        <v>3.6015000000000001</v>
      </c>
      <c r="Q974" s="399">
        <v>5.6101999999999999</v>
      </c>
      <c r="S974" s="399">
        <v>5.4328000000000003</v>
      </c>
      <c r="X974" s="399">
        <v>2.0383</v>
      </c>
      <c r="Y974" s="399">
        <v>5.7309000000000001</v>
      </c>
      <c r="Z974" s="399">
        <v>12.087300000000001</v>
      </c>
    </row>
    <row r="975" spans="1:26">
      <c r="A975" s="402">
        <v>44008</v>
      </c>
      <c r="E975" s="400">
        <v>1.8991</v>
      </c>
      <c r="G975" s="400">
        <v>7.1570999999999998</v>
      </c>
      <c r="H975" s="400">
        <v>5.3403</v>
      </c>
      <c r="I975" s="400">
        <v>8.4567999999999994</v>
      </c>
      <c r="J975" s="400">
        <v>8.6951999999999998</v>
      </c>
      <c r="K975" s="400">
        <v>6.9562999999999997</v>
      </c>
      <c r="L975" s="400">
        <v>11.480700000000001</v>
      </c>
      <c r="M975" s="400">
        <v>7.3090999999999999</v>
      </c>
      <c r="N975" s="400">
        <v>8.3584999999999994</v>
      </c>
      <c r="O975" s="400">
        <v>4.5273000000000003</v>
      </c>
      <c r="P975" s="399">
        <v>3.5888</v>
      </c>
      <c r="Q975" s="399">
        <v>5.6196999999999999</v>
      </c>
      <c r="S975" s="399">
        <v>5.4328000000000003</v>
      </c>
      <c r="X975" s="399">
        <v>2.0383</v>
      </c>
      <c r="Y975" s="399">
        <v>5.7309000000000001</v>
      </c>
      <c r="Z975" s="399">
        <v>12.087300000000001</v>
      </c>
    </row>
    <row r="976" spans="1:26">
      <c r="A976" s="402">
        <v>44011</v>
      </c>
      <c r="E976" s="400">
        <v>1.8991</v>
      </c>
      <c r="G976" s="400">
        <v>7.1570999999999998</v>
      </c>
      <c r="H976" s="400">
        <v>5.3403</v>
      </c>
      <c r="I976" s="400">
        <v>8.4567999999999994</v>
      </c>
      <c r="J976" s="400">
        <v>8.6951999999999998</v>
      </c>
      <c r="K976" s="400">
        <v>6.9562999999999997</v>
      </c>
      <c r="L976" s="400">
        <v>11.480700000000001</v>
      </c>
      <c r="M976" s="400">
        <v>7.3090999999999999</v>
      </c>
      <c r="N976" s="400">
        <v>8.3584999999999994</v>
      </c>
      <c r="O976" s="400">
        <v>4.5122</v>
      </c>
      <c r="P976" s="399">
        <v>3.5916000000000001</v>
      </c>
      <c r="Q976" s="399">
        <v>5.6173999999999999</v>
      </c>
      <c r="S976" s="399">
        <v>5.4328000000000003</v>
      </c>
      <c r="X976" s="399">
        <v>2.0383</v>
      </c>
      <c r="Y976" s="399">
        <v>5.7309000000000001</v>
      </c>
      <c r="Z976" s="399">
        <v>12.087300000000001</v>
      </c>
    </row>
    <row r="977" spans="1:26">
      <c r="A977" s="402">
        <v>44012</v>
      </c>
      <c r="E977" s="400">
        <v>1.8991</v>
      </c>
      <c r="G977" s="400">
        <v>7.1570999999999998</v>
      </c>
      <c r="H977" s="400">
        <v>5.3403</v>
      </c>
      <c r="I977" s="400">
        <v>8.4567999999999994</v>
      </c>
      <c r="J977" s="400">
        <v>8.6951999999999998</v>
      </c>
      <c r="K977" s="400">
        <v>6.9562999999999997</v>
      </c>
      <c r="L977" s="400">
        <v>11.480700000000001</v>
      </c>
      <c r="M977" s="400">
        <v>7.3090999999999999</v>
      </c>
      <c r="N977" s="400">
        <v>8.3584999999999994</v>
      </c>
      <c r="O977" s="400">
        <v>4.5133999999999999</v>
      </c>
      <c r="P977" s="399">
        <v>3.5911</v>
      </c>
      <c r="Q977" s="399">
        <v>5.6125999999999996</v>
      </c>
      <c r="S977" s="399">
        <v>5.4328000000000003</v>
      </c>
      <c r="X977" s="399">
        <v>2.0383</v>
      </c>
      <c r="Y977" s="399">
        <v>5.7309000000000001</v>
      </c>
      <c r="Z977" s="399">
        <v>12.087300000000001</v>
      </c>
    </row>
    <row r="978" spans="1:26">
      <c r="A978" s="402">
        <v>44013</v>
      </c>
      <c r="E978" s="400">
        <v>1.9100999999999999</v>
      </c>
      <c r="G978" s="400">
        <v>7.2656999999999998</v>
      </c>
      <c r="H978" s="400">
        <v>5.3651999999999997</v>
      </c>
      <c r="I978" s="400">
        <v>8.5241000000000007</v>
      </c>
      <c r="J978" s="400">
        <v>8.7051999999999996</v>
      </c>
      <c r="K978" s="400">
        <v>6.9550000000000001</v>
      </c>
      <c r="L978" s="400">
        <v>11.5787</v>
      </c>
      <c r="M978" s="400">
        <v>7.3741000000000003</v>
      </c>
      <c r="N978" s="400">
        <v>8.4695</v>
      </c>
      <c r="O978" s="400">
        <v>4.6333000000000002</v>
      </c>
      <c r="P978" s="399">
        <v>3.6356999999999999</v>
      </c>
      <c r="Q978" s="399">
        <v>5.6867000000000001</v>
      </c>
      <c r="S978" s="399">
        <v>5.5602</v>
      </c>
      <c r="X978" s="399">
        <v>2.0367999999999999</v>
      </c>
      <c r="Y978" s="399">
        <v>5.7385999999999999</v>
      </c>
      <c r="Z978" s="399">
        <v>12.083600000000001</v>
      </c>
    </row>
    <row r="979" spans="1:26">
      <c r="A979" s="402">
        <v>44014</v>
      </c>
      <c r="E979" s="400">
        <v>1.9100999999999999</v>
      </c>
      <c r="G979" s="400">
        <v>7.2656999999999998</v>
      </c>
      <c r="H979" s="400">
        <v>5.3651999999999997</v>
      </c>
      <c r="I979" s="400">
        <v>8.5241000000000007</v>
      </c>
      <c r="J979" s="400">
        <v>8.7051999999999996</v>
      </c>
      <c r="K979" s="400">
        <v>6.9550000000000001</v>
      </c>
      <c r="L979" s="400">
        <v>11.5787</v>
      </c>
      <c r="M979" s="400">
        <v>7.3741000000000003</v>
      </c>
      <c r="N979" s="400">
        <v>8.4695</v>
      </c>
      <c r="O979" s="400">
        <v>4.6368</v>
      </c>
      <c r="P979" s="399">
        <v>3.6269999999999998</v>
      </c>
      <c r="Q979" s="399">
        <v>5.6871999999999998</v>
      </c>
      <c r="S979" s="399">
        <v>5.5602</v>
      </c>
      <c r="X979" s="399">
        <v>2.0367999999999999</v>
      </c>
      <c r="Y979" s="399">
        <v>5.7385999999999999</v>
      </c>
      <c r="Z979" s="399">
        <v>12.083600000000001</v>
      </c>
    </row>
    <row r="980" spans="1:26">
      <c r="A980" s="402">
        <v>44015</v>
      </c>
      <c r="E980" s="400">
        <v>1.9100999999999999</v>
      </c>
      <c r="G980" s="400">
        <v>7.2656999999999998</v>
      </c>
      <c r="H980" s="400">
        <v>5.3651999999999997</v>
      </c>
      <c r="I980" s="400">
        <v>8.5241000000000007</v>
      </c>
      <c r="J980" s="400">
        <v>8.7051999999999996</v>
      </c>
      <c r="K980" s="400">
        <v>6.9550000000000001</v>
      </c>
      <c r="L980" s="400">
        <v>11.5787</v>
      </c>
      <c r="M980" s="400">
        <v>7.3741000000000003</v>
      </c>
      <c r="N980" s="400">
        <v>8.4695</v>
      </c>
      <c r="O980" s="400">
        <v>4.6333000000000002</v>
      </c>
      <c r="P980" s="399">
        <v>3.6221999999999999</v>
      </c>
      <c r="Q980" s="399">
        <v>5.6738999999999997</v>
      </c>
      <c r="S980" s="399">
        <v>5.5602</v>
      </c>
      <c r="X980" s="399">
        <v>2.0367999999999999</v>
      </c>
      <c r="Y980" s="399">
        <v>5.7385999999999999</v>
      </c>
      <c r="Z980" s="399">
        <v>12.083600000000001</v>
      </c>
    </row>
    <row r="981" spans="1:26">
      <c r="A981" s="402">
        <v>44018</v>
      </c>
      <c r="E981" s="400">
        <v>1.9100999999999999</v>
      </c>
      <c r="G981" s="400">
        <v>7.2656999999999998</v>
      </c>
      <c r="H981" s="400">
        <v>5.3651999999999997</v>
      </c>
      <c r="I981" s="400">
        <v>8.5241000000000007</v>
      </c>
      <c r="J981" s="400">
        <v>8.7051999999999996</v>
      </c>
      <c r="K981" s="400">
        <v>6.9550000000000001</v>
      </c>
      <c r="L981" s="400">
        <v>11.5787</v>
      </c>
      <c r="M981" s="400">
        <v>7.3741000000000003</v>
      </c>
      <c r="N981" s="400">
        <v>8.4695</v>
      </c>
      <c r="O981" s="400">
        <v>4.6281999999999996</v>
      </c>
      <c r="P981" s="399">
        <v>3.6032999999999999</v>
      </c>
      <c r="Q981" s="399">
        <v>5.6597</v>
      </c>
      <c r="S981" s="399">
        <v>5.5602</v>
      </c>
      <c r="X981" s="399">
        <v>2.0367999999999999</v>
      </c>
      <c r="Y981" s="399">
        <v>5.7385999999999999</v>
      </c>
      <c r="Z981" s="399">
        <v>12.083600000000001</v>
      </c>
    </row>
    <row r="982" spans="1:26">
      <c r="A982" s="402">
        <v>44019</v>
      </c>
      <c r="E982" s="400">
        <v>1.9100999999999999</v>
      </c>
      <c r="G982" s="400">
        <v>7.2656999999999998</v>
      </c>
      <c r="H982" s="400">
        <v>5.3651999999999997</v>
      </c>
      <c r="I982" s="400">
        <v>8.5241000000000007</v>
      </c>
      <c r="J982" s="400">
        <v>8.7051999999999996</v>
      </c>
      <c r="K982" s="400">
        <v>6.9550000000000001</v>
      </c>
      <c r="L982" s="400">
        <v>11.5787</v>
      </c>
      <c r="M982" s="400">
        <v>7.3741000000000003</v>
      </c>
      <c r="N982" s="400">
        <v>8.4695</v>
      </c>
      <c r="O982" s="400">
        <v>4.6271000000000004</v>
      </c>
      <c r="P982" s="399">
        <v>3.5977000000000001</v>
      </c>
      <c r="Q982" s="399">
        <v>5.6532999999999998</v>
      </c>
      <c r="S982" s="399">
        <v>5.5602</v>
      </c>
      <c r="X982" s="399">
        <v>2.0367999999999999</v>
      </c>
      <c r="Y982" s="399">
        <v>5.7385999999999999</v>
      </c>
      <c r="Z982" s="399">
        <v>12.083600000000001</v>
      </c>
    </row>
    <row r="983" spans="1:26">
      <c r="A983" s="402">
        <v>44020</v>
      </c>
      <c r="E983" s="400">
        <v>1.9100999999999999</v>
      </c>
      <c r="G983" s="400">
        <v>7.2656999999999998</v>
      </c>
      <c r="H983" s="400">
        <v>5.3651999999999997</v>
      </c>
      <c r="I983" s="400">
        <v>8.5241000000000007</v>
      </c>
      <c r="J983" s="400">
        <v>8.7051999999999996</v>
      </c>
      <c r="K983" s="400">
        <v>6.9550000000000001</v>
      </c>
      <c r="L983" s="400">
        <v>11.5787</v>
      </c>
      <c r="M983" s="400">
        <v>7.3741000000000003</v>
      </c>
      <c r="N983" s="400">
        <v>8.4695</v>
      </c>
      <c r="O983" s="400">
        <v>4.6247999999999996</v>
      </c>
      <c r="P983" s="399">
        <v>3.5945999999999998</v>
      </c>
      <c r="Q983" s="399">
        <v>5.6553000000000004</v>
      </c>
      <c r="S983" s="399">
        <v>5.5602</v>
      </c>
      <c r="X983" s="399">
        <v>2.0367999999999999</v>
      </c>
      <c r="Y983" s="399">
        <v>5.7385999999999999</v>
      </c>
      <c r="Z983" s="399">
        <v>12.083600000000001</v>
      </c>
    </row>
    <row r="984" spans="1:26">
      <c r="A984" s="402">
        <v>44021</v>
      </c>
      <c r="E984" s="400">
        <v>1.9100999999999999</v>
      </c>
      <c r="G984" s="400">
        <v>7.2656999999999998</v>
      </c>
      <c r="H984" s="400">
        <v>5.3651999999999997</v>
      </c>
      <c r="I984" s="400">
        <v>8.5241000000000007</v>
      </c>
      <c r="J984" s="400">
        <v>8.7051999999999996</v>
      </c>
      <c r="K984" s="400">
        <v>6.9550000000000001</v>
      </c>
      <c r="L984" s="400">
        <v>11.5787</v>
      </c>
      <c r="M984" s="400">
        <v>7.3741000000000003</v>
      </c>
      <c r="N984" s="400">
        <v>8.4695</v>
      </c>
      <c r="O984" s="400">
        <v>4.6200999999999999</v>
      </c>
      <c r="P984" s="399">
        <v>3.6126999999999998</v>
      </c>
      <c r="Q984" s="399">
        <v>5.6619000000000002</v>
      </c>
      <c r="S984" s="399">
        <v>5.5602</v>
      </c>
      <c r="X984" s="399">
        <v>2.0367999999999999</v>
      </c>
      <c r="Y984" s="399">
        <v>5.7385999999999999</v>
      </c>
      <c r="Z984" s="399">
        <v>12.083600000000001</v>
      </c>
    </row>
    <row r="985" spans="1:26">
      <c r="A985" s="402">
        <v>44022</v>
      </c>
      <c r="E985" s="400">
        <v>1.9100999999999999</v>
      </c>
      <c r="G985" s="400">
        <v>7.2656999999999998</v>
      </c>
      <c r="H985" s="400">
        <v>5.3651999999999997</v>
      </c>
      <c r="I985" s="400">
        <v>8.5241000000000007</v>
      </c>
      <c r="J985" s="400">
        <v>8.7051999999999996</v>
      </c>
      <c r="K985" s="400">
        <v>6.9550000000000001</v>
      </c>
      <c r="L985" s="400">
        <v>11.5787</v>
      </c>
      <c r="M985" s="400">
        <v>7.3741000000000003</v>
      </c>
      <c r="N985" s="400">
        <v>8.4695</v>
      </c>
      <c r="O985" s="400">
        <v>4.6154999999999999</v>
      </c>
      <c r="P985" s="399">
        <v>3.6109</v>
      </c>
      <c r="Q985" s="399">
        <v>5.6647999999999996</v>
      </c>
      <c r="S985" s="399">
        <v>5.5602</v>
      </c>
      <c r="X985" s="399">
        <v>2.0367999999999999</v>
      </c>
      <c r="Y985" s="399">
        <v>5.7385999999999999</v>
      </c>
      <c r="Z985" s="399">
        <v>12.083600000000001</v>
      </c>
    </row>
    <row r="986" spans="1:26">
      <c r="A986" s="402">
        <v>44025</v>
      </c>
      <c r="E986" s="400">
        <v>1.9100999999999999</v>
      </c>
      <c r="G986" s="400">
        <v>7.2656999999999998</v>
      </c>
      <c r="H986" s="400">
        <v>5.3651999999999997</v>
      </c>
      <c r="I986" s="400">
        <v>8.5241000000000007</v>
      </c>
      <c r="J986" s="400">
        <v>8.7051999999999996</v>
      </c>
      <c r="K986" s="400">
        <v>6.9550000000000001</v>
      </c>
      <c r="L986" s="400">
        <v>11.5787</v>
      </c>
      <c r="M986" s="400">
        <v>7.3741000000000003</v>
      </c>
      <c r="N986" s="400">
        <v>8.4695</v>
      </c>
      <c r="O986" s="400">
        <v>4.6127000000000002</v>
      </c>
      <c r="P986" s="399">
        <v>3.6053000000000002</v>
      </c>
      <c r="Q986" s="399">
        <v>5.6604000000000001</v>
      </c>
      <c r="S986" s="399">
        <v>5.5602</v>
      </c>
      <c r="X986" s="399">
        <v>2.0367999999999999</v>
      </c>
      <c r="Y986" s="399">
        <v>5.7385999999999999</v>
      </c>
      <c r="Z986" s="399">
        <v>12.083600000000001</v>
      </c>
    </row>
    <row r="987" spans="1:26">
      <c r="A987" s="402">
        <v>44026</v>
      </c>
      <c r="E987" s="400">
        <v>1.9100999999999999</v>
      </c>
      <c r="G987" s="400">
        <v>7.2656999999999998</v>
      </c>
      <c r="H987" s="400">
        <v>5.3651999999999997</v>
      </c>
      <c r="I987" s="400">
        <v>8.5241000000000007</v>
      </c>
      <c r="J987" s="400">
        <v>8.7051999999999996</v>
      </c>
      <c r="K987" s="400">
        <v>6.9550000000000001</v>
      </c>
      <c r="L987" s="400">
        <v>11.5787</v>
      </c>
      <c r="M987" s="400">
        <v>7.3741000000000003</v>
      </c>
      <c r="N987" s="400">
        <v>8.4695</v>
      </c>
      <c r="O987" s="400">
        <v>4.6089000000000002</v>
      </c>
      <c r="P987" s="399">
        <v>3.6029</v>
      </c>
      <c r="Q987" s="399">
        <v>5.6576000000000004</v>
      </c>
      <c r="S987" s="399">
        <v>5.5602</v>
      </c>
      <c r="X987" s="399">
        <v>2.0367999999999999</v>
      </c>
      <c r="Y987" s="399">
        <v>5.7385999999999999</v>
      </c>
      <c r="Z987" s="399">
        <v>12.083600000000001</v>
      </c>
    </row>
    <row r="988" spans="1:26">
      <c r="A988" s="402">
        <v>44027</v>
      </c>
      <c r="E988" s="400">
        <v>1.9100999999999999</v>
      </c>
      <c r="G988" s="400">
        <v>7.2656999999999998</v>
      </c>
      <c r="H988" s="400">
        <v>5.3651999999999997</v>
      </c>
      <c r="I988" s="400">
        <v>8.5241000000000007</v>
      </c>
      <c r="J988" s="400">
        <v>8.7051999999999996</v>
      </c>
      <c r="K988" s="400">
        <v>6.9550000000000001</v>
      </c>
      <c r="L988" s="400">
        <v>11.5787</v>
      </c>
      <c r="M988" s="400">
        <v>7.3741000000000003</v>
      </c>
      <c r="N988" s="400">
        <v>8.4695</v>
      </c>
      <c r="O988" s="400">
        <v>4.6264000000000003</v>
      </c>
      <c r="P988" s="399">
        <v>3.6013999999999999</v>
      </c>
      <c r="Q988" s="399">
        <v>5.6586999999999996</v>
      </c>
      <c r="S988" s="399">
        <v>5.5602</v>
      </c>
      <c r="X988" s="399">
        <v>2.0367999999999999</v>
      </c>
      <c r="Y988" s="399">
        <v>5.7385999999999999</v>
      </c>
      <c r="Z988" s="399">
        <v>12.083600000000001</v>
      </c>
    </row>
    <row r="989" spans="1:26">
      <c r="A989" s="402">
        <v>44028</v>
      </c>
      <c r="E989" s="400">
        <v>1.9100999999999999</v>
      </c>
      <c r="G989" s="400">
        <v>7.2656999999999998</v>
      </c>
      <c r="H989" s="400">
        <v>5.3651999999999997</v>
      </c>
      <c r="I989" s="400">
        <v>8.5241000000000007</v>
      </c>
      <c r="J989" s="400">
        <v>8.7051999999999996</v>
      </c>
      <c r="K989" s="400">
        <v>6.9550000000000001</v>
      </c>
      <c r="L989" s="400">
        <v>11.5787</v>
      </c>
      <c r="M989" s="400">
        <v>7.3741000000000003</v>
      </c>
      <c r="N989" s="400">
        <v>8.4695</v>
      </c>
      <c r="O989" s="400">
        <v>4.6273</v>
      </c>
      <c r="P989" s="399">
        <v>3.6126</v>
      </c>
      <c r="Q989" s="399">
        <v>5.6569000000000003</v>
      </c>
      <c r="S989" s="399">
        <v>5.5602</v>
      </c>
      <c r="X989" s="399">
        <v>2.0367999999999999</v>
      </c>
      <c r="Y989" s="399">
        <v>5.7385999999999999</v>
      </c>
      <c r="Z989" s="399">
        <v>12.083600000000001</v>
      </c>
    </row>
    <row r="990" spans="1:26">
      <c r="A990" s="402">
        <v>44029</v>
      </c>
      <c r="E990" s="400">
        <v>1.9100999999999999</v>
      </c>
      <c r="G990" s="400">
        <v>7.2656999999999998</v>
      </c>
      <c r="H990" s="400">
        <v>5.3651999999999997</v>
      </c>
      <c r="I990" s="400">
        <v>8.5241000000000007</v>
      </c>
      <c r="J990" s="400">
        <v>8.7051999999999996</v>
      </c>
      <c r="K990" s="400">
        <v>6.9550000000000001</v>
      </c>
      <c r="L990" s="400">
        <v>11.5787</v>
      </c>
      <c r="M990" s="400">
        <v>7.3741000000000003</v>
      </c>
      <c r="N990" s="400">
        <v>8.4695</v>
      </c>
      <c r="O990" s="400">
        <v>4.6215999999999999</v>
      </c>
      <c r="P990" s="399">
        <v>3.6030000000000002</v>
      </c>
      <c r="Q990" s="399">
        <v>5.6494999999999997</v>
      </c>
      <c r="S990" s="399">
        <v>5.5602</v>
      </c>
      <c r="X990" s="399">
        <v>2.0367999999999999</v>
      </c>
      <c r="Y990" s="399">
        <v>5.7385999999999999</v>
      </c>
      <c r="Z990" s="399">
        <v>12.083600000000001</v>
      </c>
    </row>
    <row r="991" spans="1:26">
      <c r="A991" s="402">
        <v>44032</v>
      </c>
      <c r="E991" s="400">
        <v>1.9100999999999999</v>
      </c>
      <c r="G991" s="400">
        <v>7.2656999999999998</v>
      </c>
      <c r="H991" s="400">
        <v>5.3651999999999997</v>
      </c>
      <c r="I991" s="400">
        <v>8.5241000000000007</v>
      </c>
      <c r="J991" s="400">
        <v>8.7051999999999996</v>
      </c>
      <c r="K991" s="400">
        <v>6.9550000000000001</v>
      </c>
      <c r="L991" s="400">
        <v>11.5787</v>
      </c>
      <c r="M991" s="400">
        <v>7.3741000000000003</v>
      </c>
      <c r="N991" s="400">
        <v>8.4695</v>
      </c>
      <c r="O991" s="400">
        <v>4.6199000000000003</v>
      </c>
      <c r="P991" s="399">
        <v>3.5828000000000002</v>
      </c>
      <c r="Q991" s="399">
        <v>5.6346999999999996</v>
      </c>
      <c r="S991" s="399">
        <v>5.5602</v>
      </c>
      <c r="X991" s="399">
        <v>2.0367999999999999</v>
      </c>
      <c r="Y991" s="399">
        <v>5.7385999999999999</v>
      </c>
      <c r="Z991" s="399">
        <v>12.083600000000001</v>
      </c>
    </row>
    <row r="992" spans="1:26">
      <c r="A992" s="402">
        <v>44033</v>
      </c>
      <c r="E992" s="400">
        <v>1.9100999999999999</v>
      </c>
      <c r="G992" s="400">
        <v>7.2656999999999998</v>
      </c>
      <c r="H992" s="400">
        <v>5.3651999999999997</v>
      </c>
      <c r="I992" s="400">
        <v>8.5241000000000007</v>
      </c>
      <c r="J992" s="400">
        <v>8.7051999999999996</v>
      </c>
      <c r="K992" s="400">
        <v>6.9550000000000001</v>
      </c>
      <c r="L992" s="400">
        <v>11.5787</v>
      </c>
      <c r="M992" s="400">
        <v>7.3741000000000003</v>
      </c>
      <c r="N992" s="400">
        <v>8.4695</v>
      </c>
      <c r="O992" s="400">
        <v>4.6287000000000003</v>
      </c>
      <c r="P992" s="399">
        <v>3.5712000000000002</v>
      </c>
      <c r="Q992" s="399">
        <v>5.6449999999999996</v>
      </c>
      <c r="S992" s="399">
        <v>5.5602</v>
      </c>
      <c r="X992" s="399">
        <v>2.0367999999999999</v>
      </c>
      <c r="Y992" s="399">
        <v>5.7385999999999999</v>
      </c>
      <c r="Z992" s="399">
        <v>12.083600000000001</v>
      </c>
    </row>
    <row r="993" spans="1:26">
      <c r="A993" s="402">
        <v>44034</v>
      </c>
      <c r="E993" s="400">
        <v>1.9100999999999999</v>
      </c>
      <c r="G993" s="400">
        <v>7.2656999999999998</v>
      </c>
      <c r="H993" s="400">
        <v>5.3651999999999997</v>
      </c>
      <c r="I993" s="400">
        <v>8.5241000000000007</v>
      </c>
      <c r="J993" s="400">
        <v>8.7051999999999996</v>
      </c>
      <c r="K993" s="400">
        <v>6.9550000000000001</v>
      </c>
      <c r="L993" s="400">
        <v>11.5787</v>
      </c>
      <c r="M993" s="400">
        <v>7.3741000000000003</v>
      </c>
      <c r="N993" s="400">
        <v>8.4695</v>
      </c>
      <c r="O993" s="400">
        <v>4.6322000000000001</v>
      </c>
      <c r="P993" s="399">
        <v>3.5619000000000001</v>
      </c>
      <c r="Q993" s="399">
        <v>5.6494</v>
      </c>
      <c r="S993" s="399">
        <v>5.5602</v>
      </c>
      <c r="X993" s="399">
        <v>2.0367999999999999</v>
      </c>
      <c r="Y993" s="399">
        <v>5.7385999999999999</v>
      </c>
      <c r="Z993" s="399">
        <v>12.083600000000001</v>
      </c>
    </row>
    <row r="994" spans="1:26">
      <c r="A994" s="402">
        <v>44035</v>
      </c>
      <c r="E994" s="400">
        <v>1.9100999999999999</v>
      </c>
      <c r="G994" s="400">
        <v>7.2656999999999998</v>
      </c>
      <c r="H994" s="400">
        <v>5.3651999999999997</v>
      </c>
      <c r="I994" s="400">
        <v>8.5241000000000007</v>
      </c>
      <c r="J994" s="400">
        <v>8.7051999999999996</v>
      </c>
      <c r="K994" s="400">
        <v>6.9550000000000001</v>
      </c>
      <c r="L994" s="400">
        <v>11.5787</v>
      </c>
      <c r="M994" s="400">
        <v>7.3741000000000003</v>
      </c>
      <c r="N994" s="400">
        <v>8.4695</v>
      </c>
      <c r="O994" s="400">
        <v>4.6333000000000002</v>
      </c>
      <c r="P994" s="399">
        <v>3.5474999999999999</v>
      </c>
      <c r="Q994" s="399">
        <v>5.6589</v>
      </c>
      <c r="S994" s="399">
        <v>5.5602</v>
      </c>
      <c r="X994" s="399">
        <v>2.0367999999999999</v>
      </c>
      <c r="Y994" s="399">
        <v>5.7385999999999999</v>
      </c>
      <c r="Z994" s="399">
        <v>12.083600000000001</v>
      </c>
    </row>
    <row r="995" spans="1:26">
      <c r="A995" s="402">
        <v>44036</v>
      </c>
      <c r="E995" s="400">
        <v>1.9100999999999999</v>
      </c>
      <c r="G995" s="400">
        <v>7.2656999999999998</v>
      </c>
      <c r="H995" s="400">
        <v>5.3651999999999997</v>
      </c>
      <c r="I995" s="400">
        <v>8.5241000000000007</v>
      </c>
      <c r="J995" s="400">
        <v>8.7051999999999996</v>
      </c>
      <c r="K995" s="400">
        <v>6.9550000000000001</v>
      </c>
      <c r="L995" s="400">
        <v>11.5787</v>
      </c>
      <c r="M995" s="400">
        <v>7.3741000000000003</v>
      </c>
      <c r="N995" s="400">
        <v>8.4695</v>
      </c>
      <c r="O995" s="400">
        <v>4.6319999999999997</v>
      </c>
      <c r="P995" s="399">
        <v>3.5390999999999999</v>
      </c>
      <c r="Q995" s="399">
        <v>5.6645000000000003</v>
      </c>
      <c r="S995" s="399">
        <v>5.5602</v>
      </c>
      <c r="X995" s="399">
        <v>2.0367999999999999</v>
      </c>
      <c r="Y995" s="399">
        <v>5.7385999999999999</v>
      </c>
      <c r="Z995" s="399">
        <v>12.083600000000001</v>
      </c>
    </row>
    <row r="996" spans="1:26">
      <c r="A996" s="402">
        <v>44039</v>
      </c>
      <c r="E996" s="400">
        <v>1.9100999999999999</v>
      </c>
      <c r="G996" s="400">
        <v>7.2656999999999998</v>
      </c>
      <c r="H996" s="400">
        <v>5.3651999999999997</v>
      </c>
      <c r="I996" s="400">
        <v>8.5241000000000007</v>
      </c>
      <c r="J996" s="400">
        <v>8.7051999999999996</v>
      </c>
      <c r="K996" s="400">
        <v>6.9550000000000001</v>
      </c>
      <c r="L996" s="400">
        <v>11.5787</v>
      </c>
      <c r="M996" s="400">
        <v>7.3741000000000003</v>
      </c>
      <c r="N996" s="400">
        <v>8.4695</v>
      </c>
      <c r="O996" s="400">
        <v>4.6204000000000001</v>
      </c>
      <c r="P996" s="399">
        <v>3.5550999999999999</v>
      </c>
      <c r="Q996" s="399">
        <v>5.6618000000000004</v>
      </c>
      <c r="S996" s="399">
        <v>5.5602</v>
      </c>
      <c r="X996" s="399">
        <v>2.0367999999999999</v>
      </c>
      <c r="Y996" s="399">
        <v>5.7385999999999999</v>
      </c>
      <c r="Z996" s="399">
        <v>12.083600000000001</v>
      </c>
    </row>
    <row r="997" spans="1:26">
      <c r="A997" s="402">
        <v>44040</v>
      </c>
      <c r="E997" s="400">
        <v>1.9100999999999999</v>
      </c>
      <c r="G997" s="400">
        <v>7.2656999999999998</v>
      </c>
      <c r="H997" s="400">
        <v>5.3651999999999997</v>
      </c>
      <c r="I997" s="400">
        <v>8.5241000000000007</v>
      </c>
      <c r="J997" s="400">
        <v>8.7051999999999996</v>
      </c>
      <c r="K997" s="400">
        <v>6.9550000000000001</v>
      </c>
      <c r="L997" s="400">
        <v>11.5787</v>
      </c>
      <c r="M997" s="400">
        <v>7.3741000000000003</v>
      </c>
      <c r="N997" s="400">
        <v>8.4695</v>
      </c>
      <c r="O997" s="400">
        <v>4.6185</v>
      </c>
      <c r="P997" s="399">
        <v>3.5516000000000001</v>
      </c>
      <c r="Q997" s="399">
        <v>5.6603000000000003</v>
      </c>
      <c r="S997" s="399">
        <v>5.5602</v>
      </c>
      <c r="X997" s="399">
        <v>2.0367999999999999</v>
      </c>
      <c r="Y997" s="399">
        <v>5.7385999999999999</v>
      </c>
      <c r="Z997" s="399">
        <v>12.083600000000001</v>
      </c>
    </row>
    <row r="998" spans="1:26">
      <c r="A998" s="402">
        <v>44041</v>
      </c>
      <c r="E998" s="400">
        <v>1.9100999999999999</v>
      </c>
      <c r="G998" s="400">
        <v>7.2656999999999998</v>
      </c>
      <c r="H998" s="400">
        <v>5.3651999999999997</v>
      </c>
      <c r="I998" s="400">
        <v>8.5241000000000007</v>
      </c>
      <c r="J998" s="400">
        <v>8.7051999999999996</v>
      </c>
      <c r="K998" s="400">
        <v>6.9550000000000001</v>
      </c>
      <c r="L998" s="400">
        <v>11.5787</v>
      </c>
      <c r="M998" s="400">
        <v>7.3741000000000003</v>
      </c>
      <c r="N998" s="400">
        <v>8.4695</v>
      </c>
      <c r="O998" s="400">
        <v>4.6234999999999999</v>
      </c>
      <c r="P998" s="399">
        <v>3.5488</v>
      </c>
      <c r="Q998" s="399">
        <v>5.6565000000000003</v>
      </c>
      <c r="S998" s="399">
        <v>5.5602</v>
      </c>
      <c r="X998" s="399">
        <v>2.0367999999999999</v>
      </c>
      <c r="Y998" s="399">
        <v>5.7385999999999999</v>
      </c>
      <c r="Z998" s="399">
        <v>12.083600000000001</v>
      </c>
    </row>
    <row r="999" spans="1:26">
      <c r="A999" s="402">
        <v>44042</v>
      </c>
      <c r="E999" s="400">
        <v>1.9100999999999999</v>
      </c>
      <c r="G999" s="400">
        <v>7.2656999999999998</v>
      </c>
      <c r="H999" s="400">
        <v>5.3651999999999997</v>
      </c>
      <c r="I999" s="400">
        <v>8.5241000000000007</v>
      </c>
      <c r="J999" s="400">
        <v>8.7051999999999996</v>
      </c>
      <c r="K999" s="400">
        <v>6.9550000000000001</v>
      </c>
      <c r="L999" s="400">
        <v>11.5787</v>
      </c>
      <c r="M999" s="400">
        <v>7.3741000000000003</v>
      </c>
      <c r="N999" s="400">
        <v>8.4695</v>
      </c>
      <c r="O999" s="400">
        <v>4.6296999999999997</v>
      </c>
      <c r="P999" s="399">
        <v>3.5487000000000002</v>
      </c>
      <c r="Q999" s="399">
        <v>5.6525999999999996</v>
      </c>
      <c r="S999" s="399">
        <v>5.5602</v>
      </c>
      <c r="X999" s="399">
        <v>2.0367999999999999</v>
      </c>
      <c r="Y999" s="399">
        <v>5.7385999999999999</v>
      </c>
      <c r="Z999" s="399">
        <v>12.083600000000001</v>
      </c>
    </row>
    <row r="1000" spans="1:26">
      <c r="A1000" s="402">
        <v>44043</v>
      </c>
      <c r="E1000" s="400">
        <v>1.9100999999999999</v>
      </c>
      <c r="G1000" s="400">
        <v>7.2656999999999998</v>
      </c>
      <c r="H1000" s="400">
        <v>5.3651999999999997</v>
      </c>
      <c r="I1000" s="400">
        <v>8.5241000000000007</v>
      </c>
      <c r="J1000" s="400">
        <v>8.7051999999999996</v>
      </c>
      <c r="K1000" s="400">
        <v>6.9550000000000001</v>
      </c>
      <c r="L1000" s="400">
        <v>11.5787</v>
      </c>
      <c r="M1000" s="400">
        <v>7.3741000000000003</v>
      </c>
      <c r="N1000" s="400">
        <v>8.4695</v>
      </c>
      <c r="O1000" s="400">
        <v>4.6353999999999997</v>
      </c>
      <c r="P1000" s="399">
        <v>3.5451000000000001</v>
      </c>
      <c r="Q1000" s="399">
        <v>5.6502999999999997</v>
      </c>
      <c r="S1000" s="399">
        <v>5.5602</v>
      </c>
      <c r="X1000" s="399">
        <v>2.0367999999999999</v>
      </c>
      <c r="Y1000" s="399">
        <v>5.7385999999999999</v>
      </c>
      <c r="Z1000" s="399">
        <v>12.083600000000001</v>
      </c>
    </row>
    <row r="1001" spans="1:26">
      <c r="A1001" s="402">
        <v>44046</v>
      </c>
      <c r="E1001" s="400">
        <v>1.8280000000000001</v>
      </c>
      <c r="G1001" s="400">
        <v>7.3152999999999997</v>
      </c>
      <c r="H1001" s="400">
        <v>5.3954000000000004</v>
      </c>
      <c r="I1001" s="400">
        <v>8.6332000000000004</v>
      </c>
      <c r="J1001" s="400">
        <v>8.8084000000000007</v>
      </c>
      <c r="K1001" s="400">
        <v>7.0922000000000001</v>
      </c>
      <c r="L1001" s="400">
        <v>11.614699999999999</v>
      </c>
      <c r="M1001" s="400">
        <v>7.5321999999999996</v>
      </c>
      <c r="N1001" s="400">
        <v>8.7302</v>
      </c>
      <c r="O1001" s="400">
        <v>4.7363999999999997</v>
      </c>
      <c r="P1001" s="399">
        <v>3.5857000000000001</v>
      </c>
      <c r="Q1001" s="399">
        <v>5.7446999999999999</v>
      </c>
      <c r="S1001" s="399">
        <v>5.5526</v>
      </c>
      <c r="X1001" s="399">
        <v>2.0238</v>
      </c>
      <c r="Y1001" s="399">
        <v>5.7571000000000003</v>
      </c>
      <c r="Z1001" s="399">
        <v>12.171900000000001</v>
      </c>
    </row>
    <row r="1002" spans="1:26">
      <c r="A1002" s="402">
        <v>44047</v>
      </c>
      <c r="E1002" s="400">
        <v>1.8280000000000001</v>
      </c>
      <c r="G1002" s="400">
        <v>7.3152999999999997</v>
      </c>
      <c r="H1002" s="400">
        <v>5.3954000000000004</v>
      </c>
      <c r="I1002" s="400">
        <v>8.6332000000000004</v>
      </c>
      <c r="J1002" s="400">
        <v>8.8084000000000007</v>
      </c>
      <c r="K1002" s="400">
        <v>7.0922000000000001</v>
      </c>
      <c r="L1002" s="400">
        <v>11.614699999999999</v>
      </c>
      <c r="M1002" s="400">
        <v>7.5321999999999996</v>
      </c>
      <c r="N1002" s="400">
        <v>8.7302</v>
      </c>
      <c r="O1002" s="400">
        <v>4.7346000000000004</v>
      </c>
      <c r="P1002" s="399">
        <v>3.5731999999999999</v>
      </c>
      <c r="Q1002" s="399">
        <v>5.7460000000000004</v>
      </c>
      <c r="S1002" s="399">
        <v>5.5526</v>
      </c>
      <c r="X1002" s="399">
        <v>2.0238</v>
      </c>
      <c r="Y1002" s="399">
        <v>5.7571000000000003</v>
      </c>
      <c r="Z1002" s="399">
        <v>12.171900000000001</v>
      </c>
    </row>
    <row r="1003" spans="1:26">
      <c r="A1003" s="402">
        <v>44048</v>
      </c>
      <c r="E1003" s="400">
        <v>1.8280000000000001</v>
      </c>
      <c r="G1003" s="400">
        <v>7.3152999999999997</v>
      </c>
      <c r="H1003" s="400">
        <v>5.3954000000000004</v>
      </c>
      <c r="I1003" s="400">
        <v>8.6332000000000004</v>
      </c>
      <c r="J1003" s="400">
        <v>8.8084000000000007</v>
      </c>
      <c r="K1003" s="400">
        <v>7.0922000000000001</v>
      </c>
      <c r="L1003" s="400">
        <v>11.614699999999999</v>
      </c>
      <c r="M1003" s="400">
        <v>7.5321999999999996</v>
      </c>
      <c r="N1003" s="400">
        <v>8.7302</v>
      </c>
      <c r="O1003" s="400">
        <v>4.7388000000000003</v>
      </c>
      <c r="P1003" s="399">
        <v>3.5495999999999999</v>
      </c>
      <c r="Q1003" s="399">
        <v>5.7426000000000004</v>
      </c>
      <c r="S1003" s="399">
        <v>5.5526</v>
      </c>
      <c r="X1003" s="399">
        <v>2.0238</v>
      </c>
      <c r="Y1003" s="399">
        <v>5.7571000000000003</v>
      </c>
      <c r="Z1003" s="399">
        <v>12.171900000000001</v>
      </c>
    </row>
    <row r="1004" spans="1:26">
      <c r="A1004" s="402">
        <v>44049</v>
      </c>
      <c r="E1004" s="400">
        <v>1.8280000000000001</v>
      </c>
      <c r="G1004" s="400">
        <v>7.3152999999999997</v>
      </c>
      <c r="H1004" s="400">
        <v>5.3954000000000004</v>
      </c>
      <c r="I1004" s="400">
        <v>8.6332000000000004</v>
      </c>
      <c r="J1004" s="400">
        <v>8.8084000000000007</v>
      </c>
      <c r="K1004" s="400">
        <v>7.0922000000000001</v>
      </c>
      <c r="L1004" s="400">
        <v>11.614699999999999</v>
      </c>
      <c r="M1004" s="400">
        <v>7.5321999999999996</v>
      </c>
      <c r="N1004" s="400">
        <v>8.7302</v>
      </c>
      <c r="O1004" s="400">
        <v>4.7371999999999996</v>
      </c>
      <c r="P1004" s="399">
        <v>3.5445000000000002</v>
      </c>
      <c r="Q1004" s="399">
        <v>5.7458999999999998</v>
      </c>
      <c r="S1004" s="399">
        <v>5.5526</v>
      </c>
      <c r="X1004" s="399">
        <v>2.0238</v>
      </c>
      <c r="Y1004" s="399">
        <v>5.7571000000000003</v>
      </c>
      <c r="Z1004" s="399">
        <v>12.171900000000001</v>
      </c>
    </row>
    <row r="1005" spans="1:26">
      <c r="A1005" s="402">
        <v>44050</v>
      </c>
      <c r="E1005" s="400">
        <v>1.8280000000000001</v>
      </c>
      <c r="G1005" s="400">
        <v>7.3152999999999997</v>
      </c>
      <c r="H1005" s="400">
        <v>5.3954000000000004</v>
      </c>
      <c r="I1005" s="400">
        <v>8.6332000000000004</v>
      </c>
      <c r="J1005" s="400">
        <v>8.8084000000000007</v>
      </c>
      <c r="K1005" s="400">
        <v>7.0922000000000001</v>
      </c>
      <c r="L1005" s="400">
        <v>11.614699999999999</v>
      </c>
      <c r="M1005" s="400">
        <v>7.5321999999999996</v>
      </c>
      <c r="N1005" s="400">
        <v>8.7302</v>
      </c>
      <c r="O1005" s="400">
        <v>4.7374999999999998</v>
      </c>
      <c r="P1005" s="399">
        <v>3.5411000000000001</v>
      </c>
      <c r="Q1005" s="399">
        <v>5.7432999999999996</v>
      </c>
      <c r="S1005" s="399">
        <v>5.5526</v>
      </c>
      <c r="X1005" s="399">
        <v>2.0238</v>
      </c>
      <c r="Y1005" s="399">
        <v>5.7571000000000003</v>
      </c>
      <c r="Z1005" s="399">
        <v>12.171900000000001</v>
      </c>
    </row>
    <row r="1006" spans="1:26">
      <c r="A1006" s="402">
        <v>44053</v>
      </c>
      <c r="E1006" s="400">
        <v>1.8280000000000001</v>
      </c>
      <c r="G1006" s="400">
        <v>7.3152999999999997</v>
      </c>
      <c r="H1006" s="400">
        <v>5.3954000000000004</v>
      </c>
      <c r="I1006" s="400">
        <v>8.6332000000000004</v>
      </c>
      <c r="J1006" s="400">
        <v>8.8084000000000007</v>
      </c>
      <c r="K1006" s="400">
        <v>7.0922000000000001</v>
      </c>
      <c r="L1006" s="400">
        <v>11.614699999999999</v>
      </c>
      <c r="M1006" s="400">
        <v>7.5321999999999996</v>
      </c>
      <c r="N1006" s="400">
        <v>8.7302</v>
      </c>
      <c r="O1006" s="400">
        <v>4.72</v>
      </c>
      <c r="P1006" s="399">
        <v>3.5312000000000001</v>
      </c>
      <c r="Q1006" s="399">
        <v>5.7282000000000002</v>
      </c>
      <c r="S1006" s="399">
        <v>5.5526</v>
      </c>
      <c r="X1006" s="399">
        <v>2.0238</v>
      </c>
      <c r="Y1006" s="399">
        <v>5.7571000000000003</v>
      </c>
      <c r="Z1006" s="399">
        <v>12.171900000000001</v>
      </c>
    </row>
    <row r="1007" spans="1:26">
      <c r="A1007" s="402">
        <v>44054</v>
      </c>
      <c r="E1007" s="400">
        <v>1.8280000000000001</v>
      </c>
      <c r="G1007" s="400">
        <v>7.3152999999999997</v>
      </c>
      <c r="H1007" s="400">
        <v>5.3954000000000004</v>
      </c>
      <c r="I1007" s="400">
        <v>8.6332000000000004</v>
      </c>
      <c r="J1007" s="400">
        <v>8.8084000000000007</v>
      </c>
      <c r="K1007" s="400">
        <v>7.0922000000000001</v>
      </c>
      <c r="L1007" s="400">
        <v>11.614699999999999</v>
      </c>
      <c r="M1007" s="400">
        <v>7.5321999999999996</v>
      </c>
      <c r="N1007" s="400">
        <v>8.7302</v>
      </c>
      <c r="O1007" s="400">
        <v>4.7149999999999999</v>
      </c>
      <c r="P1007" s="399">
        <v>3.5065</v>
      </c>
      <c r="Q1007" s="399">
        <v>5.7233000000000001</v>
      </c>
      <c r="S1007" s="399">
        <v>5.5526</v>
      </c>
      <c r="X1007" s="399">
        <v>2.0238</v>
      </c>
      <c r="Y1007" s="399">
        <v>5.7571000000000003</v>
      </c>
      <c r="Z1007" s="399">
        <v>12.171900000000001</v>
      </c>
    </row>
    <row r="1008" spans="1:26">
      <c r="A1008" s="402">
        <v>44055</v>
      </c>
      <c r="E1008" s="400">
        <v>1.8280000000000001</v>
      </c>
      <c r="G1008" s="400">
        <v>7.3152999999999997</v>
      </c>
      <c r="H1008" s="400">
        <v>5.3954000000000004</v>
      </c>
      <c r="I1008" s="400">
        <v>8.6332000000000004</v>
      </c>
      <c r="J1008" s="400">
        <v>8.8084000000000007</v>
      </c>
      <c r="K1008" s="400">
        <v>7.0922000000000001</v>
      </c>
      <c r="L1008" s="400">
        <v>11.614699999999999</v>
      </c>
      <c r="M1008" s="400">
        <v>7.5321999999999996</v>
      </c>
      <c r="N1008" s="400">
        <v>8.7302</v>
      </c>
      <c r="O1008" s="400">
        <v>4.7016999999999998</v>
      </c>
      <c r="P1008" s="399">
        <v>3.4956</v>
      </c>
      <c r="Q1008" s="399">
        <v>5.7276999999999996</v>
      </c>
      <c r="S1008" s="399">
        <v>5.5526</v>
      </c>
      <c r="X1008" s="399">
        <v>2.0238</v>
      </c>
      <c r="Y1008" s="399">
        <v>5.7571000000000003</v>
      </c>
      <c r="Z1008" s="399">
        <v>12.171900000000001</v>
      </c>
    </row>
    <row r="1009" spans="1:26">
      <c r="A1009" s="402">
        <v>44056</v>
      </c>
      <c r="E1009" s="400">
        <v>1.8280000000000001</v>
      </c>
      <c r="G1009" s="400">
        <v>7.3152999999999997</v>
      </c>
      <c r="H1009" s="400">
        <v>5.3954000000000004</v>
      </c>
      <c r="I1009" s="400">
        <v>8.6332000000000004</v>
      </c>
      <c r="J1009" s="400">
        <v>8.8084000000000007</v>
      </c>
      <c r="K1009" s="400">
        <v>7.0922000000000001</v>
      </c>
      <c r="L1009" s="400">
        <v>11.614699999999999</v>
      </c>
      <c r="M1009" s="400">
        <v>7.5321999999999996</v>
      </c>
      <c r="N1009" s="400">
        <v>8.7302</v>
      </c>
      <c r="O1009" s="400">
        <v>4.6917</v>
      </c>
      <c r="P1009" s="399">
        <v>3.4828999999999999</v>
      </c>
      <c r="Q1009" s="399">
        <v>5.7237</v>
      </c>
      <c r="S1009" s="399">
        <v>5.5526</v>
      </c>
      <c r="X1009" s="399">
        <v>2.0238</v>
      </c>
      <c r="Y1009" s="399">
        <v>5.7571000000000003</v>
      </c>
      <c r="Z1009" s="399">
        <v>12.171900000000001</v>
      </c>
    </row>
    <row r="1010" spans="1:26">
      <c r="A1010" s="402">
        <v>44057</v>
      </c>
      <c r="E1010" s="400">
        <v>1.8280000000000001</v>
      </c>
      <c r="G1010" s="400">
        <v>7.3152999999999997</v>
      </c>
      <c r="H1010" s="400">
        <v>5.3954000000000004</v>
      </c>
      <c r="I1010" s="400">
        <v>8.6332000000000004</v>
      </c>
      <c r="J1010" s="400">
        <v>8.8084000000000007</v>
      </c>
      <c r="K1010" s="400">
        <v>7.0922000000000001</v>
      </c>
      <c r="L1010" s="400">
        <v>11.614699999999999</v>
      </c>
      <c r="M1010" s="400">
        <v>7.5321999999999996</v>
      </c>
      <c r="N1010" s="400">
        <v>8.7302</v>
      </c>
      <c r="O1010" s="400">
        <v>4.6829000000000001</v>
      </c>
      <c r="P1010" s="399">
        <v>3.4914000000000001</v>
      </c>
      <c r="Q1010" s="399">
        <v>5.7275</v>
      </c>
      <c r="S1010" s="399">
        <v>5.5526</v>
      </c>
      <c r="X1010" s="399">
        <v>2.0238</v>
      </c>
      <c r="Y1010" s="399">
        <v>5.7571000000000003</v>
      </c>
      <c r="Z1010" s="399">
        <v>12.171900000000001</v>
      </c>
    </row>
    <row r="1011" spans="1:26">
      <c r="A1011" s="402">
        <v>44060</v>
      </c>
      <c r="E1011" s="400">
        <v>1.8280000000000001</v>
      </c>
      <c r="G1011" s="400">
        <v>7.3152999999999997</v>
      </c>
      <c r="H1011" s="400">
        <v>5.3954000000000004</v>
      </c>
      <c r="I1011" s="400">
        <v>8.6332000000000004</v>
      </c>
      <c r="J1011" s="400">
        <v>8.8084000000000007</v>
      </c>
      <c r="K1011" s="400">
        <v>7.0922000000000001</v>
      </c>
      <c r="L1011" s="400">
        <v>11.614699999999999</v>
      </c>
      <c r="M1011" s="400">
        <v>7.5321999999999996</v>
      </c>
      <c r="N1011" s="400">
        <v>8.7302</v>
      </c>
      <c r="O1011" s="400">
        <v>4.6858000000000004</v>
      </c>
      <c r="P1011" s="399">
        <v>3.4904000000000002</v>
      </c>
      <c r="Q1011" s="399">
        <v>5.7190000000000003</v>
      </c>
      <c r="S1011" s="399">
        <v>5.5526</v>
      </c>
      <c r="X1011" s="399">
        <v>2.0238</v>
      </c>
      <c r="Y1011" s="399">
        <v>5.7571000000000003</v>
      </c>
      <c r="Z1011" s="399">
        <v>12.171900000000001</v>
      </c>
    </row>
    <row r="1012" spans="1:26">
      <c r="A1012" s="402">
        <v>44061</v>
      </c>
      <c r="E1012" s="400">
        <v>1.8280000000000001</v>
      </c>
      <c r="G1012" s="400">
        <v>7.3152999999999997</v>
      </c>
      <c r="H1012" s="400">
        <v>5.3954000000000004</v>
      </c>
      <c r="I1012" s="400">
        <v>8.6332000000000004</v>
      </c>
      <c r="J1012" s="400">
        <v>8.8084000000000007</v>
      </c>
      <c r="K1012" s="400">
        <v>7.0922000000000001</v>
      </c>
      <c r="L1012" s="400">
        <v>11.614699999999999</v>
      </c>
      <c r="M1012" s="400">
        <v>7.5321999999999996</v>
      </c>
      <c r="N1012" s="400">
        <v>8.7302</v>
      </c>
      <c r="O1012" s="400">
        <v>4.6734</v>
      </c>
      <c r="P1012" s="399">
        <v>3.4969999999999999</v>
      </c>
      <c r="Q1012" s="399">
        <v>5.7137000000000002</v>
      </c>
      <c r="S1012" s="399">
        <v>5.5526</v>
      </c>
      <c r="X1012" s="399">
        <v>2.0238</v>
      </c>
      <c r="Y1012" s="399">
        <v>5.7571000000000003</v>
      </c>
      <c r="Z1012" s="399">
        <v>12.171900000000001</v>
      </c>
    </row>
    <row r="1013" spans="1:26">
      <c r="A1013" s="402">
        <v>44062</v>
      </c>
      <c r="E1013" s="400">
        <v>1.8280000000000001</v>
      </c>
      <c r="G1013" s="400">
        <v>7.3152999999999997</v>
      </c>
      <c r="H1013" s="400">
        <v>5.3954000000000004</v>
      </c>
      <c r="I1013" s="400">
        <v>8.6332000000000004</v>
      </c>
      <c r="J1013" s="400">
        <v>8.8084000000000007</v>
      </c>
      <c r="K1013" s="400">
        <v>7.0922000000000001</v>
      </c>
      <c r="L1013" s="400">
        <v>11.614699999999999</v>
      </c>
      <c r="M1013" s="400">
        <v>7.5321999999999996</v>
      </c>
      <c r="N1013" s="400">
        <v>8.7302</v>
      </c>
      <c r="O1013" s="400">
        <v>4.6712999999999996</v>
      </c>
      <c r="P1013" s="399">
        <v>3.4893999999999998</v>
      </c>
      <c r="Q1013" s="399">
        <v>5.7167000000000003</v>
      </c>
      <c r="S1013" s="399">
        <v>5.5526</v>
      </c>
      <c r="X1013" s="399">
        <v>2.0238</v>
      </c>
      <c r="Y1013" s="399">
        <v>5.7571000000000003</v>
      </c>
      <c r="Z1013" s="399">
        <v>12.171900000000001</v>
      </c>
    </row>
    <row r="1014" spans="1:26">
      <c r="A1014" s="402">
        <v>44063</v>
      </c>
      <c r="E1014" s="400">
        <v>1.8280000000000001</v>
      </c>
      <c r="G1014" s="400">
        <v>7.3152999999999997</v>
      </c>
      <c r="H1014" s="400">
        <v>5.3954000000000004</v>
      </c>
      <c r="I1014" s="400">
        <v>8.6332000000000004</v>
      </c>
      <c r="J1014" s="400">
        <v>8.8084000000000007</v>
      </c>
      <c r="K1014" s="400">
        <v>7.0922000000000001</v>
      </c>
      <c r="L1014" s="400">
        <v>11.614699999999999</v>
      </c>
      <c r="M1014" s="400">
        <v>7.5321999999999996</v>
      </c>
      <c r="N1014" s="400">
        <v>8.7302</v>
      </c>
      <c r="O1014" s="400">
        <v>4.6668000000000003</v>
      </c>
      <c r="P1014" s="399">
        <v>3.4782999999999999</v>
      </c>
      <c r="Q1014" s="399">
        <v>5.7173999999999996</v>
      </c>
      <c r="S1014" s="399">
        <v>5.5526</v>
      </c>
      <c r="X1014" s="399">
        <v>2.0238</v>
      </c>
      <c r="Y1014" s="399">
        <v>5.7571000000000003</v>
      </c>
      <c r="Z1014" s="399">
        <v>12.171900000000001</v>
      </c>
    </row>
    <row r="1015" spans="1:26">
      <c r="A1015" s="402">
        <v>44064</v>
      </c>
      <c r="E1015" s="400">
        <v>1.8280000000000001</v>
      </c>
      <c r="G1015" s="400">
        <v>7.3152999999999997</v>
      </c>
      <c r="H1015" s="400">
        <v>5.3954000000000004</v>
      </c>
      <c r="I1015" s="400">
        <v>8.6332000000000004</v>
      </c>
      <c r="J1015" s="400">
        <v>8.8084000000000007</v>
      </c>
      <c r="K1015" s="400">
        <v>7.0922000000000001</v>
      </c>
      <c r="L1015" s="400">
        <v>11.614699999999999</v>
      </c>
      <c r="M1015" s="400">
        <v>7.5321999999999996</v>
      </c>
      <c r="N1015" s="400">
        <v>8.7302</v>
      </c>
      <c r="O1015" s="400">
        <v>4.657</v>
      </c>
      <c r="P1015" s="399">
        <v>3.4773000000000001</v>
      </c>
      <c r="Q1015" s="399">
        <v>5.7247000000000003</v>
      </c>
      <c r="S1015" s="399">
        <v>5.5526</v>
      </c>
      <c r="X1015" s="399">
        <v>2.0238</v>
      </c>
      <c r="Y1015" s="399">
        <v>5.7571000000000003</v>
      </c>
      <c r="Z1015" s="399">
        <v>12.171900000000001</v>
      </c>
    </row>
    <row r="1016" spans="1:26">
      <c r="A1016" s="402">
        <v>44067</v>
      </c>
      <c r="E1016" s="400">
        <v>1.8280000000000001</v>
      </c>
      <c r="G1016" s="400">
        <v>7.3152999999999997</v>
      </c>
      <c r="H1016" s="400">
        <v>5.3954000000000004</v>
      </c>
      <c r="I1016" s="400">
        <v>8.6332000000000004</v>
      </c>
      <c r="J1016" s="400">
        <v>8.8084000000000007</v>
      </c>
      <c r="K1016" s="400">
        <v>7.0922000000000001</v>
      </c>
      <c r="L1016" s="400">
        <v>11.614699999999999</v>
      </c>
      <c r="M1016" s="400">
        <v>7.5321999999999996</v>
      </c>
      <c r="N1016" s="400">
        <v>8.7302</v>
      </c>
      <c r="O1016" s="400">
        <v>4.6529999999999996</v>
      </c>
      <c r="P1016" s="399">
        <v>3.4655999999999998</v>
      </c>
      <c r="Q1016" s="399">
        <v>5.7144000000000004</v>
      </c>
      <c r="S1016" s="399">
        <v>5.5526</v>
      </c>
      <c r="X1016" s="399">
        <v>2.0238</v>
      </c>
      <c r="Y1016" s="399">
        <v>5.7571000000000003</v>
      </c>
      <c r="Z1016" s="399">
        <v>12.171900000000001</v>
      </c>
    </row>
    <row r="1017" spans="1:26">
      <c r="A1017" s="402">
        <v>44068</v>
      </c>
      <c r="E1017" s="400">
        <v>1.8280000000000001</v>
      </c>
      <c r="G1017" s="400">
        <v>7.3152999999999997</v>
      </c>
      <c r="H1017" s="400">
        <v>5.3954000000000004</v>
      </c>
      <c r="I1017" s="400">
        <v>8.6332000000000004</v>
      </c>
      <c r="J1017" s="400">
        <v>8.8084000000000007</v>
      </c>
      <c r="K1017" s="400">
        <v>7.0922000000000001</v>
      </c>
      <c r="L1017" s="400">
        <v>11.614699999999999</v>
      </c>
      <c r="M1017" s="400">
        <v>7.5321999999999996</v>
      </c>
      <c r="N1017" s="400">
        <v>8.7302</v>
      </c>
      <c r="O1017" s="400">
        <v>4.6540999999999997</v>
      </c>
      <c r="P1017" s="399">
        <v>3.4441999999999999</v>
      </c>
      <c r="Q1017" s="399">
        <v>5.7102000000000004</v>
      </c>
      <c r="S1017" s="399">
        <v>5.5526</v>
      </c>
      <c r="X1017" s="399">
        <v>2.0238</v>
      </c>
      <c r="Y1017" s="399">
        <v>5.7571000000000003</v>
      </c>
      <c r="Z1017" s="399">
        <v>12.171900000000001</v>
      </c>
    </row>
    <row r="1018" spans="1:26">
      <c r="A1018" s="402">
        <v>44069</v>
      </c>
      <c r="E1018" s="400">
        <v>1.8280000000000001</v>
      </c>
      <c r="G1018" s="400">
        <v>7.3152999999999997</v>
      </c>
      <c r="H1018" s="400">
        <v>5.3954000000000004</v>
      </c>
      <c r="I1018" s="400">
        <v>8.6332000000000004</v>
      </c>
      <c r="J1018" s="400">
        <v>8.8084000000000007</v>
      </c>
      <c r="K1018" s="400">
        <v>7.0922000000000001</v>
      </c>
      <c r="L1018" s="400">
        <v>11.614699999999999</v>
      </c>
      <c r="M1018" s="400">
        <v>7.5321999999999996</v>
      </c>
      <c r="N1018" s="400">
        <v>8.7302</v>
      </c>
      <c r="O1018" s="400">
        <v>4.6502999999999997</v>
      </c>
      <c r="P1018" s="399">
        <v>3.4464999999999999</v>
      </c>
      <c r="Q1018" s="399">
        <v>5.7028999999999996</v>
      </c>
      <c r="S1018" s="399">
        <v>5.5526</v>
      </c>
      <c r="X1018" s="399">
        <v>2.0238</v>
      </c>
      <c r="Y1018" s="399">
        <v>5.7571000000000003</v>
      </c>
      <c r="Z1018" s="399">
        <v>12.171900000000001</v>
      </c>
    </row>
    <row r="1019" spans="1:26">
      <c r="A1019" s="402">
        <v>44070</v>
      </c>
      <c r="E1019" s="400">
        <v>1.8280000000000001</v>
      </c>
      <c r="G1019" s="400">
        <v>7.3152999999999997</v>
      </c>
      <c r="H1019" s="400">
        <v>5.3954000000000004</v>
      </c>
      <c r="I1019" s="400">
        <v>8.6332000000000004</v>
      </c>
      <c r="J1019" s="400">
        <v>8.8084000000000007</v>
      </c>
      <c r="K1019" s="400">
        <v>7.0922000000000001</v>
      </c>
      <c r="L1019" s="400">
        <v>11.614699999999999</v>
      </c>
      <c r="M1019" s="400">
        <v>7.5321999999999996</v>
      </c>
      <c r="N1019" s="400">
        <v>8.7302</v>
      </c>
      <c r="O1019" s="400">
        <v>4.6485000000000003</v>
      </c>
      <c r="P1019" s="399">
        <v>3.4428000000000001</v>
      </c>
      <c r="Q1019" s="399">
        <v>5.6992000000000003</v>
      </c>
      <c r="S1019" s="399">
        <v>5.5526</v>
      </c>
      <c r="X1019" s="399">
        <v>2.0238</v>
      </c>
      <c r="Y1019" s="399">
        <v>5.7571000000000003</v>
      </c>
      <c r="Z1019" s="399">
        <v>12.171900000000001</v>
      </c>
    </row>
    <row r="1020" spans="1:26">
      <c r="A1020" s="402">
        <v>44071</v>
      </c>
      <c r="E1020" s="400">
        <v>1.8280000000000001</v>
      </c>
      <c r="G1020" s="400">
        <v>7.3152999999999997</v>
      </c>
      <c r="H1020" s="400">
        <v>5.3954000000000004</v>
      </c>
      <c r="I1020" s="400">
        <v>8.6332000000000004</v>
      </c>
      <c r="J1020" s="400">
        <v>8.8084000000000007</v>
      </c>
      <c r="K1020" s="400">
        <v>7.0922000000000001</v>
      </c>
      <c r="L1020" s="400">
        <v>11.614699999999999</v>
      </c>
      <c r="M1020" s="400">
        <v>7.5321999999999996</v>
      </c>
      <c r="N1020" s="400">
        <v>8.7302</v>
      </c>
      <c r="O1020" s="400">
        <v>4.6430999999999996</v>
      </c>
      <c r="P1020" s="399">
        <v>3.4348999999999998</v>
      </c>
      <c r="Q1020" s="399">
        <v>5.6872999999999996</v>
      </c>
      <c r="S1020" s="399">
        <v>5.5526</v>
      </c>
      <c r="X1020" s="399">
        <v>2.0238</v>
      </c>
      <c r="Y1020" s="399">
        <v>5.7571000000000003</v>
      </c>
      <c r="Z1020" s="399">
        <v>12.171900000000001</v>
      </c>
    </row>
    <row r="1021" spans="1:26">
      <c r="A1021" s="402">
        <v>44074</v>
      </c>
      <c r="E1021" s="400">
        <v>1.8280000000000001</v>
      </c>
      <c r="G1021" s="400">
        <v>7.3152999999999997</v>
      </c>
      <c r="H1021" s="400">
        <v>5.3954000000000004</v>
      </c>
      <c r="I1021" s="400">
        <v>8.6332000000000004</v>
      </c>
      <c r="J1021" s="400">
        <v>8.8084000000000007</v>
      </c>
      <c r="K1021" s="400">
        <v>7.0922000000000001</v>
      </c>
      <c r="L1021" s="400">
        <v>11.614699999999999</v>
      </c>
      <c r="M1021" s="400">
        <v>7.5321999999999996</v>
      </c>
      <c r="N1021" s="400">
        <v>8.7302</v>
      </c>
      <c r="O1021" s="400">
        <v>4.6355000000000004</v>
      </c>
      <c r="P1021" s="399">
        <v>3.4348000000000001</v>
      </c>
      <c r="Q1021" s="399">
        <v>5.6806999999999999</v>
      </c>
      <c r="S1021" s="399">
        <v>5.5526</v>
      </c>
      <c r="X1021" s="399">
        <v>2.0238</v>
      </c>
      <c r="Y1021" s="399">
        <v>5.7571000000000003</v>
      </c>
      <c r="Z1021" s="399">
        <v>12.171900000000001</v>
      </c>
    </row>
    <row r="1022" spans="1:26">
      <c r="A1022" s="402">
        <v>44075</v>
      </c>
      <c r="E1022" s="400">
        <v>1.9399</v>
      </c>
      <c r="G1022" s="400">
        <v>7.3357999999999999</v>
      </c>
      <c r="H1022" s="400">
        <v>5.3204000000000002</v>
      </c>
      <c r="I1022" s="400">
        <v>8.5048999999999992</v>
      </c>
      <c r="J1022" s="400">
        <v>8.7026000000000003</v>
      </c>
      <c r="K1022" s="400">
        <v>7.0476999999999999</v>
      </c>
      <c r="L1022" s="400">
        <v>11.542299999999999</v>
      </c>
      <c r="M1022" s="400">
        <v>7.3914</v>
      </c>
      <c r="N1022" s="400">
        <v>8.5764999999999993</v>
      </c>
      <c r="O1022" s="400">
        <v>4.7908999999999997</v>
      </c>
      <c r="P1022" s="399">
        <v>3.4249999999999998</v>
      </c>
      <c r="Q1022" s="399">
        <v>5.6589</v>
      </c>
      <c r="S1022" s="399">
        <v>5.5701000000000001</v>
      </c>
      <c r="X1022" s="399">
        <v>1.9778</v>
      </c>
      <c r="Y1022" s="399">
        <v>5.6909999999999998</v>
      </c>
      <c r="Z1022" s="399">
        <v>12.0724</v>
      </c>
    </row>
    <row r="1023" spans="1:26">
      <c r="A1023" s="402">
        <v>44076</v>
      </c>
      <c r="E1023" s="400">
        <v>1.9399</v>
      </c>
      <c r="G1023" s="400">
        <v>7.3357999999999999</v>
      </c>
      <c r="H1023" s="400">
        <v>5.3204000000000002</v>
      </c>
      <c r="I1023" s="400">
        <v>8.5048999999999992</v>
      </c>
      <c r="J1023" s="400">
        <v>8.7026000000000003</v>
      </c>
      <c r="K1023" s="400">
        <v>7.0476999999999999</v>
      </c>
      <c r="L1023" s="400">
        <v>11.542299999999999</v>
      </c>
      <c r="M1023" s="400">
        <v>7.3914</v>
      </c>
      <c r="N1023" s="400">
        <v>8.5764999999999993</v>
      </c>
      <c r="O1023" s="400">
        <v>4.7907999999999999</v>
      </c>
      <c r="P1023" s="399">
        <v>3.4260999999999999</v>
      </c>
      <c r="Q1023" s="399">
        <v>5.6569000000000003</v>
      </c>
      <c r="S1023" s="399">
        <v>5.5701000000000001</v>
      </c>
      <c r="X1023" s="399">
        <v>1.9778</v>
      </c>
      <c r="Y1023" s="399">
        <v>5.6909999999999998</v>
      </c>
      <c r="Z1023" s="399">
        <v>12.0724</v>
      </c>
    </row>
    <row r="1024" spans="1:26">
      <c r="A1024" s="402">
        <v>44077</v>
      </c>
      <c r="E1024" s="400">
        <v>1.9399</v>
      </c>
      <c r="G1024" s="400">
        <v>7.3357999999999999</v>
      </c>
      <c r="H1024" s="400">
        <v>5.3204000000000002</v>
      </c>
      <c r="I1024" s="400">
        <v>8.5048999999999992</v>
      </c>
      <c r="J1024" s="400">
        <v>8.7026000000000003</v>
      </c>
      <c r="K1024" s="400">
        <v>7.0476999999999999</v>
      </c>
      <c r="L1024" s="400">
        <v>11.542299999999999</v>
      </c>
      <c r="M1024" s="400">
        <v>7.3914</v>
      </c>
      <c r="N1024" s="400">
        <v>8.5764999999999993</v>
      </c>
      <c r="O1024" s="400">
        <v>4.7845000000000004</v>
      </c>
      <c r="P1024" s="399">
        <v>3.4064999999999999</v>
      </c>
      <c r="Q1024" s="399">
        <v>5.6524999999999999</v>
      </c>
      <c r="S1024" s="399">
        <v>5.5701000000000001</v>
      </c>
      <c r="X1024" s="399">
        <v>1.9778</v>
      </c>
      <c r="Y1024" s="399">
        <v>5.6909999999999998</v>
      </c>
      <c r="Z1024" s="399">
        <v>12.0724</v>
      </c>
    </row>
    <row r="1025" spans="1:26">
      <c r="A1025" s="402">
        <v>44078</v>
      </c>
      <c r="E1025" s="400">
        <v>1.9399</v>
      </c>
      <c r="G1025" s="400">
        <v>7.3357999999999999</v>
      </c>
      <c r="H1025" s="400">
        <v>5.3204000000000002</v>
      </c>
      <c r="I1025" s="400">
        <v>8.5048999999999992</v>
      </c>
      <c r="J1025" s="400">
        <v>8.7026000000000003</v>
      </c>
      <c r="K1025" s="400">
        <v>7.0476999999999999</v>
      </c>
      <c r="L1025" s="400">
        <v>11.542299999999999</v>
      </c>
      <c r="M1025" s="400">
        <v>7.3914</v>
      </c>
      <c r="N1025" s="400">
        <v>8.5764999999999993</v>
      </c>
      <c r="O1025" s="400">
        <v>4.7727000000000004</v>
      </c>
      <c r="P1025" s="399">
        <v>3.4257</v>
      </c>
      <c r="Q1025" s="399">
        <v>5.6489000000000003</v>
      </c>
      <c r="S1025" s="399">
        <v>5.5701000000000001</v>
      </c>
      <c r="X1025" s="399">
        <v>1.9778</v>
      </c>
      <c r="Y1025" s="399">
        <v>5.6909999999999998</v>
      </c>
      <c r="Z1025" s="399">
        <v>12.0724</v>
      </c>
    </row>
    <row r="1026" spans="1:26">
      <c r="A1026" s="402">
        <v>44081</v>
      </c>
      <c r="E1026" s="400">
        <v>1.9399</v>
      </c>
      <c r="G1026" s="400">
        <v>7.3357999999999999</v>
      </c>
      <c r="H1026" s="400">
        <v>5.3204000000000002</v>
      </c>
      <c r="I1026" s="400">
        <v>8.5048999999999992</v>
      </c>
      <c r="J1026" s="400">
        <v>8.7026000000000003</v>
      </c>
      <c r="K1026" s="400">
        <v>7.0476999999999999</v>
      </c>
      <c r="L1026" s="400">
        <v>11.542299999999999</v>
      </c>
      <c r="M1026" s="400">
        <v>7.3914</v>
      </c>
      <c r="N1026" s="400">
        <v>8.5764999999999993</v>
      </c>
      <c r="O1026" s="400">
        <v>4.7645</v>
      </c>
      <c r="P1026" s="399">
        <v>3.4043000000000001</v>
      </c>
      <c r="Q1026" s="399">
        <v>5.64</v>
      </c>
      <c r="S1026" s="399">
        <v>5.5701000000000001</v>
      </c>
      <c r="X1026" s="399">
        <v>1.9778</v>
      </c>
      <c r="Y1026" s="399">
        <v>5.6909999999999998</v>
      </c>
      <c r="Z1026" s="399">
        <v>12.0724</v>
      </c>
    </row>
    <row r="1027" spans="1:26">
      <c r="A1027" s="402">
        <v>44082</v>
      </c>
      <c r="E1027" s="400">
        <v>1.9399</v>
      </c>
      <c r="G1027" s="400">
        <v>7.3357999999999999</v>
      </c>
      <c r="H1027" s="400">
        <v>5.3204000000000002</v>
      </c>
      <c r="I1027" s="400">
        <v>8.5048999999999992</v>
      </c>
      <c r="J1027" s="400">
        <v>8.7026000000000003</v>
      </c>
      <c r="K1027" s="400">
        <v>7.0476999999999999</v>
      </c>
      <c r="L1027" s="400">
        <v>11.542299999999999</v>
      </c>
      <c r="M1027" s="400">
        <v>7.3914</v>
      </c>
      <c r="N1027" s="400">
        <v>8.5764999999999993</v>
      </c>
      <c r="O1027" s="400">
        <v>4.7542999999999997</v>
      </c>
      <c r="P1027" s="399">
        <v>3.4007999999999998</v>
      </c>
      <c r="Q1027" s="399">
        <v>5.6356999999999999</v>
      </c>
      <c r="S1027" s="399">
        <v>5.5701000000000001</v>
      </c>
      <c r="X1027" s="399">
        <v>1.9778</v>
      </c>
      <c r="Y1027" s="399">
        <v>5.6909999999999998</v>
      </c>
      <c r="Z1027" s="399">
        <v>12.0724</v>
      </c>
    </row>
    <row r="1028" spans="1:26">
      <c r="A1028" s="402">
        <v>44083</v>
      </c>
      <c r="E1028" s="400">
        <v>1.9399</v>
      </c>
      <c r="G1028" s="400">
        <v>7.3357999999999999</v>
      </c>
      <c r="H1028" s="400">
        <v>5.3204000000000002</v>
      </c>
      <c r="I1028" s="400">
        <v>8.5048999999999992</v>
      </c>
      <c r="J1028" s="400">
        <v>8.7026000000000003</v>
      </c>
      <c r="K1028" s="400">
        <v>7.0476999999999999</v>
      </c>
      <c r="L1028" s="400">
        <v>11.542299999999999</v>
      </c>
      <c r="M1028" s="400">
        <v>7.3914</v>
      </c>
      <c r="N1028" s="400">
        <v>8.5764999999999993</v>
      </c>
      <c r="O1028" s="400">
        <v>4.7499000000000002</v>
      </c>
      <c r="P1028" s="399">
        <v>3.4083999999999999</v>
      </c>
      <c r="Q1028" s="399">
        <v>5.6359000000000004</v>
      </c>
      <c r="S1028" s="399">
        <v>5.5701000000000001</v>
      </c>
      <c r="X1028" s="399">
        <v>1.9778</v>
      </c>
      <c r="Y1028" s="399">
        <v>5.6909999999999998</v>
      </c>
      <c r="Z1028" s="399">
        <v>12.0724</v>
      </c>
    </row>
    <row r="1029" spans="1:26">
      <c r="A1029" s="402">
        <v>44084</v>
      </c>
      <c r="E1029" s="400">
        <v>1.9399</v>
      </c>
      <c r="G1029" s="400">
        <v>7.3357999999999999</v>
      </c>
      <c r="H1029" s="400">
        <v>5.3204000000000002</v>
      </c>
      <c r="I1029" s="400">
        <v>8.5048999999999992</v>
      </c>
      <c r="J1029" s="400">
        <v>8.7026000000000003</v>
      </c>
      <c r="K1029" s="400">
        <v>7.0476999999999999</v>
      </c>
      <c r="L1029" s="400">
        <v>11.542299999999999</v>
      </c>
      <c r="M1029" s="400">
        <v>7.3914</v>
      </c>
      <c r="N1029" s="400">
        <v>8.5764999999999993</v>
      </c>
      <c r="O1029" s="400">
        <v>4.7441000000000004</v>
      </c>
      <c r="P1029" s="399">
        <v>3.4053</v>
      </c>
      <c r="Q1029" s="399">
        <v>5.6321000000000003</v>
      </c>
      <c r="S1029" s="399">
        <v>5.5701000000000001</v>
      </c>
      <c r="X1029" s="399">
        <v>1.9778</v>
      </c>
      <c r="Y1029" s="399">
        <v>5.6909999999999998</v>
      </c>
      <c r="Z1029" s="399">
        <v>12.0724</v>
      </c>
    </row>
    <row r="1030" spans="1:26">
      <c r="A1030" s="402">
        <v>44085</v>
      </c>
      <c r="E1030" s="400">
        <v>1.9399</v>
      </c>
      <c r="G1030" s="400">
        <v>7.3357999999999999</v>
      </c>
      <c r="H1030" s="400">
        <v>5.3204000000000002</v>
      </c>
      <c r="I1030" s="400">
        <v>8.5048999999999992</v>
      </c>
      <c r="J1030" s="400">
        <v>8.7026000000000003</v>
      </c>
      <c r="K1030" s="400">
        <v>7.0476999999999999</v>
      </c>
      <c r="L1030" s="400">
        <v>11.542299999999999</v>
      </c>
      <c r="M1030" s="400">
        <v>7.3914</v>
      </c>
      <c r="N1030" s="400">
        <v>8.5764999999999993</v>
      </c>
      <c r="O1030" s="400">
        <v>4.7324999999999999</v>
      </c>
      <c r="P1030" s="399">
        <v>3.4127000000000001</v>
      </c>
      <c r="Q1030" s="399">
        <v>5.6273999999999997</v>
      </c>
      <c r="S1030" s="399">
        <v>5.5701000000000001</v>
      </c>
      <c r="X1030" s="399">
        <v>1.9778</v>
      </c>
      <c r="Y1030" s="399">
        <v>5.6909999999999998</v>
      </c>
      <c r="Z1030" s="399">
        <v>12.0724</v>
      </c>
    </row>
    <row r="1031" spans="1:26">
      <c r="A1031" s="402">
        <v>44088</v>
      </c>
      <c r="E1031" s="400">
        <v>1.9399</v>
      </c>
      <c r="G1031" s="400">
        <v>7.3357999999999999</v>
      </c>
      <c r="H1031" s="400">
        <v>5.3204000000000002</v>
      </c>
      <c r="I1031" s="400">
        <v>8.5048999999999992</v>
      </c>
      <c r="J1031" s="400">
        <v>8.7026000000000003</v>
      </c>
      <c r="K1031" s="400">
        <v>7.0476999999999999</v>
      </c>
      <c r="L1031" s="400">
        <v>11.542299999999999</v>
      </c>
      <c r="M1031" s="400">
        <v>7.3914</v>
      </c>
      <c r="N1031" s="400">
        <v>8.5764999999999993</v>
      </c>
      <c r="O1031" s="400">
        <v>4.7209000000000003</v>
      </c>
      <c r="P1031" s="399">
        <v>3.4058000000000002</v>
      </c>
      <c r="Q1031" s="399">
        <v>5.6228999999999996</v>
      </c>
      <c r="S1031" s="399">
        <v>5.5701000000000001</v>
      </c>
      <c r="X1031" s="399">
        <v>1.9778</v>
      </c>
      <c r="Y1031" s="399">
        <v>5.6909999999999998</v>
      </c>
      <c r="Z1031" s="399">
        <v>12.0724</v>
      </c>
    </row>
    <row r="1032" spans="1:26">
      <c r="A1032" s="402">
        <v>44089</v>
      </c>
      <c r="E1032" s="400">
        <v>1.9399</v>
      </c>
      <c r="G1032" s="400">
        <v>7.3357999999999999</v>
      </c>
      <c r="H1032" s="400">
        <v>5.3204000000000002</v>
      </c>
      <c r="I1032" s="400">
        <v>8.5048999999999992</v>
      </c>
      <c r="J1032" s="400">
        <v>8.7026000000000003</v>
      </c>
      <c r="K1032" s="400">
        <v>7.0476999999999999</v>
      </c>
      <c r="L1032" s="400">
        <v>11.542299999999999</v>
      </c>
      <c r="M1032" s="400">
        <v>7.3914</v>
      </c>
      <c r="N1032" s="400">
        <v>8.5764999999999993</v>
      </c>
      <c r="O1032" s="400">
        <v>4.7305999999999999</v>
      </c>
      <c r="P1032" s="399">
        <v>3.3974000000000002</v>
      </c>
      <c r="Q1032" s="399">
        <v>5.6326999999999998</v>
      </c>
      <c r="S1032" s="399">
        <v>5.5701000000000001</v>
      </c>
      <c r="X1032" s="399">
        <v>1.9778</v>
      </c>
      <c r="Y1032" s="399">
        <v>5.6909999999999998</v>
      </c>
      <c r="Z1032" s="399">
        <v>12.0724</v>
      </c>
    </row>
    <row r="1033" spans="1:26">
      <c r="A1033" s="402">
        <v>44090</v>
      </c>
      <c r="E1033" s="400">
        <v>1.9399</v>
      </c>
      <c r="G1033" s="400">
        <v>7.3357999999999999</v>
      </c>
      <c r="H1033" s="400">
        <v>5.3204000000000002</v>
      </c>
      <c r="I1033" s="400">
        <v>8.5048999999999992</v>
      </c>
      <c r="J1033" s="400">
        <v>8.7026000000000003</v>
      </c>
      <c r="K1033" s="400">
        <v>7.0476999999999999</v>
      </c>
      <c r="L1033" s="400">
        <v>11.542299999999999</v>
      </c>
      <c r="M1033" s="400">
        <v>7.3914</v>
      </c>
      <c r="N1033" s="400">
        <v>8.5764999999999993</v>
      </c>
      <c r="O1033" s="400">
        <v>4.7304000000000004</v>
      </c>
      <c r="P1033" s="399">
        <v>3.3944000000000001</v>
      </c>
      <c r="Q1033" s="399">
        <v>5.633</v>
      </c>
      <c r="S1033" s="399">
        <v>5.5701000000000001</v>
      </c>
      <c r="X1033" s="399">
        <v>1.9778</v>
      </c>
      <c r="Y1033" s="399">
        <v>5.6909999999999998</v>
      </c>
      <c r="Z1033" s="399">
        <v>12.0724</v>
      </c>
    </row>
    <row r="1034" spans="1:26">
      <c r="A1034" s="402">
        <v>44091</v>
      </c>
      <c r="E1034" s="400">
        <v>1.9399</v>
      </c>
      <c r="G1034" s="400">
        <v>7.3357999999999999</v>
      </c>
      <c r="H1034" s="400">
        <v>5.3204000000000002</v>
      </c>
      <c r="I1034" s="400">
        <v>8.5048999999999992</v>
      </c>
      <c r="J1034" s="400">
        <v>8.7026000000000003</v>
      </c>
      <c r="K1034" s="400">
        <v>7.0476999999999999</v>
      </c>
      <c r="L1034" s="400">
        <v>11.542299999999999</v>
      </c>
      <c r="M1034" s="400">
        <v>7.3914</v>
      </c>
      <c r="N1034" s="400">
        <v>8.5764999999999993</v>
      </c>
      <c r="O1034" s="400">
        <v>4.7252999999999998</v>
      </c>
      <c r="P1034" s="399">
        <v>3.4115000000000002</v>
      </c>
      <c r="Q1034" s="399">
        <v>5.6271000000000004</v>
      </c>
      <c r="S1034" s="399">
        <v>5.5701000000000001</v>
      </c>
      <c r="X1034" s="399">
        <v>1.9778</v>
      </c>
      <c r="Y1034" s="399">
        <v>5.6909999999999998</v>
      </c>
      <c r="Z1034" s="399">
        <v>12.0724</v>
      </c>
    </row>
    <row r="1035" spans="1:26">
      <c r="A1035" s="402">
        <v>44092</v>
      </c>
      <c r="E1035" s="400">
        <v>1.9399</v>
      </c>
      <c r="G1035" s="400">
        <v>7.3357999999999999</v>
      </c>
      <c r="H1035" s="400">
        <v>5.3204000000000002</v>
      </c>
      <c r="I1035" s="400">
        <v>8.5048999999999992</v>
      </c>
      <c r="J1035" s="400">
        <v>8.7026000000000003</v>
      </c>
      <c r="K1035" s="400">
        <v>7.0476999999999999</v>
      </c>
      <c r="L1035" s="400">
        <v>11.542299999999999</v>
      </c>
      <c r="M1035" s="400">
        <v>7.3914</v>
      </c>
      <c r="N1035" s="400">
        <v>8.5764999999999993</v>
      </c>
      <c r="O1035" s="400">
        <v>4.7195999999999998</v>
      </c>
      <c r="P1035" s="399">
        <v>3.4060999999999999</v>
      </c>
      <c r="Q1035" s="399">
        <v>5.6285999999999996</v>
      </c>
      <c r="S1035" s="399">
        <v>5.5701000000000001</v>
      </c>
      <c r="X1035" s="399">
        <v>1.9778</v>
      </c>
      <c r="Y1035" s="399">
        <v>5.6909999999999998</v>
      </c>
      <c r="Z1035" s="399">
        <v>12.0724</v>
      </c>
    </row>
    <row r="1036" spans="1:26">
      <c r="A1036" s="402">
        <v>44095</v>
      </c>
      <c r="E1036" s="400">
        <v>1.9399</v>
      </c>
      <c r="G1036" s="400">
        <v>7.3357999999999999</v>
      </c>
      <c r="H1036" s="400">
        <v>5.3204000000000002</v>
      </c>
      <c r="I1036" s="400">
        <v>8.5048999999999992</v>
      </c>
      <c r="J1036" s="400">
        <v>8.7026000000000003</v>
      </c>
      <c r="K1036" s="400">
        <v>7.0476999999999999</v>
      </c>
      <c r="L1036" s="400">
        <v>11.542299999999999</v>
      </c>
      <c r="M1036" s="400">
        <v>7.3914</v>
      </c>
      <c r="N1036" s="400">
        <v>8.5764999999999993</v>
      </c>
      <c r="O1036" s="400">
        <v>4.6989999999999998</v>
      </c>
      <c r="P1036" s="399">
        <v>3.4407000000000001</v>
      </c>
      <c r="Q1036" s="399">
        <v>5.6237000000000004</v>
      </c>
      <c r="S1036" s="399">
        <v>5.5701000000000001</v>
      </c>
      <c r="X1036" s="399">
        <v>1.9778</v>
      </c>
      <c r="Y1036" s="399">
        <v>5.6909999999999998</v>
      </c>
      <c r="Z1036" s="399">
        <v>12.0724</v>
      </c>
    </row>
    <row r="1037" spans="1:26">
      <c r="A1037" s="402">
        <v>44096</v>
      </c>
      <c r="E1037" s="400">
        <v>1.9399</v>
      </c>
      <c r="G1037" s="400">
        <v>7.3357999999999999</v>
      </c>
      <c r="H1037" s="400">
        <v>5.3204000000000002</v>
      </c>
      <c r="I1037" s="400">
        <v>8.5048999999999992</v>
      </c>
      <c r="J1037" s="400">
        <v>8.7026000000000003</v>
      </c>
      <c r="K1037" s="400">
        <v>7.0476999999999999</v>
      </c>
      <c r="L1037" s="400">
        <v>11.542299999999999</v>
      </c>
      <c r="M1037" s="400">
        <v>7.3914</v>
      </c>
      <c r="N1037" s="400">
        <v>8.5764999999999993</v>
      </c>
      <c r="O1037" s="400">
        <v>4.6947000000000001</v>
      </c>
      <c r="P1037" s="399">
        <v>3.4712000000000001</v>
      </c>
      <c r="Q1037" s="399">
        <v>5.6174999999999997</v>
      </c>
      <c r="S1037" s="399">
        <v>5.5701000000000001</v>
      </c>
      <c r="X1037" s="399">
        <v>1.9778</v>
      </c>
      <c r="Y1037" s="399">
        <v>5.6909999999999998</v>
      </c>
      <c r="Z1037" s="399">
        <v>12.0724</v>
      </c>
    </row>
    <row r="1038" spans="1:26">
      <c r="A1038" s="402">
        <v>44097</v>
      </c>
      <c r="E1038" s="400">
        <v>1.9399</v>
      </c>
      <c r="G1038" s="400">
        <v>7.3357999999999999</v>
      </c>
      <c r="H1038" s="400">
        <v>5.3204000000000002</v>
      </c>
      <c r="I1038" s="400">
        <v>8.5048999999999992</v>
      </c>
      <c r="J1038" s="400">
        <v>8.7026000000000003</v>
      </c>
      <c r="K1038" s="400">
        <v>7.0476999999999999</v>
      </c>
      <c r="L1038" s="400">
        <v>11.542299999999999</v>
      </c>
      <c r="M1038" s="400">
        <v>7.3914</v>
      </c>
      <c r="N1038" s="400">
        <v>8.5764999999999993</v>
      </c>
      <c r="O1038" s="400">
        <v>4.6875</v>
      </c>
      <c r="P1038" s="399">
        <v>3.4514</v>
      </c>
      <c r="Q1038" s="399">
        <v>5.6166</v>
      </c>
      <c r="S1038" s="399">
        <v>5.5701000000000001</v>
      </c>
      <c r="X1038" s="399">
        <v>1.9778</v>
      </c>
      <c r="Y1038" s="399">
        <v>5.6909999999999998</v>
      </c>
      <c r="Z1038" s="399">
        <v>12.0724</v>
      </c>
    </row>
    <row r="1039" spans="1:26">
      <c r="A1039" s="402">
        <v>44098</v>
      </c>
      <c r="E1039" s="400">
        <v>1.9399</v>
      </c>
      <c r="G1039" s="400">
        <v>7.3357999999999999</v>
      </c>
      <c r="H1039" s="400">
        <v>5.3204000000000002</v>
      </c>
      <c r="I1039" s="400">
        <v>8.5048999999999992</v>
      </c>
      <c r="J1039" s="400">
        <v>8.7026000000000003</v>
      </c>
      <c r="K1039" s="400">
        <v>7.0476999999999999</v>
      </c>
      <c r="L1039" s="400">
        <v>11.542299999999999</v>
      </c>
      <c r="M1039" s="400">
        <v>7.3914</v>
      </c>
      <c r="N1039" s="400">
        <v>8.5764999999999993</v>
      </c>
      <c r="O1039" s="400">
        <v>4.6729000000000003</v>
      </c>
      <c r="P1039" s="399">
        <v>3.4883999999999999</v>
      </c>
      <c r="Q1039" s="399">
        <v>5.6116999999999999</v>
      </c>
      <c r="S1039" s="399">
        <v>5.5701000000000001</v>
      </c>
      <c r="X1039" s="399">
        <v>1.9778</v>
      </c>
      <c r="Y1039" s="399">
        <v>5.6909999999999998</v>
      </c>
      <c r="Z1039" s="399">
        <v>12.0724</v>
      </c>
    </row>
    <row r="1040" spans="1:26">
      <c r="A1040" s="402">
        <v>44099</v>
      </c>
      <c r="E1040" s="400">
        <v>1.9399</v>
      </c>
      <c r="G1040" s="400">
        <v>7.3357999999999999</v>
      </c>
      <c r="H1040" s="400">
        <v>5.3204000000000002</v>
      </c>
      <c r="I1040" s="400">
        <v>8.5048999999999992</v>
      </c>
      <c r="J1040" s="400">
        <v>8.7026000000000003</v>
      </c>
      <c r="K1040" s="400">
        <v>7.0476999999999999</v>
      </c>
      <c r="L1040" s="400">
        <v>11.542299999999999</v>
      </c>
      <c r="M1040" s="400">
        <v>7.3914</v>
      </c>
      <c r="N1040" s="400">
        <v>8.5764999999999993</v>
      </c>
      <c r="O1040" s="400">
        <v>4.6645000000000003</v>
      </c>
      <c r="P1040" s="399">
        <v>3.5402</v>
      </c>
      <c r="Q1040" s="399">
        <v>5.6055999999999999</v>
      </c>
      <c r="S1040" s="399">
        <v>5.5701000000000001</v>
      </c>
      <c r="X1040" s="399">
        <v>1.9778</v>
      </c>
      <c r="Y1040" s="399">
        <v>5.6909999999999998</v>
      </c>
      <c r="Z1040" s="399">
        <v>12.0724</v>
      </c>
    </row>
    <row r="1041" spans="1:26">
      <c r="A1041" s="402">
        <v>44102</v>
      </c>
      <c r="E1041" s="400">
        <v>1.9399</v>
      </c>
      <c r="G1041" s="400">
        <v>7.3357999999999999</v>
      </c>
      <c r="H1041" s="400">
        <v>5.3204000000000002</v>
      </c>
      <c r="I1041" s="400">
        <v>8.5048999999999992</v>
      </c>
      <c r="J1041" s="400">
        <v>8.7026000000000003</v>
      </c>
      <c r="K1041" s="400">
        <v>7.0476999999999999</v>
      </c>
      <c r="L1041" s="400">
        <v>11.542299999999999</v>
      </c>
      <c r="M1041" s="400">
        <v>7.3914</v>
      </c>
      <c r="N1041" s="400">
        <v>8.5764999999999993</v>
      </c>
      <c r="O1041" s="400">
        <v>4.6597</v>
      </c>
      <c r="P1041" s="399">
        <v>3.5105</v>
      </c>
      <c r="Q1041" s="399">
        <v>5.6001000000000003</v>
      </c>
      <c r="S1041" s="399">
        <v>5.5701000000000001</v>
      </c>
      <c r="X1041" s="399">
        <v>1.9778</v>
      </c>
      <c r="Y1041" s="399">
        <v>5.6909999999999998</v>
      </c>
      <c r="Z1041" s="399">
        <v>12.0724</v>
      </c>
    </row>
    <row r="1042" spans="1:26">
      <c r="A1042" s="402">
        <v>44103</v>
      </c>
      <c r="E1042" s="400">
        <v>1.9399</v>
      </c>
      <c r="G1042" s="400">
        <v>7.3357999999999999</v>
      </c>
      <c r="H1042" s="400">
        <v>5.3204000000000002</v>
      </c>
      <c r="I1042" s="400">
        <v>8.5048999999999992</v>
      </c>
      <c r="J1042" s="400">
        <v>8.7026000000000003</v>
      </c>
      <c r="K1042" s="400">
        <v>7.0476999999999999</v>
      </c>
      <c r="L1042" s="400">
        <v>11.542299999999999</v>
      </c>
      <c r="M1042" s="400">
        <v>7.3914</v>
      </c>
      <c r="N1042" s="400">
        <v>8.5764999999999993</v>
      </c>
      <c r="O1042" s="400">
        <v>4.657</v>
      </c>
      <c r="P1042" s="399">
        <v>3.4950000000000001</v>
      </c>
      <c r="Q1042" s="399">
        <v>5.5967000000000002</v>
      </c>
      <c r="S1042" s="399">
        <v>5.5701000000000001</v>
      </c>
      <c r="X1042" s="399">
        <v>1.9778</v>
      </c>
      <c r="Y1042" s="399">
        <v>5.6909999999999998</v>
      </c>
      <c r="Z1042" s="399">
        <v>12.0724</v>
      </c>
    </row>
    <row r="1043" spans="1:26">
      <c r="A1043" s="402">
        <v>44104</v>
      </c>
      <c r="E1043" s="400">
        <v>1.9399</v>
      </c>
      <c r="G1043" s="400">
        <v>7.3357999999999999</v>
      </c>
      <c r="H1043" s="400">
        <v>5.3204000000000002</v>
      </c>
      <c r="I1043" s="400">
        <v>8.5048999999999992</v>
      </c>
      <c r="J1043" s="400">
        <v>8.7026000000000003</v>
      </c>
      <c r="K1043" s="400">
        <v>7.0476999999999999</v>
      </c>
      <c r="L1043" s="400">
        <v>11.542299999999999</v>
      </c>
      <c r="M1043" s="400">
        <v>7.3914</v>
      </c>
      <c r="N1043" s="400">
        <v>8.5764999999999993</v>
      </c>
      <c r="O1043" s="400">
        <v>4.6603000000000003</v>
      </c>
      <c r="P1043" s="399">
        <v>3.4901</v>
      </c>
      <c r="Q1043" s="399">
        <v>5.5948000000000002</v>
      </c>
      <c r="S1043" s="399">
        <v>5.5701000000000001</v>
      </c>
      <c r="X1043" s="399">
        <v>1.9778</v>
      </c>
      <c r="Y1043" s="399">
        <v>5.6909999999999998</v>
      </c>
      <c r="Z1043" s="399">
        <v>12.0724</v>
      </c>
    </row>
    <row r="1044" spans="1:26">
      <c r="A1044" s="402">
        <v>44105</v>
      </c>
      <c r="E1044" s="400">
        <v>1.9542999999999999</v>
      </c>
      <c r="G1044" s="400">
        <v>7.5839999999999996</v>
      </c>
      <c r="H1044" s="400">
        <v>5.3579999999999997</v>
      </c>
      <c r="I1044" s="400">
        <v>8.7162000000000006</v>
      </c>
      <c r="J1044" s="400">
        <v>8.8109999999999999</v>
      </c>
      <c r="K1044" s="400">
        <v>7.0273000000000003</v>
      </c>
      <c r="L1044" s="400">
        <v>11.7728</v>
      </c>
      <c r="M1044" s="400">
        <v>7.4227999999999996</v>
      </c>
      <c r="N1044" s="400">
        <v>8.5944000000000003</v>
      </c>
      <c r="O1044" s="400">
        <v>4.7755999999999998</v>
      </c>
      <c r="P1044" s="399">
        <v>3.5444</v>
      </c>
      <c r="Q1044" s="399">
        <v>5.6492000000000004</v>
      </c>
      <c r="S1044" s="399">
        <v>5.5705</v>
      </c>
      <c r="X1044" s="399">
        <v>2.0145</v>
      </c>
      <c r="Y1044" s="399">
        <v>5.7108999999999996</v>
      </c>
      <c r="Z1044" s="399">
        <v>12.1365</v>
      </c>
    </row>
    <row r="1045" spans="1:26">
      <c r="A1045" s="402">
        <v>44106</v>
      </c>
      <c r="E1045" s="400">
        <v>1.9542999999999999</v>
      </c>
      <c r="G1045" s="400">
        <v>7.5839999999999996</v>
      </c>
      <c r="H1045" s="400">
        <v>5.3579999999999997</v>
      </c>
      <c r="I1045" s="400">
        <v>8.7162000000000006</v>
      </c>
      <c r="J1045" s="400">
        <v>8.8109999999999999</v>
      </c>
      <c r="K1045" s="400">
        <v>7.0273000000000003</v>
      </c>
      <c r="L1045" s="400">
        <v>11.7728</v>
      </c>
      <c r="M1045" s="400">
        <v>7.4227999999999996</v>
      </c>
      <c r="N1045" s="400">
        <v>8.5944000000000003</v>
      </c>
      <c r="O1045" s="400">
        <v>4.7674000000000003</v>
      </c>
      <c r="P1045" s="399">
        <v>3.5184000000000002</v>
      </c>
      <c r="Q1045" s="399">
        <v>5.6475999999999997</v>
      </c>
      <c r="S1045" s="399">
        <v>5.5705</v>
      </c>
      <c r="X1045" s="399">
        <v>2.0145</v>
      </c>
      <c r="Y1045" s="399">
        <v>5.7108999999999996</v>
      </c>
      <c r="Z1045" s="399">
        <v>12.1365</v>
      </c>
    </row>
    <row r="1046" spans="1:26">
      <c r="A1046" s="402">
        <v>44109</v>
      </c>
      <c r="E1046" s="400">
        <v>1.9542999999999999</v>
      </c>
      <c r="G1046" s="400">
        <v>7.5839999999999996</v>
      </c>
      <c r="H1046" s="400">
        <v>5.3579999999999997</v>
      </c>
      <c r="I1046" s="400">
        <v>8.7162000000000006</v>
      </c>
      <c r="J1046" s="400">
        <v>8.8109999999999999</v>
      </c>
      <c r="K1046" s="400">
        <v>7.0273000000000003</v>
      </c>
      <c r="L1046" s="400">
        <v>11.7728</v>
      </c>
      <c r="M1046" s="400">
        <v>7.4227999999999996</v>
      </c>
      <c r="N1046" s="400">
        <v>8.5944000000000003</v>
      </c>
      <c r="O1046" s="400">
        <v>4.7663000000000002</v>
      </c>
      <c r="P1046" s="399">
        <v>3.4950000000000001</v>
      </c>
      <c r="Q1046" s="399">
        <v>5.6379999999999999</v>
      </c>
      <c r="S1046" s="399">
        <v>5.5705</v>
      </c>
      <c r="X1046" s="399">
        <v>2.0145</v>
      </c>
      <c r="Y1046" s="399">
        <v>5.7108999999999996</v>
      </c>
      <c r="Z1046" s="399">
        <v>12.1365</v>
      </c>
    </row>
    <row r="1047" spans="1:26">
      <c r="A1047" s="402">
        <v>44110</v>
      </c>
      <c r="E1047" s="400">
        <v>1.9542999999999999</v>
      </c>
      <c r="G1047" s="400">
        <v>7.5839999999999996</v>
      </c>
      <c r="H1047" s="400">
        <v>5.3579999999999997</v>
      </c>
      <c r="I1047" s="400">
        <v>8.7162000000000006</v>
      </c>
      <c r="J1047" s="400">
        <v>8.8109999999999999</v>
      </c>
      <c r="K1047" s="400">
        <v>7.0273000000000003</v>
      </c>
      <c r="L1047" s="400">
        <v>11.7728</v>
      </c>
      <c r="M1047" s="400">
        <v>7.4227999999999996</v>
      </c>
      <c r="N1047" s="400">
        <v>8.5944000000000003</v>
      </c>
      <c r="O1047" s="400">
        <v>4.7706999999999997</v>
      </c>
      <c r="P1047" s="399">
        <v>3.4904000000000002</v>
      </c>
      <c r="Q1047" s="399">
        <v>5.6322999999999999</v>
      </c>
      <c r="S1047" s="399">
        <v>5.5705</v>
      </c>
      <c r="X1047" s="399">
        <v>2.0145</v>
      </c>
      <c r="Y1047" s="399">
        <v>5.7108999999999996</v>
      </c>
      <c r="Z1047" s="399">
        <v>12.1365</v>
      </c>
    </row>
    <row r="1048" spans="1:26">
      <c r="A1048" s="402">
        <v>44111</v>
      </c>
      <c r="E1048" s="400">
        <v>1.9542999999999999</v>
      </c>
      <c r="G1048" s="400">
        <v>7.5839999999999996</v>
      </c>
      <c r="H1048" s="400">
        <v>5.3579999999999997</v>
      </c>
      <c r="I1048" s="400">
        <v>8.7162000000000006</v>
      </c>
      <c r="J1048" s="400">
        <v>8.8109999999999999</v>
      </c>
      <c r="K1048" s="400">
        <v>7.0273000000000003</v>
      </c>
      <c r="L1048" s="400">
        <v>11.7728</v>
      </c>
      <c r="M1048" s="400">
        <v>7.4227999999999996</v>
      </c>
      <c r="N1048" s="400">
        <v>8.5944000000000003</v>
      </c>
      <c r="O1048" s="400">
        <v>4.7679</v>
      </c>
      <c r="P1048" s="399">
        <v>3.4685999999999999</v>
      </c>
      <c r="Q1048" s="399">
        <v>5.6323999999999996</v>
      </c>
      <c r="S1048" s="399">
        <v>5.5705</v>
      </c>
      <c r="X1048" s="399">
        <v>2.0145</v>
      </c>
      <c r="Y1048" s="399">
        <v>5.7108999999999996</v>
      </c>
      <c r="Z1048" s="399">
        <v>12.1365</v>
      </c>
    </row>
    <row r="1049" spans="1:26">
      <c r="A1049" s="402">
        <v>44112</v>
      </c>
      <c r="E1049" s="400">
        <v>1.9542999999999999</v>
      </c>
      <c r="G1049" s="400">
        <v>7.5839999999999996</v>
      </c>
      <c r="H1049" s="400">
        <v>5.3579999999999997</v>
      </c>
      <c r="I1049" s="400">
        <v>8.7162000000000006</v>
      </c>
      <c r="J1049" s="400">
        <v>8.8109999999999999</v>
      </c>
      <c r="K1049" s="400">
        <v>7.0273000000000003</v>
      </c>
      <c r="L1049" s="400">
        <v>11.7728</v>
      </c>
      <c r="M1049" s="400">
        <v>7.4227999999999996</v>
      </c>
      <c r="N1049" s="400">
        <v>8.5944000000000003</v>
      </c>
      <c r="O1049" s="400">
        <v>4.7648999999999999</v>
      </c>
      <c r="P1049" s="399">
        <v>3.4578000000000002</v>
      </c>
      <c r="Q1049" s="399">
        <v>5.6334</v>
      </c>
      <c r="S1049" s="399">
        <v>5.5705</v>
      </c>
      <c r="X1049" s="399">
        <v>2.0145</v>
      </c>
      <c r="Y1049" s="399">
        <v>5.7108999999999996</v>
      </c>
      <c r="Z1049" s="399">
        <v>12.1365</v>
      </c>
    </row>
    <row r="1050" spans="1:26">
      <c r="A1050" s="402">
        <v>44113</v>
      </c>
      <c r="E1050" s="400">
        <v>1.9542999999999999</v>
      </c>
      <c r="G1050" s="400">
        <v>7.5839999999999996</v>
      </c>
      <c r="H1050" s="400">
        <v>5.3579999999999997</v>
      </c>
      <c r="I1050" s="400">
        <v>8.7162000000000006</v>
      </c>
      <c r="J1050" s="400">
        <v>8.8109999999999999</v>
      </c>
      <c r="K1050" s="400">
        <v>7.0273000000000003</v>
      </c>
      <c r="L1050" s="400">
        <v>11.7728</v>
      </c>
      <c r="M1050" s="400">
        <v>7.4227999999999996</v>
      </c>
      <c r="N1050" s="400">
        <v>8.5944000000000003</v>
      </c>
      <c r="O1050" s="400">
        <v>4.7610000000000001</v>
      </c>
      <c r="P1050" s="399">
        <v>3.4506000000000001</v>
      </c>
      <c r="Q1050" s="399">
        <v>5.6295000000000002</v>
      </c>
      <c r="S1050" s="399">
        <v>5.5705</v>
      </c>
      <c r="X1050" s="399">
        <v>2.0145</v>
      </c>
      <c r="Y1050" s="399">
        <v>5.7108999999999996</v>
      </c>
      <c r="Z1050" s="399">
        <v>12.1365</v>
      </c>
    </row>
    <row r="1051" spans="1:26">
      <c r="A1051" s="402">
        <v>44116</v>
      </c>
      <c r="E1051" s="400">
        <v>1.9542999999999999</v>
      </c>
      <c r="G1051" s="400">
        <v>7.5839999999999996</v>
      </c>
      <c r="H1051" s="400">
        <v>5.3579999999999997</v>
      </c>
      <c r="I1051" s="400">
        <v>8.7162000000000006</v>
      </c>
      <c r="J1051" s="400">
        <v>8.8109999999999999</v>
      </c>
      <c r="K1051" s="400">
        <v>7.0273000000000003</v>
      </c>
      <c r="L1051" s="400">
        <v>11.7728</v>
      </c>
      <c r="M1051" s="400">
        <v>7.4227999999999996</v>
      </c>
      <c r="N1051" s="400">
        <v>8.5944000000000003</v>
      </c>
      <c r="O1051" s="400">
        <v>4.7530000000000001</v>
      </c>
      <c r="P1051" s="399">
        <v>3.4340999999999999</v>
      </c>
      <c r="Q1051" s="399">
        <v>5.6254</v>
      </c>
      <c r="S1051" s="399">
        <v>5.5705</v>
      </c>
      <c r="X1051" s="399">
        <v>2.0145</v>
      </c>
      <c r="Y1051" s="399">
        <v>5.7108999999999996</v>
      </c>
      <c r="Z1051" s="399">
        <v>12.1365</v>
      </c>
    </row>
    <row r="1052" spans="1:26">
      <c r="A1052" s="402">
        <v>44117</v>
      </c>
      <c r="E1052" s="400">
        <v>1.9542999999999999</v>
      </c>
      <c r="G1052" s="400">
        <v>7.5839999999999996</v>
      </c>
      <c r="H1052" s="400">
        <v>5.3579999999999997</v>
      </c>
      <c r="I1052" s="400">
        <v>8.7162000000000006</v>
      </c>
      <c r="J1052" s="400">
        <v>8.8109999999999999</v>
      </c>
      <c r="K1052" s="400">
        <v>7.0273000000000003</v>
      </c>
      <c r="L1052" s="400">
        <v>11.7728</v>
      </c>
      <c r="M1052" s="400">
        <v>7.4227999999999996</v>
      </c>
      <c r="N1052" s="400">
        <v>8.5944000000000003</v>
      </c>
      <c r="O1052" s="400">
        <v>4.7538</v>
      </c>
      <c r="P1052" s="399">
        <v>3.4365000000000001</v>
      </c>
      <c r="Q1052" s="399">
        <v>5.6280000000000001</v>
      </c>
      <c r="S1052" s="399">
        <v>5.5705</v>
      </c>
      <c r="X1052" s="399">
        <v>2.0145</v>
      </c>
      <c r="Y1052" s="399">
        <v>5.7108999999999996</v>
      </c>
      <c r="Z1052" s="399">
        <v>12.1365</v>
      </c>
    </row>
    <row r="1053" spans="1:26">
      <c r="A1053" s="402">
        <v>44118</v>
      </c>
      <c r="E1053" s="400">
        <v>1.9542999999999999</v>
      </c>
      <c r="G1053" s="400">
        <v>7.5839999999999996</v>
      </c>
      <c r="H1053" s="400">
        <v>5.3579999999999997</v>
      </c>
      <c r="I1053" s="400">
        <v>8.7162000000000006</v>
      </c>
      <c r="J1053" s="400">
        <v>8.8109999999999999</v>
      </c>
      <c r="K1053" s="400">
        <v>7.0273000000000003</v>
      </c>
      <c r="L1053" s="400">
        <v>11.7728</v>
      </c>
      <c r="M1053" s="400">
        <v>7.4227999999999996</v>
      </c>
      <c r="N1053" s="400">
        <v>8.5944000000000003</v>
      </c>
      <c r="O1053" s="400">
        <v>4.7473000000000001</v>
      </c>
      <c r="P1053" s="399">
        <v>3.4405999999999999</v>
      </c>
      <c r="Q1053" s="399">
        <v>5.6256000000000004</v>
      </c>
      <c r="S1053" s="399">
        <v>5.5705</v>
      </c>
      <c r="X1053" s="399">
        <v>2.0145</v>
      </c>
      <c r="Y1053" s="399">
        <v>5.7108999999999996</v>
      </c>
      <c r="Z1053" s="399">
        <v>12.1365</v>
      </c>
    </row>
    <row r="1054" spans="1:26">
      <c r="A1054" s="402">
        <v>44119</v>
      </c>
      <c r="E1054" s="400">
        <v>1.9542999999999999</v>
      </c>
      <c r="G1054" s="400">
        <v>7.5839999999999996</v>
      </c>
      <c r="H1054" s="400">
        <v>5.3579999999999997</v>
      </c>
      <c r="I1054" s="400">
        <v>8.7162000000000006</v>
      </c>
      <c r="J1054" s="400">
        <v>8.8109999999999999</v>
      </c>
      <c r="K1054" s="400">
        <v>7.0273000000000003</v>
      </c>
      <c r="L1054" s="400">
        <v>11.7728</v>
      </c>
      <c r="M1054" s="400">
        <v>7.4227999999999996</v>
      </c>
      <c r="N1054" s="400">
        <v>8.5944000000000003</v>
      </c>
      <c r="O1054" s="400">
        <v>4.7454000000000001</v>
      </c>
      <c r="P1054" s="399">
        <v>3.4965999999999999</v>
      </c>
      <c r="Q1054" s="399">
        <v>5.6273999999999997</v>
      </c>
      <c r="S1054" s="399">
        <v>5.5705</v>
      </c>
      <c r="X1054" s="399">
        <v>2.0145</v>
      </c>
      <c r="Y1054" s="399">
        <v>5.7108999999999996</v>
      </c>
      <c r="Z1054" s="399">
        <v>12.1365</v>
      </c>
    </row>
    <row r="1055" spans="1:26">
      <c r="A1055" s="402">
        <v>44120</v>
      </c>
      <c r="E1055" s="400">
        <v>1.9542999999999999</v>
      </c>
      <c r="G1055" s="400">
        <v>7.5839999999999996</v>
      </c>
      <c r="H1055" s="400">
        <v>5.3579999999999997</v>
      </c>
      <c r="I1055" s="400">
        <v>8.7162000000000006</v>
      </c>
      <c r="J1055" s="400">
        <v>8.8109999999999999</v>
      </c>
      <c r="K1055" s="400">
        <v>7.0273000000000003</v>
      </c>
      <c r="L1055" s="400">
        <v>11.7728</v>
      </c>
      <c r="M1055" s="400">
        <v>7.4227999999999996</v>
      </c>
      <c r="N1055" s="400">
        <v>8.5944000000000003</v>
      </c>
      <c r="O1055" s="400">
        <v>4.7382999999999997</v>
      </c>
      <c r="P1055" s="399">
        <v>3.4843000000000002</v>
      </c>
      <c r="Q1055" s="399">
        <v>5.6252000000000004</v>
      </c>
      <c r="S1055" s="399">
        <v>5.5705</v>
      </c>
      <c r="X1055" s="399">
        <v>2.0145</v>
      </c>
      <c r="Y1055" s="399">
        <v>5.7108999999999996</v>
      </c>
      <c r="Z1055" s="399">
        <v>12.1365</v>
      </c>
    </row>
    <row r="1056" spans="1:26">
      <c r="A1056" s="402">
        <v>44123</v>
      </c>
      <c r="E1056" s="400">
        <v>1.9542999999999999</v>
      </c>
      <c r="G1056" s="400">
        <v>7.5839999999999996</v>
      </c>
      <c r="H1056" s="400">
        <v>5.3579999999999997</v>
      </c>
      <c r="I1056" s="400">
        <v>8.7162000000000006</v>
      </c>
      <c r="J1056" s="400">
        <v>8.8109999999999999</v>
      </c>
      <c r="K1056" s="400">
        <v>7.0273000000000003</v>
      </c>
      <c r="L1056" s="400">
        <v>11.7728</v>
      </c>
      <c r="M1056" s="400">
        <v>7.4227999999999996</v>
      </c>
      <c r="N1056" s="400">
        <v>8.5944000000000003</v>
      </c>
      <c r="O1056" s="400">
        <v>4.7285000000000004</v>
      </c>
      <c r="P1056" s="399">
        <v>3.4687000000000001</v>
      </c>
      <c r="Q1056" s="399">
        <v>5.6185999999999998</v>
      </c>
      <c r="S1056" s="399">
        <v>5.5705</v>
      </c>
      <c r="X1056" s="399">
        <v>2.0145</v>
      </c>
      <c r="Y1056" s="399">
        <v>5.7108999999999996</v>
      </c>
      <c r="Z1056" s="399">
        <v>12.1365</v>
      </c>
    </row>
    <row r="1057" spans="1:26">
      <c r="A1057" s="402">
        <v>44124</v>
      </c>
      <c r="E1057" s="400">
        <v>1.9542999999999999</v>
      </c>
      <c r="G1057" s="400">
        <v>7.5839999999999996</v>
      </c>
      <c r="H1057" s="400">
        <v>5.3579999999999997</v>
      </c>
      <c r="I1057" s="400">
        <v>8.7162000000000006</v>
      </c>
      <c r="J1057" s="400">
        <v>8.8109999999999999</v>
      </c>
      <c r="K1057" s="400">
        <v>7.0273000000000003</v>
      </c>
      <c r="L1057" s="400">
        <v>11.7728</v>
      </c>
      <c r="M1057" s="400">
        <v>7.4227999999999996</v>
      </c>
      <c r="N1057" s="400">
        <v>8.5944000000000003</v>
      </c>
      <c r="O1057" s="400">
        <v>4.7267999999999999</v>
      </c>
      <c r="P1057" s="399">
        <v>3.4615</v>
      </c>
      <c r="Q1057" s="399">
        <v>5.6165000000000003</v>
      </c>
      <c r="S1057" s="399">
        <v>5.5705</v>
      </c>
      <c r="X1057" s="399">
        <v>2.0145</v>
      </c>
      <c r="Y1057" s="399">
        <v>5.7108999999999996</v>
      </c>
      <c r="Z1057" s="399">
        <v>12.1365</v>
      </c>
    </row>
    <row r="1058" spans="1:26">
      <c r="A1058" s="402">
        <v>44125</v>
      </c>
      <c r="E1058" s="400">
        <v>1.9542999999999999</v>
      </c>
      <c r="G1058" s="400">
        <v>7.5839999999999996</v>
      </c>
      <c r="H1058" s="400">
        <v>5.3579999999999997</v>
      </c>
      <c r="I1058" s="400">
        <v>8.7162000000000006</v>
      </c>
      <c r="J1058" s="400">
        <v>8.8109999999999999</v>
      </c>
      <c r="K1058" s="400">
        <v>7.0273000000000003</v>
      </c>
      <c r="L1058" s="400">
        <v>11.7728</v>
      </c>
      <c r="M1058" s="400">
        <v>7.4227999999999996</v>
      </c>
      <c r="N1058" s="400">
        <v>8.5944000000000003</v>
      </c>
      <c r="O1058" s="400">
        <v>4.7234999999999996</v>
      </c>
      <c r="P1058" s="399">
        <v>3.4481000000000002</v>
      </c>
      <c r="Q1058" s="399">
        <v>5.6196000000000002</v>
      </c>
      <c r="S1058" s="399">
        <v>5.5705</v>
      </c>
      <c r="X1058" s="399">
        <v>2.0145</v>
      </c>
      <c r="Y1058" s="399">
        <v>5.7108999999999996</v>
      </c>
      <c r="Z1058" s="399">
        <v>12.1365</v>
      </c>
    </row>
    <row r="1059" spans="1:26">
      <c r="A1059" s="402">
        <v>44126</v>
      </c>
      <c r="E1059" s="400">
        <v>1.9542999999999999</v>
      </c>
      <c r="G1059" s="400">
        <v>7.5839999999999996</v>
      </c>
      <c r="H1059" s="400">
        <v>5.3579999999999997</v>
      </c>
      <c r="I1059" s="400">
        <v>8.7162000000000006</v>
      </c>
      <c r="J1059" s="400">
        <v>8.8109999999999999</v>
      </c>
      <c r="K1059" s="400">
        <v>7.0273000000000003</v>
      </c>
      <c r="L1059" s="400">
        <v>11.7728</v>
      </c>
      <c r="M1059" s="400">
        <v>7.4227999999999996</v>
      </c>
      <c r="N1059" s="400">
        <v>8.5944000000000003</v>
      </c>
      <c r="O1059" s="400">
        <v>4.7225000000000001</v>
      </c>
      <c r="P1059" s="399">
        <v>3.4540000000000002</v>
      </c>
      <c r="Q1059" s="399">
        <v>5.6204000000000001</v>
      </c>
      <c r="S1059" s="399">
        <v>5.5705</v>
      </c>
      <c r="X1059" s="399">
        <v>2.0145</v>
      </c>
      <c r="Y1059" s="399">
        <v>5.7108999999999996</v>
      </c>
      <c r="Z1059" s="399">
        <v>12.1365</v>
      </c>
    </row>
    <row r="1060" spans="1:26">
      <c r="A1060" s="402">
        <v>44127</v>
      </c>
      <c r="E1060" s="400">
        <v>1.9542999999999999</v>
      </c>
      <c r="G1060" s="400">
        <v>7.5839999999999996</v>
      </c>
      <c r="H1060" s="400">
        <v>5.3579999999999997</v>
      </c>
      <c r="I1060" s="400">
        <v>8.7162000000000006</v>
      </c>
      <c r="J1060" s="400">
        <v>8.8109999999999999</v>
      </c>
      <c r="K1060" s="400">
        <v>7.0273000000000003</v>
      </c>
      <c r="L1060" s="400">
        <v>11.7728</v>
      </c>
      <c r="M1060" s="400">
        <v>7.4227999999999996</v>
      </c>
      <c r="N1060" s="400">
        <v>8.5944000000000003</v>
      </c>
      <c r="O1060" s="400">
        <v>4.7207999999999997</v>
      </c>
      <c r="P1060" s="399">
        <v>3.4451999999999998</v>
      </c>
      <c r="Q1060" s="399">
        <v>5.6226000000000003</v>
      </c>
      <c r="S1060" s="399">
        <v>5.5705</v>
      </c>
      <c r="X1060" s="399">
        <v>2.0145</v>
      </c>
      <c r="Y1060" s="399">
        <v>5.7108999999999996</v>
      </c>
      <c r="Z1060" s="399">
        <v>12.1365</v>
      </c>
    </row>
    <row r="1061" spans="1:26">
      <c r="A1061" s="402">
        <v>44130</v>
      </c>
      <c r="E1061" s="400">
        <v>1.9542999999999999</v>
      </c>
      <c r="G1061" s="400">
        <v>7.5839999999999996</v>
      </c>
      <c r="H1061" s="400">
        <v>5.3579999999999997</v>
      </c>
      <c r="I1061" s="400">
        <v>8.7162000000000006</v>
      </c>
      <c r="J1061" s="400">
        <v>8.8109999999999999</v>
      </c>
      <c r="K1061" s="400">
        <v>7.0273000000000003</v>
      </c>
      <c r="L1061" s="400">
        <v>11.7728</v>
      </c>
      <c r="M1061" s="400">
        <v>7.4227999999999996</v>
      </c>
      <c r="N1061" s="400">
        <v>8.5944000000000003</v>
      </c>
      <c r="O1061" s="400">
        <v>4.7073999999999998</v>
      </c>
      <c r="P1061" s="399">
        <v>3.4573999999999998</v>
      </c>
      <c r="Q1061" s="399">
        <v>5.6172000000000004</v>
      </c>
      <c r="S1061" s="399">
        <v>5.5705</v>
      </c>
      <c r="X1061" s="399">
        <v>2.0145</v>
      </c>
      <c r="Y1061" s="399">
        <v>5.7108999999999996</v>
      </c>
      <c r="Z1061" s="399">
        <v>12.1365</v>
      </c>
    </row>
    <row r="1062" spans="1:26">
      <c r="A1062" s="402">
        <v>44131</v>
      </c>
      <c r="E1062" s="400">
        <v>1.9542999999999999</v>
      </c>
      <c r="G1062" s="400">
        <v>7.5839999999999996</v>
      </c>
      <c r="H1062" s="400">
        <v>5.3579999999999997</v>
      </c>
      <c r="I1062" s="400">
        <v>8.7162000000000006</v>
      </c>
      <c r="J1062" s="400">
        <v>8.8109999999999999</v>
      </c>
      <c r="K1062" s="400">
        <v>7.0273000000000003</v>
      </c>
      <c r="L1062" s="400">
        <v>11.7728</v>
      </c>
      <c r="M1062" s="400">
        <v>7.4227999999999996</v>
      </c>
      <c r="N1062" s="400">
        <v>8.5944000000000003</v>
      </c>
      <c r="O1062" s="400">
        <v>4.7034000000000002</v>
      </c>
      <c r="P1062" s="399">
        <v>3.4565999999999999</v>
      </c>
      <c r="Q1062" s="399">
        <v>5.6205999999999996</v>
      </c>
      <c r="S1062" s="399">
        <v>5.5705</v>
      </c>
      <c r="X1062" s="399">
        <v>2.0145</v>
      </c>
      <c r="Y1062" s="399">
        <v>5.7108999999999996</v>
      </c>
      <c r="Z1062" s="399">
        <v>12.1365</v>
      </c>
    </row>
    <row r="1063" spans="1:26">
      <c r="A1063" s="402">
        <v>44132</v>
      </c>
      <c r="E1063" s="400">
        <v>1.9542999999999999</v>
      </c>
      <c r="G1063" s="400">
        <v>7.5839999999999996</v>
      </c>
      <c r="H1063" s="400">
        <v>5.3579999999999997</v>
      </c>
      <c r="I1063" s="400">
        <v>8.7162000000000006</v>
      </c>
      <c r="J1063" s="400">
        <v>8.8109999999999999</v>
      </c>
      <c r="K1063" s="400">
        <v>7.0273000000000003</v>
      </c>
      <c r="L1063" s="400">
        <v>11.7728</v>
      </c>
      <c r="M1063" s="400">
        <v>7.4227999999999996</v>
      </c>
      <c r="N1063" s="400">
        <v>8.5944000000000003</v>
      </c>
      <c r="O1063" s="400">
        <v>4.6886000000000001</v>
      </c>
      <c r="P1063" s="399">
        <v>3.5257000000000001</v>
      </c>
      <c r="Q1063" s="399">
        <v>5.6223999999999998</v>
      </c>
      <c r="S1063" s="399">
        <v>5.5705</v>
      </c>
      <c r="X1063" s="399">
        <v>2.0145</v>
      </c>
      <c r="Y1063" s="399">
        <v>5.7108999999999996</v>
      </c>
      <c r="Z1063" s="399">
        <v>12.1365</v>
      </c>
    </row>
    <row r="1064" spans="1:26">
      <c r="A1064" s="402">
        <v>44133</v>
      </c>
      <c r="E1064" s="400">
        <v>1.9542999999999999</v>
      </c>
      <c r="G1064" s="400">
        <v>7.5839999999999996</v>
      </c>
      <c r="H1064" s="400">
        <v>5.3579999999999997</v>
      </c>
      <c r="I1064" s="400">
        <v>8.7162000000000006</v>
      </c>
      <c r="J1064" s="400">
        <v>8.8109999999999999</v>
      </c>
      <c r="K1064" s="400">
        <v>7.0273000000000003</v>
      </c>
      <c r="L1064" s="400">
        <v>11.7728</v>
      </c>
      <c r="M1064" s="400">
        <v>7.4227999999999996</v>
      </c>
      <c r="N1064" s="400">
        <v>8.5944000000000003</v>
      </c>
      <c r="O1064" s="400">
        <v>4.6814</v>
      </c>
      <c r="P1064" s="399">
        <v>3.5268000000000002</v>
      </c>
      <c r="Q1064" s="399">
        <v>5.6191000000000004</v>
      </c>
      <c r="S1064" s="399">
        <v>5.5705</v>
      </c>
      <c r="X1064" s="399">
        <v>2.0145</v>
      </c>
      <c r="Y1064" s="399">
        <v>5.7108999999999996</v>
      </c>
      <c r="Z1064" s="399">
        <v>12.1365</v>
      </c>
    </row>
    <row r="1065" spans="1:26">
      <c r="A1065" s="402">
        <v>44134</v>
      </c>
      <c r="E1065" s="400">
        <v>1.9542999999999999</v>
      </c>
      <c r="G1065" s="400">
        <v>7.5839999999999996</v>
      </c>
      <c r="H1065" s="400">
        <v>5.3579999999999997</v>
      </c>
      <c r="I1065" s="400">
        <v>8.7162000000000006</v>
      </c>
      <c r="J1065" s="400">
        <v>8.8109999999999999</v>
      </c>
      <c r="K1065" s="400">
        <v>7.0273000000000003</v>
      </c>
      <c r="L1065" s="400">
        <v>11.7728</v>
      </c>
      <c r="M1065" s="400">
        <v>7.4227999999999996</v>
      </c>
      <c r="N1065" s="400">
        <v>8.5944000000000003</v>
      </c>
      <c r="O1065" s="400">
        <v>4.6761999999999997</v>
      </c>
      <c r="P1065" s="399">
        <v>3.5566</v>
      </c>
      <c r="Q1065" s="399">
        <v>5.6116000000000001</v>
      </c>
      <c r="S1065" s="399">
        <v>5.5705</v>
      </c>
      <c r="X1065" s="399">
        <v>2.0145</v>
      </c>
      <c r="Y1065" s="399">
        <v>5.7108999999999996</v>
      </c>
      <c r="Z1065" s="399">
        <v>12.1365</v>
      </c>
    </row>
    <row r="1066" spans="1:26">
      <c r="A1066" s="402">
        <v>44137</v>
      </c>
      <c r="E1066" s="400">
        <v>2.0045000000000002</v>
      </c>
      <c r="G1066" s="400">
        <v>7.7664999999999997</v>
      </c>
      <c r="H1066" s="400">
        <v>5.3930999999999996</v>
      </c>
      <c r="I1066" s="400">
        <v>8.8595000000000006</v>
      </c>
      <c r="J1066" s="400">
        <v>8.8310999999999993</v>
      </c>
      <c r="K1066" s="400">
        <v>6.9549000000000003</v>
      </c>
      <c r="L1066" s="400">
        <v>11.7209</v>
      </c>
      <c r="M1066" s="400">
        <v>7.3945999999999996</v>
      </c>
      <c r="N1066" s="400">
        <v>8.5367999999999995</v>
      </c>
      <c r="O1066" s="400">
        <v>4.7956000000000003</v>
      </c>
      <c r="P1066" s="399">
        <v>3.6198000000000001</v>
      </c>
      <c r="Q1066" s="399">
        <v>5.6769999999999996</v>
      </c>
      <c r="S1066" s="399">
        <v>5.5033000000000003</v>
      </c>
      <c r="X1066" s="399">
        <v>2.0175999999999998</v>
      </c>
      <c r="Y1066" s="399">
        <v>5.6890000000000001</v>
      </c>
      <c r="Z1066" s="399">
        <v>12.251899999999999</v>
      </c>
    </row>
    <row r="1067" spans="1:26">
      <c r="A1067" s="402">
        <v>44138</v>
      </c>
      <c r="E1067" s="400">
        <v>2.0045000000000002</v>
      </c>
      <c r="G1067" s="400">
        <v>7.7664999999999997</v>
      </c>
      <c r="H1067" s="400">
        <v>5.3930999999999996</v>
      </c>
      <c r="I1067" s="400">
        <v>8.8595000000000006</v>
      </c>
      <c r="J1067" s="400">
        <v>8.8310999999999993</v>
      </c>
      <c r="K1067" s="400">
        <v>6.9549000000000003</v>
      </c>
      <c r="L1067" s="400">
        <v>11.7209</v>
      </c>
      <c r="M1067" s="400">
        <v>7.3945999999999996</v>
      </c>
      <c r="N1067" s="400">
        <v>8.5367999999999995</v>
      </c>
      <c r="O1067" s="400">
        <v>4.8006000000000002</v>
      </c>
      <c r="P1067" s="399">
        <v>3.5512000000000001</v>
      </c>
      <c r="Q1067" s="399">
        <v>5.6753</v>
      </c>
      <c r="S1067" s="399">
        <v>5.5033000000000003</v>
      </c>
      <c r="X1067" s="399">
        <v>2.0175999999999998</v>
      </c>
      <c r="Y1067" s="399">
        <v>5.6890000000000001</v>
      </c>
      <c r="Z1067" s="399">
        <v>12.251899999999999</v>
      </c>
    </row>
    <row r="1068" spans="1:26">
      <c r="A1068" s="402">
        <v>44139</v>
      </c>
      <c r="E1068" s="400">
        <v>2.0045000000000002</v>
      </c>
      <c r="G1068" s="400">
        <v>7.7664999999999997</v>
      </c>
      <c r="H1068" s="400">
        <v>5.3930999999999996</v>
      </c>
      <c r="I1068" s="400">
        <v>8.8595000000000006</v>
      </c>
      <c r="J1068" s="400">
        <v>8.8310999999999993</v>
      </c>
      <c r="K1068" s="400">
        <v>6.9549000000000003</v>
      </c>
      <c r="L1068" s="400">
        <v>11.7209</v>
      </c>
      <c r="M1068" s="400">
        <v>7.3945999999999996</v>
      </c>
      <c r="N1068" s="400">
        <v>8.5367999999999995</v>
      </c>
      <c r="O1068" s="400">
        <v>4.8113000000000001</v>
      </c>
      <c r="P1068" s="399">
        <v>3.5230999999999999</v>
      </c>
      <c r="Q1068" s="399">
        <v>5.6757</v>
      </c>
      <c r="S1068" s="399">
        <v>5.5033000000000003</v>
      </c>
      <c r="X1068" s="399">
        <v>2.0175999999999998</v>
      </c>
      <c r="Y1068" s="399">
        <v>5.6890000000000001</v>
      </c>
      <c r="Z1068" s="399">
        <v>12.251899999999999</v>
      </c>
    </row>
    <row r="1069" spans="1:26">
      <c r="A1069" s="402">
        <v>44140</v>
      </c>
      <c r="E1069" s="400">
        <v>2.0045000000000002</v>
      </c>
      <c r="G1069" s="400">
        <v>7.7664999999999997</v>
      </c>
      <c r="H1069" s="400">
        <v>5.3930999999999996</v>
      </c>
      <c r="I1069" s="400">
        <v>8.8595000000000006</v>
      </c>
      <c r="J1069" s="400">
        <v>8.8310999999999993</v>
      </c>
      <c r="K1069" s="400">
        <v>6.9549000000000003</v>
      </c>
      <c r="L1069" s="400">
        <v>11.7209</v>
      </c>
      <c r="M1069" s="400">
        <v>7.3945999999999996</v>
      </c>
      <c r="N1069" s="400">
        <v>8.5367999999999995</v>
      </c>
      <c r="O1069" s="400">
        <v>4.8209999999999997</v>
      </c>
      <c r="P1069" s="399">
        <v>3.4664999999999999</v>
      </c>
      <c r="Q1069" s="399">
        <v>5.6905999999999999</v>
      </c>
      <c r="S1069" s="399">
        <v>5.5033000000000003</v>
      </c>
      <c r="X1069" s="399">
        <v>2.0175999999999998</v>
      </c>
      <c r="Y1069" s="399">
        <v>5.6890000000000001</v>
      </c>
      <c r="Z1069" s="399">
        <v>12.251899999999999</v>
      </c>
    </row>
    <row r="1070" spans="1:26">
      <c r="A1070" s="402">
        <v>44141</v>
      </c>
      <c r="E1070" s="400">
        <v>2.0045000000000002</v>
      </c>
      <c r="G1070" s="400">
        <v>7.7664999999999997</v>
      </c>
      <c r="H1070" s="400">
        <v>5.3930999999999996</v>
      </c>
      <c r="I1070" s="400">
        <v>8.8595000000000006</v>
      </c>
      <c r="J1070" s="400">
        <v>8.8310999999999993</v>
      </c>
      <c r="K1070" s="400">
        <v>6.9549000000000003</v>
      </c>
      <c r="L1070" s="400">
        <v>11.7209</v>
      </c>
      <c r="M1070" s="400">
        <v>7.3945999999999996</v>
      </c>
      <c r="N1070" s="400">
        <v>8.5367999999999995</v>
      </c>
      <c r="O1070" s="400">
        <v>4.8094999999999999</v>
      </c>
      <c r="P1070" s="399">
        <v>3.452</v>
      </c>
      <c r="Q1070" s="399">
        <v>5.6971999999999996</v>
      </c>
      <c r="S1070" s="399">
        <v>5.5033000000000003</v>
      </c>
      <c r="X1070" s="399">
        <v>2.0175999999999998</v>
      </c>
      <c r="Y1070" s="399">
        <v>5.6890000000000001</v>
      </c>
      <c r="Z1070" s="399">
        <v>12.251899999999999</v>
      </c>
    </row>
    <row r="1071" spans="1:26">
      <c r="A1071" s="402">
        <v>44144</v>
      </c>
      <c r="E1071" s="400">
        <v>2.0045000000000002</v>
      </c>
      <c r="G1071" s="400">
        <v>7.7664999999999997</v>
      </c>
      <c r="H1071" s="400">
        <v>5.3930999999999996</v>
      </c>
      <c r="I1071" s="400">
        <v>8.8595000000000006</v>
      </c>
      <c r="J1071" s="400">
        <v>8.8310999999999993</v>
      </c>
      <c r="K1071" s="400">
        <v>6.9549000000000003</v>
      </c>
      <c r="L1071" s="400">
        <v>11.7209</v>
      </c>
      <c r="M1071" s="400">
        <v>7.3945999999999996</v>
      </c>
      <c r="N1071" s="400">
        <v>8.5367999999999995</v>
      </c>
      <c r="O1071" s="400">
        <v>4.8211000000000004</v>
      </c>
      <c r="P1071" s="399">
        <v>3.3210000000000002</v>
      </c>
      <c r="Q1071" s="399">
        <v>5.6985999999999999</v>
      </c>
      <c r="S1071" s="399">
        <v>5.5033000000000003</v>
      </c>
      <c r="X1071" s="399">
        <v>2.0175999999999998</v>
      </c>
      <c r="Y1071" s="399">
        <v>5.6890000000000001</v>
      </c>
      <c r="Z1071" s="399">
        <v>12.251899999999999</v>
      </c>
    </row>
    <row r="1072" spans="1:26">
      <c r="A1072" s="402">
        <v>44145</v>
      </c>
      <c r="E1072" s="400">
        <v>2.0045000000000002</v>
      </c>
      <c r="G1072" s="400">
        <v>7.7664999999999997</v>
      </c>
      <c r="H1072" s="400">
        <v>5.3930999999999996</v>
      </c>
      <c r="I1072" s="400">
        <v>8.8595000000000006</v>
      </c>
      <c r="J1072" s="400">
        <v>8.8310999999999993</v>
      </c>
      <c r="K1072" s="400">
        <v>6.9549000000000003</v>
      </c>
      <c r="L1072" s="400">
        <v>11.7209</v>
      </c>
      <c r="M1072" s="400">
        <v>7.3945999999999996</v>
      </c>
      <c r="N1072" s="400">
        <v>8.5367999999999995</v>
      </c>
      <c r="O1072" s="400">
        <v>4.8113000000000001</v>
      </c>
      <c r="P1072" s="399">
        <v>3.3250999999999999</v>
      </c>
      <c r="Q1072" s="399">
        <v>5.6855000000000002</v>
      </c>
      <c r="S1072" s="399">
        <v>5.5033000000000003</v>
      </c>
      <c r="X1072" s="399">
        <v>2.0175999999999998</v>
      </c>
      <c r="Y1072" s="399">
        <v>5.6890000000000001</v>
      </c>
      <c r="Z1072" s="399">
        <v>12.251899999999999</v>
      </c>
    </row>
    <row r="1073" spans="1:26">
      <c r="A1073" s="402">
        <v>44146</v>
      </c>
      <c r="E1073" s="400">
        <v>2.0045000000000002</v>
      </c>
      <c r="G1073" s="400">
        <v>7.7664999999999997</v>
      </c>
      <c r="H1073" s="400">
        <v>5.3930999999999996</v>
      </c>
      <c r="I1073" s="400">
        <v>8.8595000000000006</v>
      </c>
      <c r="J1073" s="400">
        <v>8.8310999999999993</v>
      </c>
      <c r="K1073" s="400">
        <v>6.9549000000000003</v>
      </c>
      <c r="L1073" s="400">
        <v>11.7209</v>
      </c>
      <c r="M1073" s="400">
        <v>7.3945999999999996</v>
      </c>
      <c r="N1073" s="400">
        <v>8.5367999999999995</v>
      </c>
      <c r="O1073" s="400">
        <v>4.8087</v>
      </c>
      <c r="P1073" s="399">
        <v>3.3294000000000001</v>
      </c>
      <c r="Q1073" s="399">
        <v>5.6771000000000003</v>
      </c>
      <c r="S1073" s="399">
        <v>5.5033000000000003</v>
      </c>
      <c r="X1073" s="399">
        <v>2.0175999999999998</v>
      </c>
      <c r="Y1073" s="399">
        <v>5.6890000000000001</v>
      </c>
      <c r="Z1073" s="399">
        <v>12.251899999999999</v>
      </c>
    </row>
    <row r="1074" spans="1:26">
      <c r="A1074" s="402">
        <v>44147</v>
      </c>
      <c r="E1074" s="400">
        <v>2.0045000000000002</v>
      </c>
      <c r="G1074" s="400">
        <v>7.7664999999999997</v>
      </c>
      <c r="H1074" s="400">
        <v>5.3930999999999996</v>
      </c>
      <c r="I1074" s="400">
        <v>8.8595000000000006</v>
      </c>
      <c r="J1074" s="400">
        <v>8.8310999999999993</v>
      </c>
      <c r="K1074" s="400">
        <v>6.9549000000000003</v>
      </c>
      <c r="L1074" s="400">
        <v>11.7209</v>
      </c>
      <c r="M1074" s="400">
        <v>7.3945999999999996</v>
      </c>
      <c r="N1074" s="400">
        <v>8.5367999999999995</v>
      </c>
      <c r="O1074" s="400">
        <v>4.7973999999999997</v>
      </c>
      <c r="P1074" s="399">
        <v>3.3595000000000002</v>
      </c>
      <c r="Q1074" s="399">
        <v>5.6715999999999998</v>
      </c>
      <c r="S1074" s="399">
        <v>5.5033000000000003</v>
      </c>
      <c r="X1074" s="399">
        <v>2.0175999999999998</v>
      </c>
      <c r="Y1074" s="399">
        <v>5.6890000000000001</v>
      </c>
      <c r="Z1074" s="399">
        <v>12.251899999999999</v>
      </c>
    </row>
    <row r="1075" spans="1:26">
      <c r="A1075" s="402">
        <v>44148</v>
      </c>
      <c r="E1075" s="400">
        <v>2.0045000000000002</v>
      </c>
      <c r="G1075" s="400">
        <v>7.7664999999999997</v>
      </c>
      <c r="H1075" s="400">
        <v>5.3930999999999996</v>
      </c>
      <c r="I1075" s="400">
        <v>8.8595000000000006</v>
      </c>
      <c r="J1075" s="400">
        <v>8.8310999999999993</v>
      </c>
      <c r="K1075" s="400">
        <v>6.9549000000000003</v>
      </c>
      <c r="L1075" s="400">
        <v>11.7209</v>
      </c>
      <c r="M1075" s="400">
        <v>7.3945999999999996</v>
      </c>
      <c r="N1075" s="400">
        <v>8.5367999999999995</v>
      </c>
      <c r="O1075" s="400">
        <v>4.7858999999999998</v>
      </c>
      <c r="P1075" s="399">
        <v>3.3725999999999998</v>
      </c>
      <c r="Q1075" s="399">
        <v>5.6668000000000003</v>
      </c>
      <c r="S1075" s="399">
        <v>5.5033000000000003</v>
      </c>
      <c r="X1075" s="399">
        <v>2.0175999999999998</v>
      </c>
      <c r="Y1075" s="399">
        <v>5.6890000000000001</v>
      </c>
      <c r="Z1075" s="399">
        <v>12.251899999999999</v>
      </c>
    </row>
    <row r="1076" spans="1:26">
      <c r="A1076" s="402">
        <v>44151</v>
      </c>
      <c r="E1076" s="400">
        <v>2.0045000000000002</v>
      </c>
      <c r="G1076" s="400">
        <v>7.7664999999999997</v>
      </c>
      <c r="H1076" s="400">
        <v>5.3930999999999996</v>
      </c>
      <c r="I1076" s="400">
        <v>8.8595000000000006</v>
      </c>
      <c r="J1076" s="400">
        <v>8.8310999999999993</v>
      </c>
      <c r="K1076" s="400">
        <v>6.9549000000000003</v>
      </c>
      <c r="L1076" s="400">
        <v>11.7209</v>
      </c>
      <c r="M1076" s="400">
        <v>7.3945999999999996</v>
      </c>
      <c r="N1076" s="400">
        <v>8.5367999999999995</v>
      </c>
      <c r="O1076" s="400">
        <v>4.7957000000000001</v>
      </c>
      <c r="P1076" s="399">
        <v>3.3382000000000001</v>
      </c>
      <c r="Q1076" s="399">
        <v>5.6660000000000004</v>
      </c>
      <c r="S1076" s="399">
        <v>5.5033000000000003</v>
      </c>
      <c r="X1076" s="399">
        <v>2.0175999999999998</v>
      </c>
      <c r="Y1076" s="399">
        <v>5.6890000000000001</v>
      </c>
      <c r="Z1076" s="399">
        <v>12.251899999999999</v>
      </c>
    </row>
    <row r="1077" spans="1:26">
      <c r="A1077" s="402">
        <v>44152</v>
      </c>
      <c r="E1077" s="400">
        <v>2.0045000000000002</v>
      </c>
      <c r="G1077" s="400">
        <v>7.7664999999999997</v>
      </c>
      <c r="H1077" s="400">
        <v>5.3930999999999996</v>
      </c>
      <c r="I1077" s="400">
        <v>8.8595000000000006</v>
      </c>
      <c r="J1077" s="400">
        <v>8.8310999999999993</v>
      </c>
      <c r="K1077" s="400">
        <v>6.9549000000000003</v>
      </c>
      <c r="L1077" s="400">
        <v>11.7209</v>
      </c>
      <c r="M1077" s="400">
        <v>7.3945999999999996</v>
      </c>
      <c r="N1077" s="400">
        <v>8.5367999999999995</v>
      </c>
      <c r="O1077" s="400">
        <v>4.7950999999999997</v>
      </c>
      <c r="P1077" s="399">
        <v>3.3273000000000001</v>
      </c>
      <c r="Q1077" s="399">
        <v>5.6585999999999999</v>
      </c>
      <c r="S1077" s="399">
        <v>5.5033000000000003</v>
      </c>
      <c r="X1077" s="399">
        <v>2.0175999999999998</v>
      </c>
      <c r="Y1077" s="399">
        <v>5.6890000000000001</v>
      </c>
      <c r="Z1077" s="399">
        <v>12.251899999999999</v>
      </c>
    </row>
    <row r="1078" spans="1:26">
      <c r="A1078" s="402">
        <v>44153</v>
      </c>
      <c r="E1078" s="400">
        <v>2.0045000000000002</v>
      </c>
      <c r="G1078" s="400">
        <v>7.7664999999999997</v>
      </c>
      <c r="H1078" s="400">
        <v>5.3930999999999996</v>
      </c>
      <c r="I1078" s="400">
        <v>8.8595000000000006</v>
      </c>
      <c r="J1078" s="400">
        <v>8.8310999999999993</v>
      </c>
      <c r="K1078" s="400">
        <v>6.9549000000000003</v>
      </c>
      <c r="L1078" s="400">
        <v>11.7209</v>
      </c>
      <c r="M1078" s="400">
        <v>7.3945999999999996</v>
      </c>
      <c r="N1078" s="400">
        <v>8.5367999999999995</v>
      </c>
      <c r="O1078" s="400">
        <v>4.7962999999999996</v>
      </c>
      <c r="P1078" s="399">
        <v>3.3041999999999998</v>
      </c>
      <c r="Q1078" s="399">
        <v>5.6604999999999999</v>
      </c>
      <c r="S1078" s="399">
        <v>5.5033000000000003</v>
      </c>
      <c r="X1078" s="399">
        <v>2.0175999999999998</v>
      </c>
      <c r="Y1078" s="399">
        <v>5.6890000000000001</v>
      </c>
      <c r="Z1078" s="399">
        <v>12.251899999999999</v>
      </c>
    </row>
    <row r="1079" spans="1:26">
      <c r="A1079" s="402">
        <v>44154</v>
      </c>
      <c r="E1079" s="400">
        <v>2.0045000000000002</v>
      </c>
      <c r="G1079" s="400">
        <v>7.7664999999999997</v>
      </c>
      <c r="H1079" s="400">
        <v>5.3930999999999996</v>
      </c>
      <c r="I1079" s="400">
        <v>8.8595000000000006</v>
      </c>
      <c r="J1079" s="400">
        <v>8.8310999999999993</v>
      </c>
      <c r="K1079" s="400">
        <v>6.9549000000000003</v>
      </c>
      <c r="L1079" s="400">
        <v>11.7209</v>
      </c>
      <c r="M1079" s="400">
        <v>7.3945999999999996</v>
      </c>
      <c r="N1079" s="400">
        <v>8.5367999999999995</v>
      </c>
      <c r="O1079" s="400">
        <v>4.79</v>
      </c>
      <c r="P1079" s="399">
        <v>3.3098999999999998</v>
      </c>
      <c r="Q1079" s="399">
        <v>5.6574</v>
      </c>
      <c r="S1079" s="399">
        <v>5.5033000000000003</v>
      </c>
      <c r="X1079" s="399">
        <v>2.0175999999999998</v>
      </c>
      <c r="Y1079" s="399">
        <v>5.6890000000000001</v>
      </c>
      <c r="Z1079" s="399">
        <v>12.251899999999999</v>
      </c>
    </row>
    <row r="1080" spans="1:26">
      <c r="A1080" s="402">
        <v>44155</v>
      </c>
      <c r="E1080" s="400">
        <v>2.0045000000000002</v>
      </c>
      <c r="G1080" s="400">
        <v>7.7664999999999997</v>
      </c>
      <c r="H1080" s="400">
        <v>5.3930999999999996</v>
      </c>
      <c r="I1080" s="400">
        <v>8.8595000000000006</v>
      </c>
      <c r="J1080" s="400">
        <v>8.8310999999999993</v>
      </c>
      <c r="K1080" s="400">
        <v>6.9549000000000003</v>
      </c>
      <c r="L1080" s="400">
        <v>11.7209</v>
      </c>
      <c r="M1080" s="400">
        <v>7.3945999999999996</v>
      </c>
      <c r="N1080" s="400">
        <v>8.5367999999999995</v>
      </c>
      <c r="O1080" s="400">
        <v>4.7874999999999996</v>
      </c>
      <c r="P1080" s="399">
        <v>3.2972999999999999</v>
      </c>
      <c r="Q1080" s="399">
        <v>5.6593</v>
      </c>
      <c r="S1080" s="399">
        <v>5.5033000000000003</v>
      </c>
      <c r="X1080" s="399">
        <v>2.0175999999999998</v>
      </c>
      <c r="Y1080" s="399">
        <v>5.6890000000000001</v>
      </c>
      <c r="Z1080" s="399">
        <v>12.251899999999999</v>
      </c>
    </row>
    <row r="1081" spans="1:26">
      <c r="A1081" s="402">
        <v>44158</v>
      </c>
      <c r="E1081" s="400">
        <v>2.0045000000000002</v>
      </c>
      <c r="G1081" s="400">
        <v>7.7664999999999997</v>
      </c>
      <c r="H1081" s="400">
        <v>5.3930999999999996</v>
      </c>
      <c r="I1081" s="400">
        <v>8.8595000000000006</v>
      </c>
      <c r="J1081" s="400">
        <v>8.8310999999999993</v>
      </c>
      <c r="K1081" s="400">
        <v>6.9549000000000003</v>
      </c>
      <c r="L1081" s="400">
        <v>11.7209</v>
      </c>
      <c r="M1081" s="400">
        <v>7.3945999999999996</v>
      </c>
      <c r="N1081" s="400">
        <v>8.5367999999999995</v>
      </c>
      <c r="O1081" s="400">
        <v>4.7839</v>
      </c>
      <c r="P1081" s="399">
        <v>3.2505000000000002</v>
      </c>
      <c r="Q1081" s="399">
        <v>5.6585000000000001</v>
      </c>
      <c r="S1081" s="399">
        <v>5.5033000000000003</v>
      </c>
      <c r="X1081" s="399">
        <v>2.0175999999999998</v>
      </c>
      <c r="Y1081" s="399">
        <v>5.6890000000000001</v>
      </c>
      <c r="Z1081" s="399">
        <v>12.251899999999999</v>
      </c>
    </row>
    <row r="1082" spans="1:26">
      <c r="A1082" s="402">
        <v>44159</v>
      </c>
      <c r="E1082" s="400">
        <v>2.0045000000000002</v>
      </c>
      <c r="G1082" s="400">
        <v>7.7664999999999997</v>
      </c>
      <c r="H1082" s="400">
        <v>5.3930999999999996</v>
      </c>
      <c r="I1082" s="400">
        <v>8.8595000000000006</v>
      </c>
      <c r="J1082" s="400">
        <v>8.8310999999999993</v>
      </c>
      <c r="K1082" s="400">
        <v>6.9549000000000003</v>
      </c>
      <c r="L1082" s="400">
        <v>11.7209</v>
      </c>
      <c r="M1082" s="400">
        <v>7.3945999999999996</v>
      </c>
      <c r="N1082" s="400">
        <v>8.5367999999999995</v>
      </c>
      <c r="O1082" s="400">
        <v>4.7884000000000002</v>
      </c>
      <c r="P1082" s="399">
        <v>3.22</v>
      </c>
      <c r="Q1082" s="399">
        <v>5.6559999999999997</v>
      </c>
      <c r="S1082" s="399">
        <v>5.5033000000000003</v>
      </c>
      <c r="X1082" s="399">
        <v>2.0175999999999998</v>
      </c>
      <c r="Y1082" s="399">
        <v>5.6890000000000001</v>
      </c>
      <c r="Z1082" s="399">
        <v>12.251899999999999</v>
      </c>
    </row>
    <row r="1083" spans="1:26">
      <c r="A1083" s="402">
        <v>44160</v>
      </c>
      <c r="E1083" s="400">
        <v>2.0045000000000002</v>
      </c>
      <c r="G1083" s="400">
        <v>7.7664999999999997</v>
      </c>
      <c r="H1083" s="400">
        <v>5.3930999999999996</v>
      </c>
      <c r="I1083" s="400">
        <v>8.8595000000000006</v>
      </c>
      <c r="J1083" s="400">
        <v>8.8310999999999993</v>
      </c>
      <c r="K1083" s="400">
        <v>6.9549000000000003</v>
      </c>
      <c r="L1083" s="400">
        <v>11.7209</v>
      </c>
      <c r="M1083" s="400">
        <v>7.3945999999999996</v>
      </c>
      <c r="N1083" s="400">
        <v>8.5367999999999995</v>
      </c>
      <c r="O1083" s="400">
        <v>4.7843999999999998</v>
      </c>
      <c r="P1083" s="399">
        <v>3.1924000000000001</v>
      </c>
      <c r="Q1083" s="399">
        <v>5.6532</v>
      </c>
      <c r="S1083" s="399">
        <v>5.5033000000000003</v>
      </c>
      <c r="X1083" s="399">
        <v>2.0175999999999998</v>
      </c>
      <c r="Y1083" s="399">
        <v>5.6890000000000001</v>
      </c>
      <c r="Z1083" s="399">
        <v>12.251899999999999</v>
      </c>
    </row>
    <row r="1084" spans="1:26">
      <c r="A1084" s="402">
        <v>44161</v>
      </c>
      <c r="E1084" s="400">
        <v>2.0045000000000002</v>
      </c>
      <c r="G1084" s="400">
        <v>7.7664999999999997</v>
      </c>
      <c r="H1084" s="400">
        <v>5.3930999999999996</v>
      </c>
      <c r="I1084" s="400">
        <v>8.8595000000000006</v>
      </c>
      <c r="J1084" s="400">
        <v>8.8310999999999993</v>
      </c>
      <c r="K1084" s="400">
        <v>6.9549000000000003</v>
      </c>
      <c r="L1084" s="400">
        <v>11.7209</v>
      </c>
      <c r="M1084" s="400">
        <v>7.3945999999999996</v>
      </c>
      <c r="N1084" s="400">
        <v>8.5367999999999995</v>
      </c>
      <c r="O1084" s="400">
        <v>4.7816999999999998</v>
      </c>
      <c r="P1084" s="399">
        <v>3.1977000000000002</v>
      </c>
      <c r="Q1084" s="399">
        <v>5.6562000000000001</v>
      </c>
      <c r="S1084" s="399">
        <v>5.5033000000000003</v>
      </c>
      <c r="X1084" s="399">
        <v>2.0175999999999998</v>
      </c>
      <c r="Y1084" s="399">
        <v>5.6890000000000001</v>
      </c>
      <c r="Z1084" s="399">
        <v>12.251899999999999</v>
      </c>
    </row>
    <row r="1085" spans="1:26">
      <c r="A1085" s="402">
        <v>44162</v>
      </c>
      <c r="E1085" s="400">
        <v>2.0045000000000002</v>
      </c>
      <c r="G1085" s="400">
        <v>7.7664999999999997</v>
      </c>
      <c r="H1085" s="400">
        <v>5.3930999999999996</v>
      </c>
      <c r="I1085" s="400">
        <v>8.8595000000000006</v>
      </c>
      <c r="J1085" s="400">
        <v>8.8310999999999993</v>
      </c>
      <c r="K1085" s="400">
        <v>6.9549000000000003</v>
      </c>
      <c r="L1085" s="400">
        <v>11.7209</v>
      </c>
      <c r="M1085" s="400">
        <v>7.3945999999999996</v>
      </c>
      <c r="N1085" s="400">
        <v>8.5367999999999995</v>
      </c>
      <c r="O1085" s="400">
        <v>4.7782</v>
      </c>
      <c r="P1085" s="399">
        <v>3.2075</v>
      </c>
      <c r="Q1085" s="399">
        <v>5.6454000000000004</v>
      </c>
      <c r="S1085" s="399">
        <v>5.5033000000000003</v>
      </c>
      <c r="X1085" s="399">
        <v>2.0175999999999998</v>
      </c>
      <c r="Y1085" s="399">
        <v>5.6890000000000001</v>
      </c>
      <c r="Z1085" s="399">
        <v>12.251899999999999</v>
      </c>
    </row>
    <row r="1086" spans="1:26">
      <c r="A1086" s="402">
        <v>44165</v>
      </c>
      <c r="E1086" s="400">
        <v>2.0045000000000002</v>
      </c>
      <c r="G1086" s="400">
        <v>7.7664999999999997</v>
      </c>
      <c r="H1086" s="400">
        <v>5.3930999999999996</v>
      </c>
      <c r="I1086" s="400">
        <v>8.8595000000000006</v>
      </c>
      <c r="J1086" s="400">
        <v>8.8310999999999993</v>
      </c>
      <c r="K1086" s="400">
        <v>6.9549000000000003</v>
      </c>
      <c r="L1086" s="400">
        <v>11.7209</v>
      </c>
      <c r="M1086" s="400">
        <v>7.3945999999999996</v>
      </c>
      <c r="N1086" s="400">
        <v>8.5367999999999995</v>
      </c>
      <c r="O1086" s="400">
        <v>4.7708000000000004</v>
      </c>
      <c r="P1086" s="399">
        <v>3.2012999999999998</v>
      </c>
      <c r="Q1086" s="399">
        <v>5.6391999999999998</v>
      </c>
      <c r="S1086" s="399">
        <v>5.5033000000000003</v>
      </c>
      <c r="X1086" s="399">
        <v>2.0175999999999998</v>
      </c>
      <c r="Y1086" s="399">
        <v>5.6890000000000001</v>
      </c>
      <c r="Z1086" s="399">
        <v>12.251899999999999</v>
      </c>
    </row>
    <row r="1087" spans="1:26">
      <c r="A1087" s="402">
        <v>44166</v>
      </c>
      <c r="E1087" s="400">
        <v>2.0129000000000001</v>
      </c>
      <c r="G1087" s="400">
        <v>7.8278999999999996</v>
      </c>
      <c r="H1087" s="400">
        <v>5.4165999999999999</v>
      </c>
      <c r="I1087" s="400">
        <v>8.8369</v>
      </c>
      <c r="J1087" s="400">
        <v>8.8417999999999992</v>
      </c>
      <c r="K1087" s="400">
        <v>7.0567000000000002</v>
      </c>
      <c r="L1087" s="400">
        <v>11.668200000000001</v>
      </c>
      <c r="M1087" s="400">
        <v>7.5525000000000002</v>
      </c>
      <c r="N1087" s="400">
        <v>8.7706999999999997</v>
      </c>
      <c r="O1087" s="400">
        <v>4.8520000000000003</v>
      </c>
      <c r="P1087" s="399">
        <v>3.2233999999999998</v>
      </c>
      <c r="Q1087" s="399">
        <v>5.6547999999999998</v>
      </c>
      <c r="S1087" s="399">
        <v>5.5674000000000001</v>
      </c>
      <c r="X1087" s="399">
        <v>2.0146000000000002</v>
      </c>
      <c r="Y1087" s="399">
        <v>5.6881000000000004</v>
      </c>
      <c r="Z1087" s="399">
        <v>12.341900000000001</v>
      </c>
    </row>
    <row r="1088" spans="1:26">
      <c r="A1088" s="402">
        <v>44167</v>
      </c>
      <c r="E1088" s="400">
        <v>2.0129000000000001</v>
      </c>
      <c r="G1088" s="400">
        <v>7.8278999999999996</v>
      </c>
      <c r="H1088" s="400">
        <v>5.4165999999999999</v>
      </c>
      <c r="I1088" s="400">
        <v>8.8369</v>
      </c>
      <c r="J1088" s="400">
        <v>8.8417999999999992</v>
      </c>
      <c r="K1088" s="400">
        <v>7.0567000000000002</v>
      </c>
      <c r="L1088" s="400">
        <v>11.668200000000001</v>
      </c>
      <c r="M1088" s="400">
        <v>7.5525000000000002</v>
      </c>
      <c r="N1088" s="400">
        <v>8.7706999999999997</v>
      </c>
      <c r="O1088" s="400">
        <v>4.8441000000000001</v>
      </c>
      <c r="P1088" s="399">
        <v>3.1962999999999999</v>
      </c>
      <c r="Q1088" s="399">
        <v>5.6523000000000003</v>
      </c>
      <c r="S1088" s="399">
        <v>5.5674000000000001</v>
      </c>
      <c r="X1088" s="399">
        <v>2.0146000000000002</v>
      </c>
      <c r="Y1088" s="399">
        <v>5.6881000000000004</v>
      </c>
      <c r="Z1088" s="399">
        <v>12.341900000000001</v>
      </c>
    </row>
    <row r="1089" spans="1:26">
      <c r="A1089" s="402">
        <v>44168</v>
      </c>
      <c r="E1089" s="400">
        <v>2.0129000000000001</v>
      </c>
      <c r="G1089" s="400">
        <v>7.8278999999999996</v>
      </c>
      <c r="H1089" s="400">
        <v>5.4165999999999999</v>
      </c>
      <c r="I1089" s="400">
        <v>8.8369</v>
      </c>
      <c r="J1089" s="400">
        <v>8.8417999999999992</v>
      </c>
      <c r="K1089" s="400">
        <v>7.0567000000000002</v>
      </c>
      <c r="L1089" s="400">
        <v>11.668200000000001</v>
      </c>
      <c r="M1089" s="400">
        <v>7.5525000000000002</v>
      </c>
      <c r="N1089" s="400">
        <v>8.7706999999999997</v>
      </c>
      <c r="O1089" s="400">
        <v>4.8449999999999998</v>
      </c>
      <c r="P1089" s="399">
        <v>3.1705000000000001</v>
      </c>
      <c r="Q1089" s="399">
        <v>5.6447000000000003</v>
      </c>
      <c r="S1089" s="399">
        <v>5.5674000000000001</v>
      </c>
      <c r="X1089" s="399">
        <v>2.0146000000000002</v>
      </c>
      <c r="Y1089" s="399">
        <v>5.6881000000000004</v>
      </c>
      <c r="Z1089" s="399">
        <v>12.341900000000001</v>
      </c>
    </row>
    <row r="1090" spans="1:26">
      <c r="A1090" s="402">
        <v>44169</v>
      </c>
      <c r="E1090" s="400">
        <v>2.0129000000000001</v>
      </c>
      <c r="G1090" s="400">
        <v>7.8278999999999996</v>
      </c>
      <c r="H1090" s="400">
        <v>5.4165999999999999</v>
      </c>
      <c r="I1090" s="400">
        <v>8.8369</v>
      </c>
      <c r="J1090" s="400">
        <v>8.8417999999999992</v>
      </c>
      <c r="K1090" s="400">
        <v>7.0567000000000002</v>
      </c>
      <c r="L1090" s="400">
        <v>11.668200000000001</v>
      </c>
      <c r="M1090" s="400">
        <v>7.5525000000000002</v>
      </c>
      <c r="N1090" s="400">
        <v>8.7706999999999997</v>
      </c>
      <c r="O1090" s="400">
        <v>4.8441000000000001</v>
      </c>
      <c r="P1090" s="399">
        <v>3.1404999999999998</v>
      </c>
      <c r="Q1090" s="399">
        <v>5.6478999999999999</v>
      </c>
      <c r="S1090" s="399">
        <v>5.5674000000000001</v>
      </c>
      <c r="X1090" s="399">
        <v>2.0146000000000002</v>
      </c>
      <c r="Y1090" s="399">
        <v>5.6881000000000004</v>
      </c>
      <c r="Z1090" s="399">
        <v>12.341900000000001</v>
      </c>
    </row>
    <row r="1091" spans="1:26">
      <c r="A1091" s="402">
        <v>44172</v>
      </c>
      <c r="E1091" s="400">
        <v>2.0129000000000001</v>
      </c>
      <c r="G1091" s="400">
        <v>7.8278999999999996</v>
      </c>
      <c r="H1091" s="400">
        <v>5.4165999999999999</v>
      </c>
      <c r="I1091" s="400">
        <v>8.8369</v>
      </c>
      <c r="J1091" s="400">
        <v>8.8417999999999992</v>
      </c>
      <c r="K1091" s="400">
        <v>7.0567000000000002</v>
      </c>
      <c r="L1091" s="400">
        <v>11.668200000000001</v>
      </c>
      <c r="M1091" s="400">
        <v>7.5525000000000002</v>
      </c>
      <c r="N1091" s="400">
        <v>8.7706999999999997</v>
      </c>
      <c r="O1091" s="400">
        <v>4.8376000000000001</v>
      </c>
      <c r="P1091" s="399">
        <v>3.1147</v>
      </c>
      <c r="Q1091" s="399">
        <v>5.6458000000000004</v>
      </c>
      <c r="S1091" s="399">
        <v>5.5674000000000001</v>
      </c>
      <c r="X1091" s="399">
        <v>2.0146000000000002</v>
      </c>
      <c r="Y1091" s="399">
        <v>5.6881000000000004</v>
      </c>
      <c r="Z1091" s="399">
        <v>12.341900000000001</v>
      </c>
    </row>
    <row r="1092" spans="1:26">
      <c r="A1092" s="402">
        <v>44173</v>
      </c>
      <c r="E1092" s="400">
        <v>2.0129000000000001</v>
      </c>
      <c r="G1092" s="400">
        <v>7.8278999999999996</v>
      </c>
      <c r="H1092" s="400">
        <v>5.4165999999999999</v>
      </c>
      <c r="I1092" s="400">
        <v>8.8369</v>
      </c>
      <c r="J1092" s="400">
        <v>8.8417999999999992</v>
      </c>
      <c r="K1092" s="400">
        <v>7.0567000000000002</v>
      </c>
      <c r="L1092" s="400">
        <v>11.668200000000001</v>
      </c>
      <c r="M1092" s="400">
        <v>7.5525000000000002</v>
      </c>
      <c r="N1092" s="400">
        <v>8.7706999999999997</v>
      </c>
      <c r="O1092" s="400">
        <v>4.8367000000000004</v>
      </c>
      <c r="P1092" s="399">
        <v>3.1082000000000001</v>
      </c>
      <c r="Q1092" s="399">
        <v>5.6508000000000003</v>
      </c>
      <c r="S1092" s="399">
        <v>5.5674000000000001</v>
      </c>
      <c r="X1092" s="399">
        <v>2.0146000000000002</v>
      </c>
      <c r="Y1092" s="399">
        <v>5.6881000000000004</v>
      </c>
      <c r="Z1092" s="399">
        <v>12.341900000000001</v>
      </c>
    </row>
    <row r="1093" spans="1:26">
      <c r="A1093" s="402">
        <v>44174</v>
      </c>
      <c r="E1093" s="400">
        <v>2.0129000000000001</v>
      </c>
      <c r="G1093" s="400">
        <v>7.8278999999999996</v>
      </c>
      <c r="H1093" s="400">
        <v>5.4165999999999999</v>
      </c>
      <c r="I1093" s="400">
        <v>8.8369</v>
      </c>
      <c r="J1093" s="400">
        <v>8.8417999999999992</v>
      </c>
      <c r="K1093" s="400">
        <v>7.0567000000000002</v>
      </c>
      <c r="L1093" s="400">
        <v>11.668200000000001</v>
      </c>
      <c r="M1093" s="400">
        <v>7.5525000000000002</v>
      </c>
      <c r="N1093" s="400">
        <v>8.7706999999999997</v>
      </c>
      <c r="O1093" s="400">
        <v>4.8330000000000002</v>
      </c>
      <c r="P1093" s="399">
        <v>3.1187</v>
      </c>
      <c r="Q1093" s="399">
        <v>5.6532</v>
      </c>
      <c r="S1093" s="399">
        <v>5.5674000000000001</v>
      </c>
      <c r="X1093" s="399">
        <v>2.0146000000000002</v>
      </c>
      <c r="Y1093" s="399">
        <v>5.6881000000000004</v>
      </c>
      <c r="Z1093" s="399">
        <v>12.341900000000001</v>
      </c>
    </row>
    <row r="1094" spans="1:26">
      <c r="A1094" s="402">
        <v>44175</v>
      </c>
      <c r="E1094" s="400">
        <v>2.0129000000000001</v>
      </c>
      <c r="G1094" s="400">
        <v>7.8278999999999996</v>
      </c>
      <c r="H1094" s="400">
        <v>5.4165999999999999</v>
      </c>
      <c r="I1094" s="400">
        <v>8.8369</v>
      </c>
      <c r="J1094" s="400">
        <v>8.8417999999999992</v>
      </c>
      <c r="K1094" s="400">
        <v>7.0567000000000002</v>
      </c>
      <c r="L1094" s="400">
        <v>11.668200000000001</v>
      </c>
      <c r="M1094" s="400">
        <v>7.5525000000000002</v>
      </c>
      <c r="N1094" s="400">
        <v>8.7706999999999997</v>
      </c>
      <c r="O1094" s="400">
        <v>4.8296000000000001</v>
      </c>
      <c r="P1094" s="399">
        <v>3.1231</v>
      </c>
      <c r="Q1094" s="399">
        <v>5.6627999999999998</v>
      </c>
      <c r="S1094" s="399">
        <v>5.5674000000000001</v>
      </c>
      <c r="X1094" s="399">
        <v>2.0146000000000002</v>
      </c>
      <c r="Y1094" s="399">
        <v>5.6881000000000004</v>
      </c>
      <c r="Z1094" s="399">
        <v>12.341900000000001</v>
      </c>
    </row>
    <row r="1095" spans="1:26">
      <c r="A1095" s="402">
        <v>44176</v>
      </c>
      <c r="E1095" s="400">
        <v>2.0129000000000001</v>
      </c>
      <c r="G1095" s="400">
        <v>7.8278999999999996</v>
      </c>
      <c r="H1095" s="400">
        <v>5.4165999999999999</v>
      </c>
      <c r="I1095" s="400">
        <v>8.8369</v>
      </c>
      <c r="J1095" s="400">
        <v>8.8417999999999992</v>
      </c>
      <c r="K1095" s="400">
        <v>7.0567000000000002</v>
      </c>
      <c r="L1095" s="400">
        <v>11.668200000000001</v>
      </c>
      <c r="M1095" s="400">
        <v>7.5525000000000002</v>
      </c>
      <c r="N1095" s="400">
        <v>8.7706999999999997</v>
      </c>
      <c r="O1095" s="400">
        <v>4.8235999999999999</v>
      </c>
      <c r="P1095" s="399">
        <v>3.1867999999999999</v>
      </c>
      <c r="Q1095" s="399">
        <v>5.6711999999999998</v>
      </c>
      <c r="S1095" s="399">
        <v>5.5674000000000001</v>
      </c>
      <c r="X1095" s="399">
        <v>2.0146000000000002</v>
      </c>
      <c r="Y1095" s="399">
        <v>5.6881000000000004</v>
      </c>
      <c r="Z1095" s="399">
        <v>12.341900000000001</v>
      </c>
    </row>
    <row r="1096" spans="1:26">
      <c r="A1096" s="402">
        <v>44179</v>
      </c>
      <c r="E1096" s="400">
        <v>2.0129000000000001</v>
      </c>
      <c r="G1096" s="400">
        <v>7.8278999999999996</v>
      </c>
      <c r="H1096" s="400">
        <v>5.4165999999999999</v>
      </c>
      <c r="I1096" s="400">
        <v>8.8369</v>
      </c>
      <c r="J1096" s="400">
        <v>8.8417999999999992</v>
      </c>
      <c r="K1096" s="400">
        <v>7.0567000000000002</v>
      </c>
      <c r="L1096" s="400">
        <v>11.668200000000001</v>
      </c>
      <c r="M1096" s="400">
        <v>7.5525000000000002</v>
      </c>
      <c r="N1096" s="400">
        <v>8.7706999999999997</v>
      </c>
      <c r="O1096" s="400">
        <v>4.8167</v>
      </c>
      <c r="P1096" s="399">
        <v>3.1760000000000002</v>
      </c>
      <c r="Q1096" s="399">
        <v>5.6687000000000003</v>
      </c>
      <c r="S1096" s="399">
        <v>5.5674000000000001</v>
      </c>
      <c r="X1096" s="399">
        <v>2.0146000000000002</v>
      </c>
      <c r="Y1096" s="399">
        <v>5.6881000000000004</v>
      </c>
      <c r="Z1096" s="399">
        <v>12.341900000000001</v>
      </c>
    </row>
    <row r="1097" spans="1:26">
      <c r="A1097" s="402">
        <v>44180</v>
      </c>
      <c r="E1097" s="400">
        <v>2.0129000000000001</v>
      </c>
      <c r="G1097" s="400">
        <v>7.8278999999999996</v>
      </c>
      <c r="H1097" s="400">
        <v>5.4165999999999999</v>
      </c>
      <c r="I1097" s="400">
        <v>8.8369</v>
      </c>
      <c r="J1097" s="400">
        <v>8.8417999999999992</v>
      </c>
      <c r="K1097" s="400">
        <v>7.0567000000000002</v>
      </c>
      <c r="L1097" s="400">
        <v>11.668200000000001</v>
      </c>
      <c r="M1097" s="400">
        <v>7.5525000000000002</v>
      </c>
      <c r="N1097" s="400">
        <v>8.7706999999999997</v>
      </c>
      <c r="O1097" s="400">
        <v>4.8249000000000004</v>
      </c>
      <c r="P1097" s="399">
        <v>3.2077</v>
      </c>
      <c r="Q1097" s="399">
        <v>5.6737000000000002</v>
      </c>
      <c r="S1097" s="399">
        <v>5.5674000000000001</v>
      </c>
      <c r="X1097" s="399">
        <v>2.0146000000000002</v>
      </c>
      <c r="Y1097" s="399">
        <v>5.6881000000000004</v>
      </c>
      <c r="Z1097" s="399">
        <v>12.341900000000001</v>
      </c>
    </row>
    <row r="1098" spans="1:26">
      <c r="A1098" s="402">
        <v>44181</v>
      </c>
      <c r="E1098" s="400">
        <v>2.0129000000000001</v>
      </c>
      <c r="G1098" s="400">
        <v>7.8278999999999996</v>
      </c>
      <c r="H1098" s="400">
        <v>5.4165999999999999</v>
      </c>
      <c r="I1098" s="400">
        <v>8.8369</v>
      </c>
      <c r="J1098" s="400">
        <v>8.8417999999999992</v>
      </c>
      <c r="K1098" s="400">
        <v>7.0567000000000002</v>
      </c>
      <c r="L1098" s="400">
        <v>11.668200000000001</v>
      </c>
      <c r="M1098" s="400">
        <v>7.5525000000000002</v>
      </c>
      <c r="N1098" s="400">
        <v>8.7706999999999997</v>
      </c>
      <c r="O1098" s="400">
        <v>4.8209</v>
      </c>
      <c r="P1098" s="399">
        <v>3.1815000000000002</v>
      </c>
      <c r="Q1098" s="399">
        <v>5.6764999999999999</v>
      </c>
      <c r="S1098" s="399">
        <v>5.5674000000000001</v>
      </c>
      <c r="X1098" s="399">
        <v>2.0146000000000002</v>
      </c>
      <c r="Y1098" s="399">
        <v>5.6881000000000004</v>
      </c>
      <c r="Z1098" s="399">
        <v>12.341900000000001</v>
      </c>
    </row>
    <row r="1099" spans="1:26">
      <c r="A1099" s="402">
        <v>44182</v>
      </c>
      <c r="E1099" s="400">
        <v>2.0129000000000001</v>
      </c>
      <c r="G1099" s="400">
        <v>7.8278999999999996</v>
      </c>
      <c r="H1099" s="400">
        <v>5.4165999999999999</v>
      </c>
      <c r="I1099" s="400">
        <v>8.8369</v>
      </c>
      <c r="J1099" s="400">
        <v>8.8417999999999992</v>
      </c>
      <c r="K1099" s="400">
        <v>7.0567000000000002</v>
      </c>
      <c r="L1099" s="400">
        <v>11.668200000000001</v>
      </c>
      <c r="M1099" s="400">
        <v>7.5525000000000002</v>
      </c>
      <c r="N1099" s="400">
        <v>8.7706999999999997</v>
      </c>
      <c r="O1099" s="400">
        <v>4.82</v>
      </c>
      <c r="P1099" s="399">
        <v>3.1680000000000001</v>
      </c>
      <c r="Q1099" s="399">
        <v>5.6817000000000002</v>
      </c>
      <c r="S1099" s="399">
        <v>5.5674000000000001</v>
      </c>
      <c r="X1099" s="399">
        <v>2.0146000000000002</v>
      </c>
      <c r="Y1099" s="399">
        <v>5.6881000000000004</v>
      </c>
      <c r="Z1099" s="399">
        <v>12.341900000000001</v>
      </c>
    </row>
    <row r="1100" spans="1:26">
      <c r="A1100" s="402">
        <v>44183</v>
      </c>
      <c r="E1100" s="400">
        <v>2.0129000000000001</v>
      </c>
      <c r="G1100" s="400">
        <v>7.8278999999999996</v>
      </c>
      <c r="H1100" s="400">
        <v>5.4165999999999999</v>
      </c>
      <c r="I1100" s="400">
        <v>8.8369</v>
      </c>
      <c r="J1100" s="400">
        <v>8.8417999999999992</v>
      </c>
      <c r="K1100" s="400">
        <v>7.0567000000000002</v>
      </c>
      <c r="L1100" s="400">
        <v>11.668200000000001</v>
      </c>
      <c r="M1100" s="400">
        <v>7.5525000000000002</v>
      </c>
      <c r="N1100" s="400">
        <v>8.7706999999999997</v>
      </c>
      <c r="O1100" s="400">
        <v>4.8171999999999997</v>
      </c>
      <c r="P1100" s="399">
        <v>3.1806000000000001</v>
      </c>
      <c r="Q1100" s="399">
        <v>5.6901000000000002</v>
      </c>
      <c r="S1100" s="399">
        <v>5.5674000000000001</v>
      </c>
      <c r="X1100" s="399">
        <v>2.0146000000000002</v>
      </c>
      <c r="Y1100" s="399">
        <v>5.6881000000000004</v>
      </c>
      <c r="Z1100" s="399">
        <v>12.341900000000001</v>
      </c>
    </row>
    <row r="1101" spans="1:26">
      <c r="A1101" s="402">
        <v>44186</v>
      </c>
      <c r="E1101" s="400">
        <v>2.0129000000000001</v>
      </c>
      <c r="G1101" s="400">
        <v>7.8278999999999996</v>
      </c>
      <c r="H1101" s="400">
        <v>5.4165999999999999</v>
      </c>
      <c r="I1101" s="400">
        <v>8.8369</v>
      </c>
      <c r="J1101" s="400">
        <v>8.8417999999999992</v>
      </c>
      <c r="K1101" s="400">
        <v>7.0567000000000002</v>
      </c>
      <c r="L1101" s="400">
        <v>11.668200000000001</v>
      </c>
      <c r="M1101" s="400">
        <v>7.5525000000000002</v>
      </c>
      <c r="N1101" s="400">
        <v>8.7706999999999997</v>
      </c>
      <c r="O1101" s="400">
        <v>4.8029999999999999</v>
      </c>
      <c r="P1101" s="399">
        <v>3.2564000000000002</v>
      </c>
      <c r="Q1101" s="399">
        <v>5.6791</v>
      </c>
      <c r="S1101" s="399">
        <v>5.5674000000000001</v>
      </c>
      <c r="X1101" s="399">
        <v>2.0146000000000002</v>
      </c>
      <c r="Y1101" s="399">
        <v>5.6881000000000004</v>
      </c>
      <c r="Z1101" s="399">
        <v>12.341900000000001</v>
      </c>
    </row>
    <row r="1102" spans="1:26">
      <c r="A1102" s="402">
        <v>44187</v>
      </c>
      <c r="E1102" s="400">
        <v>2.0129000000000001</v>
      </c>
      <c r="G1102" s="400">
        <v>7.8278999999999996</v>
      </c>
      <c r="H1102" s="400">
        <v>5.4165999999999999</v>
      </c>
      <c r="I1102" s="400">
        <v>8.8369</v>
      </c>
      <c r="J1102" s="400">
        <v>8.8417999999999992</v>
      </c>
      <c r="K1102" s="400">
        <v>7.0567000000000002</v>
      </c>
      <c r="L1102" s="400">
        <v>11.668200000000001</v>
      </c>
      <c r="M1102" s="400">
        <v>7.5525000000000002</v>
      </c>
      <c r="N1102" s="400">
        <v>8.7706999999999997</v>
      </c>
      <c r="O1102" s="400">
        <v>4.8026</v>
      </c>
      <c r="P1102" s="399">
        <v>3.2452000000000001</v>
      </c>
      <c r="Q1102" s="399">
        <v>5.6807999999999996</v>
      </c>
      <c r="S1102" s="399">
        <v>5.5674000000000001</v>
      </c>
      <c r="X1102" s="399">
        <v>2.0146000000000002</v>
      </c>
      <c r="Y1102" s="399">
        <v>5.6881000000000004</v>
      </c>
      <c r="Z1102" s="399">
        <v>12.341900000000001</v>
      </c>
    </row>
    <row r="1103" spans="1:26">
      <c r="A1103" s="402">
        <v>44188</v>
      </c>
      <c r="E1103" s="400">
        <v>2.0129000000000001</v>
      </c>
      <c r="G1103" s="400">
        <v>7.8278999999999996</v>
      </c>
      <c r="H1103" s="400">
        <v>5.4165999999999999</v>
      </c>
      <c r="I1103" s="400">
        <v>8.8369</v>
      </c>
      <c r="J1103" s="400">
        <v>8.8417999999999992</v>
      </c>
      <c r="K1103" s="400">
        <v>7.0567000000000002</v>
      </c>
      <c r="L1103" s="400">
        <v>11.668200000000001</v>
      </c>
      <c r="M1103" s="400">
        <v>7.5525000000000002</v>
      </c>
      <c r="N1103" s="400">
        <v>8.7706999999999997</v>
      </c>
      <c r="O1103" s="400">
        <v>4.8025000000000002</v>
      </c>
      <c r="P1103" s="399">
        <v>3.2418</v>
      </c>
      <c r="Q1103" s="399">
        <v>5.6802000000000001</v>
      </c>
      <c r="S1103" s="399">
        <v>5.5674000000000001</v>
      </c>
      <c r="X1103" s="399">
        <v>2.0146000000000002</v>
      </c>
      <c r="Y1103" s="399">
        <v>5.6881000000000004</v>
      </c>
      <c r="Z1103" s="399">
        <v>12.341900000000001</v>
      </c>
    </row>
    <row r="1104" spans="1:26">
      <c r="A1104" s="402">
        <v>44189</v>
      </c>
      <c r="E1104" s="400">
        <v>2.0129000000000001</v>
      </c>
      <c r="G1104" s="400">
        <v>7.8278999999999996</v>
      </c>
      <c r="H1104" s="400">
        <v>5.4165999999999999</v>
      </c>
      <c r="I1104" s="400">
        <v>8.8369</v>
      </c>
      <c r="J1104" s="400">
        <v>8.8417999999999992</v>
      </c>
      <c r="K1104" s="400">
        <v>7.0567000000000002</v>
      </c>
      <c r="L1104" s="400">
        <v>11.668200000000001</v>
      </c>
      <c r="M1104" s="400">
        <v>7.5525000000000002</v>
      </c>
      <c r="N1104" s="400">
        <v>8.7706999999999997</v>
      </c>
      <c r="O1104" s="400">
        <v>4.7973999999999997</v>
      </c>
      <c r="P1104" s="399">
        <v>3.2418</v>
      </c>
      <c r="Q1104" s="399">
        <v>5.6763000000000003</v>
      </c>
      <c r="S1104" s="399">
        <v>5.5674000000000001</v>
      </c>
      <c r="X1104" s="399">
        <v>2.0146000000000002</v>
      </c>
      <c r="Y1104" s="399">
        <v>5.6881000000000004</v>
      </c>
      <c r="Z1104" s="399">
        <v>12.341900000000001</v>
      </c>
    </row>
    <row r="1105" spans="1:26">
      <c r="A1105" s="402">
        <v>44190</v>
      </c>
      <c r="E1105" s="400">
        <v>2.0129000000000001</v>
      </c>
      <c r="G1105" s="400">
        <v>7.8278999999999996</v>
      </c>
      <c r="H1105" s="400">
        <v>5.4165999999999999</v>
      </c>
      <c r="I1105" s="400">
        <v>8.8369</v>
      </c>
      <c r="J1105" s="400">
        <v>8.8417999999999992</v>
      </c>
      <c r="K1105" s="400">
        <v>7.0567000000000002</v>
      </c>
      <c r="L1105" s="400">
        <v>11.668200000000001</v>
      </c>
      <c r="M1105" s="400">
        <v>7.5525000000000002</v>
      </c>
      <c r="N1105" s="400">
        <v>8.7706999999999997</v>
      </c>
      <c r="O1105" s="400">
        <v>4.7973999999999997</v>
      </c>
      <c r="P1105" s="399">
        <v>3.2418</v>
      </c>
      <c r="Q1105" s="399">
        <v>5.6763000000000003</v>
      </c>
      <c r="S1105" s="399">
        <v>5.5674000000000001</v>
      </c>
      <c r="X1105" s="399">
        <v>2.0146000000000002</v>
      </c>
      <c r="Y1105" s="399">
        <v>5.6881000000000004</v>
      </c>
      <c r="Z1105" s="399">
        <v>12.341900000000001</v>
      </c>
    </row>
    <row r="1106" spans="1:26">
      <c r="A1106" s="402">
        <v>44193</v>
      </c>
      <c r="E1106" s="400">
        <v>2.0129000000000001</v>
      </c>
      <c r="G1106" s="400">
        <v>7.8278999999999996</v>
      </c>
      <c r="H1106" s="400">
        <v>5.4165999999999999</v>
      </c>
      <c r="I1106" s="400">
        <v>8.8369</v>
      </c>
      <c r="J1106" s="400">
        <v>8.8417999999999992</v>
      </c>
      <c r="K1106" s="400">
        <v>7.0567000000000002</v>
      </c>
      <c r="L1106" s="400">
        <v>11.668200000000001</v>
      </c>
      <c r="M1106" s="400">
        <v>7.5525000000000002</v>
      </c>
      <c r="N1106" s="400">
        <v>8.7706999999999997</v>
      </c>
      <c r="O1106" s="400">
        <v>4.7915999999999999</v>
      </c>
      <c r="P1106" s="399">
        <v>3.1972</v>
      </c>
      <c r="Q1106" s="399">
        <v>5.6703000000000001</v>
      </c>
      <c r="S1106" s="399">
        <v>5.5674000000000001</v>
      </c>
      <c r="X1106" s="399">
        <v>2.0146000000000002</v>
      </c>
      <c r="Y1106" s="399">
        <v>5.6881000000000004</v>
      </c>
      <c r="Z1106" s="399">
        <v>12.341900000000001</v>
      </c>
    </row>
    <row r="1107" spans="1:26">
      <c r="A1107" s="402">
        <v>44194</v>
      </c>
      <c r="E1107" s="400">
        <v>2.0129000000000001</v>
      </c>
      <c r="G1107" s="400">
        <v>7.8278999999999996</v>
      </c>
      <c r="H1107" s="400">
        <v>5.4165999999999999</v>
      </c>
      <c r="I1107" s="400">
        <v>8.8369</v>
      </c>
      <c r="J1107" s="400">
        <v>8.8417999999999992</v>
      </c>
      <c r="K1107" s="400">
        <v>7.0567000000000002</v>
      </c>
      <c r="L1107" s="400">
        <v>11.668200000000001</v>
      </c>
      <c r="M1107" s="400">
        <v>7.5525000000000002</v>
      </c>
      <c r="N1107" s="400">
        <v>8.7706999999999997</v>
      </c>
      <c r="O1107" s="400">
        <v>4.7907000000000002</v>
      </c>
      <c r="P1107" s="399">
        <v>3.2099000000000002</v>
      </c>
      <c r="Q1107" s="399">
        <v>5.6628999999999996</v>
      </c>
      <c r="S1107" s="399">
        <v>5.5674000000000001</v>
      </c>
      <c r="X1107" s="399">
        <v>2.0146000000000002</v>
      </c>
      <c r="Y1107" s="399">
        <v>5.6881000000000004</v>
      </c>
      <c r="Z1107" s="399">
        <v>12.341900000000001</v>
      </c>
    </row>
    <row r="1108" spans="1:26">
      <c r="A1108" s="402">
        <v>44195</v>
      </c>
      <c r="E1108" s="400">
        <v>2.0129000000000001</v>
      </c>
      <c r="G1108" s="400">
        <v>7.8278999999999996</v>
      </c>
      <c r="H1108" s="400">
        <v>5.4165999999999999</v>
      </c>
      <c r="I1108" s="400">
        <v>8.8369</v>
      </c>
      <c r="J1108" s="400">
        <v>8.8417999999999992</v>
      </c>
      <c r="K1108" s="400">
        <v>7.0567000000000002</v>
      </c>
      <c r="L1108" s="400">
        <v>11.668200000000001</v>
      </c>
      <c r="M1108" s="400">
        <v>7.5525000000000002</v>
      </c>
      <c r="N1108" s="400">
        <v>8.7706999999999997</v>
      </c>
      <c r="O1108" s="400">
        <v>4.7861000000000002</v>
      </c>
      <c r="P1108" s="399">
        <v>3.1964999999999999</v>
      </c>
      <c r="Q1108" s="399">
        <v>5.6623999999999999</v>
      </c>
      <c r="S1108" s="399">
        <v>5.5674000000000001</v>
      </c>
      <c r="X1108" s="399">
        <v>2.0146000000000002</v>
      </c>
      <c r="Y1108" s="399">
        <v>5.6881000000000004</v>
      </c>
      <c r="Z1108" s="399">
        <v>12.341900000000001</v>
      </c>
    </row>
    <row r="1109" spans="1:26">
      <c r="A1109" s="402">
        <v>44196</v>
      </c>
      <c r="E1109" s="400">
        <v>2.0129000000000001</v>
      </c>
      <c r="G1109" s="400">
        <v>7.8278999999999996</v>
      </c>
      <c r="H1109" s="400">
        <v>5.4165999999999999</v>
      </c>
      <c r="I1109" s="400">
        <v>8.8369</v>
      </c>
      <c r="J1109" s="400">
        <v>8.8417999999999992</v>
      </c>
      <c r="K1109" s="400">
        <v>7.0567000000000002</v>
      </c>
      <c r="L1109" s="400">
        <v>11.668200000000001</v>
      </c>
      <c r="M1109" s="400">
        <v>7.5525000000000002</v>
      </c>
      <c r="N1109" s="400">
        <v>8.7706999999999997</v>
      </c>
      <c r="O1109" s="400">
        <v>4.7850000000000001</v>
      </c>
      <c r="P1109" s="399">
        <v>3.1951000000000001</v>
      </c>
      <c r="Q1109" s="399">
        <v>5.6599000000000004</v>
      </c>
      <c r="S1109" s="399">
        <v>5.5674000000000001</v>
      </c>
      <c r="X1109" s="399">
        <v>2.0146000000000002</v>
      </c>
      <c r="Y1109" s="399">
        <v>5.6881000000000004</v>
      </c>
      <c r="Z1109" s="399">
        <v>12.341900000000001</v>
      </c>
    </row>
    <row r="1110" spans="1:26">
      <c r="A1110" s="402">
        <v>44197</v>
      </c>
      <c r="E1110" s="400">
        <v>1.9776</v>
      </c>
      <c r="G1110" s="400">
        <v>7.8457999999999997</v>
      </c>
      <c r="H1110" s="400">
        <v>5.3916000000000004</v>
      </c>
      <c r="I1110" s="400">
        <v>8.8303999999999991</v>
      </c>
      <c r="J1110" s="400">
        <v>8.8958999999999993</v>
      </c>
      <c r="K1110" s="400">
        <v>7.0632999999999999</v>
      </c>
      <c r="L1110" s="400">
        <v>11.8742</v>
      </c>
      <c r="M1110" s="400">
        <v>7.5137</v>
      </c>
      <c r="N1110" s="400">
        <v>8.7454999999999998</v>
      </c>
      <c r="O1110" s="400">
        <v>4.7850000000000001</v>
      </c>
      <c r="P1110" s="399">
        <v>3.1951000000000001</v>
      </c>
      <c r="Q1110" s="399">
        <v>5.6599000000000004</v>
      </c>
      <c r="S1110" s="399">
        <v>5.5772000000000004</v>
      </c>
      <c r="X1110" s="399">
        <v>1.9653</v>
      </c>
      <c r="Y1110" s="399">
        <v>5.6424000000000003</v>
      </c>
      <c r="Z1110" s="399">
        <v>12.32</v>
      </c>
    </row>
    <row r="1111" spans="1:26">
      <c r="A1111" s="402">
        <v>44200</v>
      </c>
      <c r="E1111" s="400">
        <v>1.9776</v>
      </c>
      <c r="G1111" s="400">
        <v>7.8457999999999997</v>
      </c>
      <c r="H1111" s="400">
        <v>5.3916000000000004</v>
      </c>
      <c r="I1111" s="400">
        <v>8.8303999999999991</v>
      </c>
      <c r="J1111" s="400">
        <v>8.8958999999999993</v>
      </c>
      <c r="K1111" s="400">
        <v>7.0632999999999999</v>
      </c>
      <c r="L1111" s="400">
        <v>11.8742</v>
      </c>
      <c r="M1111" s="400">
        <v>7.5137</v>
      </c>
      <c r="N1111" s="400">
        <v>8.7454999999999998</v>
      </c>
      <c r="O1111" s="400">
        <v>4.9006999999999996</v>
      </c>
      <c r="P1111" s="399">
        <v>3.1911</v>
      </c>
      <c r="Q1111" s="399">
        <v>5.7617000000000003</v>
      </c>
      <c r="S1111" s="399">
        <v>5.5772000000000004</v>
      </c>
      <c r="X1111" s="399">
        <v>1.9653</v>
      </c>
      <c r="Y1111" s="399">
        <v>5.6424000000000003</v>
      </c>
      <c r="Z1111" s="399">
        <v>12.32</v>
      </c>
    </row>
    <row r="1112" spans="1:26">
      <c r="A1112" s="402">
        <v>44201</v>
      </c>
      <c r="E1112" s="400">
        <v>1.9776</v>
      </c>
      <c r="G1112" s="400">
        <v>7.8457999999999997</v>
      </c>
      <c r="H1112" s="400">
        <v>5.3916000000000004</v>
      </c>
      <c r="I1112" s="400">
        <v>8.8303999999999991</v>
      </c>
      <c r="J1112" s="400">
        <v>8.8958999999999993</v>
      </c>
      <c r="K1112" s="400">
        <v>7.0632999999999999</v>
      </c>
      <c r="L1112" s="400">
        <v>11.8742</v>
      </c>
      <c r="M1112" s="400">
        <v>7.5137</v>
      </c>
      <c r="N1112" s="400">
        <v>8.7454999999999998</v>
      </c>
      <c r="O1112" s="400">
        <v>4.8982999999999999</v>
      </c>
      <c r="P1112" s="399">
        <v>3.1766999999999999</v>
      </c>
      <c r="Q1112" s="399">
        <v>5.7568999999999999</v>
      </c>
      <c r="S1112" s="399">
        <v>5.5772000000000004</v>
      </c>
      <c r="X1112" s="399">
        <v>1.9653</v>
      </c>
      <c r="Y1112" s="399">
        <v>5.6424000000000003</v>
      </c>
      <c r="Z1112" s="399">
        <v>12.32</v>
      </c>
    </row>
    <row r="1113" spans="1:26">
      <c r="A1113" s="402">
        <v>44202</v>
      </c>
      <c r="E1113" s="400">
        <v>1.9776</v>
      </c>
      <c r="G1113" s="400">
        <v>7.8457999999999997</v>
      </c>
      <c r="H1113" s="400">
        <v>5.3916000000000004</v>
      </c>
      <c r="I1113" s="400">
        <v>8.8303999999999991</v>
      </c>
      <c r="J1113" s="400">
        <v>8.8958999999999993</v>
      </c>
      <c r="K1113" s="400">
        <v>7.0632999999999999</v>
      </c>
      <c r="L1113" s="400">
        <v>11.8742</v>
      </c>
      <c r="M1113" s="400">
        <v>7.5137</v>
      </c>
      <c r="N1113" s="400">
        <v>8.7454999999999998</v>
      </c>
      <c r="O1113" s="400">
        <v>4.8944000000000001</v>
      </c>
      <c r="P1113" s="399">
        <v>3.1663999999999999</v>
      </c>
      <c r="Q1113" s="399">
        <v>5.7484999999999999</v>
      </c>
      <c r="S1113" s="399">
        <v>5.5772000000000004</v>
      </c>
      <c r="X1113" s="399">
        <v>1.9653</v>
      </c>
      <c r="Y1113" s="399">
        <v>5.6424000000000003</v>
      </c>
      <c r="Z1113" s="399">
        <v>12.32</v>
      </c>
    </row>
    <row r="1114" spans="1:26">
      <c r="A1114" s="402">
        <v>44203</v>
      </c>
      <c r="E1114" s="400">
        <v>1.9776</v>
      </c>
      <c r="G1114" s="400">
        <v>7.8457999999999997</v>
      </c>
      <c r="H1114" s="400">
        <v>5.3916000000000004</v>
      </c>
      <c r="I1114" s="400">
        <v>8.8303999999999991</v>
      </c>
      <c r="J1114" s="400">
        <v>8.8958999999999993</v>
      </c>
      <c r="K1114" s="400">
        <v>7.0632999999999999</v>
      </c>
      <c r="L1114" s="400">
        <v>11.8742</v>
      </c>
      <c r="M1114" s="400">
        <v>7.5137</v>
      </c>
      <c r="N1114" s="400">
        <v>8.7454999999999998</v>
      </c>
      <c r="O1114" s="400">
        <v>4.8898000000000001</v>
      </c>
      <c r="P1114" s="399">
        <v>3.1534</v>
      </c>
      <c r="Q1114" s="399">
        <v>5.7355</v>
      </c>
      <c r="S1114" s="399">
        <v>5.5772000000000004</v>
      </c>
      <c r="X1114" s="399">
        <v>1.9653</v>
      </c>
      <c r="Y1114" s="399">
        <v>5.6424000000000003</v>
      </c>
      <c r="Z1114" s="399">
        <v>12.32</v>
      </c>
    </row>
    <row r="1115" spans="1:26">
      <c r="A1115" s="402">
        <v>44204</v>
      </c>
      <c r="E1115" s="400">
        <v>1.9776</v>
      </c>
      <c r="G1115" s="400">
        <v>7.8457999999999997</v>
      </c>
      <c r="H1115" s="400">
        <v>5.3916000000000004</v>
      </c>
      <c r="I1115" s="400">
        <v>8.8303999999999991</v>
      </c>
      <c r="J1115" s="400">
        <v>8.8958999999999993</v>
      </c>
      <c r="K1115" s="400">
        <v>7.0632999999999999</v>
      </c>
      <c r="L1115" s="400">
        <v>11.8742</v>
      </c>
      <c r="M1115" s="400">
        <v>7.5137</v>
      </c>
      <c r="N1115" s="400">
        <v>8.7454999999999998</v>
      </c>
      <c r="O1115" s="400">
        <v>4.8852000000000002</v>
      </c>
      <c r="P1115" s="399">
        <v>3.1305000000000001</v>
      </c>
      <c r="Q1115" s="399">
        <v>5.7271999999999998</v>
      </c>
      <c r="S1115" s="399">
        <v>5.5772000000000004</v>
      </c>
      <c r="X1115" s="399">
        <v>1.9653</v>
      </c>
      <c r="Y1115" s="399">
        <v>5.6424000000000003</v>
      </c>
      <c r="Z1115" s="399">
        <v>12.32</v>
      </c>
    </row>
    <row r="1116" spans="1:26">
      <c r="A1116" s="402">
        <v>44207</v>
      </c>
      <c r="E1116" s="400">
        <v>1.9776</v>
      </c>
      <c r="G1116" s="400">
        <v>7.8457999999999997</v>
      </c>
      <c r="H1116" s="400">
        <v>5.3916000000000004</v>
      </c>
      <c r="I1116" s="400">
        <v>8.8303999999999991</v>
      </c>
      <c r="J1116" s="400">
        <v>8.8958999999999993</v>
      </c>
      <c r="K1116" s="400">
        <v>7.0632999999999999</v>
      </c>
      <c r="L1116" s="400">
        <v>11.8742</v>
      </c>
      <c r="M1116" s="400">
        <v>7.5137</v>
      </c>
      <c r="N1116" s="400">
        <v>8.7454999999999998</v>
      </c>
      <c r="O1116" s="400">
        <v>4.8730000000000002</v>
      </c>
      <c r="P1116" s="399">
        <v>3.1434000000000002</v>
      </c>
      <c r="Q1116" s="399">
        <v>5.7176999999999998</v>
      </c>
      <c r="S1116" s="399">
        <v>5.5772000000000004</v>
      </c>
      <c r="X1116" s="399">
        <v>1.9653</v>
      </c>
      <c r="Y1116" s="399">
        <v>5.6424000000000003</v>
      </c>
      <c r="Z1116" s="399">
        <v>12.32</v>
      </c>
    </row>
    <row r="1117" spans="1:26">
      <c r="A1117" s="402">
        <v>44208</v>
      </c>
      <c r="E1117" s="400">
        <v>1.9776</v>
      </c>
      <c r="G1117" s="400">
        <v>7.8457999999999997</v>
      </c>
      <c r="H1117" s="400">
        <v>5.3916000000000004</v>
      </c>
      <c r="I1117" s="400">
        <v>8.8303999999999991</v>
      </c>
      <c r="J1117" s="400">
        <v>8.8958999999999993</v>
      </c>
      <c r="K1117" s="400">
        <v>7.0632999999999999</v>
      </c>
      <c r="L1117" s="400">
        <v>11.8742</v>
      </c>
      <c r="M1117" s="400">
        <v>7.5137</v>
      </c>
      <c r="N1117" s="400">
        <v>8.7454999999999998</v>
      </c>
      <c r="O1117" s="400">
        <v>4.8681000000000001</v>
      </c>
      <c r="P1117" s="399">
        <v>3.1469</v>
      </c>
      <c r="Q1117" s="399">
        <v>5.7062999999999997</v>
      </c>
      <c r="S1117" s="399">
        <v>5.5772000000000004</v>
      </c>
      <c r="X1117" s="399">
        <v>1.9653</v>
      </c>
      <c r="Y1117" s="399">
        <v>5.6424000000000003</v>
      </c>
      <c r="Z1117" s="399">
        <v>12.32</v>
      </c>
    </row>
    <row r="1118" spans="1:26">
      <c r="A1118" s="402">
        <v>44209</v>
      </c>
      <c r="E1118" s="400">
        <v>1.9776</v>
      </c>
      <c r="G1118" s="400">
        <v>7.8457999999999997</v>
      </c>
      <c r="H1118" s="400">
        <v>5.3916000000000004</v>
      </c>
      <c r="I1118" s="400">
        <v>8.8303999999999991</v>
      </c>
      <c r="J1118" s="400">
        <v>8.8958999999999993</v>
      </c>
      <c r="K1118" s="400">
        <v>7.0632999999999999</v>
      </c>
      <c r="L1118" s="400">
        <v>11.8742</v>
      </c>
      <c r="M1118" s="400">
        <v>7.5137</v>
      </c>
      <c r="N1118" s="400">
        <v>8.7454999999999998</v>
      </c>
      <c r="O1118" s="400">
        <v>4.8672000000000004</v>
      </c>
      <c r="P1118" s="399">
        <v>3.1532</v>
      </c>
      <c r="Q1118" s="399">
        <v>5.7028999999999996</v>
      </c>
      <c r="S1118" s="399">
        <v>5.5772000000000004</v>
      </c>
      <c r="X1118" s="399">
        <v>1.9653</v>
      </c>
      <c r="Y1118" s="399">
        <v>5.6424000000000003</v>
      </c>
      <c r="Z1118" s="399">
        <v>12.32</v>
      </c>
    </row>
    <row r="1119" spans="1:26">
      <c r="A1119" s="402">
        <v>44210</v>
      </c>
      <c r="E1119" s="400">
        <v>1.9776</v>
      </c>
      <c r="G1119" s="400">
        <v>7.8457999999999997</v>
      </c>
      <c r="H1119" s="400">
        <v>5.3916000000000004</v>
      </c>
      <c r="I1119" s="400">
        <v>8.8303999999999991</v>
      </c>
      <c r="J1119" s="400">
        <v>8.8958999999999993</v>
      </c>
      <c r="K1119" s="400">
        <v>7.0632999999999999</v>
      </c>
      <c r="L1119" s="400">
        <v>11.8742</v>
      </c>
      <c r="M1119" s="400">
        <v>7.5137</v>
      </c>
      <c r="N1119" s="400">
        <v>8.7454999999999998</v>
      </c>
      <c r="O1119" s="400">
        <v>4.8636999999999997</v>
      </c>
      <c r="P1119" s="399">
        <v>3.1472000000000002</v>
      </c>
      <c r="Q1119" s="399">
        <v>5.7008000000000001</v>
      </c>
      <c r="S1119" s="399">
        <v>5.5772000000000004</v>
      </c>
      <c r="X1119" s="399">
        <v>1.9653</v>
      </c>
      <c r="Y1119" s="399">
        <v>5.6424000000000003</v>
      </c>
      <c r="Z1119" s="399">
        <v>12.32</v>
      </c>
    </row>
    <row r="1120" spans="1:26">
      <c r="A1120" s="402">
        <v>44211</v>
      </c>
      <c r="E1120" s="400">
        <v>1.9776</v>
      </c>
      <c r="G1120" s="400">
        <v>7.8457999999999997</v>
      </c>
      <c r="H1120" s="400">
        <v>5.3916000000000004</v>
      </c>
      <c r="I1120" s="400">
        <v>8.8303999999999991</v>
      </c>
      <c r="J1120" s="400">
        <v>8.8958999999999993</v>
      </c>
      <c r="K1120" s="400">
        <v>7.0632999999999999</v>
      </c>
      <c r="L1120" s="400">
        <v>11.8742</v>
      </c>
      <c r="M1120" s="400">
        <v>7.5137</v>
      </c>
      <c r="N1120" s="400">
        <v>8.7454999999999998</v>
      </c>
      <c r="O1120" s="400">
        <v>4.8780000000000001</v>
      </c>
      <c r="P1120" s="399">
        <v>3.1497999999999999</v>
      </c>
      <c r="Q1120" s="399">
        <v>5.7007000000000003</v>
      </c>
      <c r="S1120" s="399">
        <v>5.5772000000000004</v>
      </c>
      <c r="X1120" s="399">
        <v>1.9653</v>
      </c>
      <c r="Y1120" s="399">
        <v>5.6424000000000003</v>
      </c>
      <c r="Z1120" s="399">
        <v>12.32</v>
      </c>
    </row>
    <row r="1121" spans="1:26">
      <c r="A1121" s="402">
        <v>44214</v>
      </c>
      <c r="E1121" s="400">
        <v>1.9776</v>
      </c>
      <c r="G1121" s="400">
        <v>7.8457999999999997</v>
      </c>
      <c r="H1121" s="400">
        <v>5.3916000000000004</v>
      </c>
      <c r="I1121" s="400">
        <v>8.8303999999999991</v>
      </c>
      <c r="J1121" s="400">
        <v>8.8958999999999993</v>
      </c>
      <c r="K1121" s="400">
        <v>7.0632999999999999</v>
      </c>
      <c r="L1121" s="400">
        <v>11.8742</v>
      </c>
      <c r="M1121" s="400">
        <v>7.5137</v>
      </c>
      <c r="N1121" s="400">
        <v>8.7454999999999998</v>
      </c>
      <c r="O1121" s="400">
        <v>4.8700999999999999</v>
      </c>
      <c r="P1121" s="399">
        <v>3.1554000000000002</v>
      </c>
      <c r="Q1121" s="399">
        <v>5.6932</v>
      </c>
      <c r="S1121" s="399">
        <v>5.5772000000000004</v>
      </c>
      <c r="X1121" s="399">
        <v>1.9653</v>
      </c>
      <c r="Y1121" s="399">
        <v>5.6424000000000003</v>
      </c>
      <c r="Z1121" s="399">
        <v>12.32</v>
      </c>
    </row>
    <row r="1122" spans="1:26">
      <c r="A1122" s="402">
        <v>44215</v>
      </c>
      <c r="E1122" s="400">
        <v>1.9776</v>
      </c>
      <c r="G1122" s="400">
        <v>7.8457999999999997</v>
      </c>
      <c r="H1122" s="400">
        <v>5.3916000000000004</v>
      </c>
      <c r="I1122" s="400">
        <v>8.8303999999999991</v>
      </c>
      <c r="J1122" s="400">
        <v>8.8958999999999993</v>
      </c>
      <c r="K1122" s="400">
        <v>7.0632999999999999</v>
      </c>
      <c r="L1122" s="400">
        <v>11.8742</v>
      </c>
      <c r="M1122" s="400">
        <v>7.5137</v>
      </c>
      <c r="N1122" s="400">
        <v>8.7454999999999998</v>
      </c>
      <c r="O1122" s="400">
        <v>4.8672000000000004</v>
      </c>
      <c r="P1122" s="399">
        <v>3.1395</v>
      </c>
      <c r="Q1122" s="399">
        <v>5.6959</v>
      </c>
      <c r="S1122" s="399">
        <v>5.5772000000000004</v>
      </c>
      <c r="X1122" s="399">
        <v>1.9653</v>
      </c>
      <c r="Y1122" s="399">
        <v>5.6424000000000003</v>
      </c>
      <c r="Z1122" s="399">
        <v>12.32</v>
      </c>
    </row>
    <row r="1123" spans="1:26">
      <c r="A1123" s="402">
        <v>44216</v>
      </c>
      <c r="E1123" s="400">
        <v>1.9776</v>
      </c>
      <c r="G1123" s="400">
        <v>7.8457999999999997</v>
      </c>
      <c r="H1123" s="400">
        <v>5.3916000000000004</v>
      </c>
      <c r="I1123" s="400">
        <v>8.8303999999999991</v>
      </c>
      <c r="J1123" s="400">
        <v>8.8958999999999993</v>
      </c>
      <c r="K1123" s="400">
        <v>7.0632999999999999</v>
      </c>
      <c r="L1123" s="400">
        <v>11.8742</v>
      </c>
      <c r="M1123" s="400">
        <v>7.5137</v>
      </c>
      <c r="N1123" s="400">
        <v>8.7454999999999998</v>
      </c>
      <c r="O1123" s="400">
        <v>4.8677000000000001</v>
      </c>
      <c r="P1123" s="399">
        <v>3.1040999999999999</v>
      </c>
      <c r="Q1123" s="399">
        <v>5.6982999999999997</v>
      </c>
      <c r="S1123" s="399">
        <v>5.5772000000000004</v>
      </c>
      <c r="X1123" s="399">
        <v>1.9653</v>
      </c>
      <c r="Y1123" s="399">
        <v>5.6424000000000003</v>
      </c>
      <c r="Z1123" s="399">
        <v>12.32</v>
      </c>
    </row>
    <row r="1124" spans="1:26">
      <c r="A1124" s="402">
        <v>44217</v>
      </c>
      <c r="E1124" s="400">
        <v>1.9776</v>
      </c>
      <c r="G1124" s="400">
        <v>7.8457999999999997</v>
      </c>
      <c r="H1124" s="400">
        <v>5.3916000000000004</v>
      </c>
      <c r="I1124" s="400">
        <v>8.8303999999999991</v>
      </c>
      <c r="J1124" s="400">
        <v>8.8958999999999993</v>
      </c>
      <c r="K1124" s="400">
        <v>7.0632999999999999</v>
      </c>
      <c r="L1124" s="400">
        <v>11.8742</v>
      </c>
      <c r="M1124" s="400">
        <v>7.5137</v>
      </c>
      <c r="N1124" s="400">
        <v>8.7454999999999998</v>
      </c>
      <c r="O1124" s="400">
        <v>4.8624000000000001</v>
      </c>
      <c r="P1124" s="399">
        <v>3.0796000000000001</v>
      </c>
      <c r="Q1124" s="399">
        <v>5.7069000000000001</v>
      </c>
      <c r="S1124" s="399">
        <v>5.5772000000000004</v>
      </c>
      <c r="X1124" s="399">
        <v>1.9653</v>
      </c>
      <c r="Y1124" s="399">
        <v>5.6424000000000003</v>
      </c>
      <c r="Z1124" s="399">
        <v>12.32</v>
      </c>
    </row>
    <row r="1125" spans="1:26">
      <c r="A1125" s="402">
        <v>44218</v>
      </c>
      <c r="E1125" s="400">
        <v>1.9776</v>
      </c>
      <c r="G1125" s="400">
        <v>7.8457999999999997</v>
      </c>
      <c r="H1125" s="400">
        <v>5.3916000000000004</v>
      </c>
      <c r="I1125" s="400">
        <v>8.8303999999999991</v>
      </c>
      <c r="J1125" s="400">
        <v>8.8958999999999993</v>
      </c>
      <c r="K1125" s="400">
        <v>7.0632999999999999</v>
      </c>
      <c r="L1125" s="400">
        <v>11.8742</v>
      </c>
      <c r="M1125" s="400">
        <v>7.5137</v>
      </c>
      <c r="N1125" s="400">
        <v>8.7454999999999998</v>
      </c>
      <c r="O1125" s="400">
        <v>4.8509000000000002</v>
      </c>
      <c r="P1125" s="399">
        <v>3.0895000000000001</v>
      </c>
      <c r="Q1125" s="399">
        <v>5.7032999999999996</v>
      </c>
      <c r="S1125" s="399">
        <v>5.5772000000000004</v>
      </c>
      <c r="X1125" s="399">
        <v>1.9653</v>
      </c>
      <c r="Y1125" s="399">
        <v>5.6424000000000003</v>
      </c>
      <c r="Z1125" s="399">
        <v>12.32</v>
      </c>
    </row>
    <row r="1126" spans="1:26">
      <c r="A1126" s="402">
        <v>44221</v>
      </c>
      <c r="E1126" s="400">
        <v>1.9776</v>
      </c>
      <c r="G1126" s="400">
        <v>7.8457999999999997</v>
      </c>
      <c r="H1126" s="400">
        <v>5.3916000000000004</v>
      </c>
      <c r="I1126" s="400">
        <v>8.8303999999999991</v>
      </c>
      <c r="J1126" s="400">
        <v>8.8958999999999993</v>
      </c>
      <c r="K1126" s="400">
        <v>7.0632999999999999</v>
      </c>
      <c r="L1126" s="400">
        <v>11.8742</v>
      </c>
      <c r="M1126" s="400">
        <v>7.5137</v>
      </c>
      <c r="N1126" s="400">
        <v>8.7454999999999998</v>
      </c>
      <c r="O1126" s="400">
        <v>4.8428000000000004</v>
      </c>
      <c r="P1126" s="399">
        <v>3.1135999999999999</v>
      </c>
      <c r="Q1126" s="399">
        <v>5.6984000000000004</v>
      </c>
      <c r="S1126" s="399">
        <v>5.5772000000000004</v>
      </c>
      <c r="X1126" s="399">
        <v>1.9653</v>
      </c>
      <c r="Y1126" s="399">
        <v>5.6424000000000003</v>
      </c>
      <c r="Z1126" s="399">
        <v>12.32</v>
      </c>
    </row>
    <row r="1127" spans="1:26">
      <c r="A1127" s="402">
        <v>44222</v>
      </c>
      <c r="E1127" s="400">
        <v>1.9776</v>
      </c>
      <c r="G1127" s="400">
        <v>7.8457999999999997</v>
      </c>
      <c r="H1127" s="400">
        <v>5.3916000000000004</v>
      </c>
      <c r="I1127" s="400">
        <v>8.8303999999999991</v>
      </c>
      <c r="J1127" s="400">
        <v>8.8958999999999993</v>
      </c>
      <c r="K1127" s="400">
        <v>7.0632999999999999</v>
      </c>
      <c r="L1127" s="400">
        <v>11.8742</v>
      </c>
      <c r="M1127" s="400">
        <v>7.5137</v>
      </c>
      <c r="N1127" s="400">
        <v>8.7454999999999998</v>
      </c>
      <c r="O1127" s="400">
        <v>4.8380999999999998</v>
      </c>
      <c r="P1127" s="399">
        <v>3.145</v>
      </c>
      <c r="Q1127" s="399">
        <v>5.6932999999999998</v>
      </c>
      <c r="S1127" s="399">
        <v>5.5772000000000004</v>
      </c>
      <c r="X1127" s="399">
        <v>1.9653</v>
      </c>
      <c r="Y1127" s="399">
        <v>5.6424000000000003</v>
      </c>
      <c r="Z1127" s="399">
        <v>12.32</v>
      </c>
    </row>
    <row r="1128" spans="1:26">
      <c r="A1128" s="402">
        <v>44223</v>
      </c>
      <c r="E1128" s="400">
        <v>1.9776</v>
      </c>
      <c r="G1128" s="400">
        <v>7.8457999999999997</v>
      </c>
      <c r="H1128" s="400">
        <v>5.3916000000000004</v>
      </c>
      <c r="I1128" s="400">
        <v>8.8303999999999991</v>
      </c>
      <c r="J1128" s="400">
        <v>8.8958999999999993</v>
      </c>
      <c r="K1128" s="400">
        <v>7.0632999999999999</v>
      </c>
      <c r="L1128" s="400">
        <v>11.8742</v>
      </c>
      <c r="M1128" s="400">
        <v>7.5137</v>
      </c>
      <c r="N1128" s="400">
        <v>8.7454999999999998</v>
      </c>
      <c r="O1128" s="400">
        <v>4.8319000000000001</v>
      </c>
      <c r="P1128" s="399">
        <v>3.1932</v>
      </c>
      <c r="Q1128" s="399">
        <v>5.6947999999999999</v>
      </c>
      <c r="S1128" s="399">
        <v>5.5772000000000004</v>
      </c>
      <c r="X1128" s="399">
        <v>1.9653</v>
      </c>
      <c r="Y1128" s="399">
        <v>5.6424000000000003</v>
      </c>
      <c r="Z1128" s="399">
        <v>12.32</v>
      </c>
    </row>
    <row r="1129" spans="1:26">
      <c r="A1129" s="402">
        <v>44224</v>
      </c>
      <c r="E1129" s="400">
        <v>1.9776</v>
      </c>
      <c r="G1129" s="400">
        <v>7.8457999999999997</v>
      </c>
      <c r="H1129" s="400">
        <v>5.3916000000000004</v>
      </c>
      <c r="I1129" s="400">
        <v>8.8303999999999991</v>
      </c>
      <c r="J1129" s="400">
        <v>8.8958999999999993</v>
      </c>
      <c r="K1129" s="400">
        <v>7.0632999999999999</v>
      </c>
      <c r="L1129" s="400">
        <v>11.8742</v>
      </c>
      <c r="M1129" s="400">
        <v>7.5137</v>
      </c>
      <c r="N1129" s="400">
        <v>8.7454999999999998</v>
      </c>
      <c r="O1129" s="400">
        <v>4.8273000000000001</v>
      </c>
      <c r="P1129" s="399">
        <v>3.2536999999999998</v>
      </c>
      <c r="Q1129" s="399">
        <v>5.6891999999999996</v>
      </c>
      <c r="S1129" s="399">
        <v>5.5772000000000004</v>
      </c>
      <c r="X1129" s="399">
        <v>1.9653</v>
      </c>
      <c r="Y1129" s="399">
        <v>5.6424000000000003</v>
      </c>
      <c r="Z1129" s="399">
        <v>12.32</v>
      </c>
    </row>
    <row r="1130" spans="1:26">
      <c r="A1130" s="402">
        <v>44225</v>
      </c>
      <c r="E1130" s="400">
        <v>1.9776</v>
      </c>
      <c r="G1130" s="400">
        <v>7.8457999999999997</v>
      </c>
      <c r="H1130" s="400">
        <v>5.3916000000000004</v>
      </c>
      <c r="I1130" s="400">
        <v>8.8303999999999991</v>
      </c>
      <c r="J1130" s="400">
        <v>8.8958999999999993</v>
      </c>
      <c r="K1130" s="400">
        <v>7.0632999999999999</v>
      </c>
      <c r="L1130" s="400">
        <v>11.8742</v>
      </c>
      <c r="M1130" s="400">
        <v>7.5137</v>
      </c>
      <c r="N1130" s="400">
        <v>8.7454999999999998</v>
      </c>
      <c r="O1130" s="400">
        <v>4.8131000000000004</v>
      </c>
      <c r="P1130" s="399">
        <v>3.2298</v>
      </c>
      <c r="Q1130" s="399">
        <v>5.681</v>
      </c>
      <c r="S1130" s="399">
        <v>5.5772000000000004</v>
      </c>
      <c r="X1130" s="399">
        <v>1.9653</v>
      </c>
      <c r="Y1130" s="399">
        <v>5.6424000000000003</v>
      </c>
      <c r="Z1130" s="399">
        <v>12.32</v>
      </c>
    </row>
    <row r="1131" spans="1:26">
      <c r="A1131" s="402">
        <v>44228</v>
      </c>
      <c r="E1131" s="400">
        <v>1.9349000000000001</v>
      </c>
      <c r="G1131" s="400">
        <v>7.7773000000000003</v>
      </c>
      <c r="H1131" s="400">
        <v>5.4046000000000003</v>
      </c>
      <c r="I1131" s="400">
        <v>8.8109999999999999</v>
      </c>
      <c r="J1131" s="400">
        <v>8.7888999999999999</v>
      </c>
      <c r="K1131" s="400">
        <v>6.9085000000000001</v>
      </c>
      <c r="L1131" s="400">
        <v>11.8089</v>
      </c>
      <c r="M1131" s="400">
        <v>7.4138000000000002</v>
      </c>
      <c r="N1131" s="400">
        <v>8.6039999999999992</v>
      </c>
      <c r="O1131" s="400">
        <v>4.9268000000000001</v>
      </c>
      <c r="P1131" s="399">
        <v>3.2587000000000002</v>
      </c>
      <c r="Q1131" s="399">
        <v>5.7169999999999996</v>
      </c>
      <c r="S1131" s="399">
        <v>5.4939999999999998</v>
      </c>
      <c r="X1131" s="399">
        <v>1.9890000000000001</v>
      </c>
      <c r="Y1131" s="399">
        <v>5.6464999999999996</v>
      </c>
      <c r="Z1131" s="399">
        <v>12.2384</v>
      </c>
    </row>
    <row r="1132" spans="1:26">
      <c r="A1132" s="402">
        <v>44229</v>
      </c>
      <c r="E1132" s="400">
        <v>1.9349000000000001</v>
      </c>
      <c r="G1132" s="400">
        <v>7.7773000000000003</v>
      </c>
      <c r="H1132" s="400">
        <v>5.4046000000000003</v>
      </c>
      <c r="I1132" s="400">
        <v>8.8109999999999999</v>
      </c>
      <c r="J1132" s="400">
        <v>8.7888999999999999</v>
      </c>
      <c r="K1132" s="400">
        <v>6.9085000000000001</v>
      </c>
      <c r="L1132" s="400">
        <v>11.8089</v>
      </c>
      <c r="M1132" s="400">
        <v>7.4138000000000002</v>
      </c>
      <c r="N1132" s="400">
        <v>8.6039999999999992</v>
      </c>
      <c r="O1132" s="400">
        <v>4.9282000000000004</v>
      </c>
      <c r="P1132" s="399">
        <v>3.2212000000000001</v>
      </c>
      <c r="Q1132" s="399">
        <v>5.7131999999999996</v>
      </c>
      <c r="S1132" s="399">
        <v>5.4939999999999998</v>
      </c>
      <c r="X1132" s="399">
        <v>1.9890000000000001</v>
      </c>
      <c r="Y1132" s="399">
        <v>5.6464999999999996</v>
      </c>
      <c r="Z1132" s="399">
        <v>12.2384</v>
      </c>
    </row>
    <row r="1133" spans="1:26">
      <c r="A1133" s="402">
        <v>44230</v>
      </c>
      <c r="E1133" s="400">
        <v>1.9349000000000001</v>
      </c>
      <c r="G1133" s="400">
        <v>7.7773000000000003</v>
      </c>
      <c r="H1133" s="400">
        <v>5.4046000000000003</v>
      </c>
      <c r="I1133" s="400">
        <v>8.8109999999999999</v>
      </c>
      <c r="J1133" s="400">
        <v>8.7888999999999999</v>
      </c>
      <c r="K1133" s="400">
        <v>6.9085000000000001</v>
      </c>
      <c r="L1133" s="400">
        <v>11.8089</v>
      </c>
      <c r="M1133" s="400">
        <v>7.4138000000000002</v>
      </c>
      <c r="N1133" s="400">
        <v>8.6039999999999992</v>
      </c>
      <c r="O1133" s="400">
        <v>4.9245999999999999</v>
      </c>
      <c r="P1133" s="399">
        <v>3.1677</v>
      </c>
      <c r="Q1133" s="399">
        <v>5.7134999999999998</v>
      </c>
      <c r="S1133" s="399">
        <v>5.4939999999999998</v>
      </c>
      <c r="X1133" s="399">
        <v>1.9890000000000001</v>
      </c>
      <c r="Y1133" s="399">
        <v>5.6464999999999996</v>
      </c>
      <c r="Z1133" s="399">
        <v>12.2384</v>
      </c>
    </row>
    <row r="1134" spans="1:26">
      <c r="A1134" s="402">
        <v>44231</v>
      </c>
      <c r="E1134" s="400">
        <v>1.9349000000000001</v>
      </c>
      <c r="G1134" s="400">
        <v>7.7773000000000003</v>
      </c>
      <c r="H1134" s="400">
        <v>5.4046000000000003</v>
      </c>
      <c r="I1134" s="400">
        <v>8.8109999999999999</v>
      </c>
      <c r="J1134" s="400">
        <v>8.7888999999999999</v>
      </c>
      <c r="K1134" s="400">
        <v>6.9085000000000001</v>
      </c>
      <c r="L1134" s="400">
        <v>11.8089</v>
      </c>
      <c r="M1134" s="400">
        <v>7.4138000000000002</v>
      </c>
      <c r="N1134" s="400">
        <v>8.6039999999999992</v>
      </c>
      <c r="O1134" s="400">
        <v>4.9143999999999997</v>
      </c>
      <c r="P1134" s="399">
        <v>3.1408999999999998</v>
      </c>
      <c r="Q1134" s="399">
        <v>5.7084000000000001</v>
      </c>
      <c r="S1134" s="399">
        <v>5.4939999999999998</v>
      </c>
      <c r="X1134" s="399">
        <v>1.9890000000000001</v>
      </c>
      <c r="Y1134" s="399">
        <v>5.6464999999999996</v>
      </c>
      <c r="Z1134" s="399">
        <v>12.2384</v>
      </c>
    </row>
    <row r="1135" spans="1:26">
      <c r="A1135" s="402">
        <v>44232</v>
      </c>
      <c r="E1135" s="400">
        <v>1.9349000000000001</v>
      </c>
      <c r="G1135" s="400">
        <v>7.7773000000000003</v>
      </c>
      <c r="H1135" s="400">
        <v>5.4046000000000003</v>
      </c>
      <c r="I1135" s="400">
        <v>8.8109999999999999</v>
      </c>
      <c r="J1135" s="400">
        <v>8.7888999999999999</v>
      </c>
      <c r="K1135" s="400">
        <v>6.9085000000000001</v>
      </c>
      <c r="L1135" s="400">
        <v>11.8089</v>
      </c>
      <c r="M1135" s="400">
        <v>7.4138000000000002</v>
      </c>
      <c r="N1135" s="400">
        <v>8.6039999999999992</v>
      </c>
      <c r="O1135" s="400">
        <v>4.9143999999999997</v>
      </c>
      <c r="P1135" s="399">
        <v>3.1208999999999998</v>
      </c>
      <c r="Q1135" s="399">
        <v>5.7034000000000002</v>
      </c>
      <c r="S1135" s="399">
        <v>5.4939999999999998</v>
      </c>
      <c r="X1135" s="399">
        <v>1.9890000000000001</v>
      </c>
      <c r="Y1135" s="399">
        <v>5.6464999999999996</v>
      </c>
      <c r="Z1135" s="399">
        <v>12.2384</v>
      </c>
    </row>
    <row r="1136" spans="1:26">
      <c r="A1136" s="402">
        <v>44235</v>
      </c>
      <c r="E1136" s="400">
        <v>1.9349000000000001</v>
      </c>
      <c r="G1136" s="400">
        <v>7.7773000000000003</v>
      </c>
      <c r="H1136" s="400">
        <v>5.4046000000000003</v>
      </c>
      <c r="I1136" s="400">
        <v>8.8109999999999999</v>
      </c>
      <c r="J1136" s="400">
        <v>8.7888999999999999</v>
      </c>
      <c r="K1136" s="400">
        <v>6.9085000000000001</v>
      </c>
      <c r="L1136" s="400">
        <v>11.8089</v>
      </c>
      <c r="M1136" s="400">
        <v>7.4138000000000002</v>
      </c>
      <c r="N1136" s="400">
        <v>8.6039999999999992</v>
      </c>
      <c r="O1136" s="400">
        <v>4.9081999999999999</v>
      </c>
      <c r="P1136" s="399">
        <v>3.1196999999999999</v>
      </c>
      <c r="Q1136" s="399">
        <v>5.6864999999999997</v>
      </c>
      <c r="S1136" s="399">
        <v>5.4939999999999998</v>
      </c>
      <c r="X1136" s="399">
        <v>1.9890000000000001</v>
      </c>
      <c r="Y1136" s="399">
        <v>5.6464999999999996</v>
      </c>
      <c r="Z1136" s="399">
        <v>12.2384</v>
      </c>
    </row>
    <row r="1137" spans="1:26">
      <c r="A1137" s="402">
        <v>44236</v>
      </c>
      <c r="E1137" s="400">
        <v>1.9349000000000001</v>
      </c>
      <c r="G1137" s="400">
        <v>7.7773000000000003</v>
      </c>
      <c r="H1137" s="400">
        <v>5.4046000000000003</v>
      </c>
      <c r="I1137" s="400">
        <v>8.8109999999999999</v>
      </c>
      <c r="J1137" s="400">
        <v>8.7888999999999999</v>
      </c>
      <c r="K1137" s="400">
        <v>6.9085000000000001</v>
      </c>
      <c r="L1137" s="400">
        <v>11.8089</v>
      </c>
      <c r="M1137" s="400">
        <v>7.4138000000000002</v>
      </c>
      <c r="N1137" s="400">
        <v>8.6039999999999992</v>
      </c>
      <c r="O1137" s="400">
        <v>4.9071999999999996</v>
      </c>
      <c r="P1137" s="399">
        <v>3.1303999999999998</v>
      </c>
      <c r="Q1137" s="399">
        <v>5.6872999999999996</v>
      </c>
      <c r="S1137" s="399">
        <v>5.4939999999999998</v>
      </c>
      <c r="X1137" s="399">
        <v>1.9890000000000001</v>
      </c>
      <c r="Y1137" s="399">
        <v>5.6464999999999996</v>
      </c>
      <c r="Z1137" s="399">
        <v>12.2384</v>
      </c>
    </row>
    <row r="1138" spans="1:26">
      <c r="A1138" s="402">
        <v>44237</v>
      </c>
      <c r="E1138" s="400">
        <v>1.9349000000000001</v>
      </c>
      <c r="G1138" s="400">
        <v>7.7773000000000003</v>
      </c>
      <c r="H1138" s="400">
        <v>5.4046000000000003</v>
      </c>
      <c r="I1138" s="400">
        <v>8.8109999999999999</v>
      </c>
      <c r="J1138" s="400">
        <v>8.7888999999999999</v>
      </c>
      <c r="K1138" s="400">
        <v>6.9085000000000001</v>
      </c>
      <c r="L1138" s="400">
        <v>11.8089</v>
      </c>
      <c r="M1138" s="400">
        <v>7.4138000000000002</v>
      </c>
      <c r="N1138" s="400">
        <v>8.6039999999999992</v>
      </c>
      <c r="O1138" s="400">
        <v>4.9043999999999999</v>
      </c>
      <c r="P1138" s="399">
        <v>3.1179000000000001</v>
      </c>
      <c r="Q1138" s="399">
        <v>5.6833</v>
      </c>
      <c r="S1138" s="399">
        <v>5.4939999999999998</v>
      </c>
      <c r="X1138" s="399">
        <v>1.9890000000000001</v>
      </c>
      <c r="Y1138" s="399">
        <v>5.6464999999999996</v>
      </c>
      <c r="Z1138" s="399">
        <v>12.2384</v>
      </c>
    </row>
    <row r="1139" spans="1:26">
      <c r="A1139" s="402">
        <v>44238</v>
      </c>
      <c r="E1139" s="400">
        <v>1.9349000000000001</v>
      </c>
      <c r="G1139" s="400">
        <v>7.7773000000000003</v>
      </c>
      <c r="H1139" s="400">
        <v>5.4046000000000003</v>
      </c>
      <c r="I1139" s="400">
        <v>8.8109999999999999</v>
      </c>
      <c r="J1139" s="400">
        <v>8.7888999999999999</v>
      </c>
      <c r="K1139" s="400">
        <v>6.9085000000000001</v>
      </c>
      <c r="L1139" s="400">
        <v>11.8089</v>
      </c>
      <c r="M1139" s="400">
        <v>7.4138000000000002</v>
      </c>
      <c r="N1139" s="400">
        <v>8.6039999999999992</v>
      </c>
      <c r="O1139" s="400">
        <v>4.9009</v>
      </c>
      <c r="P1139" s="399">
        <v>3.1088</v>
      </c>
      <c r="Q1139" s="399">
        <v>5.6875</v>
      </c>
      <c r="S1139" s="399">
        <v>5.4939999999999998</v>
      </c>
      <c r="X1139" s="399">
        <v>1.9890000000000001</v>
      </c>
      <c r="Y1139" s="399">
        <v>5.6464999999999996</v>
      </c>
      <c r="Z1139" s="399">
        <v>12.2384</v>
      </c>
    </row>
    <row r="1140" spans="1:26">
      <c r="A1140" s="402">
        <v>44239</v>
      </c>
      <c r="E1140" s="400">
        <v>1.9349000000000001</v>
      </c>
      <c r="G1140" s="400">
        <v>7.7773000000000003</v>
      </c>
      <c r="H1140" s="400">
        <v>5.4046000000000003</v>
      </c>
      <c r="I1140" s="400">
        <v>8.8109999999999999</v>
      </c>
      <c r="J1140" s="400">
        <v>8.7888999999999999</v>
      </c>
      <c r="K1140" s="400">
        <v>6.9085000000000001</v>
      </c>
      <c r="L1140" s="400">
        <v>11.8089</v>
      </c>
      <c r="M1140" s="400">
        <v>7.4138000000000002</v>
      </c>
      <c r="N1140" s="400">
        <v>8.6039999999999992</v>
      </c>
      <c r="O1140" s="400">
        <v>4.8916000000000004</v>
      </c>
      <c r="P1140" s="399">
        <v>3.1055000000000001</v>
      </c>
      <c r="Q1140" s="399">
        <v>5.6866000000000003</v>
      </c>
      <c r="S1140" s="399">
        <v>5.4939999999999998</v>
      </c>
      <c r="X1140" s="399">
        <v>1.9890000000000001</v>
      </c>
      <c r="Y1140" s="399">
        <v>5.6464999999999996</v>
      </c>
      <c r="Z1140" s="399">
        <v>12.2384</v>
      </c>
    </row>
    <row r="1141" spans="1:26">
      <c r="A1141" s="402">
        <v>44242</v>
      </c>
      <c r="E1141" s="400">
        <v>1.9349000000000001</v>
      </c>
      <c r="G1141" s="400">
        <v>7.7773000000000003</v>
      </c>
      <c r="H1141" s="400">
        <v>5.4046000000000003</v>
      </c>
      <c r="I1141" s="400">
        <v>8.8109999999999999</v>
      </c>
      <c r="J1141" s="400">
        <v>8.7888999999999999</v>
      </c>
      <c r="K1141" s="400">
        <v>6.9085000000000001</v>
      </c>
      <c r="L1141" s="400">
        <v>11.8089</v>
      </c>
      <c r="M1141" s="400">
        <v>7.4138000000000002</v>
      </c>
      <c r="N1141" s="400">
        <v>8.6039999999999992</v>
      </c>
      <c r="O1141" s="400">
        <v>4.8959999999999999</v>
      </c>
      <c r="P1141" s="399">
        <v>3.0998000000000001</v>
      </c>
      <c r="Q1141" s="399">
        <v>5.6750999999999996</v>
      </c>
      <c r="S1141" s="399">
        <v>5.4939999999999998</v>
      </c>
      <c r="X1141" s="399">
        <v>1.9890000000000001</v>
      </c>
      <c r="Y1141" s="399">
        <v>5.6464999999999996</v>
      </c>
      <c r="Z1141" s="399">
        <v>12.2384</v>
      </c>
    </row>
    <row r="1142" spans="1:26">
      <c r="A1142" s="402">
        <v>44243</v>
      </c>
      <c r="E1142" s="400">
        <v>1.9349000000000001</v>
      </c>
      <c r="G1142" s="400">
        <v>7.7773000000000003</v>
      </c>
      <c r="H1142" s="400">
        <v>5.4046000000000003</v>
      </c>
      <c r="I1142" s="400">
        <v>8.8109999999999999</v>
      </c>
      <c r="J1142" s="400">
        <v>8.7888999999999999</v>
      </c>
      <c r="K1142" s="400">
        <v>6.9085000000000001</v>
      </c>
      <c r="L1142" s="400">
        <v>11.8089</v>
      </c>
      <c r="M1142" s="400">
        <v>7.4138000000000002</v>
      </c>
      <c r="N1142" s="400">
        <v>8.6039999999999992</v>
      </c>
      <c r="O1142" s="400">
        <v>4.8929999999999998</v>
      </c>
      <c r="P1142" s="399">
        <v>3.0872000000000002</v>
      </c>
      <c r="Q1142" s="399">
        <v>5.6635999999999997</v>
      </c>
      <c r="S1142" s="399">
        <v>5.4939999999999998</v>
      </c>
      <c r="X1142" s="399">
        <v>1.9890000000000001</v>
      </c>
      <c r="Y1142" s="399">
        <v>5.6464999999999996</v>
      </c>
      <c r="Z1142" s="399">
        <v>12.2384</v>
      </c>
    </row>
    <row r="1143" spans="1:26">
      <c r="A1143" s="402">
        <v>44244</v>
      </c>
      <c r="E1143" s="400">
        <v>1.9349000000000001</v>
      </c>
      <c r="G1143" s="400">
        <v>7.7773000000000003</v>
      </c>
      <c r="H1143" s="400">
        <v>5.4046000000000003</v>
      </c>
      <c r="I1143" s="400">
        <v>8.8109999999999999</v>
      </c>
      <c r="J1143" s="400">
        <v>8.7888999999999999</v>
      </c>
      <c r="K1143" s="400">
        <v>6.9085000000000001</v>
      </c>
      <c r="L1143" s="400">
        <v>11.8089</v>
      </c>
      <c r="M1143" s="400">
        <v>7.4138000000000002</v>
      </c>
      <c r="N1143" s="400">
        <v>8.6039999999999992</v>
      </c>
      <c r="O1143" s="400">
        <v>4.8872</v>
      </c>
      <c r="P1143" s="399">
        <v>3.105</v>
      </c>
      <c r="Q1143" s="399">
        <v>5.6520999999999999</v>
      </c>
      <c r="S1143" s="399">
        <v>5.4939999999999998</v>
      </c>
      <c r="X1143" s="399">
        <v>1.9890000000000001</v>
      </c>
      <c r="Y1143" s="399">
        <v>5.6464999999999996</v>
      </c>
      <c r="Z1143" s="399">
        <v>12.2384</v>
      </c>
    </row>
    <row r="1144" spans="1:26">
      <c r="A1144" s="402">
        <v>44245</v>
      </c>
      <c r="E1144" s="400">
        <v>1.9349000000000001</v>
      </c>
      <c r="G1144" s="400">
        <v>7.7773000000000003</v>
      </c>
      <c r="H1144" s="400">
        <v>5.4046000000000003</v>
      </c>
      <c r="I1144" s="400">
        <v>8.8109999999999999</v>
      </c>
      <c r="J1144" s="400">
        <v>8.7888999999999999</v>
      </c>
      <c r="K1144" s="400">
        <v>6.9085000000000001</v>
      </c>
      <c r="L1144" s="400">
        <v>11.8089</v>
      </c>
      <c r="M1144" s="400">
        <v>7.4138000000000002</v>
      </c>
      <c r="N1144" s="400">
        <v>8.6039999999999992</v>
      </c>
      <c r="O1144" s="400">
        <v>4.8788</v>
      </c>
      <c r="P1144" s="399">
        <v>3.0950000000000002</v>
      </c>
      <c r="Q1144" s="399">
        <v>5.6474000000000002</v>
      </c>
      <c r="S1144" s="399">
        <v>5.4939999999999998</v>
      </c>
      <c r="X1144" s="399">
        <v>1.9890000000000001</v>
      </c>
      <c r="Y1144" s="399">
        <v>5.6464999999999996</v>
      </c>
      <c r="Z1144" s="399">
        <v>12.2384</v>
      </c>
    </row>
    <row r="1145" spans="1:26">
      <c r="A1145" s="402">
        <v>44246</v>
      </c>
      <c r="E1145" s="400">
        <v>1.9349000000000001</v>
      </c>
      <c r="G1145" s="400">
        <v>7.7773000000000003</v>
      </c>
      <c r="H1145" s="400">
        <v>5.4046000000000003</v>
      </c>
      <c r="I1145" s="400">
        <v>8.8109999999999999</v>
      </c>
      <c r="J1145" s="400">
        <v>8.7888999999999999</v>
      </c>
      <c r="K1145" s="400">
        <v>6.9085000000000001</v>
      </c>
      <c r="L1145" s="400">
        <v>11.8089</v>
      </c>
      <c r="M1145" s="400">
        <v>7.4138000000000002</v>
      </c>
      <c r="N1145" s="400">
        <v>8.6039999999999992</v>
      </c>
      <c r="O1145" s="400">
        <v>4.8754</v>
      </c>
      <c r="P1145" s="399">
        <v>3.0920999999999998</v>
      </c>
      <c r="Q1145" s="399">
        <v>5.6307</v>
      </c>
      <c r="S1145" s="399">
        <v>5.4939999999999998</v>
      </c>
      <c r="X1145" s="399">
        <v>1.9890000000000001</v>
      </c>
      <c r="Y1145" s="399">
        <v>5.6464999999999996</v>
      </c>
      <c r="Z1145" s="399">
        <v>12.2384</v>
      </c>
    </row>
    <row r="1146" spans="1:26">
      <c r="A1146" s="402">
        <v>44249</v>
      </c>
      <c r="E1146" s="400">
        <v>1.9349000000000001</v>
      </c>
      <c r="G1146" s="400">
        <v>7.7773000000000003</v>
      </c>
      <c r="H1146" s="400">
        <v>5.4046000000000003</v>
      </c>
      <c r="I1146" s="400">
        <v>8.8109999999999999</v>
      </c>
      <c r="J1146" s="400">
        <v>8.7888999999999999</v>
      </c>
      <c r="K1146" s="400">
        <v>6.9085000000000001</v>
      </c>
      <c r="L1146" s="400">
        <v>11.8089</v>
      </c>
      <c r="M1146" s="400">
        <v>7.4138000000000002</v>
      </c>
      <c r="N1146" s="400">
        <v>8.6039999999999992</v>
      </c>
      <c r="O1146" s="400">
        <v>4.8617999999999997</v>
      </c>
      <c r="P1146" s="399">
        <v>3.0880999999999998</v>
      </c>
      <c r="Q1146" s="399">
        <v>5.6093999999999999</v>
      </c>
      <c r="S1146" s="399">
        <v>5.4939999999999998</v>
      </c>
      <c r="X1146" s="399">
        <v>1.9890000000000001</v>
      </c>
      <c r="Y1146" s="399">
        <v>5.6464999999999996</v>
      </c>
      <c r="Z1146" s="399">
        <v>12.2384</v>
      </c>
    </row>
    <row r="1147" spans="1:26">
      <c r="A1147" s="402">
        <v>44250</v>
      </c>
      <c r="E1147" s="400">
        <v>1.9349000000000001</v>
      </c>
      <c r="G1147" s="400">
        <v>7.7773000000000003</v>
      </c>
      <c r="H1147" s="400">
        <v>5.4046000000000003</v>
      </c>
      <c r="I1147" s="400">
        <v>8.8109999999999999</v>
      </c>
      <c r="J1147" s="400">
        <v>8.7888999999999999</v>
      </c>
      <c r="K1147" s="400">
        <v>6.9085000000000001</v>
      </c>
      <c r="L1147" s="400">
        <v>11.8089</v>
      </c>
      <c r="M1147" s="400">
        <v>7.4138000000000002</v>
      </c>
      <c r="N1147" s="400">
        <v>8.6039999999999992</v>
      </c>
      <c r="O1147" s="400">
        <v>4.8569000000000004</v>
      </c>
      <c r="P1147" s="399">
        <v>3.0926</v>
      </c>
      <c r="Q1147" s="399">
        <v>5.6093999999999999</v>
      </c>
      <c r="S1147" s="399">
        <v>5.4939999999999998</v>
      </c>
      <c r="X1147" s="399">
        <v>1.9890000000000001</v>
      </c>
      <c r="Y1147" s="399">
        <v>5.6464999999999996</v>
      </c>
      <c r="Z1147" s="399">
        <v>12.2384</v>
      </c>
    </row>
    <row r="1148" spans="1:26">
      <c r="A1148" s="402">
        <v>44251</v>
      </c>
      <c r="E1148" s="400">
        <v>1.9349000000000001</v>
      </c>
      <c r="G1148" s="400">
        <v>7.7773000000000003</v>
      </c>
      <c r="H1148" s="400">
        <v>5.4046000000000003</v>
      </c>
      <c r="I1148" s="400">
        <v>8.8109999999999999</v>
      </c>
      <c r="J1148" s="400">
        <v>8.7888999999999999</v>
      </c>
      <c r="K1148" s="400">
        <v>6.9085000000000001</v>
      </c>
      <c r="L1148" s="400">
        <v>11.8089</v>
      </c>
      <c r="M1148" s="400">
        <v>7.4138000000000002</v>
      </c>
      <c r="N1148" s="400">
        <v>8.6039999999999992</v>
      </c>
      <c r="O1148" s="400">
        <v>4.8521999999999998</v>
      </c>
      <c r="P1148" s="399">
        <v>3.0954000000000002</v>
      </c>
      <c r="Q1148" s="399">
        <v>5.6101000000000001</v>
      </c>
      <c r="S1148" s="399">
        <v>5.4939999999999998</v>
      </c>
      <c r="X1148" s="399">
        <v>1.9890000000000001</v>
      </c>
      <c r="Y1148" s="399">
        <v>5.6464999999999996</v>
      </c>
      <c r="Z1148" s="399">
        <v>12.2384</v>
      </c>
    </row>
    <row r="1149" spans="1:26">
      <c r="A1149" s="402">
        <v>44252</v>
      </c>
      <c r="E1149" s="400">
        <v>1.9349000000000001</v>
      </c>
      <c r="G1149" s="400">
        <v>7.7773000000000003</v>
      </c>
      <c r="H1149" s="400">
        <v>5.4046000000000003</v>
      </c>
      <c r="I1149" s="400">
        <v>8.8109999999999999</v>
      </c>
      <c r="J1149" s="400">
        <v>8.7888999999999999</v>
      </c>
      <c r="K1149" s="400">
        <v>6.9085000000000001</v>
      </c>
      <c r="L1149" s="400">
        <v>11.8089</v>
      </c>
      <c r="M1149" s="400">
        <v>7.4138000000000002</v>
      </c>
      <c r="N1149" s="400">
        <v>8.6039999999999992</v>
      </c>
      <c r="O1149" s="400">
        <v>4.8411</v>
      </c>
      <c r="P1149" s="399">
        <v>3.0935999999999999</v>
      </c>
      <c r="Q1149" s="399">
        <v>5.5872999999999999</v>
      </c>
      <c r="S1149" s="399">
        <v>5.4939999999999998</v>
      </c>
      <c r="X1149" s="399">
        <v>1.9890000000000001</v>
      </c>
      <c r="Y1149" s="399">
        <v>5.6464999999999996</v>
      </c>
      <c r="Z1149" s="399">
        <v>12.2384</v>
      </c>
    </row>
    <row r="1150" spans="1:26">
      <c r="A1150" s="402">
        <v>44253</v>
      </c>
      <c r="E1150" s="400">
        <v>1.9349000000000001</v>
      </c>
      <c r="G1150" s="400">
        <v>7.7773000000000003</v>
      </c>
      <c r="H1150" s="400">
        <v>5.4046000000000003</v>
      </c>
      <c r="I1150" s="400">
        <v>8.8109999999999999</v>
      </c>
      <c r="J1150" s="400">
        <v>8.7888999999999999</v>
      </c>
      <c r="K1150" s="400">
        <v>6.9085000000000001</v>
      </c>
      <c r="L1150" s="400">
        <v>11.8089</v>
      </c>
      <c r="M1150" s="400">
        <v>7.4138000000000002</v>
      </c>
      <c r="N1150" s="400">
        <v>8.6039999999999992</v>
      </c>
      <c r="O1150" s="400">
        <v>4.8261000000000003</v>
      </c>
      <c r="P1150" s="399">
        <v>3.1463000000000001</v>
      </c>
      <c r="Q1150" s="399">
        <v>5.5747</v>
      </c>
      <c r="S1150" s="399">
        <v>5.4939999999999998</v>
      </c>
      <c r="X1150" s="399">
        <v>1.9890000000000001</v>
      </c>
      <c r="Y1150" s="399">
        <v>5.6464999999999996</v>
      </c>
      <c r="Z1150" s="399">
        <v>12.2384</v>
      </c>
    </row>
    <row r="1151" spans="1:26">
      <c r="A1151" s="402">
        <v>44256</v>
      </c>
      <c r="E1151" s="400">
        <v>1.869</v>
      </c>
      <c r="G1151" s="400">
        <v>7.6657000000000002</v>
      </c>
      <c r="H1151" s="400">
        <v>5.36</v>
      </c>
      <c r="I1151" s="400">
        <v>8.6351999999999993</v>
      </c>
      <c r="J1151" s="400">
        <v>8.6031999999999993</v>
      </c>
      <c r="K1151" s="400">
        <v>6.7432999999999996</v>
      </c>
      <c r="L1151" s="400">
        <v>11.736499999999999</v>
      </c>
      <c r="M1151" s="400">
        <v>7.2869999999999999</v>
      </c>
      <c r="N1151" s="400">
        <v>8.4601000000000006</v>
      </c>
      <c r="O1151" s="400">
        <v>4.9413</v>
      </c>
      <c r="P1151" s="399">
        <v>3.1919</v>
      </c>
      <c r="Q1151" s="399">
        <v>5.6056999999999997</v>
      </c>
      <c r="S1151" s="399">
        <v>5.5610999999999997</v>
      </c>
      <c r="X1151" s="399">
        <v>1.9878</v>
      </c>
      <c r="Y1151" s="399">
        <v>5.6334999999999997</v>
      </c>
      <c r="Z1151" s="399">
        <v>12.177099999999999</v>
      </c>
    </row>
    <row r="1152" spans="1:26">
      <c r="A1152" s="402">
        <v>44257</v>
      </c>
      <c r="E1152" s="400">
        <v>1.869</v>
      </c>
      <c r="G1152" s="400">
        <v>7.6657000000000002</v>
      </c>
      <c r="H1152" s="400">
        <v>5.36</v>
      </c>
      <c r="I1152" s="400">
        <v>8.6351999999999993</v>
      </c>
      <c r="J1152" s="400">
        <v>8.6031999999999993</v>
      </c>
      <c r="K1152" s="400">
        <v>6.7432999999999996</v>
      </c>
      <c r="L1152" s="400">
        <v>11.736499999999999</v>
      </c>
      <c r="M1152" s="400">
        <v>7.2869999999999999</v>
      </c>
      <c r="N1152" s="400">
        <v>8.4601000000000006</v>
      </c>
      <c r="O1152" s="400">
        <v>4.9386999999999999</v>
      </c>
      <c r="P1152" s="399">
        <v>3.1638000000000002</v>
      </c>
      <c r="Q1152" s="399">
        <v>5.6040000000000001</v>
      </c>
      <c r="S1152" s="399">
        <v>5.5610999999999997</v>
      </c>
      <c r="X1152" s="399">
        <v>1.9878</v>
      </c>
      <c r="Y1152" s="399">
        <v>5.6334999999999997</v>
      </c>
      <c r="Z1152" s="399">
        <v>12.177099999999999</v>
      </c>
    </row>
    <row r="1153" spans="1:26">
      <c r="A1153" s="402">
        <v>44258</v>
      </c>
      <c r="E1153" s="400">
        <v>1.869</v>
      </c>
      <c r="G1153" s="400">
        <v>7.6657000000000002</v>
      </c>
      <c r="H1153" s="400">
        <v>5.36</v>
      </c>
      <c r="I1153" s="400">
        <v>8.6351999999999993</v>
      </c>
      <c r="J1153" s="400">
        <v>8.6031999999999993</v>
      </c>
      <c r="K1153" s="400">
        <v>6.7432999999999996</v>
      </c>
      <c r="L1153" s="400">
        <v>11.736499999999999</v>
      </c>
      <c r="M1153" s="400">
        <v>7.2869999999999999</v>
      </c>
      <c r="N1153" s="400">
        <v>8.4601000000000006</v>
      </c>
      <c r="O1153" s="400">
        <v>4.9318999999999997</v>
      </c>
      <c r="P1153" s="399">
        <v>3.1528</v>
      </c>
      <c r="Q1153" s="399">
        <v>5.5979999999999999</v>
      </c>
      <c r="S1153" s="399">
        <v>5.5610999999999997</v>
      </c>
      <c r="X1153" s="399">
        <v>1.9878</v>
      </c>
      <c r="Y1153" s="399">
        <v>5.6334999999999997</v>
      </c>
      <c r="Z1153" s="399">
        <v>12.177099999999999</v>
      </c>
    </row>
    <row r="1154" spans="1:26">
      <c r="A1154" s="402">
        <v>44259</v>
      </c>
      <c r="E1154" s="400">
        <v>1.869</v>
      </c>
      <c r="G1154" s="400">
        <v>7.6657000000000002</v>
      </c>
      <c r="H1154" s="400">
        <v>5.36</v>
      </c>
      <c r="I1154" s="400">
        <v>8.6351999999999993</v>
      </c>
      <c r="J1154" s="400">
        <v>8.6031999999999993</v>
      </c>
      <c r="K1154" s="400">
        <v>6.7432999999999996</v>
      </c>
      <c r="L1154" s="400">
        <v>11.736499999999999</v>
      </c>
      <c r="M1154" s="400">
        <v>7.2869999999999999</v>
      </c>
      <c r="N1154" s="400">
        <v>8.4601000000000006</v>
      </c>
      <c r="O1154" s="400">
        <v>4.9249999999999998</v>
      </c>
      <c r="P1154" s="399">
        <v>3.1568000000000001</v>
      </c>
      <c r="Q1154" s="399">
        <v>5.5804999999999998</v>
      </c>
      <c r="S1154" s="399">
        <v>5.5610999999999997</v>
      </c>
      <c r="X1154" s="399">
        <v>1.9878</v>
      </c>
      <c r="Y1154" s="399">
        <v>5.6334999999999997</v>
      </c>
      <c r="Z1154" s="399">
        <v>12.177099999999999</v>
      </c>
    </row>
    <row r="1155" spans="1:26">
      <c r="A1155" s="402">
        <v>44260</v>
      </c>
      <c r="E1155" s="400">
        <v>1.869</v>
      </c>
      <c r="G1155" s="400">
        <v>7.6657000000000002</v>
      </c>
      <c r="H1155" s="400">
        <v>5.36</v>
      </c>
      <c r="I1155" s="400">
        <v>8.6351999999999993</v>
      </c>
      <c r="J1155" s="400">
        <v>8.6031999999999993</v>
      </c>
      <c r="K1155" s="400">
        <v>6.7432999999999996</v>
      </c>
      <c r="L1155" s="400">
        <v>11.736499999999999</v>
      </c>
      <c r="M1155" s="400">
        <v>7.2869999999999999</v>
      </c>
      <c r="N1155" s="400">
        <v>8.4601000000000006</v>
      </c>
      <c r="O1155" s="400">
        <v>4.9173</v>
      </c>
      <c r="P1155" s="399">
        <v>3.1859999999999999</v>
      </c>
      <c r="Q1155" s="399">
        <v>5.5696000000000003</v>
      </c>
      <c r="S1155" s="399">
        <v>5.5610999999999997</v>
      </c>
      <c r="X1155" s="399">
        <v>1.9878</v>
      </c>
      <c r="Y1155" s="399">
        <v>5.6334999999999997</v>
      </c>
      <c r="Z1155" s="399">
        <v>12.177099999999999</v>
      </c>
    </row>
    <row r="1156" spans="1:26">
      <c r="A1156" s="402">
        <v>44263</v>
      </c>
      <c r="E1156" s="400">
        <v>1.869</v>
      </c>
      <c r="G1156" s="400">
        <v>7.6657000000000002</v>
      </c>
      <c r="H1156" s="400">
        <v>5.36</v>
      </c>
      <c r="I1156" s="400">
        <v>8.6351999999999993</v>
      </c>
      <c r="J1156" s="400">
        <v>8.6031999999999993</v>
      </c>
      <c r="K1156" s="400">
        <v>6.7432999999999996</v>
      </c>
      <c r="L1156" s="400">
        <v>11.736499999999999</v>
      </c>
      <c r="M1156" s="400">
        <v>7.2869999999999999</v>
      </c>
      <c r="N1156" s="400">
        <v>8.4601000000000006</v>
      </c>
      <c r="O1156" s="400">
        <v>4.9055999999999997</v>
      </c>
      <c r="P1156" s="399">
        <v>3.2054999999999998</v>
      </c>
      <c r="Q1156" s="399">
        <v>5.5414000000000003</v>
      </c>
      <c r="S1156" s="399">
        <v>5.5610999999999997</v>
      </c>
      <c r="X1156" s="399">
        <v>1.9878</v>
      </c>
      <c r="Y1156" s="399">
        <v>5.6334999999999997</v>
      </c>
      <c r="Z1156" s="399">
        <v>12.177099999999999</v>
      </c>
    </row>
    <row r="1157" spans="1:26">
      <c r="A1157" s="402">
        <v>44264</v>
      </c>
      <c r="E1157" s="400">
        <v>1.869</v>
      </c>
      <c r="G1157" s="400">
        <v>7.6657000000000002</v>
      </c>
      <c r="H1157" s="400">
        <v>5.36</v>
      </c>
      <c r="I1157" s="400">
        <v>8.6351999999999993</v>
      </c>
      <c r="J1157" s="400">
        <v>8.6031999999999993</v>
      </c>
      <c r="K1157" s="400">
        <v>6.7432999999999996</v>
      </c>
      <c r="L1157" s="400">
        <v>11.736499999999999</v>
      </c>
      <c r="M1157" s="400">
        <v>7.2869999999999999</v>
      </c>
      <c r="N1157" s="400">
        <v>8.4601000000000006</v>
      </c>
      <c r="O1157" s="400">
        <v>4.8994999999999997</v>
      </c>
      <c r="P1157" s="399">
        <v>3.2084000000000001</v>
      </c>
      <c r="Q1157" s="399">
        <v>5.5369999999999999</v>
      </c>
      <c r="S1157" s="399">
        <v>5.5610999999999997</v>
      </c>
      <c r="X1157" s="399">
        <v>1.9878</v>
      </c>
      <c r="Y1157" s="399">
        <v>5.6334999999999997</v>
      </c>
      <c r="Z1157" s="399">
        <v>12.177099999999999</v>
      </c>
    </row>
    <row r="1158" spans="1:26">
      <c r="A1158" s="402">
        <v>44265</v>
      </c>
      <c r="E1158" s="400">
        <v>1.869</v>
      </c>
      <c r="G1158" s="400">
        <v>7.6657000000000002</v>
      </c>
      <c r="H1158" s="400">
        <v>5.36</v>
      </c>
      <c r="I1158" s="400">
        <v>8.6351999999999993</v>
      </c>
      <c r="J1158" s="400">
        <v>8.6031999999999993</v>
      </c>
      <c r="K1158" s="400">
        <v>6.7432999999999996</v>
      </c>
      <c r="L1158" s="400">
        <v>11.736499999999999</v>
      </c>
      <c r="M1158" s="400">
        <v>7.2869999999999999</v>
      </c>
      <c r="N1158" s="400">
        <v>8.4601000000000006</v>
      </c>
      <c r="O1158" s="400">
        <v>4.8902000000000001</v>
      </c>
      <c r="P1158" s="399">
        <v>3.1930000000000001</v>
      </c>
      <c r="Q1158" s="399">
        <v>5.5358000000000001</v>
      </c>
      <c r="S1158" s="399">
        <v>5.5610999999999997</v>
      </c>
      <c r="X1158" s="399">
        <v>1.9878</v>
      </c>
      <c r="Y1158" s="399">
        <v>5.6334999999999997</v>
      </c>
      <c r="Z1158" s="399">
        <v>12.177099999999999</v>
      </c>
    </row>
    <row r="1159" spans="1:26">
      <c r="A1159" s="402">
        <v>44266</v>
      </c>
      <c r="E1159" s="400">
        <v>1.869</v>
      </c>
      <c r="G1159" s="400">
        <v>7.6657000000000002</v>
      </c>
      <c r="H1159" s="400">
        <v>5.36</v>
      </c>
      <c r="I1159" s="400">
        <v>8.6351999999999993</v>
      </c>
      <c r="J1159" s="400">
        <v>8.6031999999999993</v>
      </c>
      <c r="K1159" s="400">
        <v>6.7432999999999996</v>
      </c>
      <c r="L1159" s="400">
        <v>11.736499999999999</v>
      </c>
      <c r="M1159" s="400">
        <v>7.2869999999999999</v>
      </c>
      <c r="N1159" s="400">
        <v>8.4601000000000006</v>
      </c>
      <c r="O1159" s="400">
        <v>4.8864000000000001</v>
      </c>
      <c r="P1159" s="399">
        <v>3.1314000000000002</v>
      </c>
      <c r="Q1159" s="399">
        <v>5.5446999999999997</v>
      </c>
      <c r="S1159" s="399">
        <v>5.5610999999999997</v>
      </c>
      <c r="X1159" s="399">
        <v>1.9878</v>
      </c>
      <c r="Y1159" s="399">
        <v>5.6334999999999997</v>
      </c>
      <c r="Z1159" s="399">
        <v>12.177099999999999</v>
      </c>
    </row>
    <row r="1160" spans="1:26">
      <c r="A1160" s="402">
        <v>44267</v>
      </c>
      <c r="E1160" s="400">
        <v>1.869</v>
      </c>
      <c r="G1160" s="400">
        <v>7.6657000000000002</v>
      </c>
      <c r="H1160" s="400">
        <v>5.36</v>
      </c>
      <c r="I1160" s="400">
        <v>8.6351999999999993</v>
      </c>
      <c r="J1160" s="400">
        <v>8.6031999999999993</v>
      </c>
      <c r="K1160" s="400">
        <v>6.7432999999999996</v>
      </c>
      <c r="L1160" s="400">
        <v>11.736499999999999</v>
      </c>
      <c r="M1160" s="400">
        <v>7.2869999999999999</v>
      </c>
      <c r="N1160" s="400">
        <v>8.4601000000000006</v>
      </c>
      <c r="O1160" s="400">
        <v>4.8749000000000002</v>
      </c>
      <c r="P1160" s="399">
        <v>3.1082999999999998</v>
      </c>
      <c r="Q1160" s="399">
        <v>5.5362</v>
      </c>
      <c r="S1160" s="399">
        <v>5.5610999999999997</v>
      </c>
      <c r="X1160" s="399">
        <v>1.9878</v>
      </c>
      <c r="Y1160" s="399">
        <v>5.6334999999999997</v>
      </c>
      <c r="Z1160" s="399">
        <v>12.177099999999999</v>
      </c>
    </row>
    <row r="1161" spans="1:26">
      <c r="A1161" s="402">
        <v>44270</v>
      </c>
      <c r="E1161" s="400">
        <v>1.869</v>
      </c>
      <c r="G1161" s="400">
        <v>7.6657000000000002</v>
      </c>
      <c r="H1161" s="400">
        <v>5.36</v>
      </c>
      <c r="I1161" s="400">
        <v>8.6351999999999993</v>
      </c>
      <c r="J1161" s="400">
        <v>8.6031999999999993</v>
      </c>
      <c r="K1161" s="400">
        <v>6.7432999999999996</v>
      </c>
      <c r="L1161" s="400">
        <v>11.736499999999999</v>
      </c>
      <c r="M1161" s="400">
        <v>7.2869999999999999</v>
      </c>
      <c r="N1161" s="400">
        <v>8.4601000000000006</v>
      </c>
      <c r="O1161" s="400">
        <v>4.8677999999999999</v>
      </c>
      <c r="P1161" s="399">
        <v>3.0972</v>
      </c>
      <c r="Q1161" s="399">
        <v>5.5298999999999996</v>
      </c>
      <c r="S1161" s="399">
        <v>5.5610999999999997</v>
      </c>
      <c r="X1161" s="399">
        <v>1.9878</v>
      </c>
      <c r="Y1161" s="399">
        <v>5.6334999999999997</v>
      </c>
      <c r="Z1161" s="399">
        <v>12.177099999999999</v>
      </c>
    </row>
    <row r="1162" spans="1:26">
      <c r="A1162" s="402">
        <v>44271</v>
      </c>
      <c r="E1162" s="400">
        <v>1.869</v>
      </c>
      <c r="G1162" s="400">
        <v>7.6657000000000002</v>
      </c>
      <c r="H1162" s="400">
        <v>5.36</v>
      </c>
      <c r="I1162" s="400">
        <v>8.6351999999999993</v>
      </c>
      <c r="J1162" s="400">
        <v>8.6031999999999993</v>
      </c>
      <c r="K1162" s="400">
        <v>6.7432999999999996</v>
      </c>
      <c r="L1162" s="400">
        <v>11.736499999999999</v>
      </c>
      <c r="M1162" s="400">
        <v>7.2869999999999999</v>
      </c>
      <c r="N1162" s="400">
        <v>8.4601000000000006</v>
      </c>
      <c r="O1162" s="400">
        <v>4.8621999999999996</v>
      </c>
      <c r="P1162" s="399">
        <v>3.0987</v>
      </c>
      <c r="Q1162" s="399">
        <v>5.5263999999999998</v>
      </c>
      <c r="S1162" s="399">
        <v>5.5610999999999997</v>
      </c>
      <c r="X1162" s="399">
        <v>1.9878</v>
      </c>
      <c r="Y1162" s="399">
        <v>5.6334999999999997</v>
      </c>
      <c r="Z1162" s="399">
        <v>12.177099999999999</v>
      </c>
    </row>
    <row r="1163" spans="1:26">
      <c r="A1163" s="402">
        <v>44272</v>
      </c>
      <c r="E1163" s="400">
        <v>1.869</v>
      </c>
      <c r="G1163" s="400">
        <v>7.6657000000000002</v>
      </c>
      <c r="H1163" s="400">
        <v>5.36</v>
      </c>
      <c r="I1163" s="400">
        <v>8.6351999999999993</v>
      </c>
      <c r="J1163" s="400">
        <v>8.6031999999999993</v>
      </c>
      <c r="K1163" s="400">
        <v>6.7432999999999996</v>
      </c>
      <c r="L1163" s="400">
        <v>11.736499999999999</v>
      </c>
      <c r="M1163" s="400">
        <v>7.2869999999999999</v>
      </c>
      <c r="N1163" s="400">
        <v>8.4601000000000006</v>
      </c>
      <c r="O1163" s="400">
        <v>4.8502000000000001</v>
      </c>
      <c r="P1163" s="399">
        <v>3.1051000000000002</v>
      </c>
      <c r="Q1163" s="399">
        <v>5.5162000000000004</v>
      </c>
      <c r="S1163" s="399">
        <v>5.5610999999999997</v>
      </c>
      <c r="X1163" s="399">
        <v>1.9878</v>
      </c>
      <c r="Y1163" s="399">
        <v>5.6334999999999997</v>
      </c>
      <c r="Z1163" s="399">
        <v>12.177099999999999</v>
      </c>
    </row>
    <row r="1164" spans="1:26">
      <c r="A1164" s="402">
        <v>44273</v>
      </c>
      <c r="E1164" s="400">
        <v>1.869</v>
      </c>
      <c r="G1164" s="400">
        <v>7.6657000000000002</v>
      </c>
      <c r="H1164" s="400">
        <v>5.36</v>
      </c>
      <c r="I1164" s="400">
        <v>8.6351999999999993</v>
      </c>
      <c r="J1164" s="400">
        <v>8.6031999999999993</v>
      </c>
      <c r="K1164" s="400">
        <v>6.7432999999999996</v>
      </c>
      <c r="L1164" s="400">
        <v>11.736499999999999</v>
      </c>
      <c r="M1164" s="400">
        <v>7.2869999999999999</v>
      </c>
      <c r="N1164" s="400">
        <v>8.4601000000000006</v>
      </c>
      <c r="O1164" s="400">
        <v>4.8384999999999998</v>
      </c>
      <c r="P1164" s="399">
        <v>3.1478999999999999</v>
      </c>
      <c r="Q1164" s="399">
        <v>5.5019</v>
      </c>
      <c r="S1164" s="399">
        <v>5.5610999999999997</v>
      </c>
      <c r="X1164" s="399">
        <v>1.9878</v>
      </c>
      <c r="Y1164" s="399">
        <v>5.6334999999999997</v>
      </c>
      <c r="Z1164" s="399">
        <v>12.177099999999999</v>
      </c>
    </row>
    <row r="1165" spans="1:26">
      <c r="A1165" s="402">
        <v>44274</v>
      </c>
      <c r="E1165" s="400">
        <v>1.869</v>
      </c>
      <c r="G1165" s="400">
        <v>7.6657000000000002</v>
      </c>
      <c r="H1165" s="400">
        <v>5.36</v>
      </c>
      <c r="I1165" s="400">
        <v>8.6351999999999993</v>
      </c>
      <c r="J1165" s="400">
        <v>8.6031999999999993</v>
      </c>
      <c r="K1165" s="400">
        <v>6.7432999999999996</v>
      </c>
      <c r="L1165" s="400">
        <v>11.736499999999999</v>
      </c>
      <c r="M1165" s="400">
        <v>7.2869999999999999</v>
      </c>
      <c r="N1165" s="400">
        <v>8.4601000000000006</v>
      </c>
      <c r="O1165" s="400">
        <v>4.8329000000000004</v>
      </c>
      <c r="P1165" s="399">
        <v>3.1572</v>
      </c>
      <c r="Q1165" s="399">
        <v>5.5014000000000003</v>
      </c>
      <c r="S1165" s="399">
        <v>5.5610999999999997</v>
      </c>
      <c r="X1165" s="399">
        <v>1.9878</v>
      </c>
      <c r="Y1165" s="399">
        <v>5.6334999999999997</v>
      </c>
      <c r="Z1165" s="399">
        <v>12.177099999999999</v>
      </c>
    </row>
    <row r="1166" spans="1:26">
      <c r="A1166" s="402">
        <v>44277</v>
      </c>
      <c r="E1166" s="400">
        <v>1.869</v>
      </c>
      <c r="G1166" s="400">
        <v>7.6657000000000002</v>
      </c>
      <c r="H1166" s="400">
        <v>5.36</v>
      </c>
      <c r="I1166" s="400">
        <v>8.6351999999999993</v>
      </c>
      <c r="J1166" s="400">
        <v>8.6031999999999993</v>
      </c>
      <c r="K1166" s="400">
        <v>6.7432999999999996</v>
      </c>
      <c r="L1166" s="400">
        <v>11.736499999999999</v>
      </c>
      <c r="M1166" s="400">
        <v>7.2869999999999999</v>
      </c>
      <c r="N1166" s="400">
        <v>8.4601000000000006</v>
      </c>
      <c r="O1166" s="400">
        <v>4.8296999999999999</v>
      </c>
      <c r="P1166" s="399">
        <v>3.1614</v>
      </c>
      <c r="Q1166" s="399">
        <v>5.5045999999999999</v>
      </c>
      <c r="S1166" s="399">
        <v>5.5610999999999997</v>
      </c>
      <c r="X1166" s="399">
        <v>1.9878</v>
      </c>
      <c r="Y1166" s="399">
        <v>5.6334999999999997</v>
      </c>
      <c r="Z1166" s="399">
        <v>12.177099999999999</v>
      </c>
    </row>
    <row r="1167" spans="1:26">
      <c r="A1167" s="402">
        <v>44278</v>
      </c>
      <c r="E1167" s="400">
        <v>1.869</v>
      </c>
      <c r="G1167" s="400">
        <v>7.6657000000000002</v>
      </c>
      <c r="H1167" s="400">
        <v>5.36</v>
      </c>
      <c r="I1167" s="400">
        <v>8.6351999999999993</v>
      </c>
      <c r="J1167" s="400">
        <v>8.6031999999999993</v>
      </c>
      <c r="K1167" s="400">
        <v>6.7432999999999996</v>
      </c>
      <c r="L1167" s="400">
        <v>11.736499999999999</v>
      </c>
      <c r="M1167" s="400">
        <v>7.2869999999999999</v>
      </c>
      <c r="N1167" s="400">
        <v>8.4601000000000006</v>
      </c>
      <c r="O1167" s="400">
        <v>4.8266</v>
      </c>
      <c r="P1167" s="399">
        <v>3.161</v>
      </c>
      <c r="Q1167" s="399">
        <v>5.5067000000000004</v>
      </c>
      <c r="S1167" s="399">
        <v>5.5610999999999997</v>
      </c>
      <c r="X1167" s="399">
        <v>1.9878</v>
      </c>
      <c r="Y1167" s="399">
        <v>5.6334999999999997</v>
      </c>
      <c r="Z1167" s="399">
        <v>12.177099999999999</v>
      </c>
    </row>
    <row r="1168" spans="1:26">
      <c r="A1168" s="402">
        <v>44279</v>
      </c>
      <c r="E1168" s="400">
        <v>1.869</v>
      </c>
      <c r="G1168" s="400">
        <v>7.6657000000000002</v>
      </c>
      <c r="H1168" s="400">
        <v>5.36</v>
      </c>
      <c r="I1168" s="400">
        <v>8.6351999999999993</v>
      </c>
      <c r="J1168" s="400">
        <v>8.6031999999999993</v>
      </c>
      <c r="K1168" s="400">
        <v>6.7432999999999996</v>
      </c>
      <c r="L1168" s="400">
        <v>11.736499999999999</v>
      </c>
      <c r="M1168" s="400">
        <v>7.2869999999999999</v>
      </c>
      <c r="N1168" s="400">
        <v>8.4601000000000006</v>
      </c>
      <c r="O1168" s="400">
        <v>4.8280000000000003</v>
      </c>
      <c r="P1168" s="399">
        <v>3.1524000000000001</v>
      </c>
      <c r="Q1168" s="399">
        <v>5.4988999999999999</v>
      </c>
      <c r="S1168" s="399">
        <v>5.5610999999999997</v>
      </c>
      <c r="X1168" s="399">
        <v>1.9878</v>
      </c>
      <c r="Y1168" s="399">
        <v>5.6334999999999997</v>
      </c>
      <c r="Z1168" s="399">
        <v>12.177099999999999</v>
      </c>
    </row>
    <row r="1169" spans="1:26">
      <c r="A1169" s="402">
        <v>44280</v>
      </c>
      <c r="E1169" s="400">
        <v>1.869</v>
      </c>
      <c r="G1169" s="400">
        <v>7.6657000000000002</v>
      </c>
      <c r="H1169" s="400">
        <v>5.36</v>
      </c>
      <c r="I1169" s="400">
        <v>8.6351999999999993</v>
      </c>
      <c r="J1169" s="400">
        <v>8.6031999999999993</v>
      </c>
      <c r="K1169" s="400">
        <v>6.7432999999999996</v>
      </c>
      <c r="L1169" s="400">
        <v>11.736499999999999</v>
      </c>
      <c r="M1169" s="400">
        <v>7.2869999999999999</v>
      </c>
      <c r="N1169" s="400">
        <v>8.4601000000000006</v>
      </c>
      <c r="O1169" s="400">
        <v>4.8259999999999996</v>
      </c>
      <c r="P1169" s="399">
        <v>3.1381000000000001</v>
      </c>
      <c r="Q1169" s="399">
        <v>5.4946999999999999</v>
      </c>
      <c r="S1169" s="399">
        <v>5.5610999999999997</v>
      </c>
      <c r="X1169" s="399">
        <v>1.9878</v>
      </c>
      <c r="Y1169" s="399">
        <v>5.6334999999999997</v>
      </c>
      <c r="Z1169" s="399">
        <v>12.177099999999999</v>
      </c>
    </row>
    <row r="1170" spans="1:26">
      <c r="A1170" s="402">
        <v>44281</v>
      </c>
      <c r="E1170" s="400">
        <v>1.869</v>
      </c>
      <c r="G1170" s="400">
        <v>7.6657000000000002</v>
      </c>
      <c r="H1170" s="400">
        <v>5.36</v>
      </c>
      <c r="I1170" s="400">
        <v>8.6351999999999993</v>
      </c>
      <c r="J1170" s="400">
        <v>8.6031999999999993</v>
      </c>
      <c r="K1170" s="400">
        <v>6.7432999999999996</v>
      </c>
      <c r="L1170" s="400">
        <v>11.736499999999999</v>
      </c>
      <c r="M1170" s="400">
        <v>7.2869999999999999</v>
      </c>
      <c r="N1170" s="400">
        <v>8.4601000000000006</v>
      </c>
      <c r="O1170" s="400">
        <v>4.8247999999999998</v>
      </c>
      <c r="P1170" s="399">
        <v>3.1273</v>
      </c>
      <c r="Q1170" s="399">
        <v>5.4934000000000003</v>
      </c>
      <c r="S1170" s="399">
        <v>5.5610999999999997</v>
      </c>
      <c r="X1170" s="399">
        <v>1.9878</v>
      </c>
      <c r="Y1170" s="399">
        <v>5.6334999999999997</v>
      </c>
      <c r="Z1170" s="399">
        <v>12.177099999999999</v>
      </c>
    </row>
    <row r="1171" spans="1:26">
      <c r="A1171" s="402">
        <v>44284</v>
      </c>
      <c r="E1171" s="400">
        <v>1.869</v>
      </c>
      <c r="G1171" s="400">
        <v>7.6657000000000002</v>
      </c>
      <c r="H1171" s="400">
        <v>5.36</v>
      </c>
      <c r="I1171" s="400">
        <v>8.6351999999999993</v>
      </c>
      <c r="J1171" s="400">
        <v>8.6031999999999993</v>
      </c>
      <c r="K1171" s="400">
        <v>6.7432999999999996</v>
      </c>
      <c r="L1171" s="400">
        <v>11.736499999999999</v>
      </c>
      <c r="M1171" s="400">
        <v>7.2869999999999999</v>
      </c>
      <c r="N1171" s="400">
        <v>8.4601000000000006</v>
      </c>
      <c r="O1171" s="400">
        <v>4.8052999999999999</v>
      </c>
      <c r="P1171" s="399">
        <v>3.1113</v>
      </c>
      <c r="Q1171" s="399">
        <v>5.4911000000000003</v>
      </c>
      <c r="S1171" s="399">
        <v>5.5610999999999997</v>
      </c>
      <c r="X1171" s="399">
        <v>1.9878</v>
      </c>
      <c r="Y1171" s="399">
        <v>5.6334999999999997</v>
      </c>
      <c r="Z1171" s="399">
        <v>12.177099999999999</v>
      </c>
    </row>
    <row r="1172" spans="1:26">
      <c r="A1172" s="402">
        <v>44285</v>
      </c>
      <c r="E1172" s="400">
        <v>1.869</v>
      </c>
      <c r="G1172" s="400">
        <v>7.6657000000000002</v>
      </c>
      <c r="H1172" s="400">
        <v>5.36</v>
      </c>
      <c r="I1172" s="400">
        <v>8.6351999999999993</v>
      </c>
      <c r="J1172" s="400">
        <v>8.6031999999999993</v>
      </c>
      <c r="K1172" s="400">
        <v>6.7432999999999996</v>
      </c>
      <c r="L1172" s="400">
        <v>11.736499999999999</v>
      </c>
      <c r="M1172" s="400">
        <v>7.2869999999999999</v>
      </c>
      <c r="N1172" s="400">
        <v>8.4601000000000006</v>
      </c>
      <c r="O1172" s="400">
        <v>4.7991000000000001</v>
      </c>
      <c r="P1172" s="399">
        <v>3.1168999999999998</v>
      </c>
      <c r="Q1172" s="399">
        <v>5.4801000000000002</v>
      </c>
      <c r="S1172" s="399">
        <v>5.5610999999999997</v>
      </c>
      <c r="X1172" s="399">
        <v>1.9878</v>
      </c>
      <c r="Y1172" s="399">
        <v>5.6334999999999997</v>
      </c>
      <c r="Z1172" s="399">
        <v>12.177099999999999</v>
      </c>
    </row>
    <row r="1173" spans="1:26">
      <c r="A1173" s="402">
        <v>44286</v>
      </c>
      <c r="E1173" s="400">
        <v>1.869</v>
      </c>
      <c r="G1173" s="400">
        <v>7.6657000000000002</v>
      </c>
      <c r="H1173" s="400">
        <v>5.36</v>
      </c>
      <c r="I1173" s="400">
        <v>8.6351999999999993</v>
      </c>
      <c r="J1173" s="400">
        <v>8.6031999999999993</v>
      </c>
      <c r="K1173" s="400">
        <v>6.7432999999999996</v>
      </c>
      <c r="L1173" s="400">
        <v>11.736499999999999</v>
      </c>
      <c r="M1173" s="400">
        <v>7.2869999999999999</v>
      </c>
      <c r="N1173" s="400">
        <v>8.4601000000000006</v>
      </c>
      <c r="O1173" s="400">
        <v>4.7981999999999996</v>
      </c>
      <c r="P1173" s="399">
        <v>3.1193</v>
      </c>
      <c r="Q1173" s="399">
        <v>5.4779</v>
      </c>
      <c r="S1173" s="399">
        <v>5.5610999999999997</v>
      </c>
      <c r="X1173" s="399">
        <v>1.9878</v>
      </c>
      <c r="Y1173" s="399">
        <v>5.6334999999999997</v>
      </c>
      <c r="Z1173" s="399">
        <v>12.177099999999999</v>
      </c>
    </row>
    <row r="1174" spans="1:26">
      <c r="A1174" s="402">
        <v>44287</v>
      </c>
      <c r="E1174" s="400">
        <v>1.9211</v>
      </c>
      <c r="G1174" s="400">
        <v>7.7403000000000004</v>
      </c>
      <c r="H1174" s="400">
        <v>5.4150999999999998</v>
      </c>
      <c r="I1174" s="400">
        <v>8.6298999999999992</v>
      </c>
      <c r="J1174" s="400">
        <v>8.5519999999999996</v>
      </c>
      <c r="K1174" s="400">
        <v>6.5841000000000003</v>
      </c>
      <c r="L1174" s="400">
        <v>11.9872</v>
      </c>
      <c r="M1174" s="400">
        <v>7.2564000000000002</v>
      </c>
      <c r="N1174" s="400">
        <v>8.3702000000000005</v>
      </c>
      <c r="O1174" s="400">
        <v>4.9828000000000001</v>
      </c>
      <c r="P1174" s="399">
        <v>3.1665000000000001</v>
      </c>
      <c r="Q1174" s="399">
        <v>5.5286</v>
      </c>
      <c r="S1174" s="399">
        <v>5.6711999999999998</v>
      </c>
      <c r="X1174" s="399">
        <v>2.0167000000000002</v>
      </c>
      <c r="Y1174" s="399">
        <v>5.6704999999999997</v>
      </c>
      <c r="Z1174" s="399">
        <v>12.202299999999999</v>
      </c>
    </row>
    <row r="1175" spans="1:26">
      <c r="A1175" s="402">
        <v>44288</v>
      </c>
      <c r="E1175" s="400">
        <v>1.9211</v>
      </c>
      <c r="G1175" s="400">
        <v>7.7403000000000004</v>
      </c>
      <c r="H1175" s="400">
        <v>5.4150999999999998</v>
      </c>
      <c r="I1175" s="400">
        <v>8.6298999999999992</v>
      </c>
      <c r="J1175" s="400">
        <v>8.5519999999999996</v>
      </c>
      <c r="K1175" s="400">
        <v>6.5841000000000003</v>
      </c>
      <c r="L1175" s="400">
        <v>11.9872</v>
      </c>
      <c r="M1175" s="400">
        <v>7.2564000000000002</v>
      </c>
      <c r="N1175" s="400">
        <v>8.3702000000000005</v>
      </c>
      <c r="O1175" s="400">
        <v>4.9770000000000003</v>
      </c>
      <c r="P1175" s="399">
        <v>3.1654</v>
      </c>
      <c r="Q1175" s="399">
        <v>5.5288000000000004</v>
      </c>
      <c r="S1175" s="399">
        <v>5.6711999999999998</v>
      </c>
      <c r="X1175" s="399">
        <v>2.0167000000000002</v>
      </c>
      <c r="Y1175" s="399">
        <v>5.6704999999999997</v>
      </c>
      <c r="Z1175" s="399">
        <v>12.202299999999999</v>
      </c>
    </row>
    <row r="1176" spans="1:26">
      <c r="A1176" s="402">
        <v>44291</v>
      </c>
      <c r="E1176" s="400">
        <v>1.9211</v>
      </c>
      <c r="G1176" s="400">
        <v>7.7403000000000004</v>
      </c>
      <c r="H1176" s="400">
        <v>5.4150999999999998</v>
      </c>
      <c r="I1176" s="400">
        <v>8.6298999999999992</v>
      </c>
      <c r="J1176" s="400">
        <v>8.5519999999999996</v>
      </c>
      <c r="K1176" s="400">
        <v>6.5841000000000003</v>
      </c>
      <c r="L1176" s="400">
        <v>11.9872</v>
      </c>
      <c r="M1176" s="400">
        <v>7.2564000000000002</v>
      </c>
      <c r="N1176" s="400">
        <v>8.3702000000000005</v>
      </c>
      <c r="O1176" s="400">
        <v>4.9699</v>
      </c>
      <c r="P1176" s="399">
        <v>3.1579000000000002</v>
      </c>
      <c r="Q1176" s="399">
        <v>5.5187999999999997</v>
      </c>
      <c r="S1176" s="399">
        <v>5.6711999999999998</v>
      </c>
      <c r="X1176" s="399">
        <v>2.0167000000000002</v>
      </c>
      <c r="Y1176" s="399">
        <v>5.6704999999999997</v>
      </c>
      <c r="Z1176" s="399">
        <v>12.202299999999999</v>
      </c>
    </row>
    <row r="1177" spans="1:26">
      <c r="A1177" s="402">
        <v>44292</v>
      </c>
      <c r="E1177" s="400">
        <v>1.9211</v>
      </c>
      <c r="G1177" s="400">
        <v>7.7403000000000004</v>
      </c>
      <c r="H1177" s="400">
        <v>5.4150999999999998</v>
      </c>
      <c r="I1177" s="400">
        <v>8.6298999999999992</v>
      </c>
      <c r="J1177" s="400">
        <v>8.5519999999999996</v>
      </c>
      <c r="K1177" s="400">
        <v>6.5841000000000003</v>
      </c>
      <c r="L1177" s="400">
        <v>11.9872</v>
      </c>
      <c r="M1177" s="400">
        <v>7.2564000000000002</v>
      </c>
      <c r="N1177" s="400">
        <v>8.3702000000000005</v>
      </c>
      <c r="O1177" s="400">
        <v>4.9687000000000001</v>
      </c>
      <c r="P1177" s="399">
        <v>3.1286999999999998</v>
      </c>
      <c r="Q1177" s="399">
        <v>5.5290999999999997</v>
      </c>
      <c r="S1177" s="399">
        <v>5.6711999999999998</v>
      </c>
      <c r="X1177" s="399">
        <v>2.0167000000000002</v>
      </c>
      <c r="Y1177" s="399">
        <v>5.6704999999999997</v>
      </c>
      <c r="Z1177" s="399">
        <v>12.202299999999999</v>
      </c>
    </row>
    <row r="1178" spans="1:26">
      <c r="A1178" s="402">
        <v>44293</v>
      </c>
      <c r="E1178" s="400">
        <v>1.9211</v>
      </c>
      <c r="G1178" s="400">
        <v>7.7403000000000004</v>
      </c>
      <c r="H1178" s="400">
        <v>5.4150999999999998</v>
      </c>
      <c r="I1178" s="400">
        <v>8.6298999999999992</v>
      </c>
      <c r="J1178" s="400">
        <v>8.5519999999999996</v>
      </c>
      <c r="K1178" s="400">
        <v>6.5841000000000003</v>
      </c>
      <c r="L1178" s="400">
        <v>11.9872</v>
      </c>
      <c r="M1178" s="400">
        <v>7.2564000000000002</v>
      </c>
      <c r="N1178" s="400">
        <v>8.3702000000000005</v>
      </c>
      <c r="O1178" s="400">
        <v>4.9683000000000002</v>
      </c>
      <c r="P1178" s="399">
        <v>3.1120000000000001</v>
      </c>
      <c r="Q1178" s="399">
        <v>5.5400999999999998</v>
      </c>
      <c r="S1178" s="399">
        <v>5.6711999999999998</v>
      </c>
      <c r="X1178" s="399">
        <v>2.0167000000000002</v>
      </c>
      <c r="Y1178" s="399">
        <v>5.6704999999999997</v>
      </c>
      <c r="Z1178" s="399">
        <v>12.202299999999999</v>
      </c>
    </row>
    <row r="1179" spans="1:26">
      <c r="A1179" s="402">
        <v>44294</v>
      </c>
      <c r="E1179" s="400">
        <v>1.9211</v>
      </c>
      <c r="G1179" s="400">
        <v>7.7403000000000004</v>
      </c>
      <c r="H1179" s="400">
        <v>5.4150999999999998</v>
      </c>
      <c r="I1179" s="400">
        <v>8.6298999999999992</v>
      </c>
      <c r="J1179" s="400">
        <v>8.5519999999999996</v>
      </c>
      <c r="K1179" s="400">
        <v>6.5841000000000003</v>
      </c>
      <c r="L1179" s="400">
        <v>11.9872</v>
      </c>
      <c r="M1179" s="400">
        <v>7.2564000000000002</v>
      </c>
      <c r="N1179" s="400">
        <v>8.3702000000000005</v>
      </c>
      <c r="O1179" s="400">
        <v>4.9650999999999996</v>
      </c>
      <c r="P1179" s="399">
        <v>3.0983000000000001</v>
      </c>
      <c r="Q1179" s="399">
        <v>5.5452000000000004</v>
      </c>
      <c r="S1179" s="399">
        <v>5.6711999999999998</v>
      </c>
      <c r="X1179" s="399">
        <v>2.0167000000000002</v>
      </c>
      <c r="Y1179" s="399">
        <v>5.6704999999999997</v>
      </c>
      <c r="Z1179" s="399">
        <v>12.202299999999999</v>
      </c>
    </row>
    <row r="1180" spans="1:26">
      <c r="A1180" s="402">
        <v>44295</v>
      </c>
      <c r="E1180" s="400">
        <v>1.9211</v>
      </c>
      <c r="G1180" s="400">
        <v>7.7403000000000004</v>
      </c>
      <c r="H1180" s="400">
        <v>5.4150999999999998</v>
      </c>
      <c r="I1180" s="400">
        <v>8.6298999999999992</v>
      </c>
      <c r="J1180" s="400">
        <v>8.5519999999999996</v>
      </c>
      <c r="K1180" s="400">
        <v>6.5841000000000003</v>
      </c>
      <c r="L1180" s="400">
        <v>11.9872</v>
      </c>
      <c r="M1180" s="400">
        <v>7.2564000000000002</v>
      </c>
      <c r="N1180" s="400">
        <v>8.3702000000000005</v>
      </c>
      <c r="O1180" s="400">
        <v>4.9592999999999998</v>
      </c>
      <c r="P1180" s="399">
        <v>3.0819000000000001</v>
      </c>
      <c r="Q1180" s="399">
        <v>5.5411999999999999</v>
      </c>
      <c r="S1180" s="399">
        <v>5.6711999999999998</v>
      </c>
      <c r="X1180" s="399">
        <v>2.0167000000000002</v>
      </c>
      <c r="Y1180" s="399">
        <v>5.6704999999999997</v>
      </c>
      <c r="Z1180" s="399">
        <v>12.202299999999999</v>
      </c>
    </row>
    <row r="1181" spans="1:26">
      <c r="A1181" s="402">
        <v>44298</v>
      </c>
      <c r="E1181" s="400">
        <v>1.9211</v>
      </c>
      <c r="G1181" s="400">
        <v>7.7403000000000004</v>
      </c>
      <c r="H1181" s="400">
        <v>5.4150999999999998</v>
      </c>
      <c r="I1181" s="400">
        <v>8.6298999999999992</v>
      </c>
      <c r="J1181" s="400">
        <v>8.5519999999999996</v>
      </c>
      <c r="K1181" s="400">
        <v>6.5841000000000003</v>
      </c>
      <c r="L1181" s="400">
        <v>11.9872</v>
      </c>
      <c r="M1181" s="400">
        <v>7.2564000000000002</v>
      </c>
      <c r="N1181" s="400">
        <v>8.3702000000000005</v>
      </c>
      <c r="O1181" s="400">
        <v>4.9439000000000002</v>
      </c>
      <c r="P1181" s="399">
        <v>3.0722</v>
      </c>
      <c r="Q1181" s="399">
        <v>5.5307000000000004</v>
      </c>
      <c r="S1181" s="399">
        <v>5.6711999999999998</v>
      </c>
      <c r="X1181" s="399">
        <v>2.0167000000000002</v>
      </c>
      <c r="Y1181" s="399">
        <v>5.6704999999999997</v>
      </c>
      <c r="Z1181" s="399">
        <v>12.202299999999999</v>
      </c>
    </row>
    <row r="1182" spans="1:26">
      <c r="A1182" s="402">
        <v>44299</v>
      </c>
      <c r="E1182" s="400">
        <v>1.9211</v>
      </c>
      <c r="G1182" s="400">
        <v>7.7403000000000004</v>
      </c>
      <c r="H1182" s="400">
        <v>5.4150999999999998</v>
      </c>
      <c r="I1182" s="400">
        <v>8.6298999999999992</v>
      </c>
      <c r="J1182" s="400">
        <v>8.5519999999999996</v>
      </c>
      <c r="K1182" s="400">
        <v>6.5841000000000003</v>
      </c>
      <c r="L1182" s="400">
        <v>11.9872</v>
      </c>
      <c r="M1182" s="400">
        <v>7.2564000000000002</v>
      </c>
      <c r="N1182" s="400">
        <v>8.3702000000000005</v>
      </c>
      <c r="O1182" s="400">
        <v>4.9386999999999999</v>
      </c>
      <c r="P1182" s="399">
        <v>3.0733999999999999</v>
      </c>
      <c r="Q1182" s="399">
        <v>5.5282</v>
      </c>
      <c r="S1182" s="399">
        <v>5.6711999999999998</v>
      </c>
      <c r="X1182" s="399">
        <v>2.0167000000000002</v>
      </c>
      <c r="Y1182" s="399">
        <v>5.6704999999999997</v>
      </c>
      <c r="Z1182" s="399">
        <v>12.202299999999999</v>
      </c>
    </row>
    <row r="1183" spans="1:26">
      <c r="A1183" s="402">
        <v>44300</v>
      </c>
      <c r="E1183" s="400">
        <v>1.9211</v>
      </c>
      <c r="G1183" s="400">
        <v>7.7403000000000004</v>
      </c>
      <c r="H1183" s="400">
        <v>5.4150999999999998</v>
      </c>
      <c r="I1183" s="400">
        <v>8.6298999999999992</v>
      </c>
      <c r="J1183" s="400">
        <v>8.5519999999999996</v>
      </c>
      <c r="K1183" s="400">
        <v>6.5841000000000003</v>
      </c>
      <c r="L1183" s="400">
        <v>11.9872</v>
      </c>
      <c r="M1183" s="400">
        <v>7.2564000000000002</v>
      </c>
      <c r="N1183" s="400">
        <v>8.3702000000000005</v>
      </c>
      <c r="O1183" s="400">
        <v>4.9332000000000003</v>
      </c>
      <c r="P1183" s="399">
        <v>3.0809000000000002</v>
      </c>
      <c r="Q1183" s="399">
        <v>5.5313999999999997</v>
      </c>
      <c r="S1183" s="399">
        <v>5.6711999999999998</v>
      </c>
      <c r="X1183" s="399">
        <v>2.0167000000000002</v>
      </c>
      <c r="Y1183" s="399">
        <v>5.6704999999999997</v>
      </c>
      <c r="Z1183" s="399">
        <v>12.202299999999999</v>
      </c>
    </row>
    <row r="1184" spans="1:26">
      <c r="A1184" s="402">
        <v>44301</v>
      </c>
      <c r="E1184" s="400">
        <v>1.9211</v>
      </c>
      <c r="G1184" s="400">
        <v>7.7403000000000004</v>
      </c>
      <c r="H1184" s="400">
        <v>5.4150999999999998</v>
      </c>
      <c r="I1184" s="400">
        <v>8.6298999999999992</v>
      </c>
      <c r="J1184" s="400">
        <v>8.5519999999999996</v>
      </c>
      <c r="K1184" s="400">
        <v>6.5841000000000003</v>
      </c>
      <c r="L1184" s="400">
        <v>11.9872</v>
      </c>
      <c r="M1184" s="400">
        <v>7.2564000000000002</v>
      </c>
      <c r="N1184" s="400">
        <v>8.3702000000000005</v>
      </c>
      <c r="O1184" s="400">
        <v>4.9394</v>
      </c>
      <c r="P1184" s="399">
        <v>3.0779999999999998</v>
      </c>
      <c r="Q1184" s="399">
        <v>5.5369000000000002</v>
      </c>
      <c r="S1184" s="399">
        <v>5.6711999999999998</v>
      </c>
      <c r="X1184" s="399">
        <v>2.0167000000000002</v>
      </c>
      <c r="Y1184" s="399">
        <v>5.6704999999999997</v>
      </c>
      <c r="Z1184" s="399">
        <v>12.202299999999999</v>
      </c>
    </row>
    <row r="1185" spans="1:26">
      <c r="A1185" s="402">
        <v>44302</v>
      </c>
      <c r="E1185" s="400">
        <v>1.9211</v>
      </c>
      <c r="G1185" s="400">
        <v>7.7403000000000004</v>
      </c>
      <c r="H1185" s="400">
        <v>5.4150999999999998</v>
      </c>
      <c r="I1185" s="400">
        <v>8.6298999999999992</v>
      </c>
      <c r="J1185" s="400">
        <v>8.5519999999999996</v>
      </c>
      <c r="K1185" s="400">
        <v>6.5841000000000003</v>
      </c>
      <c r="L1185" s="400">
        <v>11.9872</v>
      </c>
      <c r="M1185" s="400">
        <v>7.2564000000000002</v>
      </c>
      <c r="N1185" s="400">
        <v>8.3702000000000005</v>
      </c>
      <c r="O1185" s="400">
        <v>4.9381000000000004</v>
      </c>
      <c r="P1185" s="399">
        <v>3.0701000000000001</v>
      </c>
      <c r="Q1185" s="399">
        <v>5.5381999999999998</v>
      </c>
      <c r="S1185" s="399">
        <v>5.6711999999999998</v>
      </c>
      <c r="X1185" s="399">
        <v>2.0167000000000002</v>
      </c>
      <c r="Y1185" s="399">
        <v>5.6704999999999997</v>
      </c>
      <c r="Z1185" s="399">
        <v>12.202299999999999</v>
      </c>
    </row>
    <row r="1186" spans="1:26">
      <c r="A1186" s="402">
        <v>44305</v>
      </c>
      <c r="E1186" s="400">
        <v>1.9211</v>
      </c>
      <c r="G1186" s="400">
        <v>7.7403000000000004</v>
      </c>
      <c r="H1186" s="400">
        <v>5.4150999999999998</v>
      </c>
      <c r="I1186" s="400">
        <v>8.6298999999999992</v>
      </c>
      <c r="J1186" s="400">
        <v>8.5519999999999996</v>
      </c>
      <c r="K1186" s="400">
        <v>6.5841000000000003</v>
      </c>
      <c r="L1186" s="400">
        <v>11.9872</v>
      </c>
      <c r="M1186" s="400">
        <v>7.2564000000000002</v>
      </c>
      <c r="N1186" s="400">
        <v>8.3702000000000005</v>
      </c>
      <c r="O1186" s="400">
        <v>4.9290000000000003</v>
      </c>
      <c r="P1186" s="399">
        <v>3.0777000000000001</v>
      </c>
      <c r="Q1186" s="399">
        <v>5.5308999999999999</v>
      </c>
      <c r="S1186" s="399">
        <v>5.6711999999999998</v>
      </c>
      <c r="X1186" s="399">
        <v>2.0167000000000002</v>
      </c>
      <c r="Y1186" s="399">
        <v>5.6704999999999997</v>
      </c>
      <c r="Z1186" s="399">
        <v>12.202299999999999</v>
      </c>
    </row>
    <row r="1187" spans="1:26">
      <c r="A1187" s="402">
        <v>44306</v>
      </c>
      <c r="E1187" s="400">
        <v>1.9211</v>
      </c>
      <c r="G1187" s="400">
        <v>7.7403000000000004</v>
      </c>
      <c r="H1187" s="400">
        <v>5.4150999999999998</v>
      </c>
      <c r="I1187" s="400">
        <v>8.6298999999999992</v>
      </c>
      <c r="J1187" s="400">
        <v>8.5519999999999996</v>
      </c>
      <c r="K1187" s="400">
        <v>6.5841000000000003</v>
      </c>
      <c r="L1187" s="400">
        <v>11.9872</v>
      </c>
      <c r="M1187" s="400">
        <v>7.2564000000000002</v>
      </c>
      <c r="N1187" s="400">
        <v>8.3702000000000005</v>
      </c>
      <c r="O1187" s="400">
        <v>4.9222999999999999</v>
      </c>
      <c r="P1187" s="399">
        <v>3.1231</v>
      </c>
      <c r="Q1187" s="399">
        <v>5.5206</v>
      </c>
      <c r="S1187" s="399">
        <v>5.6711999999999998</v>
      </c>
      <c r="X1187" s="399">
        <v>2.0167000000000002</v>
      </c>
      <c r="Y1187" s="399">
        <v>5.6704999999999997</v>
      </c>
      <c r="Z1187" s="399">
        <v>12.202299999999999</v>
      </c>
    </row>
    <row r="1188" spans="1:26">
      <c r="A1188" s="402">
        <v>44307</v>
      </c>
      <c r="E1188" s="400">
        <v>1.9211</v>
      </c>
      <c r="G1188" s="400">
        <v>7.7403000000000004</v>
      </c>
      <c r="H1188" s="400">
        <v>5.4150999999999998</v>
      </c>
      <c r="I1188" s="400">
        <v>8.6298999999999992</v>
      </c>
      <c r="J1188" s="400">
        <v>8.5519999999999996</v>
      </c>
      <c r="K1188" s="400">
        <v>6.5841000000000003</v>
      </c>
      <c r="L1188" s="400">
        <v>11.9872</v>
      </c>
      <c r="M1188" s="400">
        <v>7.2564000000000002</v>
      </c>
      <c r="N1188" s="400">
        <v>8.3702000000000005</v>
      </c>
      <c r="O1188" s="400">
        <v>4.9195000000000002</v>
      </c>
      <c r="P1188" s="399">
        <v>3.1314000000000002</v>
      </c>
      <c r="Q1188" s="399">
        <v>5.5224000000000002</v>
      </c>
      <c r="S1188" s="399">
        <v>5.6711999999999998</v>
      </c>
      <c r="X1188" s="399">
        <v>2.0167000000000002</v>
      </c>
      <c r="Y1188" s="399">
        <v>5.6704999999999997</v>
      </c>
      <c r="Z1188" s="399">
        <v>12.202299999999999</v>
      </c>
    </row>
    <row r="1189" spans="1:26">
      <c r="A1189" s="402">
        <v>44308</v>
      </c>
      <c r="E1189" s="400">
        <v>1.9211</v>
      </c>
      <c r="G1189" s="400">
        <v>7.7403000000000004</v>
      </c>
      <c r="H1189" s="400">
        <v>5.4150999999999998</v>
      </c>
      <c r="I1189" s="400">
        <v>8.6298999999999992</v>
      </c>
      <c r="J1189" s="400">
        <v>8.5519999999999996</v>
      </c>
      <c r="K1189" s="400">
        <v>6.5841000000000003</v>
      </c>
      <c r="L1189" s="400">
        <v>11.9872</v>
      </c>
      <c r="M1189" s="400">
        <v>7.2564000000000002</v>
      </c>
      <c r="N1189" s="400">
        <v>8.3702000000000005</v>
      </c>
      <c r="O1189" s="400">
        <v>4.9181999999999997</v>
      </c>
      <c r="P1189" s="399">
        <v>3.1364999999999998</v>
      </c>
      <c r="Q1189" s="399">
        <v>5.5172999999999996</v>
      </c>
      <c r="S1189" s="399">
        <v>5.6711999999999998</v>
      </c>
      <c r="X1189" s="399">
        <v>2.0167000000000002</v>
      </c>
      <c r="Y1189" s="399">
        <v>5.6704999999999997</v>
      </c>
      <c r="Z1189" s="399">
        <v>12.202299999999999</v>
      </c>
    </row>
    <row r="1190" spans="1:26">
      <c r="A1190" s="402">
        <v>44309</v>
      </c>
      <c r="E1190" s="400">
        <v>1.9211</v>
      </c>
      <c r="G1190" s="400">
        <v>7.7403000000000004</v>
      </c>
      <c r="H1190" s="400">
        <v>5.4150999999999998</v>
      </c>
      <c r="I1190" s="400">
        <v>8.6298999999999992</v>
      </c>
      <c r="J1190" s="400">
        <v>8.5519999999999996</v>
      </c>
      <c r="K1190" s="400">
        <v>6.5841000000000003</v>
      </c>
      <c r="L1190" s="400">
        <v>11.9872</v>
      </c>
      <c r="M1190" s="400">
        <v>7.2564000000000002</v>
      </c>
      <c r="N1190" s="400">
        <v>8.3702000000000005</v>
      </c>
      <c r="O1190" s="400">
        <v>4.9172000000000002</v>
      </c>
      <c r="P1190" s="399">
        <v>3.1173999999999999</v>
      </c>
      <c r="Q1190" s="399">
        <v>5.5105000000000004</v>
      </c>
      <c r="S1190" s="399">
        <v>5.6711999999999998</v>
      </c>
      <c r="X1190" s="399">
        <v>2.0167000000000002</v>
      </c>
      <c r="Y1190" s="399">
        <v>5.6704999999999997</v>
      </c>
      <c r="Z1190" s="399">
        <v>12.202299999999999</v>
      </c>
    </row>
    <row r="1191" spans="1:26">
      <c r="A1191" s="402">
        <v>44312</v>
      </c>
      <c r="E1191" s="400">
        <v>1.9211</v>
      </c>
      <c r="G1191" s="400">
        <v>7.7403000000000004</v>
      </c>
      <c r="H1191" s="400">
        <v>5.4150999999999998</v>
      </c>
      <c r="I1191" s="400">
        <v>8.6298999999999992</v>
      </c>
      <c r="J1191" s="400">
        <v>8.5519999999999996</v>
      </c>
      <c r="K1191" s="400">
        <v>6.5841000000000003</v>
      </c>
      <c r="L1191" s="400">
        <v>11.9872</v>
      </c>
      <c r="M1191" s="400">
        <v>7.2564000000000002</v>
      </c>
      <c r="N1191" s="400">
        <v>8.3702000000000005</v>
      </c>
      <c r="O1191" s="400">
        <v>4.9093999999999998</v>
      </c>
      <c r="P1191" s="399">
        <v>3.1013999999999999</v>
      </c>
      <c r="Q1191" s="399">
        <v>5.5015999999999998</v>
      </c>
      <c r="S1191" s="399">
        <v>5.6711999999999998</v>
      </c>
      <c r="X1191" s="399">
        <v>2.0167000000000002</v>
      </c>
      <c r="Y1191" s="399">
        <v>5.6704999999999997</v>
      </c>
      <c r="Z1191" s="399">
        <v>12.202299999999999</v>
      </c>
    </row>
    <row r="1192" spans="1:26">
      <c r="A1192" s="402">
        <v>44313</v>
      </c>
      <c r="E1192" s="400">
        <v>1.9211</v>
      </c>
      <c r="G1192" s="400">
        <v>7.7403000000000004</v>
      </c>
      <c r="H1192" s="400">
        <v>5.4150999999999998</v>
      </c>
      <c r="I1192" s="400">
        <v>8.6298999999999992</v>
      </c>
      <c r="J1192" s="400">
        <v>8.5519999999999996</v>
      </c>
      <c r="K1192" s="400">
        <v>6.5841000000000003</v>
      </c>
      <c r="L1192" s="400">
        <v>11.9872</v>
      </c>
      <c r="M1192" s="400">
        <v>7.2564000000000002</v>
      </c>
      <c r="N1192" s="400">
        <v>8.3702000000000005</v>
      </c>
      <c r="O1192" s="400">
        <v>4.9062999999999999</v>
      </c>
      <c r="P1192" s="399">
        <v>3.0964999999999998</v>
      </c>
      <c r="Q1192" s="399">
        <v>5.4924999999999997</v>
      </c>
      <c r="S1192" s="399">
        <v>5.6711999999999998</v>
      </c>
      <c r="X1192" s="399">
        <v>2.0167000000000002</v>
      </c>
      <c r="Y1192" s="399">
        <v>5.6704999999999997</v>
      </c>
      <c r="Z1192" s="399">
        <v>12.202299999999999</v>
      </c>
    </row>
    <row r="1193" spans="1:26">
      <c r="A1193" s="402">
        <v>44314</v>
      </c>
      <c r="E1193" s="400">
        <v>1.9211</v>
      </c>
      <c r="G1193" s="400">
        <v>7.7403000000000004</v>
      </c>
      <c r="H1193" s="400">
        <v>5.4150999999999998</v>
      </c>
      <c r="I1193" s="400">
        <v>8.6298999999999992</v>
      </c>
      <c r="J1193" s="400">
        <v>8.5519999999999996</v>
      </c>
      <c r="K1193" s="400">
        <v>6.5841000000000003</v>
      </c>
      <c r="L1193" s="400">
        <v>11.9872</v>
      </c>
      <c r="M1193" s="400">
        <v>7.2564000000000002</v>
      </c>
      <c r="N1193" s="400">
        <v>8.3702000000000005</v>
      </c>
      <c r="O1193" s="400">
        <v>4.9028</v>
      </c>
      <c r="P1193" s="399">
        <v>3.0968</v>
      </c>
      <c r="Q1193" s="399">
        <v>5.4837999999999996</v>
      </c>
      <c r="S1193" s="399">
        <v>5.6711999999999998</v>
      </c>
      <c r="X1193" s="399">
        <v>2.0167000000000002</v>
      </c>
      <c r="Y1193" s="399">
        <v>5.6704999999999997</v>
      </c>
      <c r="Z1193" s="399">
        <v>12.202299999999999</v>
      </c>
    </row>
    <row r="1194" spans="1:26">
      <c r="A1194" s="402">
        <v>44315</v>
      </c>
      <c r="E1194" s="400">
        <v>1.9211</v>
      </c>
      <c r="G1194" s="400">
        <v>7.7403000000000004</v>
      </c>
      <c r="H1194" s="400">
        <v>5.4150999999999998</v>
      </c>
      <c r="I1194" s="400">
        <v>8.6298999999999992</v>
      </c>
      <c r="J1194" s="400">
        <v>8.5519999999999996</v>
      </c>
      <c r="K1194" s="400">
        <v>6.5841000000000003</v>
      </c>
      <c r="L1194" s="400">
        <v>11.9872</v>
      </c>
      <c r="M1194" s="400">
        <v>7.2564000000000002</v>
      </c>
      <c r="N1194" s="400">
        <v>8.3702000000000005</v>
      </c>
      <c r="O1194" s="400">
        <v>4.9008000000000003</v>
      </c>
      <c r="P1194" s="399">
        <v>3.0903</v>
      </c>
      <c r="Q1194" s="399">
        <v>5.4775</v>
      </c>
      <c r="S1194" s="399">
        <v>5.6711999999999998</v>
      </c>
      <c r="X1194" s="399">
        <v>2.0167000000000002</v>
      </c>
      <c r="Y1194" s="399">
        <v>5.6704999999999997</v>
      </c>
      <c r="Z1194" s="399">
        <v>12.202299999999999</v>
      </c>
    </row>
    <row r="1195" spans="1:26">
      <c r="A1195" s="402">
        <v>44316</v>
      </c>
      <c r="E1195" s="400">
        <v>1.9211</v>
      </c>
      <c r="G1195" s="400">
        <v>7.7403000000000004</v>
      </c>
      <c r="H1195" s="400">
        <v>5.4150999999999998</v>
      </c>
      <c r="I1195" s="400">
        <v>8.6298999999999992</v>
      </c>
      <c r="J1195" s="400">
        <v>8.5519999999999996</v>
      </c>
      <c r="K1195" s="400">
        <v>6.5841000000000003</v>
      </c>
      <c r="L1195" s="400">
        <v>11.9872</v>
      </c>
      <c r="M1195" s="400">
        <v>7.2564000000000002</v>
      </c>
      <c r="N1195" s="400">
        <v>8.3702000000000005</v>
      </c>
      <c r="O1195" s="400">
        <v>4.8989000000000003</v>
      </c>
      <c r="P1195" s="399">
        <v>3.0773999999999999</v>
      </c>
      <c r="Q1195" s="399">
        <v>5.4770000000000003</v>
      </c>
      <c r="S1195" s="399">
        <v>5.6711999999999998</v>
      </c>
      <c r="X1195" s="399">
        <v>2.0167000000000002</v>
      </c>
      <c r="Y1195" s="399">
        <v>5.6704999999999997</v>
      </c>
      <c r="Z1195" s="399">
        <v>12.202299999999999</v>
      </c>
    </row>
    <row r="1196" spans="1:26">
      <c r="A1196" s="402">
        <v>44319</v>
      </c>
      <c r="E1196" s="400">
        <v>1.9742999999999999</v>
      </c>
      <c r="G1196" s="400">
        <v>7.7294999999999998</v>
      </c>
      <c r="H1196" s="400">
        <v>5.4020000000000001</v>
      </c>
      <c r="I1196" s="400">
        <v>8.6067</v>
      </c>
      <c r="J1196" s="400">
        <v>8.5877999999999997</v>
      </c>
      <c r="K1196" s="400">
        <v>6.6989999999999998</v>
      </c>
      <c r="L1196" s="400">
        <v>11.954499999999999</v>
      </c>
      <c r="M1196" s="400">
        <v>7.2882999999999996</v>
      </c>
      <c r="N1196" s="400">
        <v>8.4451999999999998</v>
      </c>
      <c r="O1196" s="400">
        <v>4.9949000000000003</v>
      </c>
      <c r="P1196" s="399">
        <v>3.1547000000000001</v>
      </c>
      <c r="Q1196" s="399">
        <v>5.5343999999999998</v>
      </c>
      <c r="S1196" s="399">
        <v>5.6224999999999996</v>
      </c>
      <c r="X1196" s="399">
        <v>2.0274000000000001</v>
      </c>
      <c r="Y1196" s="399">
        <v>5.6910999999999996</v>
      </c>
      <c r="Z1196" s="399">
        <v>12.129099999999999</v>
      </c>
    </row>
    <row r="1197" spans="1:26">
      <c r="A1197" s="402">
        <v>44320</v>
      </c>
      <c r="E1197" s="400">
        <v>1.9742999999999999</v>
      </c>
      <c r="G1197" s="400">
        <v>7.7294999999999998</v>
      </c>
      <c r="H1197" s="400">
        <v>5.4020000000000001</v>
      </c>
      <c r="I1197" s="400">
        <v>8.6067</v>
      </c>
      <c r="J1197" s="400">
        <v>8.5877999999999997</v>
      </c>
      <c r="K1197" s="400">
        <v>6.6989999999999998</v>
      </c>
      <c r="L1197" s="400">
        <v>11.954499999999999</v>
      </c>
      <c r="M1197" s="400">
        <v>7.2882999999999996</v>
      </c>
      <c r="N1197" s="400">
        <v>8.4451999999999998</v>
      </c>
      <c r="O1197" s="400">
        <v>4.9893999999999998</v>
      </c>
      <c r="P1197" s="399">
        <v>3.1566999999999998</v>
      </c>
      <c r="Q1197" s="399">
        <v>5.5354000000000001</v>
      </c>
      <c r="S1197" s="399">
        <v>5.6224999999999996</v>
      </c>
      <c r="X1197" s="399">
        <v>2.0274000000000001</v>
      </c>
      <c r="Y1197" s="399">
        <v>5.6910999999999996</v>
      </c>
      <c r="Z1197" s="399">
        <v>12.129099999999999</v>
      </c>
    </row>
    <row r="1198" spans="1:26">
      <c r="A1198" s="402">
        <v>44321</v>
      </c>
      <c r="E1198" s="400">
        <v>1.9742999999999999</v>
      </c>
      <c r="G1198" s="400">
        <v>7.7294999999999998</v>
      </c>
      <c r="H1198" s="400">
        <v>5.4020000000000001</v>
      </c>
      <c r="I1198" s="400">
        <v>8.6067</v>
      </c>
      <c r="J1198" s="400">
        <v>8.5877999999999997</v>
      </c>
      <c r="K1198" s="400">
        <v>6.6989999999999998</v>
      </c>
      <c r="L1198" s="400">
        <v>11.954499999999999</v>
      </c>
      <c r="M1198" s="400">
        <v>7.2882999999999996</v>
      </c>
      <c r="N1198" s="400">
        <v>8.4451999999999998</v>
      </c>
      <c r="O1198" s="400">
        <v>4.9885000000000002</v>
      </c>
      <c r="P1198" s="399">
        <v>3.1614</v>
      </c>
      <c r="Q1198" s="399">
        <v>5.5389999999999997</v>
      </c>
      <c r="S1198" s="399">
        <v>5.6224999999999996</v>
      </c>
      <c r="X1198" s="399">
        <v>2.0274000000000001</v>
      </c>
      <c r="Y1198" s="399">
        <v>5.6910999999999996</v>
      </c>
      <c r="Z1198" s="399">
        <v>12.129099999999999</v>
      </c>
    </row>
    <row r="1199" spans="1:26">
      <c r="A1199" s="402">
        <v>44322</v>
      </c>
      <c r="E1199" s="400">
        <v>1.9742999999999999</v>
      </c>
      <c r="G1199" s="400">
        <v>7.7294999999999998</v>
      </c>
      <c r="H1199" s="400">
        <v>5.4020000000000001</v>
      </c>
      <c r="I1199" s="400">
        <v>8.6067</v>
      </c>
      <c r="J1199" s="400">
        <v>8.5877999999999997</v>
      </c>
      <c r="K1199" s="400">
        <v>6.6989999999999998</v>
      </c>
      <c r="L1199" s="400">
        <v>11.954499999999999</v>
      </c>
      <c r="M1199" s="400">
        <v>7.2882999999999996</v>
      </c>
      <c r="N1199" s="400">
        <v>8.4451999999999998</v>
      </c>
      <c r="O1199" s="400">
        <v>4.9862000000000002</v>
      </c>
      <c r="P1199" s="399">
        <v>3.1762000000000001</v>
      </c>
      <c r="Q1199" s="399">
        <v>5.5412999999999997</v>
      </c>
      <c r="S1199" s="399">
        <v>5.6224999999999996</v>
      </c>
      <c r="X1199" s="399">
        <v>2.0274000000000001</v>
      </c>
      <c r="Y1199" s="399">
        <v>5.6910999999999996</v>
      </c>
      <c r="Z1199" s="399">
        <v>12.129099999999999</v>
      </c>
    </row>
    <row r="1200" spans="1:26">
      <c r="A1200" s="402">
        <v>44323</v>
      </c>
      <c r="E1200" s="400">
        <v>1.9742999999999999</v>
      </c>
      <c r="G1200" s="400">
        <v>7.7294999999999998</v>
      </c>
      <c r="H1200" s="400">
        <v>5.4020000000000001</v>
      </c>
      <c r="I1200" s="400">
        <v>8.6067</v>
      </c>
      <c r="J1200" s="400">
        <v>8.5877999999999997</v>
      </c>
      <c r="K1200" s="400">
        <v>6.6989999999999998</v>
      </c>
      <c r="L1200" s="400">
        <v>11.954499999999999</v>
      </c>
      <c r="M1200" s="400">
        <v>7.2882999999999996</v>
      </c>
      <c r="N1200" s="400">
        <v>8.4451999999999998</v>
      </c>
      <c r="O1200" s="400">
        <v>4.9844999999999997</v>
      </c>
      <c r="P1200" s="399">
        <v>3.1770999999999998</v>
      </c>
      <c r="Q1200" s="399">
        <v>5.5415000000000001</v>
      </c>
      <c r="S1200" s="399">
        <v>5.6224999999999996</v>
      </c>
      <c r="X1200" s="399">
        <v>2.0274000000000001</v>
      </c>
      <c r="Y1200" s="399">
        <v>5.6910999999999996</v>
      </c>
      <c r="Z1200" s="399">
        <v>12.129099999999999</v>
      </c>
    </row>
    <row r="1201" spans="1:26">
      <c r="A1201" s="402">
        <v>44326</v>
      </c>
      <c r="E1201" s="400">
        <v>1.9742999999999999</v>
      </c>
      <c r="G1201" s="400">
        <v>7.7294999999999998</v>
      </c>
      <c r="H1201" s="400">
        <v>5.4020000000000001</v>
      </c>
      <c r="I1201" s="400">
        <v>8.6067</v>
      </c>
      <c r="J1201" s="400">
        <v>8.5877999999999997</v>
      </c>
      <c r="K1201" s="400">
        <v>6.6989999999999998</v>
      </c>
      <c r="L1201" s="400">
        <v>11.954499999999999</v>
      </c>
      <c r="M1201" s="400">
        <v>7.2882999999999996</v>
      </c>
      <c r="N1201" s="400">
        <v>8.4451999999999998</v>
      </c>
      <c r="O1201" s="400">
        <v>4.9770000000000003</v>
      </c>
      <c r="P1201" s="399">
        <v>3.1791999999999998</v>
      </c>
      <c r="Q1201" s="399">
        <v>5.5354000000000001</v>
      </c>
      <c r="S1201" s="399">
        <v>5.6224999999999996</v>
      </c>
      <c r="X1201" s="399">
        <v>2.0274000000000001</v>
      </c>
      <c r="Y1201" s="399">
        <v>5.6910999999999996</v>
      </c>
      <c r="Z1201" s="399">
        <v>12.129099999999999</v>
      </c>
    </row>
    <row r="1202" spans="1:26">
      <c r="A1202" s="402">
        <v>44327</v>
      </c>
      <c r="E1202" s="400">
        <v>1.9742999999999999</v>
      </c>
      <c r="G1202" s="400">
        <v>7.7294999999999998</v>
      </c>
      <c r="H1202" s="400">
        <v>5.4020000000000001</v>
      </c>
      <c r="I1202" s="400">
        <v>8.6067</v>
      </c>
      <c r="J1202" s="400">
        <v>8.5877999999999997</v>
      </c>
      <c r="K1202" s="400">
        <v>6.6989999999999998</v>
      </c>
      <c r="L1202" s="400">
        <v>11.954499999999999</v>
      </c>
      <c r="M1202" s="400">
        <v>7.2882999999999996</v>
      </c>
      <c r="N1202" s="400">
        <v>8.4451999999999998</v>
      </c>
      <c r="O1202" s="400">
        <v>4.968</v>
      </c>
      <c r="P1202" s="399">
        <v>3.2094</v>
      </c>
      <c r="Q1202" s="399">
        <v>5.5297999999999998</v>
      </c>
      <c r="S1202" s="399">
        <v>5.6224999999999996</v>
      </c>
      <c r="X1202" s="399">
        <v>2.0274000000000001</v>
      </c>
      <c r="Y1202" s="399">
        <v>5.6910999999999996</v>
      </c>
      <c r="Z1202" s="399">
        <v>12.129099999999999</v>
      </c>
    </row>
    <row r="1203" spans="1:26">
      <c r="A1203" s="402">
        <v>44328</v>
      </c>
      <c r="E1203" s="400">
        <v>1.9742999999999999</v>
      </c>
      <c r="G1203" s="400">
        <v>7.7294999999999998</v>
      </c>
      <c r="H1203" s="400">
        <v>5.4020000000000001</v>
      </c>
      <c r="I1203" s="400">
        <v>8.6067</v>
      </c>
      <c r="J1203" s="400">
        <v>8.5877999999999997</v>
      </c>
      <c r="K1203" s="400">
        <v>6.6989999999999998</v>
      </c>
      <c r="L1203" s="400">
        <v>11.954499999999999</v>
      </c>
      <c r="M1203" s="400">
        <v>7.2882999999999996</v>
      </c>
      <c r="N1203" s="400">
        <v>8.4451999999999998</v>
      </c>
      <c r="O1203" s="400">
        <v>4.9607999999999999</v>
      </c>
      <c r="P1203" s="399">
        <v>3.2330000000000001</v>
      </c>
      <c r="Q1203" s="399">
        <v>5.5244999999999997</v>
      </c>
      <c r="S1203" s="399">
        <v>5.6224999999999996</v>
      </c>
      <c r="X1203" s="399">
        <v>2.0274000000000001</v>
      </c>
      <c r="Y1203" s="399">
        <v>5.6910999999999996</v>
      </c>
      <c r="Z1203" s="399">
        <v>12.129099999999999</v>
      </c>
    </row>
    <row r="1204" spans="1:26">
      <c r="A1204" s="402">
        <v>44329</v>
      </c>
      <c r="E1204" s="400">
        <v>1.9742999999999999</v>
      </c>
      <c r="G1204" s="400">
        <v>7.7294999999999998</v>
      </c>
      <c r="H1204" s="400">
        <v>5.4020000000000001</v>
      </c>
      <c r="I1204" s="400">
        <v>8.6067</v>
      </c>
      <c r="J1204" s="400">
        <v>8.5877999999999997</v>
      </c>
      <c r="K1204" s="400">
        <v>6.6989999999999998</v>
      </c>
      <c r="L1204" s="400">
        <v>11.954499999999999</v>
      </c>
      <c r="M1204" s="400">
        <v>7.2882999999999996</v>
      </c>
      <c r="N1204" s="400">
        <v>8.4451999999999998</v>
      </c>
      <c r="O1204" s="400">
        <v>4.9565000000000001</v>
      </c>
      <c r="P1204" s="399">
        <v>3.2503000000000002</v>
      </c>
      <c r="Q1204" s="399">
        <v>5.5191999999999997</v>
      </c>
      <c r="S1204" s="399">
        <v>5.6224999999999996</v>
      </c>
      <c r="X1204" s="399">
        <v>2.0274000000000001</v>
      </c>
      <c r="Y1204" s="399">
        <v>5.6910999999999996</v>
      </c>
      <c r="Z1204" s="399">
        <v>12.129099999999999</v>
      </c>
    </row>
    <row r="1205" spans="1:26">
      <c r="A1205" s="402">
        <v>44330</v>
      </c>
      <c r="E1205" s="400">
        <v>1.9742999999999999</v>
      </c>
      <c r="G1205" s="400">
        <v>7.7294999999999998</v>
      </c>
      <c r="H1205" s="400">
        <v>5.4020000000000001</v>
      </c>
      <c r="I1205" s="400">
        <v>8.6067</v>
      </c>
      <c r="J1205" s="400">
        <v>8.5877999999999997</v>
      </c>
      <c r="K1205" s="400">
        <v>6.6989999999999998</v>
      </c>
      <c r="L1205" s="400">
        <v>11.954499999999999</v>
      </c>
      <c r="M1205" s="400">
        <v>7.2882999999999996</v>
      </c>
      <c r="N1205" s="400">
        <v>8.4451999999999998</v>
      </c>
      <c r="O1205" s="400">
        <v>4.9547999999999996</v>
      </c>
      <c r="P1205" s="399">
        <v>3.2315</v>
      </c>
      <c r="Q1205" s="399">
        <v>5.5179</v>
      </c>
      <c r="S1205" s="399">
        <v>5.6224999999999996</v>
      </c>
      <c r="X1205" s="399">
        <v>2.0274000000000001</v>
      </c>
      <c r="Y1205" s="399">
        <v>5.6910999999999996</v>
      </c>
      <c r="Z1205" s="399">
        <v>12.129099999999999</v>
      </c>
    </row>
    <row r="1206" spans="1:26">
      <c r="A1206" s="402">
        <v>44333</v>
      </c>
      <c r="E1206" s="400">
        <v>1.9742999999999999</v>
      </c>
      <c r="G1206" s="400">
        <v>7.7294999999999998</v>
      </c>
      <c r="H1206" s="400">
        <v>5.4020000000000001</v>
      </c>
      <c r="I1206" s="400">
        <v>8.6067</v>
      </c>
      <c r="J1206" s="400">
        <v>8.5877999999999997</v>
      </c>
      <c r="K1206" s="400">
        <v>6.6989999999999998</v>
      </c>
      <c r="L1206" s="400">
        <v>11.954499999999999</v>
      </c>
      <c r="M1206" s="400">
        <v>7.2882999999999996</v>
      </c>
      <c r="N1206" s="400">
        <v>8.4451999999999998</v>
      </c>
      <c r="O1206" s="400">
        <v>4.9485999999999999</v>
      </c>
      <c r="P1206" s="399">
        <v>3.2193999999999998</v>
      </c>
      <c r="Q1206" s="399">
        <v>5.5132000000000003</v>
      </c>
      <c r="S1206" s="399">
        <v>5.6224999999999996</v>
      </c>
      <c r="X1206" s="399">
        <v>2.0274000000000001</v>
      </c>
      <c r="Y1206" s="399">
        <v>5.6910999999999996</v>
      </c>
      <c r="Z1206" s="399">
        <v>12.129099999999999</v>
      </c>
    </row>
    <row r="1207" spans="1:26">
      <c r="A1207" s="402">
        <v>44334</v>
      </c>
      <c r="E1207" s="400">
        <v>1.9742999999999999</v>
      </c>
      <c r="G1207" s="400">
        <v>7.7294999999999998</v>
      </c>
      <c r="H1207" s="400">
        <v>5.4020000000000001</v>
      </c>
      <c r="I1207" s="400">
        <v>8.6067</v>
      </c>
      <c r="J1207" s="400">
        <v>8.5877999999999997</v>
      </c>
      <c r="K1207" s="400">
        <v>6.6989999999999998</v>
      </c>
      <c r="L1207" s="400">
        <v>11.954499999999999</v>
      </c>
      <c r="M1207" s="400">
        <v>7.2882999999999996</v>
      </c>
      <c r="N1207" s="400">
        <v>8.4451999999999998</v>
      </c>
      <c r="O1207" s="400">
        <v>4.9450000000000003</v>
      </c>
      <c r="P1207" s="399">
        <v>3.2132000000000001</v>
      </c>
      <c r="Q1207" s="399">
        <v>5.5090000000000003</v>
      </c>
      <c r="S1207" s="399">
        <v>5.6224999999999996</v>
      </c>
      <c r="X1207" s="399">
        <v>2.0274000000000001</v>
      </c>
      <c r="Y1207" s="399">
        <v>5.6910999999999996</v>
      </c>
      <c r="Z1207" s="399">
        <v>12.129099999999999</v>
      </c>
    </row>
    <row r="1208" spans="1:26">
      <c r="A1208" s="402">
        <v>44335</v>
      </c>
      <c r="E1208" s="400">
        <v>1.9742999999999999</v>
      </c>
      <c r="G1208" s="400">
        <v>7.7294999999999998</v>
      </c>
      <c r="H1208" s="400">
        <v>5.4020000000000001</v>
      </c>
      <c r="I1208" s="400">
        <v>8.6067</v>
      </c>
      <c r="J1208" s="400">
        <v>8.5877999999999997</v>
      </c>
      <c r="K1208" s="400">
        <v>6.6989999999999998</v>
      </c>
      <c r="L1208" s="400">
        <v>11.954499999999999</v>
      </c>
      <c r="M1208" s="400">
        <v>7.2882999999999996</v>
      </c>
      <c r="N1208" s="400">
        <v>8.4451999999999998</v>
      </c>
      <c r="O1208" s="400">
        <v>4.9295</v>
      </c>
      <c r="P1208" s="399">
        <v>3.2042999999999999</v>
      </c>
      <c r="Q1208" s="399">
        <v>5.5057</v>
      </c>
      <c r="S1208" s="399">
        <v>5.6224999999999996</v>
      </c>
      <c r="X1208" s="399">
        <v>2.0274000000000001</v>
      </c>
      <c r="Y1208" s="399">
        <v>5.6910999999999996</v>
      </c>
      <c r="Z1208" s="399">
        <v>12.129099999999999</v>
      </c>
    </row>
    <row r="1209" spans="1:26">
      <c r="A1209" s="402">
        <v>44336</v>
      </c>
      <c r="E1209" s="400">
        <v>1.9742999999999999</v>
      </c>
      <c r="G1209" s="400">
        <v>7.7294999999999998</v>
      </c>
      <c r="H1209" s="400">
        <v>5.4020000000000001</v>
      </c>
      <c r="I1209" s="400">
        <v>8.6067</v>
      </c>
      <c r="J1209" s="400">
        <v>8.5877999999999997</v>
      </c>
      <c r="K1209" s="400">
        <v>6.6989999999999998</v>
      </c>
      <c r="L1209" s="400">
        <v>11.954499999999999</v>
      </c>
      <c r="M1209" s="400">
        <v>7.2882999999999996</v>
      </c>
      <c r="N1209" s="400">
        <v>8.4451999999999998</v>
      </c>
      <c r="O1209" s="400">
        <v>4.9275000000000002</v>
      </c>
      <c r="P1209" s="399">
        <v>3.2193000000000001</v>
      </c>
      <c r="Q1209" s="399">
        <v>5.5003000000000002</v>
      </c>
      <c r="S1209" s="399">
        <v>5.6224999999999996</v>
      </c>
      <c r="X1209" s="399">
        <v>2.0274000000000001</v>
      </c>
      <c r="Y1209" s="399">
        <v>5.6910999999999996</v>
      </c>
      <c r="Z1209" s="399">
        <v>12.129099999999999</v>
      </c>
    </row>
    <row r="1210" spans="1:26">
      <c r="A1210" s="402">
        <v>44337</v>
      </c>
      <c r="E1210" s="400">
        <v>1.9742999999999999</v>
      </c>
      <c r="G1210" s="400">
        <v>7.7294999999999998</v>
      </c>
      <c r="H1210" s="400">
        <v>5.4020000000000001</v>
      </c>
      <c r="I1210" s="400">
        <v>8.6067</v>
      </c>
      <c r="J1210" s="400">
        <v>8.5877999999999997</v>
      </c>
      <c r="K1210" s="400">
        <v>6.6989999999999998</v>
      </c>
      <c r="L1210" s="400">
        <v>11.954499999999999</v>
      </c>
      <c r="M1210" s="400">
        <v>7.2882999999999996</v>
      </c>
      <c r="N1210" s="400">
        <v>8.4451999999999998</v>
      </c>
      <c r="O1210" s="400">
        <v>4.9238999999999997</v>
      </c>
      <c r="P1210" s="399">
        <v>3.2044999999999999</v>
      </c>
      <c r="Q1210" s="399">
        <v>5.5042</v>
      </c>
      <c r="S1210" s="399">
        <v>5.6224999999999996</v>
      </c>
      <c r="X1210" s="399">
        <v>2.0274000000000001</v>
      </c>
      <c r="Y1210" s="399">
        <v>5.6910999999999996</v>
      </c>
      <c r="Z1210" s="399">
        <v>12.129099999999999</v>
      </c>
    </row>
    <row r="1211" spans="1:26">
      <c r="A1211" s="402">
        <v>44340</v>
      </c>
      <c r="E1211" s="400">
        <v>1.9742999999999999</v>
      </c>
      <c r="G1211" s="400">
        <v>7.7294999999999998</v>
      </c>
      <c r="H1211" s="400">
        <v>5.4020000000000001</v>
      </c>
      <c r="I1211" s="400">
        <v>8.6067</v>
      </c>
      <c r="J1211" s="400">
        <v>8.5877999999999997</v>
      </c>
      <c r="K1211" s="400">
        <v>6.6989999999999998</v>
      </c>
      <c r="L1211" s="400">
        <v>11.954499999999999</v>
      </c>
      <c r="M1211" s="400">
        <v>7.2882999999999996</v>
      </c>
      <c r="N1211" s="400">
        <v>8.4451999999999998</v>
      </c>
      <c r="O1211" s="400">
        <v>4.9119000000000002</v>
      </c>
      <c r="P1211" s="399">
        <v>3.206</v>
      </c>
      <c r="Q1211" s="399">
        <v>5.4996999999999998</v>
      </c>
      <c r="S1211" s="399">
        <v>5.6224999999999996</v>
      </c>
      <c r="X1211" s="399">
        <v>2.0274000000000001</v>
      </c>
      <c r="Y1211" s="399">
        <v>5.6910999999999996</v>
      </c>
      <c r="Z1211" s="399">
        <v>12.129099999999999</v>
      </c>
    </row>
    <row r="1212" spans="1:26">
      <c r="A1212" s="402">
        <v>44341</v>
      </c>
      <c r="E1212" s="400">
        <v>1.9742999999999999</v>
      </c>
      <c r="G1212" s="400">
        <v>7.7294999999999998</v>
      </c>
      <c r="H1212" s="400">
        <v>5.4020000000000001</v>
      </c>
      <c r="I1212" s="400">
        <v>8.6067</v>
      </c>
      <c r="J1212" s="400">
        <v>8.5877999999999997</v>
      </c>
      <c r="K1212" s="400">
        <v>6.6989999999999998</v>
      </c>
      <c r="L1212" s="400">
        <v>11.954499999999999</v>
      </c>
      <c r="M1212" s="400">
        <v>7.2882999999999996</v>
      </c>
      <c r="N1212" s="400">
        <v>8.4451999999999998</v>
      </c>
      <c r="O1212" s="400">
        <v>4.9108999999999998</v>
      </c>
      <c r="P1212" s="399">
        <v>3.2111999999999998</v>
      </c>
      <c r="Q1212" s="399">
        <v>5.5018000000000002</v>
      </c>
      <c r="S1212" s="399">
        <v>5.6224999999999996</v>
      </c>
      <c r="X1212" s="399">
        <v>2.0274000000000001</v>
      </c>
      <c r="Y1212" s="399">
        <v>5.6910999999999996</v>
      </c>
      <c r="Z1212" s="399">
        <v>12.129099999999999</v>
      </c>
    </row>
    <row r="1213" spans="1:26">
      <c r="A1213" s="402">
        <v>44342</v>
      </c>
      <c r="E1213" s="400">
        <v>1.9742999999999999</v>
      </c>
      <c r="G1213" s="400">
        <v>7.7294999999999998</v>
      </c>
      <c r="H1213" s="400">
        <v>5.4020000000000001</v>
      </c>
      <c r="I1213" s="400">
        <v>8.6067</v>
      </c>
      <c r="J1213" s="400">
        <v>8.5877999999999997</v>
      </c>
      <c r="K1213" s="400">
        <v>6.6989999999999998</v>
      </c>
      <c r="L1213" s="400">
        <v>11.954499999999999</v>
      </c>
      <c r="M1213" s="400">
        <v>7.2882999999999996</v>
      </c>
      <c r="N1213" s="400">
        <v>8.4451999999999998</v>
      </c>
      <c r="O1213" s="400">
        <v>4.9081999999999999</v>
      </c>
      <c r="P1213" s="399">
        <v>3.1819000000000002</v>
      </c>
      <c r="Q1213" s="399">
        <v>5.5023</v>
      </c>
      <c r="S1213" s="399">
        <v>5.6224999999999996</v>
      </c>
      <c r="X1213" s="399">
        <v>2.0274000000000001</v>
      </c>
      <c r="Y1213" s="399">
        <v>5.6910999999999996</v>
      </c>
      <c r="Z1213" s="399">
        <v>12.129099999999999</v>
      </c>
    </row>
    <row r="1214" spans="1:26">
      <c r="A1214" s="402">
        <v>44343</v>
      </c>
      <c r="E1214" s="400">
        <v>1.9742999999999999</v>
      </c>
      <c r="G1214" s="400">
        <v>7.7294999999999998</v>
      </c>
      <c r="H1214" s="400">
        <v>5.4020000000000001</v>
      </c>
      <c r="I1214" s="400">
        <v>8.6067</v>
      </c>
      <c r="J1214" s="400">
        <v>8.5877999999999997</v>
      </c>
      <c r="K1214" s="400">
        <v>6.6989999999999998</v>
      </c>
      <c r="L1214" s="400">
        <v>11.954499999999999</v>
      </c>
      <c r="M1214" s="400">
        <v>7.2882999999999996</v>
      </c>
      <c r="N1214" s="400">
        <v>8.4451999999999998</v>
      </c>
      <c r="O1214" s="400">
        <v>4.9042000000000003</v>
      </c>
      <c r="P1214" s="399">
        <v>3.1753</v>
      </c>
      <c r="Q1214" s="399">
        <v>5.4970999999999997</v>
      </c>
      <c r="S1214" s="399">
        <v>5.6224999999999996</v>
      </c>
      <c r="X1214" s="399">
        <v>2.0274000000000001</v>
      </c>
      <c r="Y1214" s="399">
        <v>5.6910999999999996</v>
      </c>
      <c r="Z1214" s="399">
        <v>12.129099999999999</v>
      </c>
    </row>
    <row r="1215" spans="1:26">
      <c r="A1215" s="402">
        <v>44344</v>
      </c>
      <c r="E1215" s="400">
        <v>1.9742999999999999</v>
      </c>
      <c r="G1215" s="400">
        <v>7.7294999999999998</v>
      </c>
      <c r="H1215" s="400">
        <v>5.4020000000000001</v>
      </c>
      <c r="I1215" s="400">
        <v>8.6067</v>
      </c>
      <c r="J1215" s="400">
        <v>8.5877999999999997</v>
      </c>
      <c r="K1215" s="400">
        <v>6.6989999999999998</v>
      </c>
      <c r="L1215" s="400">
        <v>11.954499999999999</v>
      </c>
      <c r="M1215" s="400">
        <v>7.2882999999999996</v>
      </c>
      <c r="N1215" s="400">
        <v>8.4451999999999998</v>
      </c>
      <c r="O1215" s="400">
        <v>4.9024000000000001</v>
      </c>
      <c r="P1215" s="399">
        <v>3.1497000000000002</v>
      </c>
      <c r="Q1215" s="399">
        <v>5.4954000000000001</v>
      </c>
      <c r="S1215" s="399">
        <v>5.6224999999999996</v>
      </c>
      <c r="X1215" s="399">
        <v>2.0274000000000001</v>
      </c>
      <c r="Y1215" s="399">
        <v>5.6910999999999996</v>
      </c>
      <c r="Z1215" s="399">
        <v>12.129099999999999</v>
      </c>
    </row>
    <row r="1216" spans="1:26">
      <c r="A1216" s="402">
        <v>44347</v>
      </c>
      <c r="E1216" s="400">
        <v>1.9742999999999999</v>
      </c>
      <c r="G1216" s="400">
        <v>7.7294999999999998</v>
      </c>
      <c r="H1216" s="400">
        <v>5.4020000000000001</v>
      </c>
      <c r="I1216" s="400">
        <v>8.6067</v>
      </c>
      <c r="J1216" s="400">
        <v>8.5877999999999997</v>
      </c>
      <c r="K1216" s="400">
        <v>6.6989999999999998</v>
      </c>
      <c r="L1216" s="400">
        <v>11.954499999999999</v>
      </c>
      <c r="M1216" s="400">
        <v>7.2882999999999996</v>
      </c>
      <c r="N1216" s="400">
        <v>8.4451999999999998</v>
      </c>
      <c r="O1216" s="400">
        <v>4.8940000000000001</v>
      </c>
      <c r="P1216" s="399">
        <v>3.1480999999999999</v>
      </c>
      <c r="Q1216" s="399">
        <v>5.4919000000000002</v>
      </c>
      <c r="S1216" s="399">
        <v>5.6224999999999996</v>
      </c>
      <c r="X1216" s="399">
        <v>2.0274000000000001</v>
      </c>
      <c r="Y1216" s="399">
        <v>5.6910999999999996</v>
      </c>
      <c r="Z1216" s="399">
        <v>12.129099999999999</v>
      </c>
    </row>
    <row r="1217" spans="1:26">
      <c r="A1217" s="402">
        <v>44348</v>
      </c>
      <c r="E1217" s="400">
        <v>1.9502999999999999</v>
      </c>
      <c r="G1217" s="400">
        <v>7.6707999999999998</v>
      </c>
      <c r="H1217" s="400">
        <v>5.3804999999999996</v>
      </c>
      <c r="I1217" s="400">
        <v>8.6176999999999992</v>
      </c>
      <c r="J1217" s="400">
        <v>8.5938999999999997</v>
      </c>
      <c r="K1217" s="400">
        <v>6.7168000000000001</v>
      </c>
      <c r="L1217" s="400">
        <v>11.891500000000001</v>
      </c>
      <c r="M1217" s="400">
        <v>7.3029000000000002</v>
      </c>
      <c r="N1217" s="400">
        <v>8.4920000000000009</v>
      </c>
      <c r="O1217" s="400">
        <v>5.0107999999999997</v>
      </c>
      <c r="P1217" s="399">
        <v>3.1391</v>
      </c>
      <c r="Q1217" s="399">
        <v>5.5640999999999998</v>
      </c>
      <c r="S1217" s="399">
        <v>5.5693999999999999</v>
      </c>
      <c r="X1217" s="399">
        <v>2.0312000000000001</v>
      </c>
      <c r="Y1217" s="399">
        <v>5.7123999999999997</v>
      </c>
      <c r="Z1217" s="399">
        <v>12.1569</v>
      </c>
    </row>
    <row r="1218" spans="1:26">
      <c r="A1218" s="402">
        <v>44349</v>
      </c>
      <c r="E1218" s="400">
        <v>1.9502999999999999</v>
      </c>
      <c r="G1218" s="400">
        <v>7.6707999999999998</v>
      </c>
      <c r="H1218" s="400">
        <v>5.3804999999999996</v>
      </c>
      <c r="I1218" s="400">
        <v>8.6176999999999992</v>
      </c>
      <c r="J1218" s="400">
        <v>8.5938999999999997</v>
      </c>
      <c r="K1218" s="400">
        <v>6.7168000000000001</v>
      </c>
      <c r="L1218" s="400">
        <v>11.891500000000001</v>
      </c>
      <c r="M1218" s="400">
        <v>7.3029000000000002</v>
      </c>
      <c r="N1218" s="400">
        <v>8.4920000000000009</v>
      </c>
      <c r="O1218" s="400">
        <v>5.0110999999999999</v>
      </c>
      <c r="P1218" s="399">
        <v>3.0983000000000001</v>
      </c>
      <c r="Q1218" s="399">
        <v>5.5627000000000004</v>
      </c>
      <c r="S1218" s="399">
        <v>5.5693999999999999</v>
      </c>
      <c r="X1218" s="399">
        <v>2.0312000000000001</v>
      </c>
      <c r="Y1218" s="399">
        <v>5.7123999999999997</v>
      </c>
      <c r="Z1218" s="399">
        <v>12.1569</v>
      </c>
    </row>
    <row r="1219" spans="1:26">
      <c r="A1219" s="402">
        <v>44350</v>
      </c>
      <c r="E1219" s="400">
        <v>1.9502999999999999</v>
      </c>
      <c r="G1219" s="400">
        <v>7.6707999999999998</v>
      </c>
      <c r="H1219" s="400">
        <v>5.3804999999999996</v>
      </c>
      <c r="I1219" s="400">
        <v>8.6176999999999992</v>
      </c>
      <c r="J1219" s="400">
        <v>8.5938999999999997</v>
      </c>
      <c r="K1219" s="400">
        <v>6.7168000000000001</v>
      </c>
      <c r="L1219" s="400">
        <v>11.891500000000001</v>
      </c>
      <c r="M1219" s="400">
        <v>7.3029000000000002</v>
      </c>
      <c r="N1219" s="400">
        <v>8.4920000000000009</v>
      </c>
      <c r="O1219" s="400">
        <v>5.0068999999999999</v>
      </c>
      <c r="P1219" s="399">
        <v>3.0636999999999999</v>
      </c>
      <c r="Q1219" s="399">
        <v>5.5644</v>
      </c>
      <c r="S1219" s="399">
        <v>5.5693999999999999</v>
      </c>
      <c r="X1219" s="399">
        <v>2.0312000000000001</v>
      </c>
      <c r="Y1219" s="399">
        <v>5.7123999999999997</v>
      </c>
      <c r="Z1219" s="399">
        <v>12.1569</v>
      </c>
    </row>
    <row r="1220" spans="1:26">
      <c r="A1220" s="402">
        <v>44351</v>
      </c>
      <c r="E1220" s="400">
        <v>1.9502999999999999</v>
      </c>
      <c r="G1220" s="400">
        <v>7.6707999999999998</v>
      </c>
      <c r="H1220" s="400">
        <v>5.3804999999999996</v>
      </c>
      <c r="I1220" s="400">
        <v>8.6176999999999992</v>
      </c>
      <c r="J1220" s="400">
        <v>8.5938999999999997</v>
      </c>
      <c r="K1220" s="400">
        <v>6.7168000000000001</v>
      </c>
      <c r="L1220" s="400">
        <v>11.891500000000001</v>
      </c>
      <c r="M1220" s="400">
        <v>7.3029000000000002</v>
      </c>
      <c r="N1220" s="400">
        <v>8.4920000000000009</v>
      </c>
      <c r="O1220" s="400">
        <v>5.0042</v>
      </c>
      <c r="P1220" s="399">
        <v>3.0556999999999999</v>
      </c>
      <c r="Q1220" s="399">
        <v>5.5667</v>
      </c>
      <c r="S1220" s="399">
        <v>5.5693999999999999</v>
      </c>
      <c r="X1220" s="399">
        <v>2.0312000000000001</v>
      </c>
      <c r="Y1220" s="399">
        <v>5.7123999999999997</v>
      </c>
      <c r="Z1220" s="399">
        <v>12.1569</v>
      </c>
    </row>
    <row r="1221" spans="1:26">
      <c r="A1221" s="402">
        <v>44354</v>
      </c>
      <c r="E1221" s="400">
        <v>1.9502999999999999</v>
      </c>
      <c r="G1221" s="400">
        <v>7.6707999999999998</v>
      </c>
      <c r="H1221" s="400">
        <v>5.3804999999999996</v>
      </c>
      <c r="I1221" s="400">
        <v>8.6176999999999992</v>
      </c>
      <c r="J1221" s="400">
        <v>8.5938999999999997</v>
      </c>
      <c r="K1221" s="400">
        <v>6.7168000000000001</v>
      </c>
      <c r="L1221" s="400">
        <v>11.891500000000001</v>
      </c>
      <c r="M1221" s="400">
        <v>7.3029000000000002</v>
      </c>
      <c r="N1221" s="400">
        <v>8.4920000000000009</v>
      </c>
      <c r="O1221" s="400">
        <v>4.9935999999999998</v>
      </c>
      <c r="P1221" s="399">
        <v>3.0499000000000001</v>
      </c>
      <c r="Q1221" s="399">
        <v>5.5648</v>
      </c>
      <c r="S1221" s="399">
        <v>5.5693999999999999</v>
      </c>
      <c r="X1221" s="399">
        <v>2.0312000000000001</v>
      </c>
      <c r="Y1221" s="399">
        <v>5.7123999999999997</v>
      </c>
      <c r="Z1221" s="399">
        <v>12.1569</v>
      </c>
    </row>
    <row r="1222" spans="1:26">
      <c r="A1222" s="402">
        <v>44355</v>
      </c>
      <c r="E1222" s="400">
        <v>1.9502999999999999</v>
      </c>
      <c r="G1222" s="400">
        <v>7.6707999999999998</v>
      </c>
      <c r="H1222" s="400">
        <v>5.3804999999999996</v>
      </c>
      <c r="I1222" s="400">
        <v>8.6176999999999992</v>
      </c>
      <c r="J1222" s="400">
        <v>8.5938999999999997</v>
      </c>
      <c r="K1222" s="400">
        <v>6.7168000000000001</v>
      </c>
      <c r="L1222" s="400">
        <v>11.891500000000001</v>
      </c>
      <c r="M1222" s="400">
        <v>7.3029000000000002</v>
      </c>
      <c r="N1222" s="400">
        <v>8.4920000000000009</v>
      </c>
      <c r="O1222" s="400">
        <v>4.9926000000000004</v>
      </c>
      <c r="P1222" s="399">
        <v>3.0371999999999999</v>
      </c>
      <c r="Q1222" s="399">
        <v>5.5621</v>
      </c>
      <c r="S1222" s="399">
        <v>5.5693999999999999</v>
      </c>
      <c r="X1222" s="399">
        <v>2.0312000000000001</v>
      </c>
      <c r="Y1222" s="399">
        <v>5.7123999999999997</v>
      </c>
      <c r="Z1222" s="399">
        <v>12.1569</v>
      </c>
    </row>
    <row r="1223" spans="1:26">
      <c r="A1223" s="402">
        <v>44356</v>
      </c>
      <c r="E1223" s="400">
        <v>1.9502999999999999</v>
      </c>
      <c r="G1223" s="400">
        <v>7.6707999999999998</v>
      </c>
      <c r="H1223" s="400">
        <v>5.3804999999999996</v>
      </c>
      <c r="I1223" s="400">
        <v>8.6176999999999992</v>
      </c>
      <c r="J1223" s="400">
        <v>8.5938999999999997</v>
      </c>
      <c r="K1223" s="400">
        <v>6.7168000000000001</v>
      </c>
      <c r="L1223" s="400">
        <v>11.891500000000001</v>
      </c>
      <c r="M1223" s="400">
        <v>7.3029000000000002</v>
      </c>
      <c r="N1223" s="400">
        <v>8.4920000000000009</v>
      </c>
      <c r="O1223" s="400">
        <v>4.9889000000000001</v>
      </c>
      <c r="P1223" s="399">
        <v>3.0251000000000001</v>
      </c>
      <c r="Q1223" s="399">
        <v>5.5633999999999997</v>
      </c>
      <c r="S1223" s="399">
        <v>5.5693999999999999</v>
      </c>
      <c r="X1223" s="399">
        <v>2.0312000000000001</v>
      </c>
      <c r="Y1223" s="399">
        <v>5.7123999999999997</v>
      </c>
      <c r="Z1223" s="399">
        <v>12.1569</v>
      </c>
    </row>
    <row r="1224" spans="1:26">
      <c r="A1224" s="402">
        <v>44357</v>
      </c>
      <c r="E1224" s="400">
        <v>1.9502999999999999</v>
      </c>
      <c r="G1224" s="400">
        <v>7.6707999999999998</v>
      </c>
      <c r="H1224" s="400">
        <v>5.3804999999999996</v>
      </c>
      <c r="I1224" s="400">
        <v>8.6176999999999992</v>
      </c>
      <c r="J1224" s="400">
        <v>8.5938999999999997</v>
      </c>
      <c r="K1224" s="400">
        <v>6.7168000000000001</v>
      </c>
      <c r="L1224" s="400">
        <v>11.891500000000001</v>
      </c>
      <c r="M1224" s="400">
        <v>7.3029000000000002</v>
      </c>
      <c r="N1224" s="400">
        <v>8.4920000000000009</v>
      </c>
      <c r="O1224" s="400">
        <v>4.9863</v>
      </c>
      <c r="P1224" s="399">
        <v>3.0219999999999998</v>
      </c>
      <c r="Q1224" s="399">
        <v>5.5762999999999998</v>
      </c>
      <c r="S1224" s="399">
        <v>5.5693999999999999</v>
      </c>
      <c r="X1224" s="399">
        <v>2.0312000000000001</v>
      </c>
      <c r="Y1224" s="399">
        <v>5.7123999999999997</v>
      </c>
      <c r="Z1224" s="399">
        <v>12.1569</v>
      </c>
    </row>
    <row r="1225" spans="1:26">
      <c r="A1225" s="402">
        <v>44358</v>
      </c>
      <c r="E1225" s="400">
        <v>1.9502999999999999</v>
      </c>
      <c r="G1225" s="400">
        <v>7.6707999999999998</v>
      </c>
      <c r="H1225" s="400">
        <v>5.3804999999999996</v>
      </c>
      <c r="I1225" s="400">
        <v>8.6176999999999992</v>
      </c>
      <c r="J1225" s="400">
        <v>8.5938999999999997</v>
      </c>
      <c r="K1225" s="400">
        <v>6.7168000000000001</v>
      </c>
      <c r="L1225" s="400">
        <v>11.891500000000001</v>
      </c>
      <c r="M1225" s="400">
        <v>7.3029000000000002</v>
      </c>
      <c r="N1225" s="400">
        <v>8.4920000000000009</v>
      </c>
      <c r="O1225" s="400">
        <v>4.9831000000000003</v>
      </c>
      <c r="P1225" s="399">
        <v>3.0051999999999999</v>
      </c>
      <c r="Q1225" s="399">
        <v>5.5816999999999997</v>
      </c>
      <c r="S1225" s="399">
        <v>5.5693999999999999</v>
      </c>
      <c r="X1225" s="399">
        <v>2.0312000000000001</v>
      </c>
      <c r="Y1225" s="399">
        <v>5.7123999999999997</v>
      </c>
      <c r="Z1225" s="399">
        <v>12.1569</v>
      </c>
    </row>
    <row r="1226" spans="1:26">
      <c r="A1226" s="402">
        <v>44361</v>
      </c>
      <c r="E1226" s="400">
        <v>1.9502999999999999</v>
      </c>
      <c r="G1226" s="400">
        <v>7.6707999999999998</v>
      </c>
      <c r="H1226" s="400">
        <v>5.3804999999999996</v>
      </c>
      <c r="I1226" s="400">
        <v>8.6176999999999992</v>
      </c>
      <c r="J1226" s="400">
        <v>8.5938999999999997</v>
      </c>
      <c r="K1226" s="400">
        <v>6.7168000000000001</v>
      </c>
      <c r="L1226" s="400">
        <v>11.891500000000001</v>
      </c>
      <c r="M1226" s="400">
        <v>7.3029000000000002</v>
      </c>
      <c r="N1226" s="400">
        <v>8.4920000000000009</v>
      </c>
      <c r="O1226" s="400">
        <v>4.9752999999999998</v>
      </c>
      <c r="P1226" s="399">
        <v>2.9851999999999999</v>
      </c>
      <c r="Q1226" s="399">
        <v>5.5712000000000002</v>
      </c>
      <c r="S1226" s="399">
        <v>5.5693999999999999</v>
      </c>
      <c r="X1226" s="399">
        <v>2.0312000000000001</v>
      </c>
      <c r="Y1226" s="399">
        <v>5.7123999999999997</v>
      </c>
      <c r="Z1226" s="399">
        <v>12.1569</v>
      </c>
    </row>
    <row r="1227" spans="1:26">
      <c r="A1227" s="402">
        <v>44362</v>
      </c>
      <c r="E1227" s="400">
        <v>1.9502999999999999</v>
      </c>
      <c r="G1227" s="400">
        <v>7.6707999999999998</v>
      </c>
      <c r="H1227" s="400">
        <v>5.3804999999999996</v>
      </c>
      <c r="I1227" s="400">
        <v>8.6176999999999992</v>
      </c>
      <c r="J1227" s="400">
        <v>8.5938999999999997</v>
      </c>
      <c r="K1227" s="400">
        <v>6.7168000000000001</v>
      </c>
      <c r="L1227" s="400">
        <v>11.891500000000001</v>
      </c>
      <c r="M1227" s="400">
        <v>7.3029000000000002</v>
      </c>
      <c r="N1227" s="400">
        <v>8.4920000000000009</v>
      </c>
      <c r="O1227" s="400">
        <v>4.9791999999999996</v>
      </c>
      <c r="P1227" s="399">
        <v>2.9921000000000002</v>
      </c>
      <c r="Q1227" s="399">
        <v>5.5639000000000003</v>
      </c>
      <c r="S1227" s="399">
        <v>5.5693999999999999</v>
      </c>
      <c r="X1227" s="399">
        <v>2.0312000000000001</v>
      </c>
      <c r="Y1227" s="399">
        <v>5.7123999999999997</v>
      </c>
      <c r="Z1227" s="399">
        <v>12.1569</v>
      </c>
    </row>
    <row r="1228" spans="1:26">
      <c r="A1228" s="402">
        <v>44363</v>
      </c>
      <c r="E1228" s="400">
        <v>1.9502999999999999</v>
      </c>
      <c r="G1228" s="400">
        <v>7.6707999999999998</v>
      </c>
      <c r="H1228" s="400">
        <v>5.3804999999999996</v>
      </c>
      <c r="I1228" s="400">
        <v>8.6176999999999992</v>
      </c>
      <c r="J1228" s="400">
        <v>8.5938999999999997</v>
      </c>
      <c r="K1228" s="400">
        <v>6.7168000000000001</v>
      </c>
      <c r="L1228" s="400">
        <v>11.891500000000001</v>
      </c>
      <c r="M1228" s="400">
        <v>7.3029000000000002</v>
      </c>
      <c r="N1228" s="400">
        <v>8.4920000000000009</v>
      </c>
      <c r="O1228" s="400">
        <v>4.9698000000000002</v>
      </c>
      <c r="P1228" s="399">
        <v>2.9998999999999998</v>
      </c>
      <c r="Q1228" s="399">
        <v>5.5585000000000004</v>
      </c>
      <c r="S1228" s="399">
        <v>5.5693999999999999</v>
      </c>
      <c r="X1228" s="399">
        <v>2.0312000000000001</v>
      </c>
      <c r="Y1228" s="399">
        <v>5.7123999999999997</v>
      </c>
      <c r="Z1228" s="399">
        <v>12.1569</v>
      </c>
    </row>
    <row r="1229" spans="1:26">
      <c r="A1229" s="402">
        <v>44364</v>
      </c>
      <c r="E1229" s="400">
        <v>1.9502999999999999</v>
      </c>
      <c r="G1229" s="400">
        <v>7.6707999999999998</v>
      </c>
      <c r="H1229" s="400">
        <v>5.3804999999999996</v>
      </c>
      <c r="I1229" s="400">
        <v>8.6176999999999992</v>
      </c>
      <c r="J1229" s="400">
        <v>8.5938999999999997</v>
      </c>
      <c r="K1229" s="400">
        <v>6.7168000000000001</v>
      </c>
      <c r="L1229" s="400">
        <v>11.891500000000001</v>
      </c>
      <c r="M1229" s="400">
        <v>7.3029000000000002</v>
      </c>
      <c r="N1229" s="400">
        <v>8.4920000000000009</v>
      </c>
      <c r="O1229" s="400">
        <v>4.9621000000000004</v>
      </c>
      <c r="P1229" s="399">
        <v>3.0406</v>
      </c>
      <c r="Q1229" s="399">
        <v>5.5507</v>
      </c>
      <c r="S1229" s="399">
        <v>5.5693999999999999</v>
      </c>
      <c r="X1229" s="399">
        <v>2.0312000000000001</v>
      </c>
      <c r="Y1229" s="399">
        <v>5.7123999999999997</v>
      </c>
      <c r="Z1229" s="399">
        <v>12.1569</v>
      </c>
    </row>
    <row r="1230" spans="1:26">
      <c r="A1230" s="402">
        <v>44365</v>
      </c>
      <c r="E1230" s="400">
        <v>1.9502999999999999</v>
      </c>
      <c r="G1230" s="400">
        <v>7.6707999999999998</v>
      </c>
      <c r="H1230" s="400">
        <v>5.3804999999999996</v>
      </c>
      <c r="I1230" s="400">
        <v>8.6176999999999992</v>
      </c>
      <c r="J1230" s="400">
        <v>8.5938999999999997</v>
      </c>
      <c r="K1230" s="400">
        <v>6.7168000000000001</v>
      </c>
      <c r="L1230" s="400">
        <v>11.891500000000001</v>
      </c>
      <c r="M1230" s="400">
        <v>7.3029000000000002</v>
      </c>
      <c r="N1230" s="400">
        <v>8.4920000000000009</v>
      </c>
      <c r="O1230" s="400">
        <v>4.9592000000000001</v>
      </c>
      <c r="P1230" s="399">
        <v>3.0535000000000001</v>
      </c>
      <c r="Q1230" s="399">
        <v>5.5526999999999997</v>
      </c>
      <c r="S1230" s="399">
        <v>5.5693999999999999</v>
      </c>
      <c r="X1230" s="399">
        <v>2.0312000000000001</v>
      </c>
      <c r="Y1230" s="399">
        <v>5.7123999999999997</v>
      </c>
      <c r="Z1230" s="399">
        <v>12.1569</v>
      </c>
    </row>
    <row r="1231" spans="1:26">
      <c r="A1231" s="402">
        <v>44368</v>
      </c>
      <c r="E1231" s="400">
        <v>1.9502999999999999</v>
      </c>
      <c r="G1231" s="400">
        <v>7.6707999999999998</v>
      </c>
      <c r="H1231" s="400">
        <v>5.3804999999999996</v>
      </c>
      <c r="I1231" s="400">
        <v>8.6176999999999992</v>
      </c>
      <c r="J1231" s="400">
        <v>8.5938999999999997</v>
      </c>
      <c r="K1231" s="400">
        <v>6.7168000000000001</v>
      </c>
      <c r="L1231" s="400">
        <v>11.891500000000001</v>
      </c>
      <c r="M1231" s="400">
        <v>7.3029000000000002</v>
      </c>
      <c r="N1231" s="400">
        <v>8.4920000000000009</v>
      </c>
      <c r="O1231" s="400">
        <v>4.9489000000000001</v>
      </c>
      <c r="P1231" s="399">
        <v>3.0737000000000001</v>
      </c>
      <c r="Q1231" s="399">
        <v>5.5373000000000001</v>
      </c>
      <c r="S1231" s="399">
        <v>5.5693999999999999</v>
      </c>
      <c r="X1231" s="399">
        <v>2.0312000000000001</v>
      </c>
      <c r="Y1231" s="399">
        <v>5.7123999999999997</v>
      </c>
      <c r="Z1231" s="399">
        <v>12.1569</v>
      </c>
    </row>
    <row r="1232" spans="1:26">
      <c r="A1232" s="402">
        <v>44369</v>
      </c>
      <c r="E1232" s="400">
        <v>1.9502999999999999</v>
      </c>
      <c r="G1232" s="400">
        <v>7.6707999999999998</v>
      </c>
      <c r="H1232" s="400">
        <v>5.3804999999999996</v>
      </c>
      <c r="I1232" s="400">
        <v>8.6176999999999992</v>
      </c>
      <c r="J1232" s="400">
        <v>8.5938999999999997</v>
      </c>
      <c r="K1232" s="400">
        <v>6.7168000000000001</v>
      </c>
      <c r="L1232" s="400">
        <v>11.891500000000001</v>
      </c>
      <c r="M1232" s="400">
        <v>7.3029000000000002</v>
      </c>
      <c r="N1232" s="400">
        <v>8.4920000000000009</v>
      </c>
      <c r="O1232" s="400">
        <v>4.9467999999999996</v>
      </c>
      <c r="P1232" s="399">
        <v>3.0773999999999999</v>
      </c>
      <c r="Q1232" s="399">
        <v>5.5229999999999997</v>
      </c>
      <c r="S1232" s="399">
        <v>5.5693999999999999</v>
      </c>
      <c r="X1232" s="399">
        <v>2.0312000000000001</v>
      </c>
      <c r="Y1232" s="399">
        <v>5.7123999999999997</v>
      </c>
      <c r="Z1232" s="399">
        <v>12.1569</v>
      </c>
    </row>
    <row r="1233" spans="1:26">
      <c r="A1233" s="402">
        <v>44370</v>
      </c>
      <c r="E1233" s="400">
        <v>1.9502999999999999</v>
      </c>
      <c r="G1233" s="400">
        <v>7.6707999999999998</v>
      </c>
      <c r="H1233" s="400">
        <v>5.3804999999999996</v>
      </c>
      <c r="I1233" s="400">
        <v>8.6176999999999992</v>
      </c>
      <c r="J1233" s="400">
        <v>8.5938999999999997</v>
      </c>
      <c r="K1233" s="400">
        <v>6.7168000000000001</v>
      </c>
      <c r="L1233" s="400">
        <v>11.891500000000001</v>
      </c>
      <c r="M1233" s="400">
        <v>7.3029000000000002</v>
      </c>
      <c r="N1233" s="400">
        <v>8.4920000000000009</v>
      </c>
      <c r="O1233" s="400">
        <v>4.9432999999999998</v>
      </c>
      <c r="P1233" s="399">
        <v>3.0809000000000002</v>
      </c>
      <c r="Q1233" s="399">
        <v>5.5244999999999997</v>
      </c>
      <c r="S1233" s="399">
        <v>5.5693999999999999</v>
      </c>
      <c r="X1233" s="399">
        <v>2.0312000000000001</v>
      </c>
      <c r="Y1233" s="399">
        <v>5.7123999999999997</v>
      </c>
      <c r="Z1233" s="399">
        <v>12.1569</v>
      </c>
    </row>
    <row r="1234" spans="1:26">
      <c r="A1234" s="402">
        <v>44371</v>
      </c>
      <c r="E1234" s="400">
        <v>1.9502999999999999</v>
      </c>
      <c r="G1234" s="400">
        <v>7.6707999999999998</v>
      </c>
      <c r="H1234" s="400">
        <v>5.3804999999999996</v>
      </c>
      <c r="I1234" s="400">
        <v>8.6176999999999992</v>
      </c>
      <c r="J1234" s="400">
        <v>8.5938999999999997</v>
      </c>
      <c r="K1234" s="400">
        <v>6.7168000000000001</v>
      </c>
      <c r="L1234" s="400">
        <v>11.891500000000001</v>
      </c>
      <c r="M1234" s="400">
        <v>7.3029000000000002</v>
      </c>
      <c r="N1234" s="400">
        <v>8.4920000000000009</v>
      </c>
      <c r="O1234" s="400">
        <v>4.9420000000000002</v>
      </c>
      <c r="P1234" s="399">
        <v>3.0666000000000002</v>
      </c>
      <c r="Q1234" s="399">
        <v>5.5232999999999999</v>
      </c>
      <c r="S1234" s="399">
        <v>5.5693999999999999</v>
      </c>
      <c r="X1234" s="399">
        <v>2.0312000000000001</v>
      </c>
      <c r="Y1234" s="399">
        <v>5.7123999999999997</v>
      </c>
      <c r="Z1234" s="399">
        <v>12.1569</v>
      </c>
    </row>
    <row r="1235" spans="1:26">
      <c r="A1235" s="402">
        <v>44372</v>
      </c>
      <c r="E1235" s="400">
        <v>1.9502999999999999</v>
      </c>
      <c r="G1235" s="400">
        <v>7.6707999999999998</v>
      </c>
      <c r="H1235" s="400">
        <v>5.3804999999999996</v>
      </c>
      <c r="I1235" s="400">
        <v>8.6176999999999992</v>
      </c>
      <c r="J1235" s="400">
        <v>8.5938999999999997</v>
      </c>
      <c r="K1235" s="400">
        <v>6.7168000000000001</v>
      </c>
      <c r="L1235" s="400">
        <v>11.891500000000001</v>
      </c>
      <c r="M1235" s="400">
        <v>7.3029000000000002</v>
      </c>
      <c r="N1235" s="400">
        <v>8.4920000000000009</v>
      </c>
      <c r="O1235" s="400">
        <v>4.9423000000000004</v>
      </c>
      <c r="P1235" s="399">
        <v>3.0844999999999998</v>
      </c>
      <c r="Q1235" s="399">
        <v>5.5185000000000004</v>
      </c>
      <c r="S1235" s="399">
        <v>5.5693999999999999</v>
      </c>
      <c r="X1235" s="399">
        <v>2.0312000000000001</v>
      </c>
      <c r="Y1235" s="399">
        <v>5.7123999999999997</v>
      </c>
      <c r="Z1235" s="399">
        <v>12.1569</v>
      </c>
    </row>
    <row r="1236" spans="1:26">
      <c r="A1236" s="402">
        <v>44375</v>
      </c>
      <c r="E1236" s="400">
        <v>1.9502999999999999</v>
      </c>
      <c r="G1236" s="400">
        <v>7.6707999999999998</v>
      </c>
      <c r="H1236" s="400">
        <v>5.3804999999999996</v>
      </c>
      <c r="I1236" s="400">
        <v>8.6176999999999992</v>
      </c>
      <c r="J1236" s="400">
        <v>8.5938999999999997</v>
      </c>
      <c r="K1236" s="400">
        <v>6.7168000000000001</v>
      </c>
      <c r="L1236" s="400">
        <v>11.891500000000001</v>
      </c>
      <c r="M1236" s="400">
        <v>7.3029000000000002</v>
      </c>
      <c r="N1236" s="400">
        <v>8.4920000000000009</v>
      </c>
      <c r="O1236" s="400">
        <v>4.9352999999999998</v>
      </c>
      <c r="P1236" s="399">
        <v>3.0771000000000002</v>
      </c>
      <c r="Q1236" s="399">
        <v>5.5128000000000004</v>
      </c>
      <c r="S1236" s="399">
        <v>5.5693999999999999</v>
      </c>
      <c r="X1236" s="399">
        <v>2.0312000000000001</v>
      </c>
      <c r="Y1236" s="399">
        <v>5.7123999999999997</v>
      </c>
      <c r="Z1236" s="399">
        <v>12.1569</v>
      </c>
    </row>
    <row r="1237" spans="1:26">
      <c r="A1237" s="402">
        <v>44376</v>
      </c>
      <c r="E1237" s="400">
        <v>1.9502999999999999</v>
      </c>
      <c r="G1237" s="400">
        <v>7.6707999999999998</v>
      </c>
      <c r="H1237" s="400">
        <v>5.3804999999999996</v>
      </c>
      <c r="I1237" s="400">
        <v>8.6176999999999992</v>
      </c>
      <c r="J1237" s="400">
        <v>8.5938999999999997</v>
      </c>
      <c r="K1237" s="400">
        <v>6.7168000000000001</v>
      </c>
      <c r="L1237" s="400">
        <v>11.891500000000001</v>
      </c>
      <c r="M1237" s="400">
        <v>7.3029000000000002</v>
      </c>
      <c r="N1237" s="400">
        <v>8.4920000000000009</v>
      </c>
      <c r="O1237" s="400">
        <v>4.9336000000000002</v>
      </c>
      <c r="P1237" s="399">
        <v>3.0869</v>
      </c>
      <c r="Q1237" s="399">
        <v>5.5125999999999999</v>
      </c>
      <c r="S1237" s="399">
        <v>5.5693999999999999</v>
      </c>
      <c r="X1237" s="399">
        <v>2.0312000000000001</v>
      </c>
      <c r="Y1237" s="399">
        <v>5.7123999999999997</v>
      </c>
      <c r="Z1237" s="399">
        <v>12.1569</v>
      </c>
    </row>
    <row r="1238" spans="1:26">
      <c r="A1238" s="402">
        <v>44377</v>
      </c>
      <c r="E1238" s="400">
        <v>1.9502999999999999</v>
      </c>
      <c r="G1238" s="400">
        <v>7.6707999999999998</v>
      </c>
      <c r="H1238" s="400">
        <v>5.3804999999999996</v>
      </c>
      <c r="I1238" s="400">
        <v>8.6176999999999992</v>
      </c>
      <c r="J1238" s="400">
        <v>8.5938999999999997</v>
      </c>
      <c r="K1238" s="400">
        <v>6.7168000000000001</v>
      </c>
      <c r="L1238" s="400">
        <v>11.891500000000001</v>
      </c>
      <c r="M1238" s="400">
        <v>7.3029000000000002</v>
      </c>
      <c r="N1238" s="400">
        <v>8.4920000000000009</v>
      </c>
      <c r="O1238" s="400">
        <v>4.9337</v>
      </c>
      <c r="P1238" s="399">
        <v>3.0903999999999998</v>
      </c>
      <c r="Q1238" s="399">
        <v>5.5191999999999997</v>
      </c>
      <c r="S1238" s="399">
        <v>5.5693999999999999</v>
      </c>
      <c r="X1238" s="399">
        <v>2.0312000000000001</v>
      </c>
      <c r="Y1238" s="399">
        <v>5.7123999999999997</v>
      </c>
      <c r="Z1238" s="399">
        <v>12.1569</v>
      </c>
    </row>
    <row r="1239" spans="1:26">
      <c r="A1239" s="402">
        <v>44378</v>
      </c>
      <c r="E1239" s="400">
        <v>1.8777999999999999</v>
      </c>
      <c r="G1239" s="400">
        <v>7.6028000000000002</v>
      </c>
      <c r="H1239" s="400">
        <v>5.4237000000000002</v>
      </c>
      <c r="I1239" s="400">
        <v>8.6181000000000001</v>
      </c>
      <c r="J1239" s="400">
        <v>8.6394000000000002</v>
      </c>
      <c r="K1239" s="400">
        <v>6.8288000000000002</v>
      </c>
      <c r="L1239" s="400">
        <v>12.067500000000001</v>
      </c>
      <c r="M1239" s="400">
        <v>7.4413999999999998</v>
      </c>
      <c r="N1239" s="400">
        <v>8.6544000000000008</v>
      </c>
      <c r="O1239" s="400">
        <v>5.0644</v>
      </c>
      <c r="P1239" s="399">
        <v>3.1684999999999999</v>
      </c>
      <c r="Q1239" s="399">
        <v>5.5804</v>
      </c>
      <c r="S1239" s="399">
        <v>5.5804999999999998</v>
      </c>
      <c r="X1239" s="399">
        <v>2.0524</v>
      </c>
      <c r="Y1239" s="399">
        <v>5.7454000000000001</v>
      </c>
      <c r="Z1239" s="399">
        <v>12.2254</v>
      </c>
    </row>
    <row r="1240" spans="1:26">
      <c r="A1240" s="402">
        <v>44379</v>
      </c>
      <c r="E1240" s="400">
        <v>1.8777999999999999</v>
      </c>
      <c r="G1240" s="400">
        <v>7.6028000000000002</v>
      </c>
      <c r="H1240" s="400">
        <v>5.4237000000000002</v>
      </c>
      <c r="I1240" s="400">
        <v>8.6181000000000001</v>
      </c>
      <c r="J1240" s="400">
        <v>8.6394000000000002</v>
      </c>
      <c r="K1240" s="400">
        <v>6.8288000000000002</v>
      </c>
      <c r="L1240" s="400">
        <v>12.067500000000001</v>
      </c>
      <c r="M1240" s="400">
        <v>7.4413999999999998</v>
      </c>
      <c r="N1240" s="400">
        <v>8.6544000000000008</v>
      </c>
      <c r="O1240" s="400">
        <v>5.0609000000000002</v>
      </c>
      <c r="P1240" s="399">
        <v>3.1608000000000001</v>
      </c>
      <c r="Q1240" s="399">
        <v>5.5831</v>
      </c>
      <c r="S1240" s="399">
        <v>5.5804999999999998</v>
      </c>
      <c r="X1240" s="399">
        <v>2.0524</v>
      </c>
      <c r="Y1240" s="399">
        <v>5.7454000000000001</v>
      </c>
      <c r="Z1240" s="399">
        <v>12.2254</v>
      </c>
    </row>
    <row r="1241" spans="1:26">
      <c r="A1241" s="402">
        <v>44382</v>
      </c>
      <c r="E1241" s="400">
        <v>1.8777999999999999</v>
      </c>
      <c r="G1241" s="400">
        <v>7.6028000000000002</v>
      </c>
      <c r="H1241" s="400">
        <v>5.4237000000000002</v>
      </c>
      <c r="I1241" s="400">
        <v>8.6181000000000001</v>
      </c>
      <c r="J1241" s="400">
        <v>8.6394000000000002</v>
      </c>
      <c r="K1241" s="400">
        <v>6.8288000000000002</v>
      </c>
      <c r="L1241" s="400">
        <v>12.067500000000001</v>
      </c>
      <c r="M1241" s="400">
        <v>7.4413999999999998</v>
      </c>
      <c r="N1241" s="400">
        <v>8.6544000000000008</v>
      </c>
      <c r="O1241" s="400">
        <v>5.0528000000000004</v>
      </c>
      <c r="P1241" s="399">
        <v>3.1524999999999999</v>
      </c>
      <c r="Q1241" s="399">
        <v>5.5814000000000004</v>
      </c>
      <c r="S1241" s="399">
        <v>5.5804999999999998</v>
      </c>
      <c r="X1241" s="399">
        <v>2.0524</v>
      </c>
      <c r="Y1241" s="399">
        <v>5.7454000000000001</v>
      </c>
      <c r="Z1241" s="399">
        <v>12.2254</v>
      </c>
    </row>
    <row r="1242" spans="1:26">
      <c r="A1242" s="402">
        <v>44383</v>
      </c>
      <c r="E1242" s="400">
        <v>1.8777999999999999</v>
      </c>
      <c r="G1242" s="400">
        <v>7.6028000000000002</v>
      </c>
      <c r="H1242" s="400">
        <v>5.4237000000000002</v>
      </c>
      <c r="I1242" s="400">
        <v>8.6181000000000001</v>
      </c>
      <c r="J1242" s="400">
        <v>8.6394000000000002</v>
      </c>
      <c r="K1242" s="400">
        <v>6.8288000000000002</v>
      </c>
      <c r="L1242" s="400">
        <v>12.067500000000001</v>
      </c>
      <c r="M1242" s="400">
        <v>7.4413999999999998</v>
      </c>
      <c r="N1242" s="400">
        <v>8.6544000000000008</v>
      </c>
      <c r="O1242" s="400">
        <v>5.0542999999999996</v>
      </c>
      <c r="P1242" s="399">
        <v>3.1637</v>
      </c>
      <c r="Q1242" s="399">
        <v>5.5800999999999998</v>
      </c>
      <c r="S1242" s="399">
        <v>5.5804999999999998</v>
      </c>
      <c r="X1242" s="399">
        <v>2.0524</v>
      </c>
      <c r="Y1242" s="399">
        <v>5.7454000000000001</v>
      </c>
      <c r="Z1242" s="399">
        <v>12.2254</v>
      </c>
    </row>
    <row r="1243" spans="1:26">
      <c r="A1243" s="402">
        <v>44384</v>
      </c>
      <c r="E1243" s="400">
        <v>1.8777999999999999</v>
      </c>
      <c r="G1243" s="400">
        <v>7.6028000000000002</v>
      </c>
      <c r="H1243" s="400">
        <v>5.4237000000000002</v>
      </c>
      <c r="I1243" s="400">
        <v>8.6181000000000001</v>
      </c>
      <c r="J1243" s="400">
        <v>8.6394000000000002</v>
      </c>
      <c r="K1243" s="400">
        <v>6.8288000000000002</v>
      </c>
      <c r="L1243" s="400">
        <v>12.067500000000001</v>
      </c>
      <c r="M1243" s="400">
        <v>7.4413999999999998</v>
      </c>
      <c r="N1243" s="400">
        <v>8.6544000000000008</v>
      </c>
      <c r="O1243" s="400">
        <v>5.0553999999999997</v>
      </c>
      <c r="P1243" s="399">
        <v>3.1669</v>
      </c>
      <c r="Q1243" s="399">
        <v>5.5823</v>
      </c>
      <c r="S1243" s="399">
        <v>5.5804999999999998</v>
      </c>
      <c r="X1243" s="399">
        <v>2.0524</v>
      </c>
      <c r="Y1243" s="399">
        <v>5.7454000000000001</v>
      </c>
      <c r="Z1243" s="399">
        <v>12.2254</v>
      </c>
    </row>
    <row r="1244" spans="1:26">
      <c r="A1244" s="402">
        <v>44385</v>
      </c>
      <c r="E1244" s="400">
        <v>1.8777999999999999</v>
      </c>
      <c r="G1244" s="400">
        <v>7.6028000000000002</v>
      </c>
      <c r="H1244" s="400">
        <v>5.4237000000000002</v>
      </c>
      <c r="I1244" s="400">
        <v>8.6181000000000001</v>
      </c>
      <c r="J1244" s="400">
        <v>8.6394000000000002</v>
      </c>
      <c r="K1244" s="400">
        <v>6.8288000000000002</v>
      </c>
      <c r="L1244" s="400">
        <v>12.067500000000001</v>
      </c>
      <c r="M1244" s="400">
        <v>7.4413999999999998</v>
      </c>
      <c r="N1244" s="400">
        <v>8.6544000000000008</v>
      </c>
      <c r="O1244" s="400">
        <v>5.0503999999999998</v>
      </c>
      <c r="P1244" s="399">
        <v>3.1785000000000001</v>
      </c>
      <c r="Q1244" s="399">
        <v>5.5796999999999999</v>
      </c>
      <c r="S1244" s="399">
        <v>5.5804999999999998</v>
      </c>
      <c r="X1244" s="399">
        <v>2.0524</v>
      </c>
      <c r="Y1244" s="399">
        <v>5.7454000000000001</v>
      </c>
      <c r="Z1244" s="399">
        <v>12.2254</v>
      </c>
    </row>
    <row r="1245" spans="1:26">
      <c r="A1245" s="402">
        <v>44386</v>
      </c>
      <c r="E1245" s="400">
        <v>1.8777999999999999</v>
      </c>
      <c r="G1245" s="400">
        <v>7.6028000000000002</v>
      </c>
      <c r="H1245" s="400">
        <v>5.4237000000000002</v>
      </c>
      <c r="I1245" s="400">
        <v>8.6181000000000001</v>
      </c>
      <c r="J1245" s="400">
        <v>8.6394000000000002</v>
      </c>
      <c r="K1245" s="400">
        <v>6.8288000000000002</v>
      </c>
      <c r="L1245" s="400">
        <v>12.067500000000001</v>
      </c>
      <c r="M1245" s="400">
        <v>7.4413999999999998</v>
      </c>
      <c r="N1245" s="400">
        <v>8.6544000000000008</v>
      </c>
      <c r="O1245" s="400">
        <v>5.0488999999999997</v>
      </c>
      <c r="P1245" s="399">
        <v>3.1772</v>
      </c>
      <c r="Q1245" s="399">
        <v>5.5776000000000003</v>
      </c>
      <c r="S1245" s="399">
        <v>5.5804999999999998</v>
      </c>
      <c r="X1245" s="399">
        <v>2.0524</v>
      </c>
      <c r="Y1245" s="399">
        <v>5.7454000000000001</v>
      </c>
      <c r="Z1245" s="399">
        <v>12.2254</v>
      </c>
    </row>
    <row r="1246" spans="1:26">
      <c r="A1246" s="402">
        <v>44389</v>
      </c>
      <c r="E1246" s="400">
        <v>1.8777999999999999</v>
      </c>
      <c r="G1246" s="400">
        <v>7.6028000000000002</v>
      </c>
      <c r="H1246" s="400">
        <v>5.4237000000000002</v>
      </c>
      <c r="I1246" s="400">
        <v>8.6181000000000001</v>
      </c>
      <c r="J1246" s="400">
        <v>8.6394000000000002</v>
      </c>
      <c r="K1246" s="400">
        <v>6.8288000000000002</v>
      </c>
      <c r="L1246" s="400">
        <v>12.067500000000001</v>
      </c>
      <c r="M1246" s="400">
        <v>7.4413999999999998</v>
      </c>
      <c r="N1246" s="400">
        <v>8.6544000000000008</v>
      </c>
      <c r="O1246" s="400">
        <v>5.0419</v>
      </c>
      <c r="P1246" s="399">
        <v>3.1751</v>
      </c>
      <c r="Q1246" s="399">
        <v>5.569</v>
      </c>
      <c r="S1246" s="399">
        <v>5.5804999999999998</v>
      </c>
      <c r="X1246" s="399">
        <v>2.0524</v>
      </c>
      <c r="Y1246" s="399">
        <v>5.7454000000000001</v>
      </c>
      <c r="Z1246" s="399">
        <v>12.2254</v>
      </c>
    </row>
    <row r="1247" spans="1:26">
      <c r="A1247" s="402">
        <v>44390</v>
      </c>
      <c r="E1247" s="400">
        <v>1.8777999999999999</v>
      </c>
      <c r="G1247" s="400">
        <v>7.6028000000000002</v>
      </c>
      <c r="H1247" s="400">
        <v>5.4237000000000002</v>
      </c>
      <c r="I1247" s="400">
        <v>8.6181000000000001</v>
      </c>
      <c r="J1247" s="400">
        <v>8.6394000000000002</v>
      </c>
      <c r="K1247" s="400">
        <v>6.8288000000000002</v>
      </c>
      <c r="L1247" s="400">
        <v>12.067500000000001</v>
      </c>
      <c r="M1247" s="400">
        <v>7.4413999999999998</v>
      </c>
      <c r="N1247" s="400">
        <v>8.6544000000000008</v>
      </c>
      <c r="O1247" s="400">
        <v>5.0385</v>
      </c>
      <c r="P1247" s="399">
        <v>3.1703000000000001</v>
      </c>
      <c r="Q1247" s="399">
        <v>5.5568</v>
      </c>
      <c r="S1247" s="399">
        <v>5.5804999999999998</v>
      </c>
      <c r="X1247" s="399">
        <v>2.0524</v>
      </c>
      <c r="Y1247" s="399">
        <v>5.7454000000000001</v>
      </c>
      <c r="Z1247" s="399">
        <v>12.2254</v>
      </c>
    </row>
    <row r="1248" spans="1:26">
      <c r="A1248" s="402">
        <v>44391</v>
      </c>
      <c r="E1248" s="400">
        <v>1.8777999999999999</v>
      </c>
      <c r="G1248" s="400">
        <v>7.6028000000000002</v>
      </c>
      <c r="H1248" s="400">
        <v>5.4237000000000002</v>
      </c>
      <c r="I1248" s="400">
        <v>8.6181000000000001</v>
      </c>
      <c r="J1248" s="400">
        <v>8.6394000000000002</v>
      </c>
      <c r="K1248" s="400">
        <v>6.8288000000000002</v>
      </c>
      <c r="L1248" s="400">
        <v>12.067500000000001</v>
      </c>
      <c r="M1248" s="400">
        <v>7.4413999999999998</v>
      </c>
      <c r="N1248" s="400">
        <v>8.6544000000000008</v>
      </c>
      <c r="O1248" s="400">
        <v>5.0362</v>
      </c>
      <c r="P1248" s="399">
        <v>3.1615000000000002</v>
      </c>
      <c r="Q1248" s="399">
        <v>5.5545</v>
      </c>
      <c r="S1248" s="399">
        <v>5.5804999999999998</v>
      </c>
      <c r="X1248" s="399">
        <v>2.0524</v>
      </c>
      <c r="Y1248" s="399">
        <v>5.7454000000000001</v>
      </c>
      <c r="Z1248" s="399">
        <v>12.2254</v>
      </c>
    </row>
    <row r="1249" spans="1:26">
      <c r="A1249" s="402">
        <v>44392</v>
      </c>
      <c r="E1249" s="400">
        <v>1.8777999999999999</v>
      </c>
      <c r="G1249" s="400">
        <v>7.6028000000000002</v>
      </c>
      <c r="H1249" s="400">
        <v>5.4237000000000002</v>
      </c>
      <c r="I1249" s="400">
        <v>8.6181000000000001</v>
      </c>
      <c r="J1249" s="400">
        <v>8.6394000000000002</v>
      </c>
      <c r="K1249" s="400">
        <v>6.8288000000000002</v>
      </c>
      <c r="L1249" s="400">
        <v>12.067500000000001</v>
      </c>
      <c r="M1249" s="400">
        <v>7.4413999999999998</v>
      </c>
      <c r="N1249" s="400">
        <v>8.6544000000000008</v>
      </c>
      <c r="O1249" s="400">
        <v>5.0416999999999996</v>
      </c>
      <c r="P1249" s="399">
        <v>3.1535000000000002</v>
      </c>
      <c r="Q1249" s="399">
        <v>5.5583</v>
      </c>
      <c r="S1249" s="399">
        <v>5.5804999999999998</v>
      </c>
      <c r="X1249" s="399">
        <v>2.0524</v>
      </c>
      <c r="Y1249" s="399">
        <v>5.7454000000000001</v>
      </c>
      <c r="Z1249" s="399">
        <v>12.2254</v>
      </c>
    </row>
    <row r="1250" spans="1:26">
      <c r="A1250" s="402">
        <v>44393</v>
      </c>
      <c r="E1250" s="400">
        <v>1.8777999999999999</v>
      </c>
      <c r="G1250" s="400">
        <v>7.6028000000000002</v>
      </c>
      <c r="H1250" s="400">
        <v>5.4237000000000002</v>
      </c>
      <c r="I1250" s="400">
        <v>8.6181000000000001</v>
      </c>
      <c r="J1250" s="400">
        <v>8.6394000000000002</v>
      </c>
      <c r="K1250" s="400">
        <v>6.8288000000000002</v>
      </c>
      <c r="L1250" s="400">
        <v>12.067500000000001</v>
      </c>
      <c r="M1250" s="400">
        <v>7.4413999999999998</v>
      </c>
      <c r="N1250" s="400">
        <v>8.6544000000000008</v>
      </c>
      <c r="O1250" s="400">
        <v>5.0381</v>
      </c>
      <c r="P1250" s="399">
        <v>3.1492</v>
      </c>
      <c r="Q1250" s="399">
        <v>5.5568</v>
      </c>
      <c r="S1250" s="399">
        <v>5.5804999999999998</v>
      </c>
      <c r="X1250" s="399">
        <v>2.0524</v>
      </c>
      <c r="Y1250" s="399">
        <v>5.7454000000000001</v>
      </c>
      <c r="Z1250" s="399">
        <v>12.2254</v>
      </c>
    </row>
    <row r="1251" spans="1:26">
      <c r="A1251" s="402">
        <v>44396</v>
      </c>
      <c r="E1251" s="400">
        <v>1.8777999999999999</v>
      </c>
      <c r="G1251" s="400">
        <v>7.6028000000000002</v>
      </c>
      <c r="H1251" s="400">
        <v>5.4237000000000002</v>
      </c>
      <c r="I1251" s="400">
        <v>8.6181000000000001</v>
      </c>
      <c r="J1251" s="400">
        <v>8.6394000000000002</v>
      </c>
      <c r="K1251" s="400">
        <v>6.8288000000000002</v>
      </c>
      <c r="L1251" s="400">
        <v>12.067500000000001</v>
      </c>
      <c r="M1251" s="400">
        <v>7.4413999999999998</v>
      </c>
      <c r="N1251" s="400">
        <v>8.6544000000000008</v>
      </c>
      <c r="O1251" s="400">
        <v>5.0185000000000004</v>
      </c>
      <c r="P1251" s="399">
        <v>3.1757</v>
      </c>
      <c r="Q1251" s="399">
        <v>5.5533999999999999</v>
      </c>
      <c r="S1251" s="399">
        <v>5.5804999999999998</v>
      </c>
      <c r="X1251" s="399">
        <v>2.0524</v>
      </c>
      <c r="Y1251" s="399">
        <v>5.7454000000000001</v>
      </c>
      <c r="Z1251" s="399">
        <v>12.2254</v>
      </c>
    </row>
    <row r="1252" spans="1:26">
      <c r="A1252" s="402">
        <v>44397</v>
      </c>
      <c r="E1252" s="400">
        <v>1.8777999999999999</v>
      </c>
      <c r="G1252" s="400">
        <v>7.6028000000000002</v>
      </c>
      <c r="H1252" s="400">
        <v>5.4237000000000002</v>
      </c>
      <c r="I1252" s="400">
        <v>8.6181000000000001</v>
      </c>
      <c r="J1252" s="400">
        <v>8.6394000000000002</v>
      </c>
      <c r="K1252" s="400">
        <v>6.8288000000000002</v>
      </c>
      <c r="L1252" s="400">
        <v>12.067500000000001</v>
      </c>
      <c r="M1252" s="400">
        <v>7.4413999999999998</v>
      </c>
      <c r="N1252" s="400">
        <v>8.6544000000000008</v>
      </c>
      <c r="O1252" s="400">
        <v>5.0201000000000002</v>
      </c>
      <c r="P1252" s="399">
        <v>3.1903000000000001</v>
      </c>
      <c r="Q1252" s="399">
        <v>5.5552000000000001</v>
      </c>
      <c r="S1252" s="399">
        <v>5.5804999999999998</v>
      </c>
      <c r="X1252" s="399">
        <v>2.0524</v>
      </c>
      <c r="Y1252" s="399">
        <v>5.7454000000000001</v>
      </c>
      <c r="Z1252" s="399">
        <v>12.2254</v>
      </c>
    </row>
    <row r="1253" spans="1:26">
      <c r="A1253" s="402">
        <v>44398</v>
      </c>
      <c r="E1253" s="400">
        <v>1.8777999999999999</v>
      </c>
      <c r="G1253" s="400">
        <v>7.6028000000000002</v>
      </c>
      <c r="H1253" s="400">
        <v>5.4237000000000002</v>
      </c>
      <c r="I1253" s="400">
        <v>8.6181000000000001</v>
      </c>
      <c r="J1253" s="400">
        <v>8.6394000000000002</v>
      </c>
      <c r="K1253" s="400">
        <v>6.8288000000000002</v>
      </c>
      <c r="L1253" s="400">
        <v>12.067500000000001</v>
      </c>
      <c r="M1253" s="400">
        <v>7.4413999999999998</v>
      </c>
      <c r="N1253" s="400">
        <v>8.6544000000000008</v>
      </c>
      <c r="O1253" s="400">
        <v>5.0198999999999998</v>
      </c>
      <c r="P1253" s="399">
        <v>3.1836000000000002</v>
      </c>
      <c r="Q1253" s="399">
        <v>5.5621999999999998</v>
      </c>
      <c r="S1253" s="399">
        <v>5.5804999999999998</v>
      </c>
      <c r="X1253" s="399">
        <v>2.0524</v>
      </c>
      <c r="Y1253" s="399">
        <v>5.7454000000000001</v>
      </c>
      <c r="Z1253" s="399">
        <v>12.2254</v>
      </c>
    </row>
    <row r="1254" spans="1:26">
      <c r="A1254" s="402">
        <v>44399</v>
      </c>
      <c r="E1254" s="400">
        <v>1.8777999999999999</v>
      </c>
      <c r="G1254" s="400">
        <v>7.6028000000000002</v>
      </c>
      <c r="H1254" s="400">
        <v>5.4237000000000002</v>
      </c>
      <c r="I1254" s="400">
        <v>8.6181000000000001</v>
      </c>
      <c r="J1254" s="400">
        <v>8.6394000000000002</v>
      </c>
      <c r="K1254" s="400">
        <v>6.8288000000000002</v>
      </c>
      <c r="L1254" s="400">
        <v>12.067500000000001</v>
      </c>
      <c r="M1254" s="400">
        <v>7.4413999999999998</v>
      </c>
      <c r="N1254" s="400">
        <v>8.6544000000000008</v>
      </c>
      <c r="O1254" s="400">
        <v>5.0205000000000002</v>
      </c>
      <c r="P1254" s="399">
        <v>3.1753</v>
      </c>
      <c r="Q1254" s="399">
        <v>5.5545999999999998</v>
      </c>
      <c r="S1254" s="399">
        <v>5.5804999999999998</v>
      </c>
      <c r="X1254" s="399">
        <v>2.0524</v>
      </c>
      <c r="Y1254" s="399">
        <v>5.7454000000000001</v>
      </c>
      <c r="Z1254" s="399">
        <v>12.2254</v>
      </c>
    </row>
    <row r="1255" spans="1:26">
      <c r="A1255" s="402">
        <v>44400</v>
      </c>
      <c r="E1255" s="400">
        <v>1.8777999999999999</v>
      </c>
      <c r="G1255" s="400">
        <v>7.6028000000000002</v>
      </c>
      <c r="H1255" s="400">
        <v>5.4237000000000002</v>
      </c>
      <c r="I1255" s="400">
        <v>8.6181000000000001</v>
      </c>
      <c r="J1255" s="400">
        <v>8.6394000000000002</v>
      </c>
      <c r="K1255" s="400">
        <v>6.8288000000000002</v>
      </c>
      <c r="L1255" s="400">
        <v>12.067500000000001</v>
      </c>
      <c r="M1255" s="400">
        <v>7.4413999999999998</v>
      </c>
      <c r="N1255" s="400">
        <v>8.6544000000000008</v>
      </c>
      <c r="O1255" s="400">
        <v>5.0194000000000001</v>
      </c>
      <c r="P1255" s="399">
        <v>3.1610999999999998</v>
      </c>
      <c r="Q1255" s="399">
        <v>5.5582000000000003</v>
      </c>
      <c r="S1255" s="399">
        <v>5.5804999999999998</v>
      </c>
      <c r="X1255" s="399">
        <v>2.0524</v>
      </c>
      <c r="Y1255" s="399">
        <v>5.7454000000000001</v>
      </c>
      <c r="Z1255" s="399">
        <v>12.2254</v>
      </c>
    </row>
    <row r="1256" spans="1:26">
      <c r="A1256" s="402">
        <v>44403</v>
      </c>
      <c r="E1256" s="400">
        <v>1.8777999999999999</v>
      </c>
      <c r="G1256" s="400">
        <v>7.6028000000000002</v>
      </c>
      <c r="H1256" s="400">
        <v>5.4237000000000002</v>
      </c>
      <c r="I1256" s="400">
        <v>8.6181000000000001</v>
      </c>
      <c r="J1256" s="400">
        <v>8.6394000000000002</v>
      </c>
      <c r="K1256" s="400">
        <v>6.8288000000000002</v>
      </c>
      <c r="L1256" s="400">
        <v>12.067500000000001</v>
      </c>
      <c r="M1256" s="400">
        <v>7.4413999999999998</v>
      </c>
      <c r="N1256" s="400">
        <v>8.6544000000000008</v>
      </c>
      <c r="O1256" s="400">
        <v>5.0103999999999997</v>
      </c>
      <c r="P1256" s="399">
        <v>3.1431</v>
      </c>
      <c r="Q1256" s="399">
        <v>5.5549999999999997</v>
      </c>
      <c r="S1256" s="399">
        <v>5.5804999999999998</v>
      </c>
      <c r="X1256" s="399">
        <v>2.0524</v>
      </c>
      <c r="Y1256" s="399">
        <v>5.7454000000000001</v>
      </c>
      <c r="Z1256" s="399">
        <v>12.2254</v>
      </c>
    </row>
    <row r="1257" spans="1:26">
      <c r="A1257" s="402">
        <v>44404</v>
      </c>
      <c r="E1257" s="400">
        <v>1.8777999999999999</v>
      </c>
      <c r="G1257" s="400">
        <v>7.6028000000000002</v>
      </c>
      <c r="H1257" s="400">
        <v>5.4237000000000002</v>
      </c>
      <c r="I1257" s="400">
        <v>8.6181000000000001</v>
      </c>
      <c r="J1257" s="400">
        <v>8.6394000000000002</v>
      </c>
      <c r="K1257" s="400">
        <v>6.8288000000000002</v>
      </c>
      <c r="L1257" s="400">
        <v>12.067500000000001</v>
      </c>
      <c r="M1257" s="400">
        <v>7.4413999999999998</v>
      </c>
      <c r="N1257" s="400">
        <v>8.6544000000000008</v>
      </c>
      <c r="O1257" s="400">
        <v>5.0049000000000001</v>
      </c>
      <c r="P1257" s="399">
        <v>3.1566000000000001</v>
      </c>
      <c r="Q1257" s="399">
        <v>5.5510999999999999</v>
      </c>
      <c r="S1257" s="399">
        <v>5.5804999999999998</v>
      </c>
      <c r="X1257" s="399">
        <v>2.0524</v>
      </c>
      <c r="Y1257" s="399">
        <v>5.7454000000000001</v>
      </c>
      <c r="Z1257" s="399">
        <v>12.2254</v>
      </c>
    </row>
    <row r="1258" spans="1:26">
      <c r="A1258" s="402">
        <v>44405</v>
      </c>
      <c r="E1258" s="400">
        <v>1.8777999999999999</v>
      </c>
      <c r="G1258" s="400">
        <v>7.6028000000000002</v>
      </c>
      <c r="H1258" s="400">
        <v>5.4237000000000002</v>
      </c>
      <c r="I1258" s="400">
        <v>8.6181000000000001</v>
      </c>
      <c r="J1258" s="400">
        <v>8.6394000000000002</v>
      </c>
      <c r="K1258" s="400">
        <v>6.8288000000000002</v>
      </c>
      <c r="L1258" s="400">
        <v>12.067500000000001</v>
      </c>
      <c r="M1258" s="400">
        <v>7.4413999999999998</v>
      </c>
      <c r="N1258" s="400">
        <v>8.6544000000000008</v>
      </c>
      <c r="O1258" s="400">
        <v>5.0018000000000002</v>
      </c>
      <c r="P1258" s="399">
        <v>3.1478999999999999</v>
      </c>
      <c r="Q1258" s="399">
        <v>5.5505000000000004</v>
      </c>
      <c r="S1258" s="399">
        <v>5.5804999999999998</v>
      </c>
      <c r="X1258" s="399">
        <v>2.0524</v>
      </c>
      <c r="Y1258" s="399">
        <v>5.7454000000000001</v>
      </c>
      <c r="Z1258" s="399">
        <v>12.2254</v>
      </c>
    </row>
    <row r="1259" spans="1:26">
      <c r="A1259" s="402">
        <v>44406</v>
      </c>
      <c r="E1259" s="400">
        <v>1.8777999999999999</v>
      </c>
      <c r="G1259" s="400">
        <v>7.6028000000000002</v>
      </c>
      <c r="H1259" s="400">
        <v>5.4237000000000002</v>
      </c>
      <c r="I1259" s="400">
        <v>8.6181000000000001</v>
      </c>
      <c r="J1259" s="400">
        <v>8.6394000000000002</v>
      </c>
      <c r="K1259" s="400">
        <v>6.8288000000000002</v>
      </c>
      <c r="L1259" s="400">
        <v>12.067500000000001</v>
      </c>
      <c r="M1259" s="400">
        <v>7.4413999999999998</v>
      </c>
      <c r="N1259" s="400">
        <v>8.6544000000000008</v>
      </c>
      <c r="O1259" s="400">
        <v>5.0011000000000001</v>
      </c>
      <c r="P1259" s="399">
        <v>3.1208</v>
      </c>
      <c r="Q1259" s="399">
        <v>5.5460000000000003</v>
      </c>
      <c r="S1259" s="399">
        <v>5.5804999999999998</v>
      </c>
      <c r="X1259" s="399">
        <v>2.0524</v>
      </c>
      <c r="Y1259" s="399">
        <v>5.7454000000000001</v>
      </c>
      <c r="Z1259" s="399">
        <v>12.2254</v>
      </c>
    </row>
    <row r="1260" spans="1:26">
      <c r="A1260" s="402">
        <v>44407</v>
      </c>
      <c r="E1260" s="400">
        <v>1.8777999999999999</v>
      </c>
      <c r="G1260" s="400">
        <v>7.6028000000000002</v>
      </c>
      <c r="H1260" s="400">
        <v>5.4237000000000002</v>
      </c>
      <c r="I1260" s="400">
        <v>8.6181000000000001</v>
      </c>
      <c r="J1260" s="400">
        <v>8.6394000000000002</v>
      </c>
      <c r="K1260" s="400">
        <v>6.8288000000000002</v>
      </c>
      <c r="L1260" s="400">
        <v>12.067500000000001</v>
      </c>
      <c r="M1260" s="400">
        <v>7.4413999999999998</v>
      </c>
      <c r="N1260" s="400">
        <v>8.6544000000000008</v>
      </c>
      <c r="O1260" s="400">
        <v>4.9980000000000002</v>
      </c>
      <c r="P1260" s="399">
        <v>3.1042999999999998</v>
      </c>
      <c r="Q1260" s="399">
        <v>5.5471000000000004</v>
      </c>
      <c r="S1260" s="399">
        <v>5.5804999999999998</v>
      </c>
      <c r="X1260" s="399">
        <v>2.0524</v>
      </c>
      <c r="Y1260" s="399">
        <v>5.7454000000000001</v>
      </c>
      <c r="Z1260" s="399">
        <v>12.2254</v>
      </c>
    </row>
    <row r="1261" spans="1:26">
      <c r="A1261" s="402">
        <v>44410</v>
      </c>
      <c r="E1261" s="400">
        <v>1.8743000000000001</v>
      </c>
      <c r="G1261" s="400">
        <v>7.6505000000000001</v>
      </c>
      <c r="H1261" s="400">
        <v>5.4481999999999999</v>
      </c>
      <c r="I1261" s="400">
        <v>8.8041999999999998</v>
      </c>
      <c r="J1261" s="400">
        <v>8.8057999999999996</v>
      </c>
      <c r="K1261" s="400">
        <v>6.9554999999999998</v>
      </c>
      <c r="L1261" s="400">
        <v>12.059799999999999</v>
      </c>
      <c r="M1261" s="400">
        <v>7.5118</v>
      </c>
      <c r="N1261" s="400">
        <v>8.7272999999999996</v>
      </c>
      <c r="O1261" s="400">
        <v>5.0824999999999996</v>
      </c>
      <c r="P1261" s="399">
        <v>3.13</v>
      </c>
      <c r="Q1261" s="399">
        <v>5.6055999999999999</v>
      </c>
      <c r="S1261" s="399">
        <v>5.6486999999999998</v>
      </c>
      <c r="X1261" s="399">
        <v>2.0445000000000002</v>
      </c>
      <c r="Y1261" s="399">
        <v>5.7389999999999999</v>
      </c>
      <c r="Z1261" s="399">
        <v>12.3271</v>
      </c>
    </row>
    <row r="1262" spans="1:26">
      <c r="A1262" s="402">
        <v>44411</v>
      </c>
      <c r="E1262" s="400">
        <v>1.8743000000000001</v>
      </c>
      <c r="G1262" s="400">
        <v>7.6505000000000001</v>
      </c>
      <c r="H1262" s="400">
        <v>5.4481999999999999</v>
      </c>
      <c r="I1262" s="400">
        <v>8.8041999999999998</v>
      </c>
      <c r="J1262" s="400">
        <v>8.8057999999999996</v>
      </c>
      <c r="K1262" s="400">
        <v>6.9554999999999998</v>
      </c>
      <c r="L1262" s="400">
        <v>12.059799999999999</v>
      </c>
      <c r="M1262" s="400">
        <v>7.5118</v>
      </c>
      <c r="N1262" s="400">
        <v>8.7272999999999996</v>
      </c>
      <c r="O1262" s="400">
        <v>5.0749000000000004</v>
      </c>
      <c r="P1262" s="399">
        <v>3.1080000000000001</v>
      </c>
      <c r="Q1262" s="399">
        <v>5.6044999999999998</v>
      </c>
      <c r="S1262" s="399">
        <v>5.6486999999999998</v>
      </c>
      <c r="X1262" s="399">
        <v>2.0445000000000002</v>
      </c>
      <c r="Y1262" s="399">
        <v>5.7389999999999999</v>
      </c>
      <c r="Z1262" s="399">
        <v>12.3271</v>
      </c>
    </row>
    <row r="1263" spans="1:26">
      <c r="A1263" s="402">
        <v>44412</v>
      </c>
      <c r="E1263" s="400">
        <v>1.8743000000000001</v>
      </c>
      <c r="G1263" s="400">
        <v>7.6505000000000001</v>
      </c>
      <c r="H1263" s="400">
        <v>5.4481999999999999</v>
      </c>
      <c r="I1263" s="400">
        <v>8.8041999999999998</v>
      </c>
      <c r="J1263" s="400">
        <v>8.8057999999999996</v>
      </c>
      <c r="K1263" s="400">
        <v>6.9554999999999998</v>
      </c>
      <c r="L1263" s="400">
        <v>12.059799999999999</v>
      </c>
      <c r="M1263" s="400">
        <v>7.5118</v>
      </c>
      <c r="N1263" s="400">
        <v>8.7272999999999996</v>
      </c>
      <c r="O1263" s="400">
        <v>5.0724999999999998</v>
      </c>
      <c r="P1263" s="399">
        <v>3.0958999999999999</v>
      </c>
      <c r="Q1263" s="399">
        <v>5.6002000000000001</v>
      </c>
      <c r="S1263" s="399">
        <v>5.6486999999999998</v>
      </c>
      <c r="X1263" s="399">
        <v>2.0445000000000002</v>
      </c>
      <c r="Y1263" s="399">
        <v>5.7389999999999999</v>
      </c>
      <c r="Z1263" s="399">
        <v>12.3271</v>
      </c>
    </row>
    <row r="1264" spans="1:26">
      <c r="A1264" s="402">
        <v>44413</v>
      </c>
      <c r="E1264" s="400">
        <v>1.8743000000000001</v>
      </c>
      <c r="G1264" s="400">
        <v>7.6505000000000001</v>
      </c>
      <c r="H1264" s="400">
        <v>5.4481999999999999</v>
      </c>
      <c r="I1264" s="400">
        <v>8.8041999999999998</v>
      </c>
      <c r="J1264" s="400">
        <v>8.8057999999999996</v>
      </c>
      <c r="K1264" s="400">
        <v>6.9554999999999998</v>
      </c>
      <c r="L1264" s="400">
        <v>12.059799999999999</v>
      </c>
      <c r="M1264" s="400">
        <v>7.5118</v>
      </c>
      <c r="N1264" s="400">
        <v>8.7272999999999996</v>
      </c>
      <c r="O1264" s="400">
        <v>5.0704000000000002</v>
      </c>
      <c r="P1264" s="399">
        <v>3.0834999999999999</v>
      </c>
      <c r="Q1264" s="399">
        <v>5.5956000000000001</v>
      </c>
      <c r="S1264" s="399">
        <v>5.6486999999999998</v>
      </c>
      <c r="X1264" s="399">
        <v>2.0445000000000002</v>
      </c>
      <c r="Y1264" s="399">
        <v>5.7389999999999999</v>
      </c>
      <c r="Z1264" s="399">
        <v>12.3271</v>
      </c>
    </row>
    <row r="1265" spans="1:26">
      <c r="A1265" s="402">
        <v>44414</v>
      </c>
      <c r="E1265" s="400">
        <v>1.8743000000000001</v>
      </c>
      <c r="G1265" s="400">
        <v>7.6505000000000001</v>
      </c>
      <c r="H1265" s="400">
        <v>5.4481999999999999</v>
      </c>
      <c r="I1265" s="400">
        <v>8.8041999999999998</v>
      </c>
      <c r="J1265" s="400">
        <v>8.8057999999999996</v>
      </c>
      <c r="K1265" s="400">
        <v>6.9554999999999998</v>
      </c>
      <c r="L1265" s="400">
        <v>12.059799999999999</v>
      </c>
      <c r="M1265" s="400">
        <v>7.5118</v>
      </c>
      <c r="N1265" s="400">
        <v>8.7272999999999996</v>
      </c>
      <c r="O1265" s="400">
        <v>5.0662000000000003</v>
      </c>
      <c r="P1265" s="399">
        <v>3.0760999999999998</v>
      </c>
      <c r="Q1265" s="399">
        <v>5.5872999999999999</v>
      </c>
      <c r="S1265" s="399">
        <v>5.6486999999999998</v>
      </c>
      <c r="X1265" s="399">
        <v>2.0445000000000002</v>
      </c>
      <c r="Y1265" s="399">
        <v>5.7389999999999999</v>
      </c>
      <c r="Z1265" s="399">
        <v>12.3271</v>
      </c>
    </row>
    <row r="1266" spans="1:26">
      <c r="A1266" s="402">
        <v>44417</v>
      </c>
      <c r="E1266" s="400">
        <v>1.8743000000000001</v>
      </c>
      <c r="G1266" s="400">
        <v>7.6505000000000001</v>
      </c>
      <c r="H1266" s="400">
        <v>5.4481999999999999</v>
      </c>
      <c r="I1266" s="400">
        <v>8.8041999999999998</v>
      </c>
      <c r="J1266" s="400">
        <v>8.8057999999999996</v>
      </c>
      <c r="K1266" s="400">
        <v>6.9554999999999998</v>
      </c>
      <c r="L1266" s="400">
        <v>12.059799999999999</v>
      </c>
      <c r="M1266" s="400">
        <v>7.5118</v>
      </c>
      <c r="N1266" s="400">
        <v>8.7272999999999996</v>
      </c>
      <c r="O1266" s="400">
        <v>5.0557999999999996</v>
      </c>
      <c r="P1266" s="399">
        <v>3.0554999999999999</v>
      </c>
      <c r="Q1266" s="399">
        <v>5.5746000000000002</v>
      </c>
      <c r="S1266" s="399">
        <v>5.6486999999999998</v>
      </c>
      <c r="X1266" s="399">
        <v>2.0445000000000002</v>
      </c>
      <c r="Y1266" s="399">
        <v>5.7389999999999999</v>
      </c>
      <c r="Z1266" s="399">
        <v>12.3271</v>
      </c>
    </row>
    <row r="1267" spans="1:26">
      <c r="A1267" s="402">
        <v>44418</v>
      </c>
      <c r="E1267" s="400">
        <v>1.8743000000000001</v>
      </c>
      <c r="G1267" s="400">
        <v>7.6505000000000001</v>
      </c>
      <c r="H1267" s="400">
        <v>5.4481999999999999</v>
      </c>
      <c r="I1267" s="400">
        <v>8.8041999999999998</v>
      </c>
      <c r="J1267" s="400">
        <v>8.8057999999999996</v>
      </c>
      <c r="K1267" s="400">
        <v>6.9554999999999998</v>
      </c>
      <c r="L1267" s="400">
        <v>12.059799999999999</v>
      </c>
      <c r="M1267" s="400">
        <v>7.5118</v>
      </c>
      <c r="N1267" s="400">
        <v>8.7272999999999996</v>
      </c>
      <c r="O1267" s="400">
        <v>5.0526</v>
      </c>
      <c r="P1267" s="399">
        <v>3.0569999999999999</v>
      </c>
      <c r="Q1267" s="399">
        <v>5.5686</v>
      </c>
      <c r="S1267" s="399">
        <v>5.6486999999999998</v>
      </c>
      <c r="X1267" s="399">
        <v>2.0445000000000002</v>
      </c>
      <c r="Y1267" s="399">
        <v>5.7389999999999999</v>
      </c>
      <c r="Z1267" s="399">
        <v>12.3271</v>
      </c>
    </row>
    <row r="1268" spans="1:26">
      <c r="A1268" s="402">
        <v>44419</v>
      </c>
      <c r="E1268" s="400">
        <v>1.8743000000000001</v>
      </c>
      <c r="G1268" s="400">
        <v>7.6505000000000001</v>
      </c>
      <c r="H1268" s="400">
        <v>5.4481999999999999</v>
      </c>
      <c r="I1268" s="400">
        <v>8.8041999999999998</v>
      </c>
      <c r="J1268" s="400">
        <v>8.8057999999999996</v>
      </c>
      <c r="K1268" s="400">
        <v>6.9554999999999998</v>
      </c>
      <c r="L1268" s="400">
        <v>12.059799999999999</v>
      </c>
      <c r="M1268" s="400">
        <v>7.5118</v>
      </c>
      <c r="N1268" s="400">
        <v>8.7272999999999996</v>
      </c>
      <c r="O1268" s="400">
        <v>5.0465</v>
      </c>
      <c r="P1268" s="399">
        <v>3.0617999999999999</v>
      </c>
      <c r="Q1268" s="399">
        <v>5.5655999999999999</v>
      </c>
      <c r="S1268" s="399">
        <v>5.6486999999999998</v>
      </c>
      <c r="X1268" s="399">
        <v>2.0445000000000002</v>
      </c>
      <c r="Y1268" s="399">
        <v>5.7389999999999999</v>
      </c>
      <c r="Z1268" s="399">
        <v>12.3271</v>
      </c>
    </row>
    <row r="1269" spans="1:26">
      <c r="A1269" s="402">
        <v>44420</v>
      </c>
      <c r="E1269" s="400">
        <v>1.8743000000000001</v>
      </c>
      <c r="G1269" s="400">
        <v>7.6505000000000001</v>
      </c>
      <c r="H1269" s="400">
        <v>5.4481999999999999</v>
      </c>
      <c r="I1269" s="400">
        <v>8.8041999999999998</v>
      </c>
      <c r="J1269" s="400">
        <v>8.8057999999999996</v>
      </c>
      <c r="K1269" s="400">
        <v>6.9554999999999998</v>
      </c>
      <c r="L1269" s="400">
        <v>12.059799999999999</v>
      </c>
      <c r="M1269" s="400">
        <v>7.5118</v>
      </c>
      <c r="N1269" s="400">
        <v>8.7272999999999996</v>
      </c>
      <c r="O1269" s="400">
        <v>5.0435999999999996</v>
      </c>
      <c r="P1269" s="399">
        <v>3.06</v>
      </c>
      <c r="Q1269" s="399">
        <v>5.5674999999999999</v>
      </c>
      <c r="S1269" s="399">
        <v>5.6486999999999998</v>
      </c>
      <c r="X1269" s="399">
        <v>2.0445000000000002</v>
      </c>
      <c r="Y1269" s="399">
        <v>5.7389999999999999</v>
      </c>
      <c r="Z1269" s="399">
        <v>12.3271</v>
      </c>
    </row>
    <row r="1270" spans="1:26">
      <c r="A1270" s="402">
        <v>44421</v>
      </c>
      <c r="E1270" s="400">
        <v>1.8743000000000001</v>
      </c>
      <c r="G1270" s="400">
        <v>7.6505000000000001</v>
      </c>
      <c r="H1270" s="400">
        <v>5.4481999999999999</v>
      </c>
      <c r="I1270" s="400">
        <v>8.8041999999999998</v>
      </c>
      <c r="J1270" s="400">
        <v>8.8057999999999996</v>
      </c>
      <c r="K1270" s="400">
        <v>6.9554999999999998</v>
      </c>
      <c r="L1270" s="400">
        <v>12.059799999999999</v>
      </c>
      <c r="M1270" s="400">
        <v>7.5118</v>
      </c>
      <c r="N1270" s="400">
        <v>8.7272999999999996</v>
      </c>
      <c r="O1270" s="400">
        <v>5.0426000000000002</v>
      </c>
      <c r="P1270" s="399">
        <v>3.0529999999999999</v>
      </c>
      <c r="Q1270" s="399">
        <v>5.5677000000000003</v>
      </c>
      <c r="S1270" s="399">
        <v>5.6486999999999998</v>
      </c>
      <c r="X1270" s="399">
        <v>2.0445000000000002</v>
      </c>
      <c r="Y1270" s="399">
        <v>5.7389999999999999</v>
      </c>
      <c r="Z1270" s="399">
        <v>12.3271</v>
      </c>
    </row>
    <row r="1271" spans="1:26">
      <c r="A1271" s="402">
        <v>44424</v>
      </c>
      <c r="E1271" s="400">
        <v>1.8743000000000001</v>
      </c>
      <c r="G1271" s="400">
        <v>7.6505000000000001</v>
      </c>
      <c r="H1271" s="400">
        <v>5.4481999999999999</v>
      </c>
      <c r="I1271" s="400">
        <v>8.8041999999999998</v>
      </c>
      <c r="J1271" s="400">
        <v>8.8057999999999996</v>
      </c>
      <c r="K1271" s="400">
        <v>6.9554999999999998</v>
      </c>
      <c r="L1271" s="400">
        <v>12.059799999999999</v>
      </c>
      <c r="M1271" s="400">
        <v>7.5118</v>
      </c>
      <c r="N1271" s="400">
        <v>8.7272999999999996</v>
      </c>
      <c r="O1271" s="400">
        <v>5.0395000000000003</v>
      </c>
      <c r="P1271" s="399">
        <v>3.0459000000000001</v>
      </c>
      <c r="Q1271" s="399">
        <v>5.5598999999999998</v>
      </c>
      <c r="S1271" s="399">
        <v>5.6486999999999998</v>
      </c>
      <c r="X1271" s="399">
        <v>2.0445000000000002</v>
      </c>
      <c r="Y1271" s="399">
        <v>5.7389999999999999</v>
      </c>
      <c r="Z1271" s="399">
        <v>12.3271</v>
      </c>
    </row>
    <row r="1272" spans="1:26">
      <c r="A1272" s="402">
        <v>44425</v>
      </c>
      <c r="E1272" s="400">
        <v>1.8743000000000001</v>
      </c>
      <c r="G1272" s="400">
        <v>7.6505000000000001</v>
      </c>
      <c r="H1272" s="400">
        <v>5.4481999999999999</v>
      </c>
      <c r="I1272" s="400">
        <v>8.8041999999999998</v>
      </c>
      <c r="J1272" s="400">
        <v>8.8057999999999996</v>
      </c>
      <c r="K1272" s="400">
        <v>6.9554999999999998</v>
      </c>
      <c r="L1272" s="400">
        <v>12.059799999999999</v>
      </c>
      <c r="M1272" s="400">
        <v>7.5118</v>
      </c>
      <c r="N1272" s="400">
        <v>8.7272999999999996</v>
      </c>
      <c r="O1272" s="400">
        <v>5.0324999999999998</v>
      </c>
      <c r="P1272" s="399">
        <v>3.0377000000000001</v>
      </c>
      <c r="Q1272" s="399">
        <v>5.5583</v>
      </c>
      <c r="S1272" s="399">
        <v>5.6486999999999998</v>
      </c>
      <c r="X1272" s="399">
        <v>2.0445000000000002</v>
      </c>
      <c r="Y1272" s="399">
        <v>5.7389999999999999</v>
      </c>
      <c r="Z1272" s="399">
        <v>12.3271</v>
      </c>
    </row>
    <row r="1273" spans="1:26">
      <c r="A1273" s="402">
        <v>44426</v>
      </c>
      <c r="E1273" s="400">
        <v>1.8743000000000001</v>
      </c>
      <c r="G1273" s="400">
        <v>7.6505000000000001</v>
      </c>
      <c r="H1273" s="400">
        <v>5.4481999999999999</v>
      </c>
      <c r="I1273" s="400">
        <v>8.8041999999999998</v>
      </c>
      <c r="J1273" s="400">
        <v>8.8057999999999996</v>
      </c>
      <c r="K1273" s="400">
        <v>6.9554999999999998</v>
      </c>
      <c r="L1273" s="400">
        <v>12.059799999999999</v>
      </c>
      <c r="M1273" s="400">
        <v>7.5118</v>
      </c>
      <c r="N1273" s="400">
        <v>8.7272999999999996</v>
      </c>
      <c r="O1273" s="400">
        <v>5.0305</v>
      </c>
      <c r="P1273" s="399">
        <v>3.0295999999999998</v>
      </c>
      <c r="Q1273" s="399">
        <v>5.5610999999999997</v>
      </c>
      <c r="S1273" s="399">
        <v>5.6486999999999998</v>
      </c>
      <c r="X1273" s="399">
        <v>2.0445000000000002</v>
      </c>
      <c r="Y1273" s="399">
        <v>5.7389999999999999</v>
      </c>
      <c r="Z1273" s="399">
        <v>12.3271</v>
      </c>
    </row>
    <row r="1274" spans="1:26">
      <c r="A1274" s="402">
        <v>44427</v>
      </c>
      <c r="E1274" s="400">
        <v>1.8743000000000001</v>
      </c>
      <c r="G1274" s="400">
        <v>7.6505000000000001</v>
      </c>
      <c r="H1274" s="400">
        <v>5.4481999999999999</v>
      </c>
      <c r="I1274" s="400">
        <v>8.8041999999999998</v>
      </c>
      <c r="J1274" s="400">
        <v>8.8057999999999996</v>
      </c>
      <c r="K1274" s="400">
        <v>6.9554999999999998</v>
      </c>
      <c r="L1274" s="400">
        <v>12.059799999999999</v>
      </c>
      <c r="M1274" s="400">
        <v>7.5118</v>
      </c>
      <c r="N1274" s="400">
        <v>8.7272999999999996</v>
      </c>
      <c r="O1274" s="400">
        <v>5.024</v>
      </c>
      <c r="P1274" s="399">
        <v>3.0628000000000002</v>
      </c>
      <c r="Q1274" s="399">
        <v>5.5609999999999999</v>
      </c>
      <c r="S1274" s="399">
        <v>5.6486999999999998</v>
      </c>
      <c r="X1274" s="399">
        <v>2.0445000000000002</v>
      </c>
      <c r="Y1274" s="399">
        <v>5.7389999999999999</v>
      </c>
      <c r="Z1274" s="399">
        <v>12.3271</v>
      </c>
    </row>
    <row r="1275" spans="1:26">
      <c r="A1275" s="402">
        <v>44428</v>
      </c>
      <c r="E1275" s="400">
        <v>1.8743000000000001</v>
      </c>
      <c r="G1275" s="400">
        <v>7.6505000000000001</v>
      </c>
      <c r="H1275" s="400">
        <v>5.4481999999999999</v>
      </c>
      <c r="I1275" s="400">
        <v>8.8041999999999998</v>
      </c>
      <c r="J1275" s="400">
        <v>8.8057999999999996</v>
      </c>
      <c r="K1275" s="400">
        <v>6.9554999999999998</v>
      </c>
      <c r="L1275" s="400">
        <v>12.059799999999999</v>
      </c>
      <c r="M1275" s="400">
        <v>7.5118</v>
      </c>
      <c r="N1275" s="400">
        <v>8.7272999999999996</v>
      </c>
      <c r="O1275" s="400">
        <v>5.0179</v>
      </c>
      <c r="P1275" s="399">
        <v>3.0621999999999998</v>
      </c>
      <c r="Q1275" s="399">
        <v>5.5571999999999999</v>
      </c>
      <c r="S1275" s="399">
        <v>5.6486999999999998</v>
      </c>
      <c r="X1275" s="399">
        <v>2.0445000000000002</v>
      </c>
      <c r="Y1275" s="399">
        <v>5.7389999999999999</v>
      </c>
      <c r="Z1275" s="399">
        <v>12.3271</v>
      </c>
    </row>
    <row r="1276" spans="1:26">
      <c r="A1276" s="402">
        <v>44431</v>
      </c>
      <c r="E1276" s="400">
        <v>1.8743000000000001</v>
      </c>
      <c r="G1276" s="400">
        <v>7.6505000000000001</v>
      </c>
      <c r="H1276" s="400">
        <v>5.4481999999999999</v>
      </c>
      <c r="I1276" s="400">
        <v>8.8041999999999998</v>
      </c>
      <c r="J1276" s="400">
        <v>8.8057999999999996</v>
      </c>
      <c r="K1276" s="400">
        <v>6.9554999999999998</v>
      </c>
      <c r="L1276" s="400">
        <v>12.059799999999999</v>
      </c>
      <c r="M1276" s="400">
        <v>7.5118</v>
      </c>
      <c r="N1276" s="400">
        <v>8.7272999999999996</v>
      </c>
      <c r="O1276" s="400">
        <v>5.0034999999999998</v>
      </c>
      <c r="P1276" s="399">
        <v>3.0465</v>
      </c>
      <c r="Q1276" s="399">
        <v>5.5570000000000004</v>
      </c>
      <c r="S1276" s="399">
        <v>5.6486999999999998</v>
      </c>
      <c r="X1276" s="399">
        <v>2.0445000000000002</v>
      </c>
      <c r="Y1276" s="399">
        <v>5.7389999999999999</v>
      </c>
      <c r="Z1276" s="399">
        <v>12.3271</v>
      </c>
    </row>
    <row r="1277" spans="1:26">
      <c r="A1277" s="402">
        <v>44432</v>
      </c>
      <c r="E1277" s="400">
        <v>1.8743000000000001</v>
      </c>
      <c r="G1277" s="400">
        <v>7.6505000000000001</v>
      </c>
      <c r="H1277" s="400">
        <v>5.4481999999999999</v>
      </c>
      <c r="I1277" s="400">
        <v>8.8041999999999998</v>
      </c>
      <c r="J1277" s="400">
        <v>8.8057999999999996</v>
      </c>
      <c r="K1277" s="400">
        <v>6.9554999999999998</v>
      </c>
      <c r="L1277" s="400">
        <v>12.059799999999999</v>
      </c>
      <c r="M1277" s="400">
        <v>7.5118</v>
      </c>
      <c r="N1277" s="400">
        <v>8.7272999999999996</v>
      </c>
      <c r="O1277" s="400">
        <v>4.9973000000000001</v>
      </c>
      <c r="P1277" s="399">
        <v>3.0455000000000001</v>
      </c>
      <c r="Q1277" s="399">
        <v>5.5556999999999999</v>
      </c>
      <c r="S1277" s="399">
        <v>5.6486999999999998</v>
      </c>
      <c r="X1277" s="399">
        <v>2.0445000000000002</v>
      </c>
      <c r="Y1277" s="399">
        <v>5.7389999999999999</v>
      </c>
      <c r="Z1277" s="399">
        <v>12.3271</v>
      </c>
    </row>
    <row r="1278" spans="1:26">
      <c r="A1278" s="402">
        <v>44433</v>
      </c>
      <c r="E1278" s="400">
        <v>1.8743000000000001</v>
      </c>
      <c r="G1278" s="400">
        <v>7.6505000000000001</v>
      </c>
      <c r="H1278" s="400">
        <v>5.4481999999999999</v>
      </c>
      <c r="I1278" s="400">
        <v>8.8041999999999998</v>
      </c>
      <c r="J1278" s="400">
        <v>8.8057999999999996</v>
      </c>
      <c r="K1278" s="400">
        <v>6.9554999999999998</v>
      </c>
      <c r="L1278" s="400">
        <v>12.059799999999999</v>
      </c>
      <c r="M1278" s="400">
        <v>7.5118</v>
      </c>
      <c r="N1278" s="400">
        <v>8.7272999999999996</v>
      </c>
      <c r="O1278" s="400">
        <v>4.9917999999999996</v>
      </c>
      <c r="P1278" s="399">
        <v>3.0425</v>
      </c>
      <c r="Q1278" s="399">
        <v>5.556</v>
      </c>
      <c r="S1278" s="399">
        <v>5.6486999999999998</v>
      </c>
      <c r="X1278" s="399">
        <v>2.0445000000000002</v>
      </c>
      <c r="Y1278" s="399">
        <v>5.7389999999999999</v>
      </c>
      <c r="Z1278" s="399">
        <v>12.3271</v>
      </c>
    </row>
    <row r="1279" spans="1:26">
      <c r="A1279" s="402">
        <v>44434</v>
      </c>
      <c r="E1279" s="400">
        <v>1.8743000000000001</v>
      </c>
      <c r="G1279" s="400">
        <v>7.6505000000000001</v>
      </c>
      <c r="H1279" s="400">
        <v>5.4481999999999999</v>
      </c>
      <c r="I1279" s="400">
        <v>8.8041999999999998</v>
      </c>
      <c r="J1279" s="400">
        <v>8.8057999999999996</v>
      </c>
      <c r="K1279" s="400">
        <v>6.9554999999999998</v>
      </c>
      <c r="L1279" s="400">
        <v>12.059799999999999</v>
      </c>
      <c r="M1279" s="400">
        <v>7.5118</v>
      </c>
      <c r="N1279" s="400">
        <v>8.7272999999999996</v>
      </c>
      <c r="O1279" s="400">
        <v>4.9863</v>
      </c>
      <c r="P1279" s="399">
        <v>3.0426000000000002</v>
      </c>
      <c r="Q1279" s="399">
        <v>5.556</v>
      </c>
      <c r="S1279" s="399">
        <v>5.6486999999999998</v>
      </c>
      <c r="X1279" s="399">
        <v>2.0445000000000002</v>
      </c>
      <c r="Y1279" s="399">
        <v>5.7389999999999999</v>
      </c>
      <c r="Z1279" s="399">
        <v>12.3271</v>
      </c>
    </row>
    <row r="1280" spans="1:26">
      <c r="A1280" s="402">
        <v>44435</v>
      </c>
      <c r="E1280" s="400">
        <v>1.8743000000000001</v>
      </c>
      <c r="G1280" s="400">
        <v>7.6505000000000001</v>
      </c>
      <c r="H1280" s="400">
        <v>5.4481999999999999</v>
      </c>
      <c r="I1280" s="400">
        <v>8.8041999999999998</v>
      </c>
      <c r="J1280" s="400">
        <v>8.8057999999999996</v>
      </c>
      <c r="K1280" s="400">
        <v>6.9554999999999998</v>
      </c>
      <c r="L1280" s="400">
        <v>12.059799999999999</v>
      </c>
      <c r="M1280" s="400">
        <v>7.5118</v>
      </c>
      <c r="N1280" s="400">
        <v>8.7272999999999996</v>
      </c>
      <c r="O1280" s="400">
        <v>4.9866000000000001</v>
      </c>
      <c r="P1280" s="399">
        <v>3.0369000000000002</v>
      </c>
      <c r="Q1280" s="399">
        <v>5.5557999999999996</v>
      </c>
      <c r="S1280" s="399">
        <v>5.6486999999999998</v>
      </c>
      <c r="X1280" s="399">
        <v>2.0445000000000002</v>
      </c>
      <c r="Y1280" s="399">
        <v>5.7389999999999999</v>
      </c>
      <c r="Z1280" s="399">
        <v>12.3271</v>
      </c>
    </row>
    <row r="1281" spans="1:26">
      <c r="A1281" s="402">
        <v>44438</v>
      </c>
      <c r="E1281" s="400">
        <v>1.8743000000000001</v>
      </c>
      <c r="G1281" s="400">
        <v>7.6505000000000001</v>
      </c>
      <c r="H1281" s="400">
        <v>5.4481999999999999</v>
      </c>
      <c r="I1281" s="400">
        <v>8.8041999999999998</v>
      </c>
      <c r="J1281" s="400">
        <v>8.8057999999999996</v>
      </c>
      <c r="K1281" s="400">
        <v>6.9554999999999998</v>
      </c>
      <c r="L1281" s="400">
        <v>12.059799999999999</v>
      </c>
      <c r="M1281" s="400">
        <v>7.5118</v>
      </c>
      <c r="N1281" s="400">
        <v>8.7272999999999996</v>
      </c>
      <c r="O1281" s="400">
        <v>4.9821999999999997</v>
      </c>
      <c r="P1281" s="399">
        <v>3.0337000000000001</v>
      </c>
      <c r="Q1281" s="399">
        <v>5.5551000000000004</v>
      </c>
      <c r="S1281" s="399">
        <v>5.6486999999999998</v>
      </c>
      <c r="X1281" s="399">
        <v>2.0445000000000002</v>
      </c>
      <c r="Y1281" s="399">
        <v>5.7389999999999999</v>
      </c>
      <c r="Z1281" s="399">
        <v>12.3271</v>
      </c>
    </row>
    <row r="1282" spans="1:26">
      <c r="A1282" s="402">
        <v>44439</v>
      </c>
      <c r="E1282" s="400">
        <v>1.8743000000000001</v>
      </c>
      <c r="G1282" s="400">
        <v>7.6505000000000001</v>
      </c>
      <c r="H1282" s="400">
        <v>5.4481999999999999</v>
      </c>
      <c r="I1282" s="400">
        <v>8.8041999999999998</v>
      </c>
      <c r="J1282" s="400">
        <v>8.8057999999999996</v>
      </c>
      <c r="K1282" s="400">
        <v>6.9554999999999998</v>
      </c>
      <c r="L1282" s="400">
        <v>12.059799999999999</v>
      </c>
      <c r="M1282" s="400">
        <v>7.5118</v>
      </c>
      <c r="N1282" s="400">
        <v>8.7272999999999996</v>
      </c>
      <c r="O1282" s="400">
        <v>4.9824000000000002</v>
      </c>
      <c r="P1282" s="399">
        <v>3.0246</v>
      </c>
      <c r="Q1282" s="399">
        <v>5.5555000000000003</v>
      </c>
      <c r="S1282" s="399">
        <v>5.6486999999999998</v>
      </c>
      <c r="X1282" s="399">
        <v>2.0445000000000002</v>
      </c>
      <c r="Y1282" s="399">
        <v>5.7389999999999999</v>
      </c>
      <c r="Z1282" s="399">
        <v>12.3271</v>
      </c>
    </row>
    <row r="1283" spans="1:26">
      <c r="A1283" s="402">
        <v>44440</v>
      </c>
      <c r="E1283" s="400">
        <v>1.8655999999999999</v>
      </c>
      <c r="G1283" s="400">
        <v>7.5952000000000002</v>
      </c>
      <c r="H1283" s="400">
        <v>5.3784999999999998</v>
      </c>
      <c r="I1283" s="400">
        <v>8.6727000000000007</v>
      </c>
      <c r="J1283" s="400">
        <v>8.7486999999999995</v>
      </c>
      <c r="K1283" s="400">
        <v>6.9797000000000002</v>
      </c>
      <c r="L1283" s="400">
        <v>12.057499999999999</v>
      </c>
      <c r="M1283" s="400">
        <v>7.4733000000000001</v>
      </c>
      <c r="N1283" s="400">
        <v>8.7065999999999999</v>
      </c>
      <c r="O1283" s="400">
        <v>5.1063999999999998</v>
      </c>
      <c r="P1283" s="399">
        <v>3.0358999999999998</v>
      </c>
      <c r="Q1283" s="399">
        <v>5.6383999999999999</v>
      </c>
      <c r="S1283" s="399">
        <v>5.5732999999999997</v>
      </c>
      <c r="X1283" s="399">
        <v>1.9871000000000001</v>
      </c>
      <c r="Y1283" s="399">
        <v>5.6797000000000004</v>
      </c>
      <c r="Z1283" s="399">
        <v>12.2341</v>
      </c>
    </row>
    <row r="1284" spans="1:26">
      <c r="A1284" s="402">
        <v>44441</v>
      </c>
      <c r="E1284" s="400">
        <v>1.8655999999999999</v>
      </c>
      <c r="G1284" s="400">
        <v>7.5952000000000002</v>
      </c>
      <c r="H1284" s="400">
        <v>5.3784999999999998</v>
      </c>
      <c r="I1284" s="400">
        <v>8.6727000000000007</v>
      </c>
      <c r="J1284" s="400">
        <v>8.7486999999999995</v>
      </c>
      <c r="K1284" s="400">
        <v>6.9797000000000002</v>
      </c>
      <c r="L1284" s="400">
        <v>12.057499999999999</v>
      </c>
      <c r="M1284" s="400">
        <v>7.4733000000000001</v>
      </c>
      <c r="N1284" s="400">
        <v>8.7065999999999999</v>
      </c>
      <c r="O1284" s="400">
        <v>5.1043000000000003</v>
      </c>
      <c r="P1284" s="399">
        <v>3.0221</v>
      </c>
      <c r="Q1284" s="399">
        <v>5.6329000000000002</v>
      </c>
      <c r="S1284" s="399">
        <v>5.5732999999999997</v>
      </c>
      <c r="X1284" s="399">
        <v>1.9871000000000001</v>
      </c>
      <c r="Y1284" s="399">
        <v>5.6797000000000004</v>
      </c>
      <c r="Z1284" s="399">
        <v>12.2341</v>
      </c>
    </row>
    <row r="1285" spans="1:26">
      <c r="A1285" s="402">
        <v>44442</v>
      </c>
      <c r="E1285" s="400">
        <v>1.8655999999999999</v>
      </c>
      <c r="G1285" s="400">
        <v>7.5952000000000002</v>
      </c>
      <c r="H1285" s="400">
        <v>5.3784999999999998</v>
      </c>
      <c r="I1285" s="400">
        <v>8.6727000000000007</v>
      </c>
      <c r="J1285" s="400">
        <v>8.7486999999999995</v>
      </c>
      <c r="K1285" s="400">
        <v>6.9797000000000002</v>
      </c>
      <c r="L1285" s="400">
        <v>12.057499999999999</v>
      </c>
      <c r="M1285" s="400">
        <v>7.4733000000000001</v>
      </c>
      <c r="N1285" s="400">
        <v>8.7065999999999999</v>
      </c>
      <c r="O1285" s="400">
        <v>5.101</v>
      </c>
      <c r="P1285" s="399">
        <v>3.0202</v>
      </c>
      <c r="Q1285" s="399">
        <v>5.6296999999999997</v>
      </c>
      <c r="S1285" s="399">
        <v>5.5732999999999997</v>
      </c>
      <c r="X1285" s="399">
        <v>1.9871000000000001</v>
      </c>
      <c r="Y1285" s="399">
        <v>5.6797000000000004</v>
      </c>
      <c r="Z1285" s="399">
        <v>12.2341</v>
      </c>
    </row>
    <row r="1286" spans="1:26">
      <c r="A1286" s="402">
        <v>44445</v>
      </c>
      <c r="E1286" s="400">
        <v>1.8655999999999999</v>
      </c>
      <c r="G1286" s="400">
        <v>7.5952000000000002</v>
      </c>
      <c r="H1286" s="400">
        <v>5.3784999999999998</v>
      </c>
      <c r="I1286" s="400">
        <v>8.6727000000000007</v>
      </c>
      <c r="J1286" s="400">
        <v>8.7486999999999995</v>
      </c>
      <c r="K1286" s="400">
        <v>6.9797000000000002</v>
      </c>
      <c r="L1286" s="400">
        <v>12.057499999999999</v>
      </c>
      <c r="M1286" s="400">
        <v>7.4733000000000001</v>
      </c>
      <c r="N1286" s="400">
        <v>8.7065999999999999</v>
      </c>
      <c r="O1286" s="400">
        <v>5.0928000000000004</v>
      </c>
      <c r="P1286" s="399">
        <v>3.0064000000000002</v>
      </c>
      <c r="Q1286" s="399">
        <v>5.6214000000000004</v>
      </c>
      <c r="S1286" s="399">
        <v>5.5732999999999997</v>
      </c>
      <c r="X1286" s="399">
        <v>1.9871000000000001</v>
      </c>
      <c r="Y1286" s="399">
        <v>5.6797000000000004</v>
      </c>
      <c r="Z1286" s="399">
        <v>12.2341</v>
      </c>
    </row>
    <row r="1287" spans="1:26">
      <c r="A1287" s="402">
        <v>44446</v>
      </c>
      <c r="E1287" s="400">
        <v>1.8655999999999999</v>
      </c>
      <c r="G1287" s="400">
        <v>7.5952000000000002</v>
      </c>
      <c r="H1287" s="400">
        <v>5.3784999999999998</v>
      </c>
      <c r="I1287" s="400">
        <v>8.6727000000000007</v>
      </c>
      <c r="J1287" s="400">
        <v>8.7486999999999995</v>
      </c>
      <c r="K1287" s="400">
        <v>6.9797000000000002</v>
      </c>
      <c r="L1287" s="400">
        <v>12.057499999999999</v>
      </c>
      <c r="M1287" s="400">
        <v>7.4733000000000001</v>
      </c>
      <c r="N1287" s="400">
        <v>8.7065999999999999</v>
      </c>
      <c r="O1287" s="400">
        <v>5.0884</v>
      </c>
      <c r="P1287" s="399">
        <v>3.0043000000000002</v>
      </c>
      <c r="Q1287" s="399">
        <v>5.6138000000000003</v>
      </c>
      <c r="S1287" s="399">
        <v>5.5732999999999997</v>
      </c>
      <c r="X1287" s="399">
        <v>1.9871000000000001</v>
      </c>
      <c r="Y1287" s="399">
        <v>5.6797000000000004</v>
      </c>
      <c r="Z1287" s="399">
        <v>12.2341</v>
      </c>
    </row>
    <row r="1288" spans="1:26">
      <c r="A1288" s="402">
        <v>44447</v>
      </c>
      <c r="E1288" s="400">
        <v>1.8655999999999999</v>
      </c>
      <c r="G1288" s="400">
        <v>7.5952000000000002</v>
      </c>
      <c r="H1288" s="400">
        <v>5.3784999999999998</v>
      </c>
      <c r="I1288" s="400">
        <v>8.6727000000000007</v>
      </c>
      <c r="J1288" s="400">
        <v>8.7486999999999995</v>
      </c>
      <c r="K1288" s="400">
        <v>6.9797000000000002</v>
      </c>
      <c r="L1288" s="400">
        <v>12.057499999999999</v>
      </c>
      <c r="M1288" s="400">
        <v>7.4733000000000001</v>
      </c>
      <c r="N1288" s="400">
        <v>8.7065999999999999</v>
      </c>
      <c r="O1288" s="400">
        <v>5.0853999999999999</v>
      </c>
      <c r="P1288" s="399">
        <v>3.0093000000000001</v>
      </c>
      <c r="Q1288" s="399">
        <v>5.6147999999999998</v>
      </c>
      <c r="S1288" s="399">
        <v>5.5732999999999997</v>
      </c>
      <c r="X1288" s="399">
        <v>1.9871000000000001</v>
      </c>
      <c r="Y1288" s="399">
        <v>5.6797000000000004</v>
      </c>
      <c r="Z1288" s="399">
        <v>12.2341</v>
      </c>
    </row>
    <row r="1289" spans="1:26">
      <c r="A1289" s="402">
        <v>44448</v>
      </c>
      <c r="E1289" s="400">
        <v>1.8655999999999999</v>
      </c>
      <c r="G1289" s="400">
        <v>7.5952000000000002</v>
      </c>
      <c r="H1289" s="400">
        <v>5.3784999999999998</v>
      </c>
      <c r="I1289" s="400">
        <v>8.6727000000000007</v>
      </c>
      <c r="J1289" s="400">
        <v>8.7486999999999995</v>
      </c>
      <c r="K1289" s="400">
        <v>6.9797000000000002</v>
      </c>
      <c r="L1289" s="400">
        <v>12.057499999999999</v>
      </c>
      <c r="M1289" s="400">
        <v>7.4733000000000001</v>
      </c>
      <c r="N1289" s="400">
        <v>8.7065999999999999</v>
      </c>
      <c r="O1289" s="400">
        <v>5.0839999999999996</v>
      </c>
      <c r="P1289" s="399">
        <v>3.0154000000000001</v>
      </c>
      <c r="Q1289" s="399">
        <v>5.6176000000000004</v>
      </c>
      <c r="S1289" s="399">
        <v>5.5732999999999997</v>
      </c>
      <c r="X1289" s="399">
        <v>1.9871000000000001</v>
      </c>
      <c r="Y1289" s="399">
        <v>5.6797000000000004</v>
      </c>
      <c r="Z1289" s="399">
        <v>12.2341</v>
      </c>
    </row>
    <row r="1290" spans="1:26">
      <c r="A1290" s="402">
        <v>44449</v>
      </c>
      <c r="E1290" s="400">
        <v>1.8655999999999999</v>
      </c>
      <c r="G1290" s="400">
        <v>7.5952000000000002</v>
      </c>
      <c r="H1290" s="400">
        <v>5.3784999999999998</v>
      </c>
      <c r="I1290" s="400">
        <v>8.6727000000000007</v>
      </c>
      <c r="J1290" s="400">
        <v>8.7486999999999995</v>
      </c>
      <c r="K1290" s="400">
        <v>6.9797000000000002</v>
      </c>
      <c r="L1290" s="400">
        <v>12.057499999999999</v>
      </c>
      <c r="M1290" s="400">
        <v>7.4733000000000001</v>
      </c>
      <c r="N1290" s="400">
        <v>8.7065999999999999</v>
      </c>
      <c r="O1290" s="400">
        <v>5.0822000000000003</v>
      </c>
      <c r="P1290" s="399">
        <v>2.9935999999999998</v>
      </c>
      <c r="Q1290" s="399">
        <v>5.6131000000000002</v>
      </c>
      <c r="S1290" s="399">
        <v>5.5732999999999997</v>
      </c>
      <c r="X1290" s="399">
        <v>1.9871000000000001</v>
      </c>
      <c r="Y1290" s="399">
        <v>5.6797000000000004</v>
      </c>
      <c r="Z1290" s="399">
        <v>12.2341</v>
      </c>
    </row>
    <row r="1291" spans="1:26">
      <c r="A1291" s="402">
        <v>44452</v>
      </c>
      <c r="E1291" s="400">
        <v>1.8655999999999999</v>
      </c>
      <c r="G1291" s="400">
        <v>7.5952000000000002</v>
      </c>
      <c r="H1291" s="400">
        <v>5.3784999999999998</v>
      </c>
      <c r="I1291" s="400">
        <v>8.6727000000000007</v>
      </c>
      <c r="J1291" s="400">
        <v>8.7486999999999995</v>
      </c>
      <c r="K1291" s="400">
        <v>6.9797000000000002</v>
      </c>
      <c r="L1291" s="400">
        <v>12.057499999999999</v>
      </c>
      <c r="M1291" s="400">
        <v>7.4733000000000001</v>
      </c>
      <c r="N1291" s="400">
        <v>8.7065999999999999</v>
      </c>
      <c r="O1291" s="400">
        <v>5.0728</v>
      </c>
      <c r="P1291" s="399">
        <v>2.9887000000000001</v>
      </c>
      <c r="Q1291" s="399">
        <v>5.5994999999999999</v>
      </c>
      <c r="S1291" s="399">
        <v>5.5732999999999997</v>
      </c>
      <c r="X1291" s="399">
        <v>1.9871000000000001</v>
      </c>
      <c r="Y1291" s="399">
        <v>5.6797000000000004</v>
      </c>
      <c r="Z1291" s="399">
        <v>12.2341</v>
      </c>
    </row>
    <row r="1292" spans="1:26">
      <c r="A1292" s="402">
        <v>44453</v>
      </c>
      <c r="E1292" s="400">
        <v>1.8655999999999999</v>
      </c>
      <c r="G1292" s="400">
        <v>7.5952000000000002</v>
      </c>
      <c r="H1292" s="400">
        <v>5.3784999999999998</v>
      </c>
      <c r="I1292" s="400">
        <v>8.6727000000000007</v>
      </c>
      <c r="J1292" s="400">
        <v>8.7486999999999995</v>
      </c>
      <c r="K1292" s="400">
        <v>6.9797000000000002</v>
      </c>
      <c r="L1292" s="400">
        <v>12.057499999999999</v>
      </c>
      <c r="M1292" s="400">
        <v>7.4733000000000001</v>
      </c>
      <c r="N1292" s="400">
        <v>8.7065999999999999</v>
      </c>
      <c r="O1292" s="400">
        <v>5.0694999999999997</v>
      </c>
      <c r="P1292" s="399">
        <v>2.9733000000000001</v>
      </c>
      <c r="Q1292" s="399">
        <v>5.5978000000000003</v>
      </c>
      <c r="S1292" s="399">
        <v>5.5732999999999997</v>
      </c>
      <c r="X1292" s="399">
        <v>1.9871000000000001</v>
      </c>
      <c r="Y1292" s="399">
        <v>5.6797000000000004</v>
      </c>
      <c r="Z1292" s="399">
        <v>12.2341</v>
      </c>
    </row>
    <row r="1293" spans="1:26">
      <c r="A1293" s="402">
        <v>44454</v>
      </c>
      <c r="E1293" s="400">
        <v>1.8655999999999999</v>
      </c>
      <c r="G1293" s="400">
        <v>7.5952000000000002</v>
      </c>
      <c r="H1293" s="400">
        <v>5.3784999999999998</v>
      </c>
      <c r="I1293" s="400">
        <v>8.6727000000000007</v>
      </c>
      <c r="J1293" s="400">
        <v>8.7486999999999995</v>
      </c>
      <c r="K1293" s="400">
        <v>6.9797000000000002</v>
      </c>
      <c r="L1293" s="400">
        <v>12.057499999999999</v>
      </c>
      <c r="M1293" s="400">
        <v>7.4733000000000001</v>
      </c>
      <c r="N1293" s="400">
        <v>8.7065999999999999</v>
      </c>
      <c r="O1293" s="400">
        <v>5.0758000000000001</v>
      </c>
      <c r="P1293" s="399">
        <v>2.9489000000000001</v>
      </c>
      <c r="Q1293" s="399">
        <v>5.6</v>
      </c>
      <c r="S1293" s="399">
        <v>5.5732999999999997</v>
      </c>
      <c r="X1293" s="399">
        <v>1.9871000000000001</v>
      </c>
      <c r="Y1293" s="399">
        <v>5.6797000000000004</v>
      </c>
      <c r="Z1293" s="399">
        <v>12.2341</v>
      </c>
    </row>
    <row r="1294" spans="1:26">
      <c r="A1294" s="402">
        <v>44455</v>
      </c>
      <c r="E1294" s="400">
        <v>1.8655999999999999</v>
      </c>
      <c r="G1294" s="400">
        <v>7.5952000000000002</v>
      </c>
      <c r="H1294" s="400">
        <v>5.3784999999999998</v>
      </c>
      <c r="I1294" s="400">
        <v>8.6727000000000007</v>
      </c>
      <c r="J1294" s="400">
        <v>8.7486999999999995</v>
      </c>
      <c r="K1294" s="400">
        <v>6.9797000000000002</v>
      </c>
      <c r="L1294" s="400">
        <v>12.057499999999999</v>
      </c>
      <c r="M1294" s="400">
        <v>7.4733000000000001</v>
      </c>
      <c r="N1294" s="400">
        <v>8.7065999999999999</v>
      </c>
      <c r="O1294" s="400">
        <v>5.0728</v>
      </c>
      <c r="P1294" s="399">
        <v>2.9396</v>
      </c>
      <c r="Q1294" s="399">
        <v>5.5972999999999997</v>
      </c>
      <c r="S1294" s="399">
        <v>5.5732999999999997</v>
      </c>
      <c r="X1294" s="399">
        <v>1.9871000000000001</v>
      </c>
      <c r="Y1294" s="399">
        <v>5.6797000000000004</v>
      </c>
      <c r="Z1294" s="399">
        <v>12.2341</v>
      </c>
    </row>
    <row r="1295" spans="1:26">
      <c r="A1295" s="402">
        <v>44456</v>
      </c>
      <c r="E1295" s="400">
        <v>1.8655999999999999</v>
      </c>
      <c r="G1295" s="400">
        <v>7.5952000000000002</v>
      </c>
      <c r="H1295" s="400">
        <v>5.3784999999999998</v>
      </c>
      <c r="I1295" s="400">
        <v>8.6727000000000007</v>
      </c>
      <c r="J1295" s="400">
        <v>8.7486999999999995</v>
      </c>
      <c r="K1295" s="400">
        <v>6.9797000000000002</v>
      </c>
      <c r="L1295" s="400">
        <v>12.057499999999999</v>
      </c>
      <c r="M1295" s="400">
        <v>7.4733000000000001</v>
      </c>
      <c r="N1295" s="400">
        <v>8.7065999999999999</v>
      </c>
      <c r="O1295" s="400">
        <v>5.0682</v>
      </c>
      <c r="P1295" s="399">
        <v>2.9355000000000002</v>
      </c>
      <c r="Q1295" s="399">
        <v>5.5881999999999996</v>
      </c>
      <c r="S1295" s="399">
        <v>5.5732999999999997</v>
      </c>
      <c r="X1295" s="399">
        <v>1.9871000000000001</v>
      </c>
      <c r="Y1295" s="399">
        <v>5.6797000000000004</v>
      </c>
      <c r="Z1295" s="399">
        <v>12.2341</v>
      </c>
    </row>
    <row r="1296" spans="1:26">
      <c r="A1296" s="402">
        <v>44459</v>
      </c>
      <c r="E1296" s="400">
        <v>1.8655999999999999</v>
      </c>
      <c r="G1296" s="400">
        <v>7.5952000000000002</v>
      </c>
      <c r="H1296" s="400">
        <v>5.3784999999999998</v>
      </c>
      <c r="I1296" s="400">
        <v>8.6727000000000007</v>
      </c>
      <c r="J1296" s="400">
        <v>8.7486999999999995</v>
      </c>
      <c r="K1296" s="400">
        <v>6.9797000000000002</v>
      </c>
      <c r="L1296" s="400">
        <v>12.057499999999999</v>
      </c>
      <c r="M1296" s="400">
        <v>7.4733000000000001</v>
      </c>
      <c r="N1296" s="400">
        <v>8.7065999999999999</v>
      </c>
      <c r="O1296" s="400">
        <v>5.0538999999999996</v>
      </c>
      <c r="P1296" s="399">
        <v>2.9451000000000001</v>
      </c>
      <c r="Q1296" s="399">
        <v>5.5815000000000001</v>
      </c>
      <c r="S1296" s="399">
        <v>5.5732999999999997</v>
      </c>
      <c r="X1296" s="399">
        <v>1.9871000000000001</v>
      </c>
      <c r="Y1296" s="399">
        <v>5.6797000000000004</v>
      </c>
      <c r="Z1296" s="399">
        <v>12.2341</v>
      </c>
    </row>
    <row r="1297" spans="1:26">
      <c r="A1297" s="402">
        <v>44460</v>
      </c>
      <c r="E1297" s="400">
        <v>1.8655999999999999</v>
      </c>
      <c r="G1297" s="400">
        <v>7.5952000000000002</v>
      </c>
      <c r="H1297" s="400">
        <v>5.3784999999999998</v>
      </c>
      <c r="I1297" s="400">
        <v>8.6727000000000007</v>
      </c>
      <c r="J1297" s="400">
        <v>8.7486999999999995</v>
      </c>
      <c r="K1297" s="400">
        <v>6.9797000000000002</v>
      </c>
      <c r="L1297" s="400">
        <v>12.057499999999999</v>
      </c>
      <c r="M1297" s="400">
        <v>7.4733000000000001</v>
      </c>
      <c r="N1297" s="400">
        <v>8.7065999999999999</v>
      </c>
      <c r="O1297" s="400">
        <v>5.0526999999999997</v>
      </c>
      <c r="P1297" s="399">
        <v>2.944</v>
      </c>
      <c r="Q1297" s="399">
        <v>5.5774999999999997</v>
      </c>
      <c r="S1297" s="399">
        <v>5.5732999999999997</v>
      </c>
      <c r="X1297" s="399">
        <v>1.9871000000000001</v>
      </c>
      <c r="Y1297" s="399">
        <v>5.6797000000000004</v>
      </c>
      <c r="Z1297" s="399">
        <v>12.2341</v>
      </c>
    </row>
    <row r="1298" spans="1:26">
      <c r="A1298" s="402">
        <v>44461</v>
      </c>
      <c r="E1298" s="400">
        <v>1.8655999999999999</v>
      </c>
      <c r="G1298" s="400">
        <v>7.5952000000000002</v>
      </c>
      <c r="H1298" s="400">
        <v>5.3784999999999998</v>
      </c>
      <c r="I1298" s="400">
        <v>8.6727000000000007</v>
      </c>
      <c r="J1298" s="400">
        <v>8.7486999999999995</v>
      </c>
      <c r="K1298" s="400">
        <v>6.9797000000000002</v>
      </c>
      <c r="L1298" s="400">
        <v>12.057499999999999</v>
      </c>
      <c r="M1298" s="400">
        <v>7.4733000000000001</v>
      </c>
      <c r="N1298" s="400">
        <v>8.7065999999999999</v>
      </c>
      <c r="O1298" s="400">
        <v>5.0529999999999999</v>
      </c>
      <c r="P1298" s="399">
        <v>2.9399000000000002</v>
      </c>
      <c r="Q1298" s="399">
        <v>5.5778999999999996</v>
      </c>
      <c r="S1298" s="399">
        <v>5.5732999999999997</v>
      </c>
      <c r="X1298" s="399">
        <v>1.9871000000000001</v>
      </c>
      <c r="Y1298" s="399">
        <v>5.6797000000000004</v>
      </c>
      <c r="Z1298" s="399">
        <v>12.2341</v>
      </c>
    </row>
    <row r="1299" spans="1:26">
      <c r="A1299" s="402">
        <v>44462</v>
      </c>
      <c r="E1299" s="400">
        <v>1.8655999999999999</v>
      </c>
      <c r="G1299" s="400">
        <v>7.5952000000000002</v>
      </c>
      <c r="H1299" s="400">
        <v>5.3784999999999998</v>
      </c>
      <c r="I1299" s="400">
        <v>8.6727000000000007</v>
      </c>
      <c r="J1299" s="400">
        <v>8.7486999999999995</v>
      </c>
      <c r="K1299" s="400">
        <v>6.9797000000000002</v>
      </c>
      <c r="L1299" s="400">
        <v>12.057499999999999</v>
      </c>
      <c r="M1299" s="400">
        <v>7.4733000000000001</v>
      </c>
      <c r="N1299" s="400">
        <v>8.7065999999999999</v>
      </c>
      <c r="O1299" s="400">
        <v>5.0495000000000001</v>
      </c>
      <c r="P1299" s="399">
        <v>2.9379</v>
      </c>
      <c r="Q1299" s="399">
        <v>5.5754999999999999</v>
      </c>
      <c r="S1299" s="399">
        <v>5.5732999999999997</v>
      </c>
      <c r="X1299" s="399">
        <v>1.9871000000000001</v>
      </c>
      <c r="Y1299" s="399">
        <v>5.6797000000000004</v>
      </c>
      <c r="Z1299" s="399">
        <v>12.2341</v>
      </c>
    </row>
    <row r="1300" spans="1:26">
      <c r="A1300" s="402">
        <v>44463</v>
      </c>
      <c r="E1300" s="400">
        <v>1.8655999999999999</v>
      </c>
      <c r="G1300" s="400">
        <v>7.5952000000000002</v>
      </c>
      <c r="H1300" s="400">
        <v>5.3784999999999998</v>
      </c>
      <c r="I1300" s="400">
        <v>8.6727000000000007</v>
      </c>
      <c r="J1300" s="400">
        <v>8.7486999999999995</v>
      </c>
      <c r="K1300" s="400">
        <v>6.9797000000000002</v>
      </c>
      <c r="L1300" s="400">
        <v>12.057499999999999</v>
      </c>
      <c r="M1300" s="400">
        <v>7.4733000000000001</v>
      </c>
      <c r="N1300" s="400">
        <v>8.7065999999999999</v>
      </c>
      <c r="O1300" s="400">
        <v>5.0427</v>
      </c>
      <c r="P1300" s="399">
        <v>2.9674999999999998</v>
      </c>
      <c r="Q1300" s="399">
        <v>5.5685000000000002</v>
      </c>
      <c r="S1300" s="399">
        <v>5.5732999999999997</v>
      </c>
      <c r="X1300" s="399">
        <v>1.9871000000000001</v>
      </c>
      <c r="Y1300" s="399">
        <v>5.6797000000000004</v>
      </c>
      <c r="Z1300" s="399">
        <v>12.2341</v>
      </c>
    </row>
    <row r="1301" spans="1:26">
      <c r="A1301" s="402">
        <v>44466</v>
      </c>
      <c r="E1301" s="400">
        <v>1.8655999999999999</v>
      </c>
      <c r="G1301" s="400">
        <v>7.5952000000000002</v>
      </c>
      <c r="H1301" s="400">
        <v>5.3784999999999998</v>
      </c>
      <c r="I1301" s="400">
        <v>8.6727000000000007</v>
      </c>
      <c r="J1301" s="400">
        <v>8.7486999999999995</v>
      </c>
      <c r="K1301" s="400">
        <v>6.9797000000000002</v>
      </c>
      <c r="L1301" s="400">
        <v>12.057499999999999</v>
      </c>
      <c r="M1301" s="400">
        <v>7.4733000000000001</v>
      </c>
      <c r="N1301" s="400">
        <v>8.7065999999999999</v>
      </c>
      <c r="O1301" s="400">
        <v>5.0303000000000004</v>
      </c>
      <c r="P1301" s="399">
        <v>2.9750000000000001</v>
      </c>
      <c r="Q1301" s="399">
        <v>5.5495000000000001</v>
      </c>
      <c r="S1301" s="399">
        <v>5.5732999999999997</v>
      </c>
      <c r="X1301" s="399">
        <v>1.9871000000000001</v>
      </c>
      <c r="Y1301" s="399">
        <v>5.6797000000000004</v>
      </c>
      <c r="Z1301" s="399">
        <v>12.2341</v>
      </c>
    </row>
    <row r="1302" spans="1:26">
      <c r="A1302" s="402">
        <v>44467</v>
      </c>
      <c r="E1302" s="400">
        <v>1.8655999999999999</v>
      </c>
      <c r="G1302" s="400">
        <v>7.5952000000000002</v>
      </c>
      <c r="H1302" s="400">
        <v>5.3784999999999998</v>
      </c>
      <c r="I1302" s="400">
        <v>8.6727000000000007</v>
      </c>
      <c r="J1302" s="400">
        <v>8.7486999999999995</v>
      </c>
      <c r="K1302" s="400">
        <v>6.9797000000000002</v>
      </c>
      <c r="L1302" s="400">
        <v>12.057499999999999</v>
      </c>
      <c r="M1302" s="400">
        <v>7.4733000000000001</v>
      </c>
      <c r="N1302" s="400">
        <v>8.7065999999999999</v>
      </c>
      <c r="O1302" s="400">
        <v>5.0194000000000001</v>
      </c>
      <c r="P1302" s="399">
        <v>3.0146000000000002</v>
      </c>
      <c r="Q1302" s="399">
        <v>5.5397999999999996</v>
      </c>
      <c r="S1302" s="399">
        <v>5.5732999999999997</v>
      </c>
      <c r="X1302" s="399">
        <v>1.9871000000000001</v>
      </c>
      <c r="Y1302" s="399">
        <v>5.6797000000000004</v>
      </c>
      <c r="Z1302" s="399">
        <v>12.2341</v>
      </c>
    </row>
    <row r="1303" spans="1:26">
      <c r="A1303" s="402">
        <v>44468</v>
      </c>
      <c r="E1303" s="400">
        <v>1.8655999999999999</v>
      </c>
      <c r="G1303" s="400">
        <v>7.5952000000000002</v>
      </c>
      <c r="H1303" s="400">
        <v>5.3784999999999998</v>
      </c>
      <c r="I1303" s="400">
        <v>8.6727000000000007</v>
      </c>
      <c r="J1303" s="400">
        <v>8.7486999999999995</v>
      </c>
      <c r="K1303" s="400">
        <v>6.9797000000000002</v>
      </c>
      <c r="L1303" s="400">
        <v>12.057499999999999</v>
      </c>
      <c r="M1303" s="400">
        <v>7.4733000000000001</v>
      </c>
      <c r="N1303" s="400">
        <v>8.7065999999999999</v>
      </c>
      <c r="O1303" s="400">
        <v>5.0160999999999998</v>
      </c>
      <c r="P1303" s="399">
        <v>3.0261</v>
      </c>
      <c r="Q1303" s="399">
        <v>5.5359999999999996</v>
      </c>
      <c r="S1303" s="399">
        <v>5.5732999999999997</v>
      </c>
      <c r="X1303" s="399">
        <v>1.9871000000000001</v>
      </c>
      <c r="Y1303" s="399">
        <v>5.6797000000000004</v>
      </c>
      <c r="Z1303" s="399">
        <v>12.2341</v>
      </c>
    </row>
    <row r="1304" spans="1:26">
      <c r="A1304" s="402">
        <v>44469</v>
      </c>
      <c r="E1304" s="400">
        <v>1.8655999999999999</v>
      </c>
      <c r="G1304" s="400">
        <v>7.5952000000000002</v>
      </c>
      <c r="H1304" s="400">
        <v>5.3784999999999998</v>
      </c>
      <c r="I1304" s="400">
        <v>8.6727000000000007</v>
      </c>
      <c r="J1304" s="400">
        <v>8.7486999999999995</v>
      </c>
      <c r="K1304" s="400">
        <v>6.9797000000000002</v>
      </c>
      <c r="L1304" s="400">
        <v>12.057499999999999</v>
      </c>
      <c r="M1304" s="400">
        <v>7.4733000000000001</v>
      </c>
      <c r="N1304" s="400">
        <v>8.7065999999999999</v>
      </c>
      <c r="O1304" s="400">
        <v>5.0057999999999998</v>
      </c>
      <c r="P1304" s="399">
        <v>3.0341</v>
      </c>
      <c r="Q1304" s="399">
        <v>5.5324999999999998</v>
      </c>
      <c r="S1304" s="399">
        <v>5.5732999999999997</v>
      </c>
      <c r="X1304" s="399">
        <v>1.9871000000000001</v>
      </c>
      <c r="Y1304" s="399">
        <v>5.6797000000000004</v>
      </c>
      <c r="Z1304" s="399">
        <v>12.2341</v>
      </c>
    </row>
    <row r="1305" spans="1:26">
      <c r="A1305" s="402">
        <v>44470</v>
      </c>
      <c r="E1305" s="400">
        <v>1.9605999999999999</v>
      </c>
      <c r="G1305" s="400">
        <v>7.6326000000000001</v>
      </c>
      <c r="H1305" s="400">
        <v>5.3922999999999996</v>
      </c>
      <c r="I1305" s="400">
        <v>8.6196000000000002</v>
      </c>
      <c r="J1305" s="400">
        <v>8.6837</v>
      </c>
      <c r="K1305" s="400">
        <v>6.9053000000000004</v>
      </c>
      <c r="L1305" s="400">
        <v>12.1945</v>
      </c>
      <c r="M1305" s="400">
        <v>7.4241000000000001</v>
      </c>
      <c r="N1305" s="400">
        <v>8.6481999999999992</v>
      </c>
      <c r="O1305" s="400">
        <v>5.0898000000000003</v>
      </c>
      <c r="P1305" s="399">
        <v>3.0781000000000001</v>
      </c>
      <c r="Q1305" s="399">
        <v>5.5628000000000002</v>
      </c>
      <c r="S1305" s="399">
        <v>5.5728999999999997</v>
      </c>
      <c r="X1305" s="399">
        <v>2.0148999999999999</v>
      </c>
      <c r="Y1305" s="399">
        <v>5.7054999999999998</v>
      </c>
      <c r="Z1305" s="399">
        <v>12.2903</v>
      </c>
    </row>
    <row r="1306" spans="1:26">
      <c r="A1306" s="402">
        <v>44473</v>
      </c>
      <c r="E1306" s="400">
        <v>1.9605999999999999</v>
      </c>
      <c r="G1306" s="400">
        <v>7.6326000000000001</v>
      </c>
      <c r="H1306" s="400">
        <v>5.3922999999999996</v>
      </c>
      <c r="I1306" s="400">
        <v>8.6196000000000002</v>
      </c>
      <c r="J1306" s="400">
        <v>8.6837</v>
      </c>
      <c r="K1306" s="400">
        <v>6.9053000000000004</v>
      </c>
      <c r="L1306" s="400">
        <v>12.1945</v>
      </c>
      <c r="M1306" s="400">
        <v>7.4241000000000001</v>
      </c>
      <c r="N1306" s="400">
        <v>8.6481999999999992</v>
      </c>
      <c r="O1306" s="400">
        <v>5.0770999999999997</v>
      </c>
      <c r="P1306" s="399">
        <v>3.0969000000000002</v>
      </c>
      <c r="Q1306" s="399">
        <v>5.5438000000000001</v>
      </c>
      <c r="S1306" s="399">
        <v>5.5728999999999997</v>
      </c>
      <c r="X1306" s="399">
        <v>2.0148999999999999</v>
      </c>
      <c r="Y1306" s="399">
        <v>5.7054999999999998</v>
      </c>
      <c r="Z1306" s="399">
        <v>12.2903</v>
      </c>
    </row>
    <row r="1307" spans="1:26">
      <c r="A1307" s="402">
        <v>44474</v>
      </c>
      <c r="E1307" s="400">
        <v>1.9605999999999999</v>
      </c>
      <c r="G1307" s="400">
        <v>7.6326000000000001</v>
      </c>
      <c r="H1307" s="400">
        <v>5.3922999999999996</v>
      </c>
      <c r="I1307" s="400">
        <v>8.6196000000000002</v>
      </c>
      <c r="J1307" s="400">
        <v>8.6837</v>
      </c>
      <c r="K1307" s="400">
        <v>6.9053000000000004</v>
      </c>
      <c r="L1307" s="400">
        <v>12.1945</v>
      </c>
      <c r="M1307" s="400">
        <v>7.4241000000000001</v>
      </c>
      <c r="N1307" s="400">
        <v>8.6481999999999992</v>
      </c>
      <c r="O1307" s="400">
        <v>5.0727000000000002</v>
      </c>
      <c r="P1307" s="399">
        <v>3.1322000000000001</v>
      </c>
      <c r="Q1307" s="399">
        <v>5.5370999999999997</v>
      </c>
      <c r="S1307" s="399">
        <v>5.5728999999999997</v>
      </c>
      <c r="X1307" s="399">
        <v>2.0148999999999999</v>
      </c>
      <c r="Y1307" s="399">
        <v>5.7054999999999998</v>
      </c>
      <c r="Z1307" s="399">
        <v>12.2903</v>
      </c>
    </row>
    <row r="1308" spans="1:26">
      <c r="A1308" s="402">
        <v>44475</v>
      </c>
      <c r="E1308" s="400">
        <v>1.9605999999999999</v>
      </c>
      <c r="G1308" s="400">
        <v>7.6326000000000001</v>
      </c>
      <c r="H1308" s="400">
        <v>5.3922999999999996</v>
      </c>
      <c r="I1308" s="400">
        <v>8.6196000000000002</v>
      </c>
      <c r="J1308" s="400">
        <v>8.6837</v>
      </c>
      <c r="K1308" s="400">
        <v>6.9053000000000004</v>
      </c>
      <c r="L1308" s="400">
        <v>12.1945</v>
      </c>
      <c r="M1308" s="400">
        <v>7.4241000000000001</v>
      </c>
      <c r="N1308" s="400">
        <v>8.6481999999999992</v>
      </c>
      <c r="O1308" s="400">
        <v>5.0632999999999999</v>
      </c>
      <c r="P1308" s="399">
        <v>3.2139000000000002</v>
      </c>
      <c r="Q1308" s="399">
        <v>5.5355999999999996</v>
      </c>
      <c r="S1308" s="399">
        <v>5.5728999999999997</v>
      </c>
      <c r="X1308" s="399">
        <v>2.0148999999999999</v>
      </c>
      <c r="Y1308" s="399">
        <v>5.7054999999999998</v>
      </c>
      <c r="Z1308" s="399">
        <v>12.2903</v>
      </c>
    </row>
    <row r="1309" spans="1:26">
      <c r="A1309" s="402">
        <v>44476</v>
      </c>
      <c r="E1309" s="400">
        <v>1.9605999999999999</v>
      </c>
      <c r="G1309" s="400">
        <v>7.6326000000000001</v>
      </c>
      <c r="H1309" s="400">
        <v>5.3922999999999996</v>
      </c>
      <c r="I1309" s="400">
        <v>8.6196000000000002</v>
      </c>
      <c r="J1309" s="400">
        <v>8.6837</v>
      </c>
      <c r="K1309" s="400">
        <v>6.9053000000000004</v>
      </c>
      <c r="L1309" s="400">
        <v>12.1945</v>
      </c>
      <c r="M1309" s="400">
        <v>7.4241000000000001</v>
      </c>
      <c r="N1309" s="400">
        <v>8.6481999999999992</v>
      </c>
      <c r="O1309" s="400">
        <v>5.056</v>
      </c>
      <c r="P1309" s="399">
        <v>3.2138</v>
      </c>
      <c r="Q1309" s="399">
        <v>5.5389999999999997</v>
      </c>
      <c r="S1309" s="399">
        <v>5.5728999999999997</v>
      </c>
      <c r="X1309" s="399">
        <v>2.0148999999999999</v>
      </c>
      <c r="Y1309" s="399">
        <v>5.7054999999999998</v>
      </c>
      <c r="Z1309" s="399">
        <v>12.2903</v>
      </c>
    </row>
    <row r="1310" spans="1:26">
      <c r="A1310" s="402">
        <v>44477</v>
      </c>
      <c r="E1310" s="400">
        <v>1.9605999999999999</v>
      </c>
      <c r="G1310" s="400">
        <v>7.6326000000000001</v>
      </c>
      <c r="H1310" s="400">
        <v>5.3922999999999996</v>
      </c>
      <c r="I1310" s="400">
        <v>8.6196000000000002</v>
      </c>
      <c r="J1310" s="400">
        <v>8.6837</v>
      </c>
      <c r="K1310" s="400">
        <v>6.9053000000000004</v>
      </c>
      <c r="L1310" s="400">
        <v>12.1945</v>
      </c>
      <c r="M1310" s="400">
        <v>7.4241000000000001</v>
      </c>
      <c r="N1310" s="400">
        <v>8.6481999999999992</v>
      </c>
      <c r="O1310" s="400">
        <v>5.0505000000000004</v>
      </c>
      <c r="P1310" s="399">
        <v>3.2168000000000001</v>
      </c>
      <c r="Q1310" s="399">
        <v>5.5288000000000004</v>
      </c>
      <c r="S1310" s="399">
        <v>5.5728999999999997</v>
      </c>
      <c r="X1310" s="399">
        <v>2.0148999999999999</v>
      </c>
      <c r="Y1310" s="399">
        <v>5.7054999999999998</v>
      </c>
      <c r="Z1310" s="399">
        <v>12.2903</v>
      </c>
    </row>
    <row r="1311" spans="1:26">
      <c r="A1311" s="402">
        <v>44480</v>
      </c>
      <c r="E1311" s="400">
        <v>1.9605999999999999</v>
      </c>
      <c r="G1311" s="400">
        <v>7.6326000000000001</v>
      </c>
      <c r="H1311" s="400">
        <v>5.3922999999999996</v>
      </c>
      <c r="I1311" s="400">
        <v>8.6196000000000002</v>
      </c>
      <c r="J1311" s="400">
        <v>8.6837</v>
      </c>
      <c r="K1311" s="400">
        <v>6.9053000000000004</v>
      </c>
      <c r="L1311" s="400">
        <v>12.1945</v>
      </c>
      <c r="M1311" s="400">
        <v>7.4241000000000001</v>
      </c>
      <c r="N1311" s="400">
        <v>8.6481999999999992</v>
      </c>
      <c r="O1311" s="400">
        <v>5.0423999999999998</v>
      </c>
      <c r="P1311" s="399">
        <v>3.2763</v>
      </c>
      <c r="Q1311" s="399">
        <v>5.5129999999999999</v>
      </c>
      <c r="S1311" s="399">
        <v>5.5728999999999997</v>
      </c>
      <c r="X1311" s="399">
        <v>2.0148999999999999</v>
      </c>
      <c r="Y1311" s="399">
        <v>5.7054999999999998</v>
      </c>
      <c r="Z1311" s="399">
        <v>12.2903</v>
      </c>
    </row>
    <row r="1312" spans="1:26">
      <c r="A1312" s="402">
        <v>44481</v>
      </c>
      <c r="E1312" s="400">
        <v>1.9605999999999999</v>
      </c>
      <c r="G1312" s="400">
        <v>7.6326000000000001</v>
      </c>
      <c r="H1312" s="400">
        <v>5.3922999999999996</v>
      </c>
      <c r="I1312" s="400">
        <v>8.6196000000000002</v>
      </c>
      <c r="J1312" s="400">
        <v>8.6837</v>
      </c>
      <c r="K1312" s="400">
        <v>6.9053000000000004</v>
      </c>
      <c r="L1312" s="400">
        <v>12.1945</v>
      </c>
      <c r="M1312" s="400">
        <v>7.4241000000000001</v>
      </c>
      <c r="N1312" s="400">
        <v>8.6481999999999992</v>
      </c>
      <c r="O1312" s="400">
        <v>5.0340999999999996</v>
      </c>
      <c r="P1312" s="399">
        <v>3.3203999999999998</v>
      </c>
      <c r="Q1312" s="399">
        <v>5.5111999999999997</v>
      </c>
      <c r="S1312" s="399">
        <v>5.5728999999999997</v>
      </c>
      <c r="X1312" s="399">
        <v>2.0148999999999999</v>
      </c>
      <c r="Y1312" s="399">
        <v>5.7054999999999998</v>
      </c>
      <c r="Z1312" s="399">
        <v>12.2903</v>
      </c>
    </row>
    <row r="1313" spans="1:26">
      <c r="A1313" s="402">
        <v>44482</v>
      </c>
      <c r="E1313" s="400">
        <v>1.9605999999999999</v>
      </c>
      <c r="G1313" s="400">
        <v>7.6326000000000001</v>
      </c>
      <c r="H1313" s="400">
        <v>5.3922999999999996</v>
      </c>
      <c r="I1313" s="400">
        <v>8.6196000000000002</v>
      </c>
      <c r="J1313" s="400">
        <v>8.6837</v>
      </c>
      <c r="K1313" s="400">
        <v>6.9053000000000004</v>
      </c>
      <c r="L1313" s="400">
        <v>12.1945</v>
      </c>
      <c r="M1313" s="400">
        <v>7.4241000000000001</v>
      </c>
      <c r="N1313" s="400">
        <v>8.6481999999999992</v>
      </c>
      <c r="O1313" s="400">
        <v>5.0311000000000003</v>
      </c>
      <c r="P1313" s="399">
        <v>3.3111000000000002</v>
      </c>
      <c r="Q1313" s="399">
        <v>5.5186000000000002</v>
      </c>
      <c r="S1313" s="399">
        <v>5.5728999999999997</v>
      </c>
      <c r="X1313" s="399">
        <v>2.0148999999999999</v>
      </c>
      <c r="Y1313" s="399">
        <v>5.7054999999999998</v>
      </c>
      <c r="Z1313" s="399">
        <v>12.2903</v>
      </c>
    </row>
    <row r="1314" spans="1:26">
      <c r="A1314" s="402">
        <v>44483</v>
      </c>
      <c r="E1314" s="400">
        <v>1.9605999999999999</v>
      </c>
      <c r="G1314" s="400">
        <v>7.6326000000000001</v>
      </c>
      <c r="H1314" s="400">
        <v>5.3922999999999996</v>
      </c>
      <c r="I1314" s="400">
        <v>8.6196000000000002</v>
      </c>
      <c r="J1314" s="400">
        <v>8.6837</v>
      </c>
      <c r="K1314" s="400">
        <v>6.9053000000000004</v>
      </c>
      <c r="L1314" s="400">
        <v>12.1945</v>
      </c>
      <c r="M1314" s="400">
        <v>7.4241000000000001</v>
      </c>
      <c r="N1314" s="400">
        <v>8.6481999999999992</v>
      </c>
      <c r="O1314" s="400">
        <v>5.0354000000000001</v>
      </c>
      <c r="P1314" s="399">
        <v>3.2711000000000001</v>
      </c>
      <c r="Q1314" s="399">
        <v>5.5176999999999996</v>
      </c>
      <c r="S1314" s="399">
        <v>5.5728999999999997</v>
      </c>
      <c r="X1314" s="399">
        <v>2.0148999999999999</v>
      </c>
      <c r="Y1314" s="399">
        <v>5.7054999999999998</v>
      </c>
      <c r="Z1314" s="399">
        <v>12.2903</v>
      </c>
    </row>
    <row r="1315" spans="1:26">
      <c r="A1315" s="402">
        <v>44484</v>
      </c>
      <c r="E1315" s="400">
        <v>1.9605999999999999</v>
      </c>
      <c r="G1315" s="400">
        <v>7.6326000000000001</v>
      </c>
      <c r="H1315" s="400">
        <v>5.3922999999999996</v>
      </c>
      <c r="I1315" s="400">
        <v>8.6196000000000002</v>
      </c>
      <c r="J1315" s="400">
        <v>8.6837</v>
      </c>
      <c r="K1315" s="400">
        <v>6.9053000000000004</v>
      </c>
      <c r="L1315" s="400">
        <v>12.1945</v>
      </c>
      <c r="M1315" s="400">
        <v>7.4241000000000001</v>
      </c>
      <c r="N1315" s="400">
        <v>8.6481999999999992</v>
      </c>
      <c r="O1315" s="400">
        <v>5.0419999999999998</v>
      </c>
      <c r="P1315" s="399">
        <v>3.2282999999999999</v>
      </c>
      <c r="Q1315" s="399">
        <v>5.5198</v>
      </c>
      <c r="S1315" s="399">
        <v>5.5728999999999997</v>
      </c>
      <c r="X1315" s="399">
        <v>2.0148999999999999</v>
      </c>
      <c r="Y1315" s="399">
        <v>5.7054999999999998</v>
      </c>
      <c r="Z1315" s="399">
        <v>12.2903</v>
      </c>
    </row>
    <row r="1316" spans="1:26">
      <c r="A1316" s="402">
        <v>44487</v>
      </c>
      <c r="E1316" s="400">
        <v>1.9605999999999999</v>
      </c>
      <c r="G1316" s="400">
        <v>7.6326000000000001</v>
      </c>
      <c r="H1316" s="400">
        <v>5.3922999999999996</v>
      </c>
      <c r="I1316" s="400">
        <v>8.6196000000000002</v>
      </c>
      <c r="J1316" s="400">
        <v>8.6837</v>
      </c>
      <c r="K1316" s="400">
        <v>6.9053000000000004</v>
      </c>
      <c r="L1316" s="400">
        <v>12.1945</v>
      </c>
      <c r="M1316" s="400">
        <v>7.4241000000000001</v>
      </c>
      <c r="N1316" s="400">
        <v>8.6481999999999992</v>
      </c>
      <c r="O1316" s="400">
        <v>5.0301</v>
      </c>
      <c r="P1316" s="399">
        <v>3.2246999999999999</v>
      </c>
      <c r="Q1316" s="399">
        <v>5.5091000000000001</v>
      </c>
      <c r="S1316" s="399">
        <v>5.5728999999999997</v>
      </c>
      <c r="X1316" s="399">
        <v>2.0148999999999999</v>
      </c>
      <c r="Y1316" s="399">
        <v>5.7054999999999998</v>
      </c>
      <c r="Z1316" s="399">
        <v>12.2903</v>
      </c>
    </row>
    <row r="1317" spans="1:26">
      <c r="A1317" s="402">
        <v>44488</v>
      </c>
      <c r="E1317" s="400">
        <v>1.9605999999999999</v>
      </c>
      <c r="G1317" s="400">
        <v>7.6326000000000001</v>
      </c>
      <c r="H1317" s="400">
        <v>5.3922999999999996</v>
      </c>
      <c r="I1317" s="400">
        <v>8.6196000000000002</v>
      </c>
      <c r="J1317" s="400">
        <v>8.6837</v>
      </c>
      <c r="K1317" s="400">
        <v>6.9053000000000004</v>
      </c>
      <c r="L1317" s="400">
        <v>12.1945</v>
      </c>
      <c r="M1317" s="400">
        <v>7.4241000000000001</v>
      </c>
      <c r="N1317" s="400">
        <v>8.6481999999999992</v>
      </c>
      <c r="O1317" s="400">
        <v>5.0284000000000004</v>
      </c>
      <c r="P1317" s="399">
        <v>3.2162000000000002</v>
      </c>
      <c r="Q1317" s="399">
        <v>5.5111999999999997</v>
      </c>
      <c r="S1317" s="399">
        <v>5.5728999999999997</v>
      </c>
      <c r="X1317" s="399">
        <v>2.0148999999999999</v>
      </c>
      <c r="Y1317" s="399">
        <v>5.7054999999999998</v>
      </c>
      <c r="Z1317" s="399">
        <v>12.2903</v>
      </c>
    </row>
    <row r="1318" spans="1:26">
      <c r="A1318" s="402">
        <v>44489</v>
      </c>
      <c r="E1318" s="400">
        <v>1.9605999999999999</v>
      </c>
      <c r="G1318" s="400">
        <v>7.6326000000000001</v>
      </c>
      <c r="H1318" s="400">
        <v>5.3922999999999996</v>
      </c>
      <c r="I1318" s="400">
        <v>8.6196000000000002</v>
      </c>
      <c r="J1318" s="400">
        <v>8.6837</v>
      </c>
      <c r="K1318" s="400">
        <v>6.9053000000000004</v>
      </c>
      <c r="L1318" s="400">
        <v>12.1945</v>
      </c>
      <c r="M1318" s="400">
        <v>7.4241000000000001</v>
      </c>
      <c r="N1318" s="400">
        <v>8.6481999999999992</v>
      </c>
      <c r="O1318" s="400">
        <v>5.0263999999999998</v>
      </c>
      <c r="P1318" s="399">
        <v>3.2202000000000002</v>
      </c>
      <c r="Q1318" s="399">
        <v>5.5092999999999996</v>
      </c>
      <c r="S1318" s="399">
        <v>5.5728999999999997</v>
      </c>
      <c r="X1318" s="399">
        <v>2.0148999999999999</v>
      </c>
      <c r="Y1318" s="399">
        <v>5.7054999999999998</v>
      </c>
      <c r="Z1318" s="399">
        <v>12.2903</v>
      </c>
    </row>
    <row r="1319" spans="1:26">
      <c r="A1319" s="402">
        <v>44490</v>
      </c>
      <c r="E1319" s="400">
        <v>1.9605999999999999</v>
      </c>
      <c r="G1319" s="400">
        <v>7.6326000000000001</v>
      </c>
      <c r="H1319" s="400">
        <v>5.3922999999999996</v>
      </c>
      <c r="I1319" s="400">
        <v>8.6196000000000002</v>
      </c>
      <c r="J1319" s="400">
        <v>8.6837</v>
      </c>
      <c r="K1319" s="400">
        <v>6.9053000000000004</v>
      </c>
      <c r="L1319" s="400">
        <v>12.1945</v>
      </c>
      <c r="M1319" s="400">
        <v>7.4241000000000001</v>
      </c>
      <c r="N1319" s="400">
        <v>8.6481999999999992</v>
      </c>
      <c r="O1319" s="400">
        <v>5.0252999999999997</v>
      </c>
      <c r="P1319" s="399">
        <v>3.2353000000000001</v>
      </c>
      <c r="Q1319" s="399">
        <v>5.5048000000000004</v>
      </c>
      <c r="S1319" s="399">
        <v>5.5728999999999997</v>
      </c>
      <c r="X1319" s="399">
        <v>2.0148999999999999</v>
      </c>
      <c r="Y1319" s="399">
        <v>5.7054999999999998</v>
      </c>
      <c r="Z1319" s="399">
        <v>12.2903</v>
      </c>
    </row>
    <row r="1320" spans="1:26">
      <c r="A1320" s="402">
        <v>44491</v>
      </c>
      <c r="E1320" s="400">
        <v>1.9605999999999999</v>
      </c>
      <c r="G1320" s="400">
        <v>7.6326000000000001</v>
      </c>
      <c r="H1320" s="400">
        <v>5.3922999999999996</v>
      </c>
      <c r="I1320" s="400">
        <v>8.6196000000000002</v>
      </c>
      <c r="J1320" s="400">
        <v>8.6837</v>
      </c>
      <c r="K1320" s="400">
        <v>6.9053000000000004</v>
      </c>
      <c r="L1320" s="400">
        <v>12.1945</v>
      </c>
      <c r="M1320" s="400">
        <v>7.4241000000000001</v>
      </c>
      <c r="N1320" s="400">
        <v>8.6481999999999992</v>
      </c>
      <c r="O1320" s="400">
        <v>5.0187999999999997</v>
      </c>
      <c r="P1320" s="399">
        <v>3.2372999999999998</v>
      </c>
      <c r="Q1320" s="399">
        <v>5.5023</v>
      </c>
      <c r="S1320" s="399">
        <v>5.5728999999999997</v>
      </c>
      <c r="X1320" s="399">
        <v>2.0148999999999999</v>
      </c>
      <c r="Y1320" s="399">
        <v>5.7054999999999998</v>
      </c>
      <c r="Z1320" s="399">
        <v>12.2903</v>
      </c>
    </row>
    <row r="1321" spans="1:26">
      <c r="A1321" s="402">
        <v>44494</v>
      </c>
      <c r="E1321" s="400">
        <v>1.9605999999999999</v>
      </c>
      <c r="G1321" s="400">
        <v>7.6326000000000001</v>
      </c>
      <c r="H1321" s="400">
        <v>5.3922999999999996</v>
      </c>
      <c r="I1321" s="400">
        <v>8.6196000000000002</v>
      </c>
      <c r="J1321" s="400">
        <v>8.6837</v>
      </c>
      <c r="K1321" s="400">
        <v>6.9053000000000004</v>
      </c>
      <c r="L1321" s="400">
        <v>12.1945</v>
      </c>
      <c r="M1321" s="400">
        <v>7.4241000000000001</v>
      </c>
      <c r="N1321" s="400">
        <v>8.6481999999999992</v>
      </c>
      <c r="O1321" s="400">
        <v>5.0091999999999999</v>
      </c>
      <c r="P1321" s="399">
        <v>3.2549999999999999</v>
      </c>
      <c r="Q1321" s="399">
        <v>5.4927999999999999</v>
      </c>
      <c r="S1321" s="399">
        <v>5.5728999999999997</v>
      </c>
      <c r="X1321" s="399">
        <v>2.0148999999999999</v>
      </c>
      <c r="Y1321" s="399">
        <v>5.7054999999999998</v>
      </c>
      <c r="Z1321" s="399">
        <v>12.2903</v>
      </c>
    </row>
    <row r="1322" spans="1:26">
      <c r="A1322" s="402">
        <v>44495</v>
      </c>
      <c r="E1322" s="400">
        <v>1.9605999999999999</v>
      </c>
      <c r="G1322" s="400">
        <v>7.6326000000000001</v>
      </c>
      <c r="H1322" s="400">
        <v>5.3922999999999996</v>
      </c>
      <c r="I1322" s="400">
        <v>8.6196000000000002</v>
      </c>
      <c r="J1322" s="400">
        <v>8.6837</v>
      </c>
      <c r="K1322" s="400">
        <v>6.9053000000000004</v>
      </c>
      <c r="L1322" s="400">
        <v>12.1945</v>
      </c>
      <c r="M1322" s="400">
        <v>7.4241000000000001</v>
      </c>
      <c r="N1322" s="400">
        <v>8.6481999999999992</v>
      </c>
      <c r="O1322" s="400">
        <v>5.0080999999999998</v>
      </c>
      <c r="P1322" s="399">
        <v>3.2507000000000001</v>
      </c>
      <c r="Q1322" s="399">
        <v>5.4934000000000003</v>
      </c>
      <c r="S1322" s="399">
        <v>5.5728999999999997</v>
      </c>
      <c r="X1322" s="399">
        <v>2.0148999999999999</v>
      </c>
      <c r="Y1322" s="399">
        <v>5.7054999999999998</v>
      </c>
      <c r="Z1322" s="399">
        <v>12.2903</v>
      </c>
    </row>
    <row r="1323" spans="1:26">
      <c r="A1323" s="402">
        <v>44496</v>
      </c>
      <c r="E1323" s="400">
        <v>1.9605999999999999</v>
      </c>
      <c r="G1323" s="400">
        <v>7.6326000000000001</v>
      </c>
      <c r="H1323" s="400">
        <v>5.3922999999999996</v>
      </c>
      <c r="I1323" s="400">
        <v>8.6196000000000002</v>
      </c>
      <c r="J1323" s="400">
        <v>8.6837</v>
      </c>
      <c r="K1323" s="400">
        <v>6.9053000000000004</v>
      </c>
      <c r="L1323" s="400">
        <v>12.1945</v>
      </c>
      <c r="M1323" s="400">
        <v>7.4241000000000001</v>
      </c>
      <c r="N1323" s="400">
        <v>8.6481999999999992</v>
      </c>
      <c r="O1323" s="400">
        <v>5.0018000000000002</v>
      </c>
      <c r="P1323" s="399">
        <v>3.2391999999999999</v>
      </c>
      <c r="Q1323" s="399">
        <v>5.4958999999999998</v>
      </c>
      <c r="S1323" s="399">
        <v>5.5728999999999997</v>
      </c>
      <c r="X1323" s="399">
        <v>2.0148999999999999</v>
      </c>
      <c r="Y1323" s="399">
        <v>5.7054999999999998</v>
      </c>
      <c r="Z1323" s="399">
        <v>12.2903</v>
      </c>
    </row>
    <row r="1324" spans="1:26">
      <c r="A1324" s="402">
        <v>44497</v>
      </c>
      <c r="E1324" s="400">
        <v>1.9605999999999999</v>
      </c>
      <c r="G1324" s="400">
        <v>7.6326000000000001</v>
      </c>
      <c r="H1324" s="400">
        <v>5.3922999999999996</v>
      </c>
      <c r="I1324" s="400">
        <v>8.6196000000000002</v>
      </c>
      <c r="J1324" s="400">
        <v>8.6837</v>
      </c>
      <c r="K1324" s="400">
        <v>6.9053000000000004</v>
      </c>
      <c r="L1324" s="400">
        <v>12.1945</v>
      </c>
      <c r="M1324" s="400">
        <v>7.4241000000000001</v>
      </c>
      <c r="N1324" s="400">
        <v>8.6481999999999992</v>
      </c>
      <c r="O1324" s="400">
        <v>4.9999000000000002</v>
      </c>
      <c r="P1324" s="399">
        <v>3.2121</v>
      </c>
      <c r="Q1324" s="399">
        <v>5.4893999999999998</v>
      </c>
      <c r="S1324" s="399">
        <v>5.5728999999999997</v>
      </c>
      <c r="X1324" s="399">
        <v>2.0148999999999999</v>
      </c>
      <c r="Y1324" s="399">
        <v>5.7054999999999998</v>
      </c>
      <c r="Z1324" s="399">
        <v>12.2903</v>
      </c>
    </row>
    <row r="1325" spans="1:26">
      <c r="A1325" s="402">
        <v>44498</v>
      </c>
      <c r="E1325" s="400">
        <v>1.9605999999999999</v>
      </c>
      <c r="G1325" s="400">
        <v>7.6326000000000001</v>
      </c>
      <c r="H1325" s="400">
        <v>5.3922999999999996</v>
      </c>
      <c r="I1325" s="400">
        <v>8.6196000000000002</v>
      </c>
      <c r="J1325" s="400">
        <v>8.6837</v>
      </c>
      <c r="K1325" s="400">
        <v>6.9053000000000004</v>
      </c>
      <c r="L1325" s="400">
        <v>12.1945</v>
      </c>
      <c r="M1325" s="400">
        <v>7.4241000000000001</v>
      </c>
      <c r="N1325" s="400">
        <v>8.6481999999999992</v>
      </c>
      <c r="O1325" s="400">
        <v>4.9904999999999999</v>
      </c>
      <c r="P1325" s="399">
        <v>3.2092000000000001</v>
      </c>
      <c r="Q1325" s="399">
        <v>5.4882999999999997</v>
      </c>
      <c r="S1325" s="399">
        <v>5.5728999999999997</v>
      </c>
      <c r="X1325" s="399">
        <v>2.0148999999999999</v>
      </c>
      <c r="Y1325" s="399">
        <v>5.7054999999999998</v>
      </c>
      <c r="Z1325" s="399">
        <v>12.2903</v>
      </c>
    </row>
    <row r="1326" spans="1:26">
      <c r="A1326" s="402">
        <v>44501</v>
      </c>
      <c r="E1326" s="400">
        <v>1.8824000000000001</v>
      </c>
      <c r="G1326" s="400">
        <v>7.5381</v>
      </c>
      <c r="H1326" s="400">
        <v>5.3680000000000003</v>
      </c>
      <c r="I1326" s="400">
        <v>8.6765000000000008</v>
      </c>
      <c r="J1326" s="400">
        <v>8.7286999999999999</v>
      </c>
      <c r="K1326" s="400">
        <v>6.9550999999999998</v>
      </c>
      <c r="L1326" s="400">
        <v>12.180199999999999</v>
      </c>
      <c r="M1326" s="400">
        <v>7.4589999999999996</v>
      </c>
      <c r="N1326" s="400">
        <v>8.6959</v>
      </c>
      <c r="O1326" s="400">
        <v>5.0835999999999997</v>
      </c>
      <c r="P1326" s="399">
        <v>3.2307000000000001</v>
      </c>
      <c r="Q1326" s="399">
        <v>5.4984000000000002</v>
      </c>
      <c r="S1326" s="399">
        <v>5.4844999999999997</v>
      </c>
      <c r="X1326" s="399">
        <v>1.9939</v>
      </c>
      <c r="Y1326" s="399">
        <v>5.7053000000000003</v>
      </c>
      <c r="Z1326" s="399">
        <v>12.3582</v>
      </c>
    </row>
    <row r="1327" spans="1:26">
      <c r="A1327" s="402">
        <v>44502</v>
      </c>
      <c r="E1327" s="400">
        <v>1.8824000000000001</v>
      </c>
      <c r="G1327" s="400">
        <v>7.5381</v>
      </c>
      <c r="H1327" s="400">
        <v>5.3680000000000003</v>
      </c>
      <c r="I1327" s="400">
        <v>8.6765000000000008</v>
      </c>
      <c r="J1327" s="400">
        <v>8.7286999999999999</v>
      </c>
      <c r="K1327" s="400">
        <v>6.9550999999999998</v>
      </c>
      <c r="L1327" s="400">
        <v>12.180199999999999</v>
      </c>
      <c r="M1327" s="400">
        <v>7.4589999999999996</v>
      </c>
      <c r="N1327" s="400">
        <v>8.6959</v>
      </c>
      <c r="O1327" s="400">
        <v>5.0818000000000003</v>
      </c>
      <c r="P1327" s="399">
        <v>3.2383000000000002</v>
      </c>
      <c r="Q1327" s="399">
        <v>5.4984999999999999</v>
      </c>
      <c r="S1327" s="399">
        <v>5.4844999999999997</v>
      </c>
      <c r="X1327" s="399">
        <v>1.9939</v>
      </c>
      <c r="Y1327" s="399">
        <v>5.7053000000000003</v>
      </c>
      <c r="Z1327" s="399">
        <v>12.3582</v>
      </c>
    </row>
    <row r="1328" spans="1:26">
      <c r="A1328" s="402">
        <v>44503</v>
      </c>
      <c r="E1328" s="400">
        <v>1.8824000000000001</v>
      </c>
      <c r="G1328" s="400">
        <v>7.5381</v>
      </c>
      <c r="H1328" s="400">
        <v>5.3680000000000003</v>
      </c>
      <c r="I1328" s="400">
        <v>8.6765000000000008</v>
      </c>
      <c r="J1328" s="400">
        <v>8.7286999999999999</v>
      </c>
      <c r="K1328" s="400">
        <v>6.9550999999999998</v>
      </c>
      <c r="L1328" s="400">
        <v>12.180199999999999</v>
      </c>
      <c r="M1328" s="400">
        <v>7.4589999999999996</v>
      </c>
      <c r="N1328" s="400">
        <v>8.6959</v>
      </c>
      <c r="O1328" s="400">
        <v>5.0792999999999999</v>
      </c>
      <c r="P1328" s="399">
        <v>3.2385000000000002</v>
      </c>
      <c r="Q1328" s="399">
        <v>5.4954999999999998</v>
      </c>
      <c r="S1328" s="399">
        <v>5.4844999999999997</v>
      </c>
      <c r="X1328" s="399">
        <v>1.9939</v>
      </c>
      <c r="Y1328" s="399">
        <v>5.7053000000000003</v>
      </c>
      <c r="Z1328" s="399">
        <v>12.3582</v>
      </c>
    </row>
    <row r="1329" spans="1:26">
      <c r="A1329" s="402">
        <v>44504</v>
      </c>
      <c r="E1329" s="400">
        <v>1.8824000000000001</v>
      </c>
      <c r="G1329" s="400">
        <v>7.5381</v>
      </c>
      <c r="H1329" s="400">
        <v>5.3680000000000003</v>
      </c>
      <c r="I1329" s="400">
        <v>8.6765000000000008</v>
      </c>
      <c r="J1329" s="400">
        <v>8.7286999999999999</v>
      </c>
      <c r="K1329" s="400">
        <v>6.9550999999999998</v>
      </c>
      <c r="L1329" s="400">
        <v>12.180199999999999</v>
      </c>
      <c r="M1329" s="400">
        <v>7.4589999999999996</v>
      </c>
      <c r="N1329" s="400">
        <v>8.6959</v>
      </c>
      <c r="O1329" s="400">
        <v>5.0822000000000003</v>
      </c>
      <c r="P1329" s="399">
        <v>3.2241</v>
      </c>
      <c r="Q1329" s="399">
        <v>5.4977999999999998</v>
      </c>
      <c r="S1329" s="399">
        <v>5.4844999999999997</v>
      </c>
      <c r="X1329" s="399">
        <v>1.9939</v>
      </c>
      <c r="Y1329" s="399">
        <v>5.7053000000000003</v>
      </c>
      <c r="Z1329" s="399">
        <v>12.3582</v>
      </c>
    </row>
    <row r="1330" spans="1:26">
      <c r="A1330" s="402">
        <v>44505</v>
      </c>
      <c r="E1330" s="400">
        <v>1.8824000000000001</v>
      </c>
      <c r="G1330" s="400">
        <v>7.5381</v>
      </c>
      <c r="H1330" s="400">
        <v>5.3680000000000003</v>
      </c>
      <c r="I1330" s="400">
        <v>8.6765000000000008</v>
      </c>
      <c r="J1330" s="400">
        <v>8.7286999999999999</v>
      </c>
      <c r="K1330" s="400">
        <v>6.9550999999999998</v>
      </c>
      <c r="L1330" s="400">
        <v>12.180199999999999</v>
      </c>
      <c r="M1330" s="400">
        <v>7.4589999999999996</v>
      </c>
      <c r="N1330" s="400">
        <v>8.6959</v>
      </c>
      <c r="O1330" s="400">
        <v>5.0872999999999999</v>
      </c>
      <c r="P1330" s="399">
        <v>3.1810999999999998</v>
      </c>
      <c r="Q1330" s="399">
        <v>5.5054999999999996</v>
      </c>
      <c r="S1330" s="399">
        <v>5.4844999999999997</v>
      </c>
      <c r="X1330" s="399">
        <v>1.9939</v>
      </c>
      <c r="Y1330" s="399">
        <v>5.7053000000000003</v>
      </c>
      <c r="Z1330" s="399">
        <v>12.3582</v>
      </c>
    </row>
    <row r="1331" spans="1:26">
      <c r="A1331" s="402">
        <v>44508</v>
      </c>
      <c r="E1331" s="400">
        <v>1.8824000000000001</v>
      </c>
      <c r="G1331" s="400">
        <v>7.5381</v>
      </c>
      <c r="H1331" s="400">
        <v>5.3680000000000003</v>
      </c>
      <c r="I1331" s="400">
        <v>8.6765000000000008</v>
      </c>
      <c r="J1331" s="400">
        <v>8.7286999999999999</v>
      </c>
      <c r="K1331" s="400">
        <v>6.9550999999999998</v>
      </c>
      <c r="L1331" s="400">
        <v>12.180199999999999</v>
      </c>
      <c r="M1331" s="400">
        <v>7.4589999999999996</v>
      </c>
      <c r="N1331" s="400">
        <v>8.6959</v>
      </c>
      <c r="O1331" s="400">
        <v>5.0837000000000003</v>
      </c>
      <c r="P1331" s="399">
        <v>3.1354000000000002</v>
      </c>
      <c r="Q1331" s="399">
        <v>5.5087999999999999</v>
      </c>
      <c r="S1331" s="399">
        <v>5.4844999999999997</v>
      </c>
      <c r="X1331" s="399">
        <v>1.9939</v>
      </c>
      <c r="Y1331" s="399">
        <v>5.7053000000000003</v>
      </c>
      <c r="Z1331" s="399">
        <v>12.3582</v>
      </c>
    </row>
    <row r="1332" spans="1:26">
      <c r="A1332" s="402">
        <v>44509</v>
      </c>
      <c r="E1332" s="400">
        <v>1.8824000000000001</v>
      </c>
      <c r="G1332" s="400">
        <v>7.5381</v>
      </c>
      <c r="H1332" s="400">
        <v>5.3680000000000003</v>
      </c>
      <c r="I1332" s="400">
        <v>8.6765000000000008</v>
      </c>
      <c r="J1332" s="400">
        <v>8.7286999999999999</v>
      </c>
      <c r="K1332" s="400">
        <v>6.9550999999999998</v>
      </c>
      <c r="L1332" s="400">
        <v>12.180199999999999</v>
      </c>
      <c r="M1332" s="400">
        <v>7.4589999999999996</v>
      </c>
      <c r="N1332" s="400">
        <v>8.6959</v>
      </c>
      <c r="O1332" s="400">
        <v>5.0823999999999998</v>
      </c>
      <c r="P1332" s="399">
        <v>3.1354000000000002</v>
      </c>
      <c r="Q1332" s="399">
        <v>5.5128000000000004</v>
      </c>
      <c r="S1332" s="399">
        <v>5.4844999999999997</v>
      </c>
      <c r="X1332" s="399">
        <v>1.9939</v>
      </c>
      <c r="Y1332" s="399">
        <v>5.7053000000000003</v>
      </c>
      <c r="Z1332" s="399">
        <v>12.3582</v>
      </c>
    </row>
    <row r="1333" spans="1:26">
      <c r="A1333" s="402">
        <v>44510</v>
      </c>
      <c r="E1333" s="400">
        <v>1.8824000000000001</v>
      </c>
      <c r="G1333" s="400">
        <v>7.5381</v>
      </c>
      <c r="H1333" s="400">
        <v>5.3680000000000003</v>
      </c>
      <c r="I1333" s="400">
        <v>8.6765000000000008</v>
      </c>
      <c r="J1333" s="400">
        <v>8.7286999999999999</v>
      </c>
      <c r="K1333" s="400">
        <v>6.9550999999999998</v>
      </c>
      <c r="L1333" s="400">
        <v>12.180199999999999</v>
      </c>
      <c r="M1333" s="400">
        <v>7.4589999999999996</v>
      </c>
      <c r="N1333" s="400">
        <v>8.6959</v>
      </c>
      <c r="O1333" s="400">
        <v>5.0739999999999998</v>
      </c>
      <c r="P1333" s="399">
        <v>3.1303000000000001</v>
      </c>
      <c r="Q1333" s="399">
        <v>5.5058999999999996</v>
      </c>
      <c r="S1333" s="399">
        <v>5.4844999999999997</v>
      </c>
      <c r="X1333" s="399">
        <v>1.9939</v>
      </c>
      <c r="Y1333" s="399">
        <v>5.7053000000000003</v>
      </c>
      <c r="Z1333" s="399">
        <v>12.3582</v>
      </c>
    </row>
    <row r="1334" spans="1:26">
      <c r="A1334" s="402">
        <v>44511</v>
      </c>
      <c r="E1334" s="400">
        <v>1.8824000000000001</v>
      </c>
      <c r="G1334" s="400">
        <v>7.5381</v>
      </c>
      <c r="H1334" s="400">
        <v>5.3680000000000003</v>
      </c>
      <c r="I1334" s="400">
        <v>8.6765000000000008</v>
      </c>
      <c r="J1334" s="400">
        <v>8.7286999999999999</v>
      </c>
      <c r="K1334" s="400">
        <v>6.9550999999999998</v>
      </c>
      <c r="L1334" s="400">
        <v>12.180199999999999</v>
      </c>
      <c r="M1334" s="400">
        <v>7.4589999999999996</v>
      </c>
      <c r="N1334" s="400">
        <v>8.6959</v>
      </c>
      <c r="O1334" s="400">
        <v>5.0712999999999999</v>
      </c>
      <c r="P1334" s="399">
        <v>3.1152000000000002</v>
      </c>
      <c r="Q1334" s="399">
        <v>5.5101000000000004</v>
      </c>
      <c r="S1334" s="399">
        <v>5.4844999999999997</v>
      </c>
      <c r="X1334" s="399">
        <v>1.9939</v>
      </c>
      <c r="Y1334" s="399">
        <v>5.7053000000000003</v>
      </c>
      <c r="Z1334" s="399">
        <v>12.3582</v>
      </c>
    </row>
    <row r="1335" spans="1:26">
      <c r="A1335" s="402">
        <v>44512</v>
      </c>
      <c r="E1335" s="400">
        <v>1.8824000000000001</v>
      </c>
      <c r="G1335" s="400">
        <v>7.5381</v>
      </c>
      <c r="H1335" s="400">
        <v>5.3680000000000003</v>
      </c>
      <c r="I1335" s="400">
        <v>8.6765000000000008</v>
      </c>
      <c r="J1335" s="400">
        <v>8.7286999999999999</v>
      </c>
      <c r="K1335" s="400">
        <v>6.9550999999999998</v>
      </c>
      <c r="L1335" s="400">
        <v>12.180199999999999</v>
      </c>
      <c r="M1335" s="400">
        <v>7.4589999999999996</v>
      </c>
      <c r="N1335" s="400">
        <v>8.6959</v>
      </c>
      <c r="O1335" s="400">
        <v>5.0629</v>
      </c>
      <c r="P1335" s="399">
        <v>3.1153</v>
      </c>
      <c r="Q1335" s="399">
        <v>5.5031999999999996</v>
      </c>
      <c r="S1335" s="399">
        <v>5.4844999999999997</v>
      </c>
      <c r="X1335" s="399">
        <v>1.9939</v>
      </c>
      <c r="Y1335" s="399">
        <v>5.7053000000000003</v>
      </c>
      <c r="Z1335" s="399">
        <v>12.3582</v>
      </c>
    </row>
    <row r="1336" spans="1:26">
      <c r="A1336" s="402">
        <v>44515</v>
      </c>
      <c r="E1336" s="400">
        <v>1.8824000000000001</v>
      </c>
      <c r="G1336" s="400">
        <v>7.5381</v>
      </c>
      <c r="H1336" s="400">
        <v>5.3680000000000003</v>
      </c>
      <c r="I1336" s="400">
        <v>8.6765000000000008</v>
      </c>
      <c r="J1336" s="400">
        <v>8.7286999999999999</v>
      </c>
      <c r="K1336" s="400">
        <v>6.9550999999999998</v>
      </c>
      <c r="L1336" s="400">
        <v>12.180199999999999</v>
      </c>
      <c r="M1336" s="400">
        <v>7.4589999999999996</v>
      </c>
      <c r="N1336" s="400">
        <v>8.6959</v>
      </c>
      <c r="O1336" s="400">
        <v>5.0617000000000001</v>
      </c>
      <c r="P1336" s="399">
        <v>3.1118000000000001</v>
      </c>
      <c r="Q1336" s="399">
        <v>5.5035999999999996</v>
      </c>
      <c r="S1336" s="399">
        <v>5.4844999999999997</v>
      </c>
      <c r="X1336" s="399">
        <v>1.9939</v>
      </c>
      <c r="Y1336" s="399">
        <v>5.7053000000000003</v>
      </c>
      <c r="Z1336" s="399">
        <v>12.3582</v>
      </c>
    </row>
    <row r="1337" spans="1:26">
      <c r="A1337" s="402">
        <v>44516</v>
      </c>
      <c r="E1337" s="400">
        <v>1.8824000000000001</v>
      </c>
      <c r="G1337" s="400">
        <v>7.5381</v>
      </c>
      <c r="H1337" s="400">
        <v>5.3680000000000003</v>
      </c>
      <c r="I1337" s="400">
        <v>8.6765000000000008</v>
      </c>
      <c r="J1337" s="400">
        <v>8.7286999999999999</v>
      </c>
      <c r="K1337" s="400">
        <v>6.9550999999999998</v>
      </c>
      <c r="L1337" s="400">
        <v>12.180199999999999</v>
      </c>
      <c r="M1337" s="400">
        <v>7.4589999999999996</v>
      </c>
      <c r="N1337" s="400">
        <v>8.6959</v>
      </c>
      <c r="O1337" s="400">
        <v>5.0564999999999998</v>
      </c>
      <c r="P1337" s="399">
        <v>3.1149</v>
      </c>
      <c r="Q1337" s="399">
        <v>5.4951999999999996</v>
      </c>
      <c r="S1337" s="399">
        <v>5.4844999999999997</v>
      </c>
      <c r="X1337" s="399">
        <v>1.9939</v>
      </c>
      <c r="Y1337" s="399">
        <v>5.7053000000000003</v>
      </c>
      <c r="Z1337" s="399">
        <v>12.3582</v>
      </c>
    </row>
    <row r="1338" spans="1:26">
      <c r="A1338" s="402">
        <v>44517</v>
      </c>
      <c r="E1338" s="400">
        <v>1.8824000000000001</v>
      </c>
      <c r="G1338" s="400">
        <v>7.5381</v>
      </c>
      <c r="H1338" s="400">
        <v>5.3680000000000003</v>
      </c>
      <c r="I1338" s="400">
        <v>8.6765000000000008</v>
      </c>
      <c r="J1338" s="400">
        <v>8.7286999999999999</v>
      </c>
      <c r="K1338" s="400">
        <v>6.9550999999999998</v>
      </c>
      <c r="L1338" s="400">
        <v>12.180199999999999</v>
      </c>
      <c r="M1338" s="400">
        <v>7.4589999999999996</v>
      </c>
      <c r="N1338" s="400">
        <v>8.6959</v>
      </c>
      <c r="O1338" s="400">
        <v>5.0522</v>
      </c>
      <c r="P1338" s="399">
        <v>3.1110000000000002</v>
      </c>
      <c r="Q1338" s="399">
        <v>5.4874000000000001</v>
      </c>
      <c r="S1338" s="399">
        <v>5.4844999999999997</v>
      </c>
      <c r="X1338" s="399">
        <v>1.9939</v>
      </c>
      <c r="Y1338" s="399">
        <v>5.7053000000000003</v>
      </c>
      <c r="Z1338" s="399">
        <v>12.3582</v>
      </c>
    </row>
    <row r="1339" spans="1:26">
      <c r="A1339" s="402">
        <v>44518</v>
      </c>
      <c r="E1339" s="400">
        <v>1.8824000000000001</v>
      </c>
      <c r="G1339" s="400">
        <v>7.5381</v>
      </c>
      <c r="H1339" s="400">
        <v>5.3680000000000003</v>
      </c>
      <c r="I1339" s="400">
        <v>8.6765000000000008</v>
      </c>
      <c r="J1339" s="400">
        <v>8.7286999999999999</v>
      </c>
      <c r="K1339" s="400">
        <v>6.9550999999999998</v>
      </c>
      <c r="L1339" s="400">
        <v>12.180199999999999</v>
      </c>
      <c r="M1339" s="400">
        <v>7.4589999999999996</v>
      </c>
      <c r="N1339" s="400">
        <v>8.6959</v>
      </c>
      <c r="O1339" s="400">
        <v>5.0461999999999998</v>
      </c>
      <c r="P1339" s="399">
        <v>3.1061999999999999</v>
      </c>
      <c r="Q1339" s="399">
        <v>5.4874999999999998</v>
      </c>
      <c r="S1339" s="399">
        <v>5.4844999999999997</v>
      </c>
      <c r="X1339" s="399">
        <v>1.9939</v>
      </c>
      <c r="Y1339" s="399">
        <v>5.7053000000000003</v>
      </c>
      <c r="Z1339" s="399">
        <v>12.3582</v>
      </c>
    </row>
    <row r="1340" spans="1:26">
      <c r="A1340" s="402">
        <v>44519</v>
      </c>
      <c r="E1340" s="400">
        <v>1.8824000000000001</v>
      </c>
      <c r="G1340" s="400">
        <v>7.5381</v>
      </c>
      <c r="H1340" s="400">
        <v>5.3680000000000003</v>
      </c>
      <c r="I1340" s="400">
        <v>8.6765000000000008</v>
      </c>
      <c r="J1340" s="400">
        <v>8.7286999999999999</v>
      </c>
      <c r="K1340" s="400">
        <v>6.9550999999999998</v>
      </c>
      <c r="L1340" s="400">
        <v>12.180199999999999</v>
      </c>
      <c r="M1340" s="400">
        <v>7.4589999999999996</v>
      </c>
      <c r="N1340" s="400">
        <v>8.6959</v>
      </c>
      <c r="O1340" s="400">
        <v>5.0404999999999998</v>
      </c>
      <c r="P1340" s="399">
        <v>3.1084000000000001</v>
      </c>
      <c r="Q1340" s="399">
        <v>5.4866999999999999</v>
      </c>
      <c r="S1340" s="399">
        <v>5.4844999999999997</v>
      </c>
      <c r="X1340" s="399">
        <v>1.9939</v>
      </c>
      <c r="Y1340" s="399">
        <v>5.7053000000000003</v>
      </c>
      <c r="Z1340" s="399">
        <v>12.3582</v>
      </c>
    </row>
    <row r="1341" spans="1:26">
      <c r="A1341" s="402">
        <v>44522</v>
      </c>
      <c r="E1341" s="400">
        <v>1.8824000000000001</v>
      </c>
      <c r="G1341" s="400">
        <v>7.5381</v>
      </c>
      <c r="H1341" s="400">
        <v>5.3680000000000003</v>
      </c>
      <c r="I1341" s="400">
        <v>8.6765000000000008</v>
      </c>
      <c r="J1341" s="400">
        <v>8.7286999999999999</v>
      </c>
      <c r="K1341" s="400">
        <v>6.9550999999999998</v>
      </c>
      <c r="L1341" s="400">
        <v>12.180199999999999</v>
      </c>
      <c r="M1341" s="400">
        <v>7.4589999999999996</v>
      </c>
      <c r="N1341" s="400">
        <v>8.6959</v>
      </c>
      <c r="O1341" s="400">
        <v>5.0285000000000002</v>
      </c>
      <c r="P1341" s="399">
        <v>3.1</v>
      </c>
      <c r="Q1341" s="399">
        <v>5.4725999999999999</v>
      </c>
      <c r="S1341" s="399">
        <v>5.4844999999999997</v>
      </c>
      <c r="X1341" s="399">
        <v>1.9939</v>
      </c>
      <c r="Y1341" s="399">
        <v>5.7053000000000003</v>
      </c>
      <c r="Z1341" s="399">
        <v>12.3582</v>
      </c>
    </row>
    <row r="1342" spans="1:26">
      <c r="A1342" s="402">
        <v>44523</v>
      </c>
      <c r="E1342" s="400">
        <v>1.8824000000000001</v>
      </c>
      <c r="G1342" s="400">
        <v>7.5381</v>
      </c>
      <c r="H1342" s="400">
        <v>5.3680000000000003</v>
      </c>
      <c r="I1342" s="400">
        <v>8.6765000000000008</v>
      </c>
      <c r="J1342" s="400">
        <v>8.7286999999999999</v>
      </c>
      <c r="K1342" s="400">
        <v>6.9550999999999998</v>
      </c>
      <c r="L1342" s="400">
        <v>12.180199999999999</v>
      </c>
      <c r="M1342" s="400">
        <v>7.4589999999999996</v>
      </c>
      <c r="N1342" s="400">
        <v>8.6959</v>
      </c>
      <c r="O1342" s="400">
        <v>5.0179999999999998</v>
      </c>
      <c r="P1342" s="399">
        <v>3.1059000000000001</v>
      </c>
      <c r="Q1342" s="399">
        <v>5.47</v>
      </c>
      <c r="S1342" s="399">
        <v>5.4844999999999997</v>
      </c>
      <c r="X1342" s="399">
        <v>1.9939</v>
      </c>
      <c r="Y1342" s="399">
        <v>5.7053000000000003</v>
      </c>
      <c r="Z1342" s="399">
        <v>12.3582</v>
      </c>
    </row>
    <row r="1343" spans="1:26">
      <c r="A1343" s="402">
        <v>44524</v>
      </c>
      <c r="E1343" s="400">
        <v>1.8824000000000001</v>
      </c>
      <c r="G1343" s="400">
        <v>7.5381</v>
      </c>
      <c r="H1343" s="400">
        <v>5.3680000000000003</v>
      </c>
      <c r="I1343" s="400">
        <v>8.6765000000000008</v>
      </c>
      <c r="J1343" s="400">
        <v>8.7286999999999999</v>
      </c>
      <c r="K1343" s="400">
        <v>6.9550999999999998</v>
      </c>
      <c r="L1343" s="400">
        <v>12.180199999999999</v>
      </c>
      <c r="M1343" s="400">
        <v>7.4589999999999996</v>
      </c>
      <c r="N1343" s="400">
        <v>8.6959</v>
      </c>
      <c r="O1343" s="400">
        <v>5.0109000000000004</v>
      </c>
      <c r="P1343" s="399">
        <v>3.1227</v>
      </c>
      <c r="Q1343" s="399">
        <v>5.4638999999999998</v>
      </c>
      <c r="S1343" s="399">
        <v>5.4844999999999997</v>
      </c>
      <c r="X1343" s="399">
        <v>1.9939</v>
      </c>
      <c r="Y1343" s="399">
        <v>5.7053000000000003</v>
      </c>
      <c r="Z1343" s="399">
        <v>12.3582</v>
      </c>
    </row>
    <row r="1344" spans="1:26">
      <c r="A1344" s="402">
        <v>44525</v>
      </c>
      <c r="E1344" s="400">
        <v>1.8824000000000001</v>
      </c>
      <c r="G1344" s="400">
        <v>7.5381</v>
      </c>
      <c r="H1344" s="400">
        <v>5.3680000000000003</v>
      </c>
      <c r="I1344" s="400">
        <v>8.6765000000000008</v>
      </c>
      <c r="J1344" s="400">
        <v>8.7286999999999999</v>
      </c>
      <c r="K1344" s="400">
        <v>6.9550999999999998</v>
      </c>
      <c r="L1344" s="400">
        <v>12.180199999999999</v>
      </c>
      <c r="M1344" s="400">
        <v>7.4589999999999996</v>
      </c>
      <c r="N1344" s="400">
        <v>8.6959</v>
      </c>
      <c r="O1344" s="400">
        <v>5.0082000000000004</v>
      </c>
      <c r="P1344" s="399">
        <v>3.1326000000000001</v>
      </c>
      <c r="Q1344" s="399">
        <v>5.4626999999999999</v>
      </c>
      <c r="S1344" s="399">
        <v>5.4844999999999997</v>
      </c>
      <c r="X1344" s="399">
        <v>1.9939</v>
      </c>
      <c r="Y1344" s="399">
        <v>5.7053000000000003</v>
      </c>
      <c r="Z1344" s="399">
        <v>12.3582</v>
      </c>
    </row>
    <row r="1345" spans="1:26">
      <c r="A1345" s="402">
        <v>44526</v>
      </c>
      <c r="E1345" s="400">
        <v>1.8824000000000001</v>
      </c>
      <c r="G1345" s="400">
        <v>7.5381</v>
      </c>
      <c r="H1345" s="400">
        <v>5.3680000000000003</v>
      </c>
      <c r="I1345" s="400">
        <v>8.6765000000000008</v>
      </c>
      <c r="J1345" s="400">
        <v>8.7286999999999999</v>
      </c>
      <c r="K1345" s="400">
        <v>6.9550999999999998</v>
      </c>
      <c r="L1345" s="400">
        <v>12.180199999999999</v>
      </c>
      <c r="M1345" s="400">
        <v>7.4589999999999996</v>
      </c>
      <c r="N1345" s="400">
        <v>8.6959</v>
      </c>
      <c r="O1345" s="400">
        <v>4.9945000000000004</v>
      </c>
      <c r="P1345" s="399">
        <v>3.2909999999999999</v>
      </c>
      <c r="Q1345" s="399">
        <v>5.4584999999999999</v>
      </c>
      <c r="S1345" s="399">
        <v>5.4844999999999997</v>
      </c>
      <c r="X1345" s="399">
        <v>1.9939</v>
      </c>
      <c r="Y1345" s="399">
        <v>5.7053000000000003</v>
      </c>
      <c r="Z1345" s="399">
        <v>12.3582</v>
      </c>
    </row>
    <row r="1346" spans="1:26">
      <c r="A1346" s="402">
        <v>44529</v>
      </c>
      <c r="E1346" s="400">
        <v>1.8824000000000001</v>
      </c>
      <c r="G1346" s="400">
        <v>7.5381</v>
      </c>
      <c r="H1346" s="400">
        <v>5.3680000000000003</v>
      </c>
      <c r="I1346" s="400">
        <v>8.6765000000000008</v>
      </c>
      <c r="J1346" s="400">
        <v>8.7286999999999999</v>
      </c>
      <c r="K1346" s="400">
        <v>6.9550999999999998</v>
      </c>
      <c r="L1346" s="400">
        <v>12.180199999999999</v>
      </c>
      <c r="M1346" s="400">
        <v>7.4589999999999996</v>
      </c>
      <c r="N1346" s="400">
        <v>8.6959</v>
      </c>
      <c r="O1346" s="400">
        <v>4.9927999999999999</v>
      </c>
      <c r="P1346" s="399">
        <v>3.3119000000000001</v>
      </c>
      <c r="Q1346" s="399">
        <v>5.4550999999999998</v>
      </c>
      <c r="S1346" s="399">
        <v>5.4844999999999997</v>
      </c>
      <c r="X1346" s="399">
        <v>1.9939</v>
      </c>
      <c r="Y1346" s="399">
        <v>5.7053000000000003</v>
      </c>
      <c r="Z1346" s="399">
        <v>12.3582</v>
      </c>
    </row>
    <row r="1347" spans="1:26">
      <c r="A1347" s="402">
        <v>44530</v>
      </c>
      <c r="E1347" s="400">
        <v>1.8824000000000001</v>
      </c>
      <c r="G1347" s="400">
        <v>7.5381</v>
      </c>
      <c r="H1347" s="400">
        <v>5.3680000000000003</v>
      </c>
      <c r="I1347" s="400">
        <v>8.6765000000000008</v>
      </c>
      <c r="J1347" s="400">
        <v>8.7286999999999999</v>
      </c>
      <c r="K1347" s="400">
        <v>6.9550999999999998</v>
      </c>
      <c r="L1347" s="400">
        <v>12.180199999999999</v>
      </c>
      <c r="M1347" s="400">
        <v>7.4589999999999996</v>
      </c>
      <c r="N1347" s="400">
        <v>8.6959</v>
      </c>
      <c r="O1347" s="400">
        <v>4.9885000000000002</v>
      </c>
      <c r="P1347" s="399">
        <v>3.3212000000000002</v>
      </c>
      <c r="Q1347" s="399">
        <v>5.4650999999999996</v>
      </c>
      <c r="S1347" s="399">
        <v>5.4844999999999997</v>
      </c>
      <c r="X1347" s="399">
        <v>1.9939</v>
      </c>
      <c r="Y1347" s="399">
        <v>5.7053000000000003</v>
      </c>
      <c r="Z1347" s="399">
        <v>12.3582</v>
      </c>
    </row>
    <row r="1348" spans="1:26">
      <c r="A1348" s="402">
        <v>44531</v>
      </c>
      <c r="E1348" s="400">
        <v>1.972</v>
      </c>
      <c r="G1348" s="400">
        <v>7.6767000000000003</v>
      </c>
      <c r="H1348" s="400">
        <v>5.3730000000000002</v>
      </c>
      <c r="I1348" s="400">
        <v>8.7896000000000001</v>
      </c>
      <c r="J1348" s="400">
        <v>8.8111999999999995</v>
      </c>
      <c r="K1348" s="400">
        <v>7.0593000000000004</v>
      </c>
      <c r="L1348" s="400">
        <v>12.079599999999999</v>
      </c>
      <c r="M1348" s="400">
        <v>7.4874000000000001</v>
      </c>
      <c r="N1348" s="400">
        <v>8.7216000000000005</v>
      </c>
      <c r="O1348" s="400">
        <v>5.0744999999999996</v>
      </c>
      <c r="P1348" s="399">
        <v>3.3672</v>
      </c>
      <c r="Q1348" s="399">
        <v>5.4817999999999998</v>
      </c>
      <c r="S1348" s="399">
        <v>5.5247000000000002</v>
      </c>
      <c r="X1348" s="399">
        <v>1.9871000000000001</v>
      </c>
      <c r="Y1348" s="399">
        <v>5.6875999999999998</v>
      </c>
      <c r="Z1348" s="399">
        <v>12.3828</v>
      </c>
    </row>
    <row r="1349" spans="1:26">
      <c r="A1349" s="402">
        <v>44532</v>
      </c>
      <c r="E1349" s="400">
        <v>1.972</v>
      </c>
      <c r="G1349" s="400">
        <v>7.6767000000000003</v>
      </c>
      <c r="H1349" s="400">
        <v>5.3730000000000002</v>
      </c>
      <c r="I1349" s="400">
        <v>8.7896000000000001</v>
      </c>
      <c r="J1349" s="400">
        <v>8.8111999999999995</v>
      </c>
      <c r="K1349" s="400">
        <v>7.0593000000000004</v>
      </c>
      <c r="L1349" s="400">
        <v>12.079599999999999</v>
      </c>
      <c r="M1349" s="400">
        <v>7.4874000000000001</v>
      </c>
      <c r="N1349" s="400">
        <v>8.7216000000000005</v>
      </c>
      <c r="O1349" s="400">
        <v>5.0726000000000004</v>
      </c>
      <c r="P1349" s="399">
        <v>3.3586999999999998</v>
      </c>
      <c r="Q1349" s="399">
        <v>5.4794</v>
      </c>
      <c r="S1349" s="399">
        <v>5.5247000000000002</v>
      </c>
      <c r="X1349" s="399">
        <v>1.9871000000000001</v>
      </c>
      <c r="Y1349" s="399">
        <v>5.6875999999999998</v>
      </c>
      <c r="Z1349" s="399">
        <v>12.3828</v>
      </c>
    </row>
    <row r="1350" spans="1:26">
      <c r="A1350" s="402">
        <v>44533</v>
      </c>
      <c r="E1350" s="400">
        <v>1.972</v>
      </c>
      <c r="G1350" s="400">
        <v>7.6767000000000003</v>
      </c>
      <c r="H1350" s="400">
        <v>5.3730000000000002</v>
      </c>
      <c r="I1350" s="400">
        <v>8.7896000000000001</v>
      </c>
      <c r="J1350" s="400">
        <v>8.8111999999999995</v>
      </c>
      <c r="K1350" s="400">
        <v>7.0593000000000004</v>
      </c>
      <c r="L1350" s="400">
        <v>12.079599999999999</v>
      </c>
      <c r="M1350" s="400">
        <v>7.4874000000000001</v>
      </c>
      <c r="N1350" s="400">
        <v>8.7216000000000005</v>
      </c>
      <c r="O1350" s="400">
        <v>5.0724</v>
      </c>
      <c r="P1350" s="399">
        <v>3.3361999999999998</v>
      </c>
      <c r="Q1350" s="399">
        <v>5.4797000000000002</v>
      </c>
      <c r="S1350" s="399">
        <v>5.5247000000000002</v>
      </c>
      <c r="X1350" s="399">
        <v>1.9871000000000001</v>
      </c>
      <c r="Y1350" s="399">
        <v>5.6875999999999998</v>
      </c>
      <c r="Z1350" s="399">
        <v>12.3828</v>
      </c>
    </row>
    <row r="1351" spans="1:26">
      <c r="A1351" s="402">
        <v>44536</v>
      </c>
      <c r="E1351" s="400">
        <v>1.972</v>
      </c>
      <c r="G1351" s="400">
        <v>7.6767000000000003</v>
      </c>
      <c r="H1351" s="400">
        <v>5.3730000000000002</v>
      </c>
      <c r="I1351" s="400">
        <v>8.7896000000000001</v>
      </c>
      <c r="J1351" s="400">
        <v>8.8111999999999995</v>
      </c>
      <c r="K1351" s="400">
        <v>7.0593000000000004</v>
      </c>
      <c r="L1351" s="400">
        <v>12.079599999999999</v>
      </c>
      <c r="M1351" s="400">
        <v>7.4874000000000001</v>
      </c>
      <c r="N1351" s="400">
        <v>8.7216000000000005</v>
      </c>
      <c r="O1351" s="400">
        <v>5.0683999999999996</v>
      </c>
      <c r="P1351" s="399">
        <v>3.3148</v>
      </c>
      <c r="Q1351" s="399">
        <v>5.4786000000000001</v>
      </c>
      <c r="S1351" s="399">
        <v>5.5247000000000002</v>
      </c>
      <c r="X1351" s="399">
        <v>1.9871000000000001</v>
      </c>
      <c r="Y1351" s="399">
        <v>5.6875999999999998</v>
      </c>
      <c r="Z1351" s="399">
        <v>12.3828</v>
      </c>
    </row>
    <row r="1352" spans="1:26">
      <c r="A1352" s="402">
        <v>44537</v>
      </c>
      <c r="E1352" s="400">
        <v>1.972</v>
      </c>
      <c r="G1352" s="400">
        <v>7.6767000000000003</v>
      </c>
      <c r="H1352" s="400">
        <v>5.3730000000000002</v>
      </c>
      <c r="I1352" s="400">
        <v>8.7896000000000001</v>
      </c>
      <c r="J1352" s="400">
        <v>8.8111999999999995</v>
      </c>
      <c r="K1352" s="400">
        <v>7.0593000000000004</v>
      </c>
      <c r="L1352" s="400">
        <v>12.079599999999999</v>
      </c>
      <c r="M1352" s="400">
        <v>7.4874000000000001</v>
      </c>
      <c r="N1352" s="400">
        <v>8.7216000000000005</v>
      </c>
      <c r="O1352" s="400">
        <v>5.0758999999999999</v>
      </c>
      <c r="P1352" s="399">
        <v>3.266</v>
      </c>
      <c r="Q1352" s="399">
        <v>5.4776999999999996</v>
      </c>
      <c r="S1352" s="399">
        <v>5.5247000000000002</v>
      </c>
      <c r="X1352" s="399">
        <v>1.9871000000000001</v>
      </c>
      <c r="Y1352" s="399">
        <v>5.6875999999999998</v>
      </c>
      <c r="Z1352" s="399">
        <v>12.3828</v>
      </c>
    </row>
    <row r="1353" spans="1:26">
      <c r="A1353" s="402">
        <v>44538</v>
      </c>
      <c r="E1353" s="400">
        <v>1.972</v>
      </c>
      <c r="G1353" s="400">
        <v>7.6767000000000003</v>
      </c>
      <c r="H1353" s="400">
        <v>5.3730000000000002</v>
      </c>
      <c r="I1353" s="400">
        <v>8.7896000000000001</v>
      </c>
      <c r="J1353" s="400">
        <v>8.8111999999999995</v>
      </c>
      <c r="K1353" s="400">
        <v>7.0593000000000004</v>
      </c>
      <c r="L1353" s="400">
        <v>12.079599999999999</v>
      </c>
      <c r="M1353" s="400">
        <v>7.4874000000000001</v>
      </c>
      <c r="N1353" s="400">
        <v>8.7216000000000005</v>
      </c>
      <c r="O1353" s="400">
        <v>5.0720999999999998</v>
      </c>
      <c r="P1353" s="399">
        <v>3.2241</v>
      </c>
      <c r="Q1353" s="399">
        <v>5.476</v>
      </c>
      <c r="S1353" s="399">
        <v>5.5247000000000002</v>
      </c>
      <c r="X1353" s="399">
        <v>1.9871000000000001</v>
      </c>
      <c r="Y1353" s="399">
        <v>5.6875999999999998</v>
      </c>
      <c r="Z1353" s="399">
        <v>12.3828</v>
      </c>
    </row>
    <row r="1354" spans="1:26">
      <c r="A1354" s="402">
        <v>44539</v>
      </c>
      <c r="E1354" s="400">
        <v>1.972</v>
      </c>
      <c r="G1354" s="400">
        <v>7.6767000000000003</v>
      </c>
      <c r="H1354" s="400">
        <v>5.3730000000000002</v>
      </c>
      <c r="I1354" s="400">
        <v>8.7896000000000001</v>
      </c>
      <c r="J1354" s="400">
        <v>8.8111999999999995</v>
      </c>
      <c r="K1354" s="400">
        <v>7.0593000000000004</v>
      </c>
      <c r="L1354" s="400">
        <v>12.079599999999999</v>
      </c>
      <c r="M1354" s="400">
        <v>7.4874000000000001</v>
      </c>
      <c r="N1354" s="400">
        <v>8.7216000000000005</v>
      </c>
      <c r="O1354" s="400">
        <v>5.0659999999999998</v>
      </c>
      <c r="P1354" s="399">
        <v>3.2162000000000002</v>
      </c>
      <c r="Q1354" s="399">
        <v>5.4904000000000002</v>
      </c>
      <c r="S1354" s="399">
        <v>5.5247000000000002</v>
      </c>
      <c r="X1354" s="399">
        <v>1.9871000000000001</v>
      </c>
      <c r="Y1354" s="399">
        <v>5.6875999999999998</v>
      </c>
      <c r="Z1354" s="399">
        <v>12.3828</v>
      </c>
    </row>
    <row r="1355" spans="1:26">
      <c r="A1355" s="402">
        <v>44540</v>
      </c>
      <c r="E1355" s="400">
        <v>1.972</v>
      </c>
      <c r="G1355" s="400">
        <v>7.6767000000000003</v>
      </c>
      <c r="H1355" s="400">
        <v>5.3730000000000002</v>
      </c>
      <c r="I1355" s="400">
        <v>8.7896000000000001</v>
      </c>
      <c r="J1355" s="400">
        <v>8.8111999999999995</v>
      </c>
      <c r="K1355" s="400">
        <v>7.0593000000000004</v>
      </c>
      <c r="L1355" s="400">
        <v>12.079599999999999</v>
      </c>
      <c r="M1355" s="400">
        <v>7.4874000000000001</v>
      </c>
      <c r="N1355" s="400">
        <v>8.7216000000000005</v>
      </c>
      <c r="O1355" s="400">
        <v>5.0602999999999998</v>
      </c>
      <c r="P1355" s="399">
        <v>3.2128000000000001</v>
      </c>
      <c r="Q1355" s="399">
        <v>5.4908999999999999</v>
      </c>
      <c r="S1355" s="399">
        <v>5.5247000000000002</v>
      </c>
      <c r="X1355" s="399">
        <v>1.9871000000000001</v>
      </c>
      <c r="Y1355" s="399">
        <v>5.6875999999999998</v>
      </c>
      <c r="Z1355" s="399">
        <v>12.3828</v>
      </c>
    </row>
    <row r="1356" spans="1:26">
      <c r="A1356" s="402">
        <v>44543</v>
      </c>
      <c r="E1356" s="400">
        <v>1.972</v>
      </c>
      <c r="G1356" s="400">
        <v>7.6767000000000003</v>
      </c>
      <c r="H1356" s="400">
        <v>5.3730000000000002</v>
      </c>
      <c r="I1356" s="400">
        <v>8.7896000000000001</v>
      </c>
      <c r="J1356" s="400">
        <v>8.8111999999999995</v>
      </c>
      <c r="K1356" s="400">
        <v>7.0593000000000004</v>
      </c>
      <c r="L1356" s="400">
        <v>12.079599999999999</v>
      </c>
      <c r="M1356" s="400">
        <v>7.4874000000000001</v>
      </c>
      <c r="N1356" s="400">
        <v>8.7216000000000005</v>
      </c>
      <c r="O1356" s="400">
        <v>5.0525000000000002</v>
      </c>
      <c r="P1356" s="399">
        <v>3.1993</v>
      </c>
      <c r="Q1356" s="399">
        <v>5.4889999999999999</v>
      </c>
      <c r="S1356" s="399">
        <v>5.5247000000000002</v>
      </c>
      <c r="X1356" s="399">
        <v>1.9871000000000001</v>
      </c>
      <c r="Y1356" s="399">
        <v>5.6875999999999998</v>
      </c>
      <c r="Z1356" s="399">
        <v>12.3828</v>
      </c>
    </row>
    <row r="1357" spans="1:26">
      <c r="A1357" s="402">
        <v>44544</v>
      </c>
      <c r="E1357" s="400">
        <v>1.972</v>
      </c>
      <c r="G1357" s="400">
        <v>7.6767000000000003</v>
      </c>
      <c r="H1357" s="400">
        <v>5.3730000000000002</v>
      </c>
      <c r="I1357" s="400">
        <v>8.7896000000000001</v>
      </c>
      <c r="J1357" s="400">
        <v>8.8111999999999995</v>
      </c>
      <c r="K1357" s="400">
        <v>7.0593000000000004</v>
      </c>
      <c r="L1357" s="400">
        <v>12.079599999999999</v>
      </c>
      <c r="M1357" s="400">
        <v>7.4874000000000001</v>
      </c>
      <c r="N1357" s="400">
        <v>8.7216000000000005</v>
      </c>
      <c r="O1357" s="400">
        <v>5.0469999999999997</v>
      </c>
      <c r="P1357" s="399">
        <v>3.1964000000000001</v>
      </c>
      <c r="Q1357" s="399">
        <v>5.4867999999999997</v>
      </c>
      <c r="S1357" s="399">
        <v>5.5247000000000002</v>
      </c>
      <c r="X1357" s="399">
        <v>1.9871000000000001</v>
      </c>
      <c r="Y1357" s="399">
        <v>5.6875999999999998</v>
      </c>
      <c r="Z1357" s="399">
        <v>12.3828</v>
      </c>
    </row>
    <row r="1358" spans="1:26">
      <c r="A1358" s="402">
        <v>44545</v>
      </c>
      <c r="E1358" s="400">
        <v>1.972</v>
      </c>
      <c r="G1358" s="400">
        <v>7.6767000000000003</v>
      </c>
      <c r="H1358" s="400">
        <v>5.3730000000000002</v>
      </c>
      <c r="I1358" s="400">
        <v>8.7896000000000001</v>
      </c>
      <c r="J1358" s="400">
        <v>8.8111999999999995</v>
      </c>
      <c r="K1358" s="400">
        <v>7.0593000000000004</v>
      </c>
      <c r="L1358" s="400">
        <v>12.079599999999999</v>
      </c>
      <c r="M1358" s="400">
        <v>7.4874000000000001</v>
      </c>
      <c r="N1358" s="400">
        <v>8.7216000000000005</v>
      </c>
      <c r="O1358" s="400">
        <v>5.0522</v>
      </c>
      <c r="P1358" s="399">
        <v>3.1964999999999999</v>
      </c>
      <c r="Q1358" s="399">
        <v>5.4859</v>
      </c>
      <c r="S1358" s="399">
        <v>5.5247000000000002</v>
      </c>
      <c r="X1358" s="399">
        <v>1.9871000000000001</v>
      </c>
      <c r="Y1358" s="399">
        <v>5.6875999999999998</v>
      </c>
      <c r="Z1358" s="399">
        <v>12.3828</v>
      </c>
    </row>
    <row r="1359" spans="1:26">
      <c r="A1359" s="402">
        <v>44546</v>
      </c>
      <c r="E1359" s="400">
        <v>1.972</v>
      </c>
      <c r="G1359" s="400">
        <v>7.6767000000000003</v>
      </c>
      <c r="H1359" s="400">
        <v>5.3730000000000002</v>
      </c>
      <c r="I1359" s="400">
        <v>8.7896000000000001</v>
      </c>
      <c r="J1359" s="400">
        <v>8.8111999999999995</v>
      </c>
      <c r="K1359" s="400">
        <v>7.0593000000000004</v>
      </c>
      <c r="L1359" s="400">
        <v>12.079599999999999</v>
      </c>
      <c r="M1359" s="400">
        <v>7.4874000000000001</v>
      </c>
      <c r="N1359" s="400">
        <v>8.7216000000000005</v>
      </c>
      <c r="O1359" s="400">
        <v>5.0529999999999999</v>
      </c>
      <c r="P1359" s="399">
        <v>3.1966000000000001</v>
      </c>
      <c r="Q1359" s="399">
        <v>5.4865000000000004</v>
      </c>
      <c r="S1359" s="399">
        <v>5.5247000000000002</v>
      </c>
      <c r="X1359" s="399">
        <v>1.9871000000000001</v>
      </c>
      <c r="Y1359" s="399">
        <v>5.6875999999999998</v>
      </c>
      <c r="Z1359" s="399">
        <v>12.3828</v>
      </c>
    </row>
    <row r="1360" spans="1:26">
      <c r="A1360" s="402">
        <v>44547</v>
      </c>
      <c r="E1360" s="400">
        <v>1.972</v>
      </c>
      <c r="G1360" s="400">
        <v>7.6767000000000003</v>
      </c>
      <c r="H1360" s="400">
        <v>5.3730000000000002</v>
      </c>
      <c r="I1360" s="400">
        <v>8.7896000000000001</v>
      </c>
      <c r="J1360" s="400">
        <v>8.8111999999999995</v>
      </c>
      <c r="K1360" s="400">
        <v>7.0593000000000004</v>
      </c>
      <c r="L1360" s="400">
        <v>12.079599999999999</v>
      </c>
      <c r="M1360" s="400">
        <v>7.4874000000000001</v>
      </c>
      <c r="N1360" s="400">
        <v>8.7216000000000005</v>
      </c>
      <c r="O1360" s="400">
        <v>5.0491999999999999</v>
      </c>
      <c r="P1360" s="399">
        <v>3.1842999999999999</v>
      </c>
      <c r="Q1360" s="399">
        <v>5.4966999999999997</v>
      </c>
      <c r="S1360" s="399">
        <v>5.5247000000000002</v>
      </c>
      <c r="X1360" s="399">
        <v>1.9871000000000001</v>
      </c>
      <c r="Y1360" s="399">
        <v>5.6875999999999998</v>
      </c>
      <c r="Z1360" s="399">
        <v>12.3828</v>
      </c>
    </row>
    <row r="1361" spans="1:26">
      <c r="A1361" s="402">
        <v>44550</v>
      </c>
      <c r="E1361" s="400">
        <v>1.972</v>
      </c>
      <c r="G1361" s="400">
        <v>7.6767000000000003</v>
      </c>
      <c r="H1361" s="400">
        <v>5.3730000000000002</v>
      </c>
      <c r="I1361" s="400">
        <v>8.7896000000000001</v>
      </c>
      <c r="J1361" s="400">
        <v>8.8111999999999995</v>
      </c>
      <c r="K1361" s="400">
        <v>7.0593000000000004</v>
      </c>
      <c r="L1361" s="400">
        <v>12.079599999999999</v>
      </c>
      <c r="M1361" s="400">
        <v>7.4874000000000001</v>
      </c>
      <c r="N1361" s="400">
        <v>8.7216000000000005</v>
      </c>
      <c r="O1361" s="400">
        <v>5.0316000000000001</v>
      </c>
      <c r="P1361" s="399">
        <v>3.2061000000000002</v>
      </c>
      <c r="Q1361" s="399">
        <v>5.4961000000000002</v>
      </c>
      <c r="S1361" s="399">
        <v>5.5247000000000002</v>
      </c>
      <c r="X1361" s="399">
        <v>1.9871000000000001</v>
      </c>
      <c r="Y1361" s="399">
        <v>5.6875999999999998</v>
      </c>
      <c r="Z1361" s="399">
        <v>12.3828</v>
      </c>
    </row>
    <row r="1362" spans="1:26">
      <c r="A1362" s="402">
        <v>44551</v>
      </c>
      <c r="E1362" s="400">
        <v>1.972</v>
      </c>
      <c r="G1362" s="400">
        <v>7.6767000000000003</v>
      </c>
      <c r="H1362" s="400">
        <v>5.3730000000000002</v>
      </c>
      <c r="I1362" s="400">
        <v>8.7896000000000001</v>
      </c>
      <c r="J1362" s="400">
        <v>8.8111999999999995</v>
      </c>
      <c r="K1362" s="400">
        <v>7.0593000000000004</v>
      </c>
      <c r="L1362" s="400">
        <v>12.079599999999999</v>
      </c>
      <c r="M1362" s="400">
        <v>7.4874000000000001</v>
      </c>
      <c r="N1362" s="400">
        <v>8.7216000000000005</v>
      </c>
      <c r="O1362" s="400">
        <v>5.0340999999999996</v>
      </c>
      <c r="P1362" s="399">
        <v>3.1941999999999999</v>
      </c>
      <c r="Q1362" s="399">
        <v>5.4770000000000003</v>
      </c>
      <c r="S1362" s="399">
        <v>5.5247000000000002</v>
      </c>
      <c r="X1362" s="399">
        <v>1.9871000000000001</v>
      </c>
      <c r="Y1362" s="399">
        <v>5.6875999999999998</v>
      </c>
      <c r="Z1362" s="399">
        <v>12.3828</v>
      </c>
    </row>
    <row r="1363" spans="1:26">
      <c r="A1363" s="402">
        <v>44552</v>
      </c>
      <c r="E1363" s="400">
        <v>1.972</v>
      </c>
      <c r="G1363" s="400">
        <v>7.6767000000000003</v>
      </c>
      <c r="H1363" s="400">
        <v>5.3730000000000002</v>
      </c>
      <c r="I1363" s="400">
        <v>8.7896000000000001</v>
      </c>
      <c r="J1363" s="400">
        <v>8.8111999999999995</v>
      </c>
      <c r="K1363" s="400">
        <v>7.0593000000000004</v>
      </c>
      <c r="L1363" s="400">
        <v>12.079599999999999</v>
      </c>
      <c r="M1363" s="400">
        <v>7.4874000000000001</v>
      </c>
      <c r="N1363" s="400">
        <v>8.7216000000000005</v>
      </c>
      <c r="O1363" s="400">
        <v>5.0338000000000003</v>
      </c>
      <c r="P1363" s="399">
        <v>3.1814</v>
      </c>
      <c r="Q1363" s="399">
        <v>5.4701000000000004</v>
      </c>
      <c r="S1363" s="399">
        <v>5.5247000000000002</v>
      </c>
      <c r="X1363" s="399">
        <v>1.9871000000000001</v>
      </c>
      <c r="Y1363" s="399">
        <v>5.6875999999999998</v>
      </c>
      <c r="Z1363" s="399">
        <v>12.3828</v>
      </c>
    </row>
    <row r="1364" spans="1:26">
      <c r="A1364" s="402">
        <v>44553</v>
      </c>
      <c r="E1364" s="400">
        <v>1.972</v>
      </c>
      <c r="G1364" s="400">
        <v>7.6767000000000003</v>
      </c>
      <c r="H1364" s="400">
        <v>5.3730000000000002</v>
      </c>
      <c r="I1364" s="400">
        <v>8.7896000000000001</v>
      </c>
      <c r="J1364" s="400">
        <v>8.8111999999999995</v>
      </c>
      <c r="K1364" s="400">
        <v>7.0593000000000004</v>
      </c>
      <c r="L1364" s="400">
        <v>12.079599999999999</v>
      </c>
      <c r="M1364" s="400">
        <v>7.4874000000000001</v>
      </c>
      <c r="N1364" s="400">
        <v>8.7216000000000005</v>
      </c>
      <c r="O1364" s="400">
        <v>5.0324999999999998</v>
      </c>
      <c r="P1364" s="399">
        <v>3.1648999999999998</v>
      </c>
      <c r="Q1364" s="399">
        <v>5.4664999999999999</v>
      </c>
      <c r="S1364" s="399">
        <v>5.5247000000000002</v>
      </c>
      <c r="X1364" s="399">
        <v>1.9871000000000001</v>
      </c>
      <c r="Y1364" s="399">
        <v>5.6875999999999998</v>
      </c>
      <c r="Z1364" s="399">
        <v>12.3828</v>
      </c>
    </row>
    <row r="1365" spans="1:26">
      <c r="A1365" s="402">
        <v>44554</v>
      </c>
      <c r="E1365" s="400">
        <v>1.972</v>
      </c>
      <c r="G1365" s="400">
        <v>7.6767000000000003</v>
      </c>
      <c r="H1365" s="400">
        <v>5.3730000000000002</v>
      </c>
      <c r="I1365" s="400">
        <v>8.7896000000000001</v>
      </c>
      <c r="J1365" s="400">
        <v>8.8111999999999995</v>
      </c>
      <c r="K1365" s="400">
        <v>7.0593000000000004</v>
      </c>
      <c r="L1365" s="400">
        <v>12.079599999999999</v>
      </c>
      <c r="M1365" s="400">
        <v>7.4874000000000001</v>
      </c>
      <c r="N1365" s="400">
        <v>8.7216000000000005</v>
      </c>
      <c r="O1365" s="400">
        <v>5.0324999999999998</v>
      </c>
      <c r="P1365" s="399">
        <v>3.1657000000000002</v>
      </c>
      <c r="Q1365" s="399">
        <v>5.4664999999999999</v>
      </c>
      <c r="S1365" s="399">
        <v>5.5247000000000002</v>
      </c>
      <c r="X1365" s="399">
        <v>1.9871000000000001</v>
      </c>
      <c r="Y1365" s="399">
        <v>5.6875999999999998</v>
      </c>
      <c r="Z1365" s="399">
        <v>12.3828</v>
      </c>
    </row>
    <row r="1366" spans="1:26">
      <c r="A1366" s="402">
        <v>44557</v>
      </c>
      <c r="E1366" s="400">
        <v>1.972</v>
      </c>
      <c r="G1366" s="400">
        <v>7.6767000000000003</v>
      </c>
      <c r="H1366" s="400">
        <v>5.3730000000000002</v>
      </c>
      <c r="I1366" s="400">
        <v>8.7896000000000001</v>
      </c>
      <c r="J1366" s="400">
        <v>8.8111999999999995</v>
      </c>
      <c r="K1366" s="400">
        <v>7.0593000000000004</v>
      </c>
      <c r="L1366" s="400">
        <v>12.079599999999999</v>
      </c>
      <c r="M1366" s="400">
        <v>7.4874000000000001</v>
      </c>
      <c r="N1366" s="400">
        <v>8.7216000000000005</v>
      </c>
      <c r="O1366" s="400">
        <v>5.0266000000000002</v>
      </c>
      <c r="P1366" s="399">
        <v>3.1718000000000002</v>
      </c>
      <c r="Q1366" s="399">
        <v>5.4564000000000004</v>
      </c>
      <c r="S1366" s="399">
        <v>5.5247000000000002</v>
      </c>
      <c r="X1366" s="399">
        <v>1.9871000000000001</v>
      </c>
      <c r="Y1366" s="399">
        <v>5.6875999999999998</v>
      </c>
      <c r="Z1366" s="399">
        <v>12.3828</v>
      </c>
    </row>
    <row r="1367" spans="1:26">
      <c r="A1367" s="402">
        <v>44558</v>
      </c>
      <c r="E1367" s="400">
        <v>1.972</v>
      </c>
      <c r="G1367" s="400">
        <v>7.6767000000000003</v>
      </c>
      <c r="H1367" s="400">
        <v>5.3730000000000002</v>
      </c>
      <c r="I1367" s="400">
        <v>8.7896000000000001</v>
      </c>
      <c r="J1367" s="400">
        <v>8.8111999999999995</v>
      </c>
      <c r="K1367" s="400">
        <v>7.0593000000000004</v>
      </c>
      <c r="L1367" s="400">
        <v>12.079599999999999</v>
      </c>
      <c r="M1367" s="400">
        <v>7.4874000000000001</v>
      </c>
      <c r="N1367" s="400">
        <v>8.7216000000000005</v>
      </c>
      <c r="O1367" s="400">
        <v>5.0247999999999999</v>
      </c>
      <c r="P1367" s="399">
        <v>3.1648000000000001</v>
      </c>
      <c r="Q1367" s="399">
        <v>5.4564000000000004</v>
      </c>
      <c r="S1367" s="399">
        <v>5.5247000000000002</v>
      </c>
      <c r="X1367" s="399">
        <v>1.9871000000000001</v>
      </c>
      <c r="Y1367" s="399">
        <v>5.6875999999999998</v>
      </c>
      <c r="Z1367" s="399">
        <v>12.3828</v>
      </c>
    </row>
    <row r="1368" spans="1:26">
      <c r="A1368" s="402">
        <v>44559</v>
      </c>
      <c r="E1368" s="400">
        <v>1.972</v>
      </c>
      <c r="G1368" s="400">
        <v>7.6767000000000003</v>
      </c>
      <c r="H1368" s="400">
        <v>5.3730000000000002</v>
      </c>
      <c r="I1368" s="400">
        <v>8.7896000000000001</v>
      </c>
      <c r="J1368" s="400">
        <v>8.8111999999999995</v>
      </c>
      <c r="K1368" s="400">
        <v>7.0593000000000004</v>
      </c>
      <c r="L1368" s="400">
        <v>12.079599999999999</v>
      </c>
      <c r="M1368" s="400">
        <v>7.4874000000000001</v>
      </c>
      <c r="N1368" s="400">
        <v>8.7216000000000005</v>
      </c>
      <c r="O1368" s="400">
        <v>5.0210999999999997</v>
      </c>
      <c r="P1368" s="399">
        <v>3.1587000000000001</v>
      </c>
      <c r="Q1368" s="399">
        <v>5.4539999999999997</v>
      </c>
      <c r="S1368" s="399">
        <v>5.5247000000000002</v>
      </c>
      <c r="X1368" s="399">
        <v>1.9871000000000001</v>
      </c>
      <c r="Y1368" s="399">
        <v>5.6875999999999998</v>
      </c>
      <c r="Z1368" s="399">
        <v>12.3828</v>
      </c>
    </row>
    <row r="1369" spans="1:26">
      <c r="A1369" s="402">
        <v>44560</v>
      </c>
      <c r="E1369" s="400">
        <v>1.972</v>
      </c>
      <c r="G1369" s="400">
        <v>7.6767000000000003</v>
      </c>
      <c r="H1369" s="400">
        <v>5.3730000000000002</v>
      </c>
      <c r="I1369" s="400">
        <v>8.7896000000000001</v>
      </c>
      <c r="J1369" s="400">
        <v>8.8111999999999995</v>
      </c>
      <c r="K1369" s="400">
        <v>7.0593000000000004</v>
      </c>
      <c r="L1369" s="400">
        <v>12.079599999999999</v>
      </c>
      <c r="M1369" s="400">
        <v>7.4874000000000001</v>
      </c>
      <c r="N1369" s="400">
        <v>8.7216000000000005</v>
      </c>
      <c r="O1369" s="400">
        <v>5.0183</v>
      </c>
      <c r="P1369" s="399">
        <v>3.1457999999999999</v>
      </c>
      <c r="Q1369" s="399">
        <v>5.4461000000000004</v>
      </c>
      <c r="S1369" s="399">
        <v>5.5247000000000002</v>
      </c>
      <c r="X1369" s="399">
        <v>1.9871000000000001</v>
      </c>
      <c r="Y1369" s="399">
        <v>5.6875999999999998</v>
      </c>
      <c r="Z1369" s="399">
        <v>12.3828</v>
      </c>
    </row>
    <row r="1370" spans="1:26">
      <c r="A1370" s="402">
        <v>44561</v>
      </c>
      <c r="E1370" s="400">
        <v>1.972</v>
      </c>
      <c r="G1370" s="400">
        <v>7.6767000000000003</v>
      </c>
      <c r="H1370" s="400">
        <v>5.3730000000000002</v>
      </c>
      <c r="I1370" s="400">
        <v>8.7896000000000001</v>
      </c>
      <c r="J1370" s="400">
        <v>8.8111999999999995</v>
      </c>
      <c r="K1370" s="400">
        <v>7.0593000000000004</v>
      </c>
      <c r="L1370" s="400">
        <v>12.079599999999999</v>
      </c>
      <c r="M1370" s="400">
        <v>7.4874000000000001</v>
      </c>
      <c r="N1370" s="400">
        <v>8.7216000000000005</v>
      </c>
      <c r="O1370" s="400">
        <v>5.0164999999999997</v>
      </c>
      <c r="P1370" s="399">
        <v>3.1444000000000001</v>
      </c>
      <c r="Q1370" s="399">
        <v>5.4477000000000002</v>
      </c>
      <c r="S1370" s="399">
        <v>5.5247000000000002</v>
      </c>
      <c r="X1370" s="399">
        <v>1.9871000000000001</v>
      </c>
      <c r="Y1370" s="399">
        <v>5.6875999999999998</v>
      </c>
      <c r="Z1370" s="399">
        <v>12.3828</v>
      </c>
    </row>
    <row r="1371" spans="1:26">
      <c r="A1371" s="402">
        <v>44564</v>
      </c>
      <c r="E1371" s="400">
        <v>1.9535</v>
      </c>
      <c r="G1371" s="400">
        <v>7.4927999999999999</v>
      </c>
      <c r="H1371" s="400">
        <v>5.3239000000000001</v>
      </c>
      <c r="I1371" s="400">
        <v>8.5545000000000009</v>
      </c>
      <c r="J1371" s="400">
        <v>8.7129999999999992</v>
      </c>
      <c r="K1371" s="400">
        <v>7.0393999999999997</v>
      </c>
      <c r="L1371" s="400">
        <v>12.2651</v>
      </c>
      <c r="M1371" s="400">
        <v>7.4280999999999997</v>
      </c>
      <c r="N1371" s="400">
        <v>8.6739999999999995</v>
      </c>
      <c r="O1371" s="400">
        <v>5.0438000000000001</v>
      </c>
      <c r="P1371" s="399">
        <v>3.1501000000000001</v>
      </c>
      <c r="Q1371" s="399">
        <v>5.5270999999999999</v>
      </c>
      <c r="S1371" s="399">
        <v>5.5945</v>
      </c>
      <c r="X1371" s="399">
        <v>1.9588000000000001</v>
      </c>
      <c r="Y1371" s="399">
        <v>5.6473000000000004</v>
      </c>
      <c r="Z1371" s="399">
        <v>12.299300000000001</v>
      </c>
    </row>
    <row r="1372" spans="1:26">
      <c r="A1372" s="402">
        <v>44565</v>
      </c>
      <c r="E1372" s="400">
        <v>1.9535</v>
      </c>
      <c r="G1372" s="400">
        <v>7.4927999999999999</v>
      </c>
      <c r="H1372" s="400">
        <v>5.3239000000000001</v>
      </c>
      <c r="I1372" s="400">
        <v>8.5545000000000009</v>
      </c>
      <c r="J1372" s="400">
        <v>8.7129999999999992</v>
      </c>
      <c r="K1372" s="400">
        <v>7.0393999999999997</v>
      </c>
      <c r="L1372" s="400">
        <v>12.2651</v>
      </c>
      <c r="M1372" s="400">
        <v>7.4280999999999997</v>
      </c>
      <c r="N1372" s="400">
        <v>8.6739999999999995</v>
      </c>
      <c r="O1372" s="400">
        <v>5.0370999999999997</v>
      </c>
      <c r="P1372" s="399">
        <v>3.1158999999999999</v>
      </c>
      <c r="Q1372" s="399">
        <v>5.5117000000000003</v>
      </c>
      <c r="S1372" s="399">
        <v>5.5945</v>
      </c>
      <c r="X1372" s="399">
        <v>1.9588000000000001</v>
      </c>
      <c r="Y1372" s="399">
        <v>5.6473000000000004</v>
      </c>
      <c r="Z1372" s="399">
        <v>12.299300000000001</v>
      </c>
    </row>
    <row r="1373" spans="1:26">
      <c r="A1373" s="402">
        <v>44566</v>
      </c>
      <c r="E1373" s="400">
        <v>1.9535</v>
      </c>
      <c r="G1373" s="400">
        <v>7.4927999999999999</v>
      </c>
      <c r="H1373" s="400">
        <v>5.3239000000000001</v>
      </c>
      <c r="I1373" s="400">
        <v>8.5545000000000009</v>
      </c>
      <c r="J1373" s="400">
        <v>8.7129999999999992</v>
      </c>
      <c r="K1373" s="400">
        <v>7.0393999999999997</v>
      </c>
      <c r="L1373" s="400">
        <v>12.2651</v>
      </c>
      <c r="M1373" s="400">
        <v>7.4280999999999997</v>
      </c>
      <c r="N1373" s="400">
        <v>8.6739999999999995</v>
      </c>
      <c r="O1373" s="400">
        <v>5.0305</v>
      </c>
      <c r="P1373" s="399">
        <v>3.0838999999999999</v>
      </c>
      <c r="Q1373" s="399">
        <v>5.5133999999999999</v>
      </c>
      <c r="S1373" s="399">
        <v>5.5945</v>
      </c>
      <c r="X1373" s="399">
        <v>1.9588000000000001</v>
      </c>
      <c r="Y1373" s="399">
        <v>5.6473000000000004</v>
      </c>
      <c r="Z1373" s="399">
        <v>12.299300000000001</v>
      </c>
    </row>
    <row r="1374" spans="1:26">
      <c r="A1374" s="402">
        <v>44567</v>
      </c>
      <c r="E1374" s="400">
        <v>1.9535</v>
      </c>
      <c r="G1374" s="400">
        <v>7.4927999999999999</v>
      </c>
      <c r="H1374" s="400">
        <v>5.3239000000000001</v>
      </c>
      <c r="I1374" s="400">
        <v>8.5545000000000009</v>
      </c>
      <c r="J1374" s="400">
        <v>8.7129999999999992</v>
      </c>
      <c r="K1374" s="400">
        <v>7.0393999999999997</v>
      </c>
      <c r="L1374" s="400">
        <v>12.2651</v>
      </c>
      <c r="M1374" s="400">
        <v>7.4280999999999997</v>
      </c>
      <c r="N1374" s="400">
        <v>8.6739999999999995</v>
      </c>
      <c r="O1374" s="400">
        <v>5.0195999999999996</v>
      </c>
      <c r="P1374" s="399">
        <v>3.0848</v>
      </c>
      <c r="Q1374" s="399">
        <v>5.5057999999999998</v>
      </c>
      <c r="S1374" s="399">
        <v>5.5945</v>
      </c>
      <c r="X1374" s="399">
        <v>1.9588000000000001</v>
      </c>
      <c r="Y1374" s="399">
        <v>5.6473000000000004</v>
      </c>
      <c r="Z1374" s="399">
        <v>12.299300000000001</v>
      </c>
    </row>
    <row r="1375" spans="1:26">
      <c r="A1375" s="402">
        <v>44568</v>
      </c>
      <c r="E1375" s="400">
        <v>1.9535</v>
      </c>
      <c r="G1375" s="400">
        <v>7.4927999999999999</v>
      </c>
      <c r="H1375" s="400">
        <v>5.3239000000000001</v>
      </c>
      <c r="I1375" s="400">
        <v>8.5545000000000009</v>
      </c>
      <c r="J1375" s="400">
        <v>8.7129999999999992</v>
      </c>
      <c r="K1375" s="400">
        <v>7.0393999999999997</v>
      </c>
      <c r="L1375" s="400">
        <v>12.2651</v>
      </c>
      <c r="M1375" s="400">
        <v>7.4280999999999997</v>
      </c>
      <c r="N1375" s="400">
        <v>8.6739999999999995</v>
      </c>
      <c r="O1375" s="400">
        <v>5.01</v>
      </c>
      <c r="P1375" s="399">
        <v>3.0831</v>
      </c>
      <c r="Q1375" s="399">
        <v>5.5007000000000001</v>
      </c>
      <c r="S1375" s="399">
        <v>5.5945</v>
      </c>
      <c r="X1375" s="399">
        <v>1.9588000000000001</v>
      </c>
      <c r="Y1375" s="399">
        <v>5.6473000000000004</v>
      </c>
      <c r="Z1375" s="399">
        <v>12.299300000000001</v>
      </c>
    </row>
    <row r="1376" spans="1:26">
      <c r="A1376" s="402">
        <v>44571</v>
      </c>
      <c r="E1376" s="400">
        <v>1.9535</v>
      </c>
      <c r="G1376" s="400">
        <v>7.4927999999999999</v>
      </c>
      <c r="H1376" s="400">
        <v>5.3239000000000001</v>
      </c>
      <c r="I1376" s="400">
        <v>8.5545000000000009</v>
      </c>
      <c r="J1376" s="400">
        <v>8.7129999999999992</v>
      </c>
      <c r="K1376" s="400">
        <v>7.0393999999999997</v>
      </c>
      <c r="L1376" s="400">
        <v>12.2651</v>
      </c>
      <c r="M1376" s="400">
        <v>7.4280999999999997</v>
      </c>
      <c r="N1376" s="400">
        <v>8.6739999999999995</v>
      </c>
      <c r="O1376" s="400">
        <v>4.9954999999999998</v>
      </c>
      <c r="P1376" s="399">
        <v>3.0941000000000001</v>
      </c>
      <c r="Q1376" s="399">
        <v>5.4846000000000004</v>
      </c>
      <c r="S1376" s="399">
        <v>5.5945</v>
      </c>
      <c r="X1376" s="399">
        <v>1.9588000000000001</v>
      </c>
      <c r="Y1376" s="399">
        <v>5.6473000000000004</v>
      </c>
      <c r="Z1376" s="399">
        <v>12.299300000000001</v>
      </c>
    </row>
    <row r="1377" spans="1:26">
      <c r="A1377" s="402">
        <v>44572</v>
      </c>
      <c r="E1377" s="400">
        <v>1.9535</v>
      </c>
      <c r="G1377" s="400">
        <v>7.4927999999999999</v>
      </c>
      <c r="H1377" s="400">
        <v>5.3239000000000001</v>
      </c>
      <c r="I1377" s="400">
        <v>8.5545000000000009</v>
      </c>
      <c r="J1377" s="400">
        <v>8.7129999999999992</v>
      </c>
      <c r="K1377" s="400">
        <v>7.0393999999999997</v>
      </c>
      <c r="L1377" s="400">
        <v>12.2651</v>
      </c>
      <c r="M1377" s="400">
        <v>7.4280999999999997</v>
      </c>
      <c r="N1377" s="400">
        <v>8.6739999999999995</v>
      </c>
      <c r="O1377" s="400">
        <v>4.9969999999999999</v>
      </c>
      <c r="P1377" s="399">
        <v>3.1021000000000001</v>
      </c>
      <c r="Q1377" s="399">
        <v>5.4771999999999998</v>
      </c>
      <c r="S1377" s="399">
        <v>5.5945</v>
      </c>
      <c r="X1377" s="399">
        <v>1.9588000000000001</v>
      </c>
      <c r="Y1377" s="399">
        <v>5.6473000000000004</v>
      </c>
      <c r="Z1377" s="399">
        <v>12.299300000000001</v>
      </c>
    </row>
    <row r="1378" spans="1:26">
      <c r="A1378" s="402">
        <v>44573</v>
      </c>
      <c r="E1378" s="400">
        <v>1.9535</v>
      </c>
      <c r="G1378" s="400">
        <v>7.4927999999999999</v>
      </c>
      <c r="H1378" s="400">
        <v>5.3239000000000001</v>
      </c>
      <c r="I1378" s="400">
        <v>8.5545000000000009</v>
      </c>
      <c r="J1378" s="400">
        <v>8.7129999999999992</v>
      </c>
      <c r="K1378" s="400">
        <v>7.0393999999999997</v>
      </c>
      <c r="L1378" s="400">
        <v>12.2651</v>
      </c>
      <c r="M1378" s="400">
        <v>7.4280999999999997</v>
      </c>
      <c r="N1378" s="400">
        <v>8.6739999999999995</v>
      </c>
      <c r="O1378" s="400">
        <v>5.0003000000000002</v>
      </c>
      <c r="P1378" s="399">
        <v>3.0979999999999999</v>
      </c>
      <c r="Q1378" s="399">
        <v>5.4776999999999996</v>
      </c>
      <c r="S1378" s="399">
        <v>5.5945</v>
      </c>
      <c r="X1378" s="399">
        <v>1.9588000000000001</v>
      </c>
      <c r="Y1378" s="399">
        <v>5.6473000000000004</v>
      </c>
      <c r="Z1378" s="399">
        <v>12.299300000000001</v>
      </c>
    </row>
    <row r="1379" spans="1:26">
      <c r="A1379" s="402">
        <v>44574</v>
      </c>
      <c r="E1379" s="400">
        <v>1.9535</v>
      </c>
      <c r="G1379" s="400">
        <v>7.4927999999999999</v>
      </c>
      <c r="H1379" s="400">
        <v>5.3239000000000001</v>
      </c>
      <c r="I1379" s="400">
        <v>8.5545000000000009</v>
      </c>
      <c r="J1379" s="400">
        <v>8.7129999999999992</v>
      </c>
      <c r="K1379" s="400">
        <v>7.0393999999999997</v>
      </c>
      <c r="L1379" s="400">
        <v>12.2651</v>
      </c>
      <c r="M1379" s="400">
        <v>7.4280999999999997</v>
      </c>
      <c r="N1379" s="400">
        <v>8.6739999999999995</v>
      </c>
      <c r="O1379" s="400">
        <v>4.9964000000000004</v>
      </c>
      <c r="P1379" s="399">
        <v>3.0985999999999998</v>
      </c>
      <c r="Q1379" s="399">
        <v>5.4743000000000004</v>
      </c>
      <c r="S1379" s="399">
        <v>5.5945</v>
      </c>
      <c r="X1379" s="399">
        <v>1.9588000000000001</v>
      </c>
      <c r="Y1379" s="399">
        <v>5.6473000000000004</v>
      </c>
      <c r="Z1379" s="399">
        <v>12.299300000000001</v>
      </c>
    </row>
    <row r="1380" spans="1:26">
      <c r="A1380" s="402">
        <v>44575</v>
      </c>
      <c r="E1380" s="400">
        <v>1.9535</v>
      </c>
      <c r="G1380" s="400">
        <v>7.4927999999999999</v>
      </c>
      <c r="H1380" s="400">
        <v>5.3239000000000001</v>
      </c>
      <c r="I1380" s="400">
        <v>8.5545000000000009</v>
      </c>
      <c r="J1380" s="400">
        <v>8.7129999999999992</v>
      </c>
      <c r="K1380" s="400">
        <v>7.0393999999999997</v>
      </c>
      <c r="L1380" s="400">
        <v>12.2651</v>
      </c>
      <c r="M1380" s="400">
        <v>7.4280999999999997</v>
      </c>
      <c r="N1380" s="400">
        <v>8.6739999999999995</v>
      </c>
      <c r="O1380" s="400">
        <v>4.9882999999999997</v>
      </c>
      <c r="P1380" s="399">
        <v>3.1160000000000001</v>
      </c>
      <c r="Q1380" s="399">
        <v>5.4725000000000001</v>
      </c>
      <c r="S1380" s="399">
        <v>5.5945</v>
      </c>
      <c r="X1380" s="399">
        <v>1.9588000000000001</v>
      </c>
      <c r="Y1380" s="399">
        <v>5.6473000000000004</v>
      </c>
      <c r="Z1380" s="399">
        <v>12.299300000000001</v>
      </c>
    </row>
    <row r="1381" spans="1:26">
      <c r="A1381" s="402">
        <v>44578</v>
      </c>
      <c r="E1381" s="400">
        <v>1.9535</v>
      </c>
      <c r="G1381" s="400">
        <v>7.4927999999999999</v>
      </c>
      <c r="H1381" s="400">
        <v>5.3239000000000001</v>
      </c>
      <c r="I1381" s="400">
        <v>8.5545000000000009</v>
      </c>
      <c r="J1381" s="400">
        <v>8.7129999999999992</v>
      </c>
      <c r="K1381" s="400">
        <v>7.0393999999999997</v>
      </c>
      <c r="L1381" s="400">
        <v>12.2651</v>
      </c>
      <c r="M1381" s="400">
        <v>7.4280999999999997</v>
      </c>
      <c r="N1381" s="400">
        <v>8.6739999999999995</v>
      </c>
      <c r="O1381" s="400">
        <v>4.9955999999999996</v>
      </c>
      <c r="P1381" s="399">
        <v>3.1251000000000002</v>
      </c>
      <c r="Q1381" s="399">
        <v>5.4606000000000003</v>
      </c>
      <c r="S1381" s="399">
        <v>5.5945</v>
      </c>
      <c r="X1381" s="399">
        <v>1.9588000000000001</v>
      </c>
      <c r="Y1381" s="399">
        <v>5.6473000000000004</v>
      </c>
      <c r="Z1381" s="399">
        <v>12.299300000000001</v>
      </c>
    </row>
    <row r="1382" spans="1:26">
      <c r="A1382" s="402">
        <v>44579</v>
      </c>
      <c r="E1382" s="400">
        <v>1.9535</v>
      </c>
      <c r="G1382" s="400">
        <v>7.4927999999999999</v>
      </c>
      <c r="H1382" s="400">
        <v>5.3239000000000001</v>
      </c>
      <c r="I1382" s="400">
        <v>8.5545000000000009</v>
      </c>
      <c r="J1382" s="400">
        <v>8.7129999999999992</v>
      </c>
      <c r="K1382" s="400">
        <v>7.0393999999999997</v>
      </c>
      <c r="L1382" s="400">
        <v>12.2651</v>
      </c>
      <c r="M1382" s="400">
        <v>7.4280999999999997</v>
      </c>
      <c r="N1382" s="400">
        <v>8.6739999999999995</v>
      </c>
      <c r="O1382" s="400">
        <v>4.9819000000000004</v>
      </c>
      <c r="P1382" s="399">
        <v>3.1616</v>
      </c>
      <c r="Q1382" s="399">
        <v>5.4535</v>
      </c>
      <c r="S1382" s="399">
        <v>5.5945</v>
      </c>
      <c r="X1382" s="399">
        <v>1.9588000000000001</v>
      </c>
      <c r="Y1382" s="399">
        <v>5.6473000000000004</v>
      </c>
      <c r="Z1382" s="399">
        <v>12.299300000000001</v>
      </c>
    </row>
    <row r="1383" spans="1:26">
      <c r="A1383" s="402">
        <v>44580</v>
      </c>
      <c r="E1383" s="400">
        <v>1.9535</v>
      </c>
      <c r="G1383" s="400">
        <v>7.4927999999999999</v>
      </c>
      <c r="H1383" s="400">
        <v>5.3239000000000001</v>
      </c>
      <c r="I1383" s="400">
        <v>8.5545000000000009</v>
      </c>
      <c r="J1383" s="400">
        <v>8.7129999999999992</v>
      </c>
      <c r="K1383" s="400">
        <v>7.0393999999999997</v>
      </c>
      <c r="L1383" s="400">
        <v>12.2651</v>
      </c>
      <c r="M1383" s="400">
        <v>7.4280999999999997</v>
      </c>
      <c r="N1383" s="400">
        <v>8.6739999999999995</v>
      </c>
      <c r="O1383" s="400">
        <v>4.9798999999999998</v>
      </c>
      <c r="P1383" s="399">
        <v>3.1728999999999998</v>
      </c>
      <c r="Q1383" s="399">
        <v>5.4519000000000002</v>
      </c>
      <c r="S1383" s="399">
        <v>5.5945</v>
      </c>
      <c r="X1383" s="399">
        <v>1.9588000000000001</v>
      </c>
      <c r="Y1383" s="399">
        <v>5.6473000000000004</v>
      </c>
      <c r="Z1383" s="399">
        <v>12.299300000000001</v>
      </c>
    </row>
    <row r="1384" spans="1:26">
      <c r="A1384" s="402">
        <v>44581</v>
      </c>
      <c r="E1384" s="400">
        <v>1.9535</v>
      </c>
      <c r="G1384" s="400">
        <v>7.4927999999999999</v>
      </c>
      <c r="H1384" s="400">
        <v>5.3239000000000001</v>
      </c>
      <c r="I1384" s="400">
        <v>8.5545000000000009</v>
      </c>
      <c r="J1384" s="400">
        <v>8.7129999999999992</v>
      </c>
      <c r="K1384" s="400">
        <v>7.0393999999999997</v>
      </c>
      <c r="L1384" s="400">
        <v>12.2651</v>
      </c>
      <c r="M1384" s="400">
        <v>7.4280999999999997</v>
      </c>
      <c r="N1384" s="400">
        <v>8.6739999999999995</v>
      </c>
      <c r="O1384" s="400">
        <v>4.9744000000000002</v>
      </c>
      <c r="P1384" s="399">
        <v>3.1827999999999999</v>
      </c>
      <c r="Q1384" s="399">
        <v>5.4549000000000003</v>
      </c>
      <c r="S1384" s="399">
        <v>5.5945</v>
      </c>
      <c r="X1384" s="399">
        <v>1.9588000000000001</v>
      </c>
      <c r="Y1384" s="399">
        <v>5.6473000000000004</v>
      </c>
      <c r="Z1384" s="399">
        <v>12.299300000000001</v>
      </c>
    </row>
    <row r="1385" spans="1:26">
      <c r="A1385" s="402">
        <v>44582</v>
      </c>
      <c r="E1385" s="400">
        <v>1.9535</v>
      </c>
      <c r="G1385" s="400">
        <v>7.4927999999999999</v>
      </c>
      <c r="H1385" s="400">
        <v>5.3239000000000001</v>
      </c>
      <c r="I1385" s="400">
        <v>8.5545000000000009</v>
      </c>
      <c r="J1385" s="400">
        <v>8.7129999999999992</v>
      </c>
      <c r="K1385" s="400">
        <v>7.0393999999999997</v>
      </c>
      <c r="L1385" s="400">
        <v>12.2651</v>
      </c>
      <c r="M1385" s="400">
        <v>7.4280999999999997</v>
      </c>
      <c r="N1385" s="400">
        <v>8.6739999999999995</v>
      </c>
      <c r="O1385" s="400">
        <v>4.9600999999999997</v>
      </c>
      <c r="P1385" s="399">
        <v>3.2256</v>
      </c>
      <c r="Q1385" s="399">
        <v>5.4653</v>
      </c>
      <c r="S1385" s="399">
        <v>5.5945</v>
      </c>
      <c r="X1385" s="399">
        <v>1.9588000000000001</v>
      </c>
      <c r="Y1385" s="399">
        <v>5.6473000000000004</v>
      </c>
      <c r="Z1385" s="399">
        <v>12.299300000000001</v>
      </c>
    </row>
    <row r="1386" spans="1:26">
      <c r="A1386" s="402">
        <v>44585</v>
      </c>
      <c r="E1386" s="400">
        <v>1.9535</v>
      </c>
      <c r="G1386" s="400">
        <v>7.4927999999999999</v>
      </c>
      <c r="H1386" s="400">
        <v>5.3239000000000001</v>
      </c>
      <c r="I1386" s="400">
        <v>8.5545000000000009</v>
      </c>
      <c r="J1386" s="400">
        <v>8.7129999999999992</v>
      </c>
      <c r="K1386" s="400">
        <v>7.0393999999999997</v>
      </c>
      <c r="L1386" s="400">
        <v>12.2651</v>
      </c>
      <c r="M1386" s="400">
        <v>7.4280999999999997</v>
      </c>
      <c r="N1386" s="400">
        <v>8.6739999999999995</v>
      </c>
      <c r="O1386" s="400">
        <v>4.9443000000000001</v>
      </c>
      <c r="P1386" s="399">
        <v>3.2711000000000001</v>
      </c>
      <c r="Q1386" s="399">
        <v>5.4606000000000003</v>
      </c>
      <c r="S1386" s="399">
        <v>5.5945</v>
      </c>
      <c r="X1386" s="399">
        <v>1.9588000000000001</v>
      </c>
      <c r="Y1386" s="399">
        <v>5.6473000000000004</v>
      </c>
      <c r="Z1386" s="399">
        <v>12.299300000000001</v>
      </c>
    </row>
    <row r="1387" spans="1:26">
      <c r="A1387" s="402">
        <v>44586</v>
      </c>
      <c r="E1387" s="400">
        <v>1.9535</v>
      </c>
      <c r="G1387" s="400">
        <v>7.4927999999999999</v>
      </c>
      <c r="H1387" s="400">
        <v>5.3239000000000001</v>
      </c>
      <c r="I1387" s="400">
        <v>8.5545000000000009</v>
      </c>
      <c r="J1387" s="400">
        <v>8.7129999999999992</v>
      </c>
      <c r="K1387" s="400">
        <v>7.0393999999999997</v>
      </c>
      <c r="L1387" s="400">
        <v>12.2651</v>
      </c>
      <c r="M1387" s="400">
        <v>7.4280999999999997</v>
      </c>
      <c r="N1387" s="400">
        <v>8.6739999999999995</v>
      </c>
      <c r="O1387" s="400">
        <v>4.9413</v>
      </c>
      <c r="P1387" s="399">
        <v>3.3348</v>
      </c>
      <c r="Q1387" s="399">
        <v>5.4583000000000004</v>
      </c>
      <c r="S1387" s="399">
        <v>5.5945</v>
      </c>
      <c r="X1387" s="399">
        <v>1.9588000000000001</v>
      </c>
      <c r="Y1387" s="399">
        <v>5.6473000000000004</v>
      </c>
      <c r="Z1387" s="399">
        <v>12.299300000000001</v>
      </c>
    </row>
    <row r="1388" spans="1:26">
      <c r="A1388" s="402">
        <v>44587</v>
      </c>
      <c r="E1388" s="400">
        <v>1.9535</v>
      </c>
      <c r="G1388" s="400">
        <v>7.4927999999999999</v>
      </c>
      <c r="H1388" s="400">
        <v>5.3239000000000001</v>
      </c>
      <c r="I1388" s="400">
        <v>8.5545000000000009</v>
      </c>
      <c r="J1388" s="400">
        <v>8.7129999999999992</v>
      </c>
      <c r="K1388" s="400">
        <v>7.0393999999999997</v>
      </c>
      <c r="L1388" s="400">
        <v>12.2651</v>
      </c>
      <c r="M1388" s="400">
        <v>7.4280999999999997</v>
      </c>
      <c r="N1388" s="400">
        <v>8.6739999999999995</v>
      </c>
      <c r="O1388" s="400">
        <v>4.944</v>
      </c>
      <c r="P1388" s="399">
        <v>3.2930000000000001</v>
      </c>
      <c r="Q1388" s="399">
        <v>5.4584000000000001</v>
      </c>
      <c r="S1388" s="399">
        <v>5.5945</v>
      </c>
      <c r="X1388" s="399">
        <v>1.9588000000000001</v>
      </c>
      <c r="Y1388" s="399">
        <v>5.6473000000000004</v>
      </c>
      <c r="Z1388" s="399">
        <v>12.299300000000001</v>
      </c>
    </row>
    <row r="1389" spans="1:26">
      <c r="A1389" s="402">
        <v>44588</v>
      </c>
      <c r="E1389" s="400">
        <v>1.9535</v>
      </c>
      <c r="G1389" s="400">
        <v>7.4927999999999999</v>
      </c>
      <c r="H1389" s="400">
        <v>5.3239000000000001</v>
      </c>
      <c r="I1389" s="400">
        <v>8.5545000000000009</v>
      </c>
      <c r="J1389" s="400">
        <v>8.7129999999999992</v>
      </c>
      <c r="K1389" s="400">
        <v>7.0393999999999997</v>
      </c>
      <c r="L1389" s="400">
        <v>12.2651</v>
      </c>
      <c r="M1389" s="400">
        <v>7.4280999999999997</v>
      </c>
      <c r="N1389" s="400">
        <v>8.6739999999999995</v>
      </c>
      <c r="O1389" s="400">
        <v>4.9264000000000001</v>
      </c>
      <c r="P1389" s="399">
        <v>3.3149000000000002</v>
      </c>
      <c r="Q1389" s="399">
        <v>5.4523000000000001</v>
      </c>
      <c r="S1389" s="399">
        <v>5.5945</v>
      </c>
      <c r="X1389" s="399">
        <v>1.9588000000000001</v>
      </c>
      <c r="Y1389" s="399">
        <v>5.6473000000000004</v>
      </c>
      <c r="Z1389" s="399">
        <v>12.299300000000001</v>
      </c>
    </row>
    <row r="1390" spans="1:26">
      <c r="A1390" s="402">
        <v>44589</v>
      </c>
      <c r="E1390" s="400">
        <v>1.9535</v>
      </c>
      <c r="G1390" s="400">
        <v>7.4927999999999999</v>
      </c>
      <c r="H1390" s="400">
        <v>5.3239000000000001</v>
      </c>
      <c r="I1390" s="400">
        <v>8.5545000000000009</v>
      </c>
      <c r="J1390" s="400">
        <v>8.7129999999999992</v>
      </c>
      <c r="K1390" s="400">
        <v>7.0393999999999997</v>
      </c>
      <c r="L1390" s="400">
        <v>12.2651</v>
      </c>
      <c r="M1390" s="400">
        <v>7.4280999999999997</v>
      </c>
      <c r="N1390" s="400">
        <v>8.6739999999999995</v>
      </c>
      <c r="O1390" s="400">
        <v>4.9147999999999996</v>
      </c>
      <c r="P1390" s="399">
        <v>3.3391999999999999</v>
      </c>
      <c r="Q1390" s="399">
        <v>5.4447999999999999</v>
      </c>
      <c r="S1390" s="399">
        <v>5.5945</v>
      </c>
      <c r="X1390" s="399">
        <v>1.9588000000000001</v>
      </c>
      <c r="Y1390" s="399">
        <v>5.6473000000000004</v>
      </c>
      <c r="Z1390" s="399">
        <v>12.299300000000001</v>
      </c>
    </row>
    <row r="1391" spans="1:26">
      <c r="A1391" s="402">
        <v>44592</v>
      </c>
      <c r="E1391" s="400">
        <v>1.9535</v>
      </c>
      <c r="G1391" s="400">
        <v>7.4927999999999999</v>
      </c>
      <c r="H1391" s="400">
        <v>5.3239000000000001</v>
      </c>
      <c r="I1391" s="400">
        <v>8.5545000000000009</v>
      </c>
      <c r="J1391" s="400">
        <v>8.7129999999999992</v>
      </c>
      <c r="K1391" s="400">
        <v>7.0393999999999997</v>
      </c>
      <c r="L1391" s="400">
        <v>12.2651</v>
      </c>
      <c r="M1391" s="400">
        <v>7.4280999999999997</v>
      </c>
      <c r="N1391" s="400">
        <v>8.6739999999999995</v>
      </c>
      <c r="O1391" s="400">
        <v>4.9080000000000004</v>
      </c>
      <c r="P1391" s="399">
        <v>3.3778000000000001</v>
      </c>
      <c r="Q1391" s="399">
        <v>5.4377000000000004</v>
      </c>
      <c r="S1391" s="399">
        <v>5.5945</v>
      </c>
      <c r="X1391" s="399">
        <v>1.9588000000000001</v>
      </c>
      <c r="Y1391" s="399">
        <v>5.6473000000000004</v>
      </c>
      <c r="Z1391" s="399">
        <v>12.299300000000001</v>
      </c>
    </row>
    <row r="1392" spans="1:26">
      <c r="A1392" s="402">
        <v>44593</v>
      </c>
      <c r="E1392" s="400">
        <v>1.9204000000000001</v>
      </c>
      <c r="G1392" s="400">
        <v>7.4809999999999999</v>
      </c>
      <c r="H1392" s="400">
        <v>5.2666000000000004</v>
      </c>
      <c r="I1392" s="400">
        <v>8.4832000000000001</v>
      </c>
      <c r="J1392" s="400">
        <v>8.5568000000000008</v>
      </c>
      <c r="K1392" s="400">
        <v>6.8842999999999996</v>
      </c>
      <c r="L1392" s="400">
        <v>12.1478</v>
      </c>
      <c r="M1392" s="400">
        <v>7.2271999999999998</v>
      </c>
      <c r="N1392" s="400">
        <v>8.4194999999999993</v>
      </c>
      <c r="O1392" s="400">
        <v>4.9570999999999996</v>
      </c>
      <c r="P1392" s="399">
        <v>3.3942999999999999</v>
      </c>
      <c r="Q1392" s="399">
        <v>5.5533999999999999</v>
      </c>
      <c r="S1392" s="399">
        <v>5.5682999999999998</v>
      </c>
      <c r="X1392" s="399">
        <v>1.9623999999999999</v>
      </c>
      <c r="Y1392" s="399">
        <v>5.6319999999999997</v>
      </c>
      <c r="Z1392" s="399">
        <v>12.165100000000001</v>
      </c>
    </row>
    <row r="1393" spans="1:26">
      <c r="A1393" s="402">
        <v>44594</v>
      </c>
      <c r="E1393" s="400">
        <v>1.9204000000000001</v>
      </c>
      <c r="G1393" s="400">
        <v>7.4809999999999999</v>
      </c>
      <c r="H1393" s="400">
        <v>5.2666000000000004</v>
      </c>
      <c r="I1393" s="400">
        <v>8.4832000000000001</v>
      </c>
      <c r="J1393" s="400">
        <v>8.5568000000000008</v>
      </c>
      <c r="K1393" s="400">
        <v>6.8842999999999996</v>
      </c>
      <c r="L1393" s="400">
        <v>12.1478</v>
      </c>
      <c r="M1393" s="400">
        <v>7.2271999999999998</v>
      </c>
      <c r="N1393" s="400">
        <v>8.4194999999999993</v>
      </c>
      <c r="O1393" s="400">
        <v>4.9598000000000004</v>
      </c>
      <c r="P1393" s="399">
        <v>3.3645</v>
      </c>
      <c r="Q1393" s="399">
        <v>5.5564999999999998</v>
      </c>
      <c r="S1393" s="399">
        <v>5.5682999999999998</v>
      </c>
      <c r="X1393" s="399">
        <v>1.9623999999999999</v>
      </c>
      <c r="Y1393" s="399">
        <v>5.6319999999999997</v>
      </c>
      <c r="Z1393" s="399">
        <v>12.165100000000001</v>
      </c>
    </row>
    <row r="1394" spans="1:26">
      <c r="A1394" s="402">
        <v>44595</v>
      </c>
      <c r="E1394" s="400">
        <v>1.9204000000000001</v>
      </c>
      <c r="G1394" s="400">
        <v>7.4809999999999999</v>
      </c>
      <c r="H1394" s="400">
        <v>5.2666000000000004</v>
      </c>
      <c r="I1394" s="400">
        <v>8.4832000000000001</v>
      </c>
      <c r="J1394" s="400">
        <v>8.5568000000000008</v>
      </c>
      <c r="K1394" s="400">
        <v>6.8842999999999996</v>
      </c>
      <c r="L1394" s="400">
        <v>12.1478</v>
      </c>
      <c r="M1394" s="400">
        <v>7.2271999999999998</v>
      </c>
      <c r="N1394" s="400">
        <v>8.4194999999999993</v>
      </c>
      <c r="O1394" s="400">
        <v>4.9496000000000002</v>
      </c>
      <c r="P1394" s="399">
        <v>3.3668999999999998</v>
      </c>
      <c r="Q1394" s="399">
        <v>5.5540000000000003</v>
      </c>
      <c r="S1394" s="399">
        <v>5.5682999999999998</v>
      </c>
      <c r="X1394" s="399">
        <v>1.9623999999999999</v>
      </c>
      <c r="Y1394" s="399">
        <v>5.6319999999999997</v>
      </c>
      <c r="Z1394" s="399">
        <v>12.165100000000001</v>
      </c>
    </row>
    <row r="1395" spans="1:26">
      <c r="A1395" s="402">
        <v>44596</v>
      </c>
      <c r="E1395" s="400">
        <v>1.9204000000000001</v>
      </c>
      <c r="G1395" s="400">
        <v>7.4809999999999999</v>
      </c>
      <c r="H1395" s="400">
        <v>5.2666000000000004</v>
      </c>
      <c r="I1395" s="400">
        <v>8.4832000000000001</v>
      </c>
      <c r="J1395" s="400">
        <v>8.5568000000000008</v>
      </c>
      <c r="K1395" s="400">
        <v>6.8842999999999996</v>
      </c>
      <c r="L1395" s="400">
        <v>12.1478</v>
      </c>
      <c r="M1395" s="400">
        <v>7.2271999999999998</v>
      </c>
      <c r="N1395" s="400">
        <v>8.4194999999999993</v>
      </c>
      <c r="O1395" s="400">
        <v>4.9256000000000002</v>
      </c>
      <c r="P1395" s="399">
        <v>3.4418000000000002</v>
      </c>
      <c r="Q1395" s="399">
        <v>5.5498000000000003</v>
      </c>
      <c r="S1395" s="399">
        <v>5.5682999999999998</v>
      </c>
      <c r="X1395" s="399">
        <v>1.9623999999999999</v>
      </c>
      <c r="Y1395" s="399">
        <v>5.6319999999999997</v>
      </c>
      <c r="Z1395" s="399">
        <v>12.165100000000001</v>
      </c>
    </row>
    <row r="1396" spans="1:26">
      <c r="A1396" s="402">
        <v>44599</v>
      </c>
      <c r="E1396" s="400">
        <v>1.9204000000000001</v>
      </c>
      <c r="G1396" s="400">
        <v>7.4809999999999999</v>
      </c>
      <c r="H1396" s="400">
        <v>5.2666000000000004</v>
      </c>
      <c r="I1396" s="400">
        <v>8.4832000000000001</v>
      </c>
      <c r="J1396" s="400">
        <v>8.5568000000000008</v>
      </c>
      <c r="K1396" s="400">
        <v>6.8842999999999996</v>
      </c>
      <c r="L1396" s="400">
        <v>12.1478</v>
      </c>
      <c r="M1396" s="400">
        <v>7.2271999999999998</v>
      </c>
      <c r="N1396" s="400">
        <v>8.4194999999999993</v>
      </c>
      <c r="O1396" s="400">
        <v>4.9138000000000002</v>
      </c>
      <c r="P1396" s="399">
        <v>3.5066000000000002</v>
      </c>
      <c r="Q1396" s="399">
        <v>5.5366</v>
      </c>
      <c r="S1396" s="399">
        <v>5.5682999999999998</v>
      </c>
      <c r="X1396" s="399">
        <v>1.9623999999999999</v>
      </c>
      <c r="Y1396" s="399">
        <v>5.6319999999999997</v>
      </c>
      <c r="Z1396" s="399">
        <v>12.165100000000001</v>
      </c>
    </row>
    <row r="1397" spans="1:26">
      <c r="A1397" s="402">
        <v>44600</v>
      </c>
      <c r="E1397" s="400">
        <v>1.9204000000000001</v>
      </c>
      <c r="G1397" s="400">
        <v>7.4809999999999999</v>
      </c>
      <c r="H1397" s="400">
        <v>5.2666000000000004</v>
      </c>
      <c r="I1397" s="400">
        <v>8.4832000000000001</v>
      </c>
      <c r="J1397" s="400">
        <v>8.5568000000000008</v>
      </c>
      <c r="K1397" s="400">
        <v>6.8842999999999996</v>
      </c>
      <c r="L1397" s="400">
        <v>12.1478</v>
      </c>
      <c r="M1397" s="400">
        <v>7.2271999999999998</v>
      </c>
      <c r="N1397" s="400">
        <v>8.4194999999999993</v>
      </c>
      <c r="O1397" s="400">
        <v>4.9107000000000003</v>
      </c>
      <c r="P1397" s="399">
        <v>3.4748000000000001</v>
      </c>
      <c r="Q1397" s="399">
        <v>5.5335000000000001</v>
      </c>
      <c r="S1397" s="399">
        <v>5.5682999999999998</v>
      </c>
      <c r="X1397" s="399">
        <v>1.9623999999999999</v>
      </c>
      <c r="Y1397" s="399">
        <v>5.6319999999999997</v>
      </c>
      <c r="Z1397" s="399">
        <v>12.165100000000001</v>
      </c>
    </row>
    <row r="1398" spans="1:26">
      <c r="A1398" s="402">
        <v>44601</v>
      </c>
      <c r="E1398" s="400">
        <v>1.9204000000000001</v>
      </c>
      <c r="G1398" s="400">
        <v>7.4809999999999999</v>
      </c>
      <c r="H1398" s="400">
        <v>5.2666000000000004</v>
      </c>
      <c r="I1398" s="400">
        <v>8.4832000000000001</v>
      </c>
      <c r="J1398" s="400">
        <v>8.5568000000000008</v>
      </c>
      <c r="K1398" s="400">
        <v>6.8842999999999996</v>
      </c>
      <c r="L1398" s="400">
        <v>12.1478</v>
      </c>
      <c r="M1398" s="400">
        <v>7.2271999999999998</v>
      </c>
      <c r="N1398" s="400">
        <v>8.4194999999999993</v>
      </c>
      <c r="O1398" s="400">
        <v>4.9116</v>
      </c>
      <c r="P1398" s="399">
        <v>3.4445000000000001</v>
      </c>
      <c r="Q1398" s="399">
        <v>5.5290999999999997</v>
      </c>
      <c r="S1398" s="399">
        <v>5.5682999999999998</v>
      </c>
      <c r="X1398" s="399">
        <v>1.9623999999999999</v>
      </c>
      <c r="Y1398" s="399">
        <v>5.6319999999999997</v>
      </c>
      <c r="Z1398" s="399">
        <v>12.165100000000001</v>
      </c>
    </row>
    <row r="1399" spans="1:26">
      <c r="A1399" s="402">
        <v>44602</v>
      </c>
      <c r="E1399" s="400">
        <v>1.9204000000000001</v>
      </c>
      <c r="G1399" s="400">
        <v>7.4809999999999999</v>
      </c>
      <c r="H1399" s="400">
        <v>5.2666000000000004</v>
      </c>
      <c r="I1399" s="400">
        <v>8.4832000000000001</v>
      </c>
      <c r="J1399" s="400">
        <v>8.5568000000000008</v>
      </c>
      <c r="K1399" s="400">
        <v>6.8842999999999996</v>
      </c>
      <c r="L1399" s="400">
        <v>12.1478</v>
      </c>
      <c r="M1399" s="400">
        <v>7.2271999999999998</v>
      </c>
      <c r="N1399" s="400">
        <v>8.4194999999999993</v>
      </c>
      <c r="O1399" s="400">
        <v>4.9001000000000001</v>
      </c>
      <c r="P1399" s="399">
        <v>3.4304999999999999</v>
      </c>
      <c r="Q1399" s="399">
        <v>5.5274000000000001</v>
      </c>
      <c r="S1399" s="399">
        <v>5.5682999999999998</v>
      </c>
      <c r="X1399" s="399">
        <v>1.9623999999999999</v>
      </c>
      <c r="Y1399" s="399">
        <v>5.6319999999999997</v>
      </c>
      <c r="Z1399" s="399">
        <v>12.165100000000001</v>
      </c>
    </row>
    <row r="1400" spans="1:26">
      <c r="A1400" s="402">
        <v>44603</v>
      </c>
      <c r="E1400" s="400">
        <v>1.9204000000000001</v>
      </c>
      <c r="G1400" s="400">
        <v>7.4809999999999999</v>
      </c>
      <c r="H1400" s="400">
        <v>5.2666000000000004</v>
      </c>
      <c r="I1400" s="400">
        <v>8.4832000000000001</v>
      </c>
      <c r="J1400" s="400">
        <v>8.5568000000000008</v>
      </c>
      <c r="K1400" s="400">
        <v>6.8842999999999996</v>
      </c>
      <c r="L1400" s="400">
        <v>12.1478</v>
      </c>
      <c r="M1400" s="400">
        <v>7.2271999999999998</v>
      </c>
      <c r="N1400" s="400">
        <v>8.4194999999999993</v>
      </c>
      <c r="O1400" s="400">
        <v>4.8836000000000004</v>
      </c>
      <c r="P1400" s="399">
        <v>3.4447999999999999</v>
      </c>
      <c r="Q1400" s="399">
        <v>5.5187999999999997</v>
      </c>
      <c r="S1400" s="399">
        <v>5.5682999999999998</v>
      </c>
      <c r="X1400" s="399">
        <v>1.9623999999999999</v>
      </c>
      <c r="Y1400" s="399">
        <v>5.6319999999999997</v>
      </c>
      <c r="Z1400" s="399">
        <v>12.165100000000001</v>
      </c>
    </row>
    <row r="1401" spans="1:26">
      <c r="A1401" s="402">
        <v>44606</v>
      </c>
      <c r="E1401" s="400">
        <v>1.9204000000000001</v>
      </c>
      <c r="G1401" s="400">
        <v>7.4809999999999999</v>
      </c>
      <c r="H1401" s="400">
        <v>5.2666000000000004</v>
      </c>
      <c r="I1401" s="400">
        <v>8.4832000000000001</v>
      </c>
      <c r="J1401" s="400">
        <v>8.5568000000000008</v>
      </c>
      <c r="K1401" s="400">
        <v>6.8842999999999996</v>
      </c>
      <c r="L1401" s="400">
        <v>12.1478</v>
      </c>
      <c r="M1401" s="400">
        <v>7.2271999999999998</v>
      </c>
      <c r="N1401" s="400">
        <v>8.4194999999999993</v>
      </c>
      <c r="O1401" s="400">
        <v>4.8615000000000004</v>
      </c>
      <c r="P1401" s="399">
        <v>5.6188000000000002</v>
      </c>
      <c r="Q1401" s="399">
        <v>5.5152999999999999</v>
      </c>
      <c r="S1401" s="399">
        <v>5.5682999999999998</v>
      </c>
      <c r="X1401" s="399">
        <v>1.9623999999999999</v>
      </c>
      <c r="Y1401" s="399">
        <v>5.6319999999999997</v>
      </c>
      <c r="Z1401" s="399">
        <v>12.165100000000001</v>
      </c>
    </row>
    <row r="1402" spans="1:26">
      <c r="A1402" s="402">
        <v>44607</v>
      </c>
      <c r="E1402" s="400">
        <v>1.9204000000000001</v>
      </c>
      <c r="G1402" s="400">
        <v>7.4809999999999999</v>
      </c>
      <c r="H1402" s="400">
        <v>5.2666000000000004</v>
      </c>
      <c r="I1402" s="400">
        <v>8.4832000000000001</v>
      </c>
      <c r="J1402" s="400">
        <v>8.5568000000000008</v>
      </c>
      <c r="K1402" s="400">
        <v>6.8842999999999996</v>
      </c>
      <c r="L1402" s="400">
        <v>12.1478</v>
      </c>
      <c r="M1402" s="400">
        <v>7.2271999999999998</v>
      </c>
      <c r="N1402" s="400">
        <v>8.4194999999999993</v>
      </c>
      <c r="O1402" s="400">
        <v>4.8711000000000002</v>
      </c>
      <c r="P1402" s="399">
        <v>3.4615999999999998</v>
      </c>
      <c r="Q1402" s="399">
        <v>5.5167999999999999</v>
      </c>
      <c r="S1402" s="399">
        <v>5.5682999999999998</v>
      </c>
      <c r="X1402" s="399">
        <v>1.9623999999999999</v>
      </c>
      <c r="Y1402" s="399">
        <v>5.6319999999999997</v>
      </c>
      <c r="Z1402" s="399">
        <v>12.165100000000001</v>
      </c>
    </row>
    <row r="1403" spans="1:26">
      <c r="A1403" s="402">
        <v>44608</v>
      </c>
      <c r="E1403" s="400">
        <v>1.9204000000000001</v>
      </c>
      <c r="G1403" s="400">
        <v>7.4809999999999999</v>
      </c>
      <c r="H1403" s="400">
        <v>5.2666000000000004</v>
      </c>
      <c r="I1403" s="400">
        <v>8.4832000000000001</v>
      </c>
      <c r="J1403" s="400">
        <v>8.5568000000000008</v>
      </c>
      <c r="K1403" s="400">
        <v>6.8842999999999996</v>
      </c>
      <c r="L1403" s="400">
        <v>12.1478</v>
      </c>
      <c r="M1403" s="400">
        <v>7.2271999999999998</v>
      </c>
      <c r="N1403" s="400">
        <v>8.4194999999999993</v>
      </c>
      <c r="O1403" s="400">
        <v>4.8678999999999997</v>
      </c>
      <c r="P1403" s="399">
        <v>3.4474</v>
      </c>
      <c r="Q1403" s="399">
        <v>5.5224000000000002</v>
      </c>
      <c r="S1403" s="399">
        <v>5.5682999999999998</v>
      </c>
      <c r="X1403" s="399">
        <v>1.9623999999999999</v>
      </c>
      <c r="Y1403" s="399">
        <v>5.6319999999999997</v>
      </c>
      <c r="Z1403" s="399">
        <v>12.165100000000001</v>
      </c>
    </row>
    <row r="1404" spans="1:26">
      <c r="A1404" s="402">
        <v>44609</v>
      </c>
      <c r="E1404" s="400">
        <v>1.9204000000000001</v>
      </c>
      <c r="G1404" s="400">
        <v>7.4809999999999999</v>
      </c>
      <c r="H1404" s="400">
        <v>5.2666000000000004</v>
      </c>
      <c r="I1404" s="400">
        <v>8.4832000000000001</v>
      </c>
      <c r="J1404" s="400">
        <v>8.5568000000000008</v>
      </c>
      <c r="K1404" s="400">
        <v>6.8842999999999996</v>
      </c>
      <c r="L1404" s="400">
        <v>12.1478</v>
      </c>
      <c r="M1404" s="400">
        <v>7.2271999999999998</v>
      </c>
      <c r="N1404" s="400">
        <v>8.4194999999999993</v>
      </c>
      <c r="O1404" s="400">
        <v>4.8651</v>
      </c>
      <c r="P1404" s="399">
        <v>3.4379</v>
      </c>
      <c r="Q1404" s="399">
        <v>5.5248999999999997</v>
      </c>
      <c r="S1404" s="399">
        <v>5.5682999999999998</v>
      </c>
      <c r="X1404" s="399">
        <v>1.9623999999999999</v>
      </c>
      <c r="Y1404" s="399">
        <v>5.6319999999999997</v>
      </c>
      <c r="Z1404" s="399">
        <v>12.165100000000001</v>
      </c>
    </row>
    <row r="1405" spans="1:26">
      <c r="A1405" s="402">
        <v>44610</v>
      </c>
      <c r="E1405" s="400">
        <v>1.9204000000000001</v>
      </c>
      <c r="G1405" s="400">
        <v>7.4809999999999999</v>
      </c>
      <c r="H1405" s="400">
        <v>5.2666000000000004</v>
      </c>
      <c r="I1405" s="400">
        <v>8.4832000000000001</v>
      </c>
      <c r="J1405" s="400">
        <v>8.5568000000000008</v>
      </c>
      <c r="K1405" s="400">
        <v>6.8842999999999996</v>
      </c>
      <c r="L1405" s="400">
        <v>12.1478</v>
      </c>
      <c r="M1405" s="400">
        <v>7.2271999999999998</v>
      </c>
      <c r="N1405" s="400">
        <v>8.4194999999999993</v>
      </c>
      <c r="O1405" s="400">
        <v>4.8605999999999998</v>
      </c>
      <c r="P1405" s="399">
        <v>3.4392999999999998</v>
      </c>
      <c r="Q1405" s="399">
        <v>5.5316000000000001</v>
      </c>
      <c r="S1405" s="399">
        <v>5.5682999999999998</v>
      </c>
      <c r="X1405" s="399">
        <v>1.9623999999999999</v>
      </c>
      <c r="Y1405" s="399">
        <v>5.6319999999999997</v>
      </c>
      <c r="Z1405" s="399">
        <v>12.165100000000001</v>
      </c>
    </row>
    <row r="1406" spans="1:26">
      <c r="A1406" s="402">
        <v>44613</v>
      </c>
      <c r="E1406" s="400">
        <v>1.9204000000000001</v>
      </c>
      <c r="G1406" s="400">
        <v>7.4809999999999999</v>
      </c>
      <c r="H1406" s="400">
        <v>5.2666000000000004</v>
      </c>
      <c r="I1406" s="400">
        <v>8.4832000000000001</v>
      </c>
      <c r="J1406" s="400">
        <v>8.5568000000000008</v>
      </c>
      <c r="K1406" s="400">
        <v>6.8842999999999996</v>
      </c>
      <c r="L1406" s="400">
        <v>12.1478</v>
      </c>
      <c r="M1406" s="400">
        <v>7.2271999999999998</v>
      </c>
      <c r="N1406" s="400">
        <v>8.4194999999999993</v>
      </c>
      <c r="O1406" s="400">
        <v>4.8493000000000004</v>
      </c>
      <c r="P1406" s="399">
        <v>3.4321000000000002</v>
      </c>
      <c r="Q1406" s="399">
        <v>5.5176999999999996</v>
      </c>
      <c r="S1406" s="399">
        <v>5.5682999999999998</v>
      </c>
      <c r="X1406" s="399">
        <v>1.9623999999999999</v>
      </c>
      <c r="Y1406" s="399">
        <v>5.6319999999999997</v>
      </c>
      <c r="Z1406" s="399">
        <v>12.165100000000001</v>
      </c>
    </row>
    <row r="1407" spans="1:26">
      <c r="A1407" s="402">
        <v>44614</v>
      </c>
      <c r="E1407" s="400">
        <v>1.9204000000000001</v>
      </c>
      <c r="G1407" s="400">
        <v>7.4809999999999999</v>
      </c>
      <c r="H1407" s="400">
        <v>5.2666000000000004</v>
      </c>
      <c r="I1407" s="400">
        <v>8.4832000000000001</v>
      </c>
      <c r="J1407" s="400">
        <v>8.5568000000000008</v>
      </c>
      <c r="K1407" s="400">
        <v>6.8842999999999996</v>
      </c>
      <c r="L1407" s="400">
        <v>12.1478</v>
      </c>
      <c r="M1407" s="400">
        <v>7.2271999999999998</v>
      </c>
      <c r="N1407" s="400">
        <v>8.4194999999999993</v>
      </c>
      <c r="O1407" s="400">
        <v>4.8465999999999996</v>
      </c>
      <c r="P1407" s="399">
        <v>3.4679000000000002</v>
      </c>
      <c r="Q1407" s="399">
        <v>5.5057</v>
      </c>
      <c r="S1407" s="399">
        <v>5.5682999999999998</v>
      </c>
      <c r="X1407" s="399">
        <v>1.9623999999999999</v>
      </c>
      <c r="Y1407" s="399">
        <v>5.6319999999999997</v>
      </c>
      <c r="Z1407" s="399">
        <v>12.165100000000001</v>
      </c>
    </row>
    <row r="1408" spans="1:26">
      <c r="A1408" s="402">
        <v>44615</v>
      </c>
      <c r="E1408" s="400">
        <v>1.9204000000000001</v>
      </c>
      <c r="G1408" s="400">
        <v>7.4809999999999999</v>
      </c>
      <c r="H1408" s="400">
        <v>5.2666000000000004</v>
      </c>
      <c r="I1408" s="400">
        <v>8.4832000000000001</v>
      </c>
      <c r="J1408" s="400">
        <v>8.5568000000000008</v>
      </c>
      <c r="K1408" s="400">
        <v>6.8842999999999996</v>
      </c>
      <c r="L1408" s="400">
        <v>12.1478</v>
      </c>
      <c r="M1408" s="400">
        <v>7.2271999999999998</v>
      </c>
      <c r="N1408" s="400">
        <v>8.4194999999999993</v>
      </c>
      <c r="O1408" s="400">
        <v>4.8414999999999999</v>
      </c>
      <c r="P1408" s="399">
        <v>3.4460000000000002</v>
      </c>
      <c r="Q1408" s="399">
        <v>5.5004999999999997</v>
      </c>
      <c r="S1408" s="399">
        <v>5.5682999999999998</v>
      </c>
      <c r="X1408" s="399">
        <v>1.9623999999999999</v>
      </c>
      <c r="Y1408" s="399">
        <v>5.6319999999999997</v>
      </c>
      <c r="Z1408" s="399">
        <v>12.165100000000001</v>
      </c>
    </row>
    <row r="1409" spans="1:26">
      <c r="A1409" s="402">
        <v>44616</v>
      </c>
      <c r="E1409" s="400">
        <v>1.9204000000000001</v>
      </c>
      <c r="G1409" s="400">
        <v>7.4809999999999999</v>
      </c>
      <c r="H1409" s="400">
        <v>5.2666000000000004</v>
      </c>
      <c r="I1409" s="400">
        <v>8.4832000000000001</v>
      </c>
      <c r="J1409" s="400">
        <v>8.5568000000000008</v>
      </c>
      <c r="K1409" s="400">
        <v>6.8842999999999996</v>
      </c>
      <c r="L1409" s="400">
        <v>12.1478</v>
      </c>
      <c r="M1409" s="400">
        <v>7.2271999999999998</v>
      </c>
      <c r="N1409" s="400">
        <v>8.4194999999999993</v>
      </c>
      <c r="O1409" s="400">
        <v>4.8296000000000001</v>
      </c>
      <c r="P1409" s="399">
        <v>3.5272999999999999</v>
      </c>
      <c r="Q1409" s="399">
        <v>5.4797000000000002</v>
      </c>
      <c r="S1409" s="399">
        <v>5.5682999999999998</v>
      </c>
      <c r="X1409" s="399">
        <v>1.9623999999999999</v>
      </c>
      <c r="Y1409" s="399">
        <v>5.6319999999999997</v>
      </c>
      <c r="Z1409" s="399">
        <v>12.165100000000001</v>
      </c>
    </row>
    <row r="1410" spans="1:26">
      <c r="A1410" s="402">
        <v>44617</v>
      </c>
      <c r="E1410" s="400">
        <v>1.9204000000000001</v>
      </c>
      <c r="G1410" s="400">
        <v>7.4809999999999999</v>
      </c>
      <c r="H1410" s="400">
        <v>5.2666000000000004</v>
      </c>
      <c r="I1410" s="400">
        <v>8.4832000000000001</v>
      </c>
      <c r="J1410" s="400">
        <v>8.5568000000000008</v>
      </c>
      <c r="K1410" s="400">
        <v>6.8842999999999996</v>
      </c>
      <c r="L1410" s="400">
        <v>12.1478</v>
      </c>
      <c r="M1410" s="400">
        <v>7.2271999999999998</v>
      </c>
      <c r="N1410" s="400">
        <v>8.4194999999999993</v>
      </c>
      <c r="O1410" s="400">
        <v>4.8417000000000003</v>
      </c>
      <c r="P1410" s="399">
        <v>3.4988000000000001</v>
      </c>
      <c r="Q1410" s="399">
        <v>5.4850000000000003</v>
      </c>
      <c r="S1410" s="399">
        <v>5.5682999999999998</v>
      </c>
      <c r="X1410" s="399">
        <v>1.9623999999999999</v>
      </c>
      <c r="Y1410" s="399">
        <v>5.6319999999999997</v>
      </c>
      <c r="Z1410" s="399">
        <v>12.165100000000001</v>
      </c>
    </row>
    <row r="1411" spans="1:26">
      <c r="A1411" s="402">
        <v>44620</v>
      </c>
      <c r="E1411" s="400">
        <v>1.9204000000000001</v>
      </c>
      <c r="G1411" s="400">
        <v>7.4809999999999999</v>
      </c>
      <c r="H1411" s="400">
        <v>5.2666000000000004</v>
      </c>
      <c r="I1411" s="400">
        <v>8.4832000000000001</v>
      </c>
      <c r="J1411" s="400">
        <v>8.5568000000000008</v>
      </c>
      <c r="K1411" s="400">
        <v>6.8842999999999996</v>
      </c>
      <c r="L1411" s="400">
        <v>12.1478</v>
      </c>
      <c r="M1411" s="400">
        <v>7.2271999999999998</v>
      </c>
      <c r="N1411" s="400">
        <v>8.4194999999999993</v>
      </c>
      <c r="O1411" s="400">
        <v>4.8403</v>
      </c>
      <c r="P1411" s="399">
        <v>3.5087999999999999</v>
      </c>
      <c r="Q1411" s="399">
        <v>5.4874999999999998</v>
      </c>
      <c r="S1411" s="399">
        <v>5.5682999999999998</v>
      </c>
      <c r="X1411" s="399">
        <v>1.9623999999999999</v>
      </c>
      <c r="Y1411" s="399">
        <v>5.6319999999999997</v>
      </c>
      <c r="Z1411" s="399">
        <v>12.165100000000001</v>
      </c>
    </row>
    <row r="1412" spans="1:26">
      <c r="A1412" s="402">
        <v>44621</v>
      </c>
      <c r="E1412" s="400">
        <v>1.9092</v>
      </c>
      <c r="G1412" s="400">
        <v>7.2538</v>
      </c>
      <c r="H1412" s="400">
        <v>5.1589999999999998</v>
      </c>
      <c r="I1412" s="400">
        <v>8.3442000000000007</v>
      </c>
      <c r="J1412" s="400">
        <v>8.4937000000000005</v>
      </c>
      <c r="K1412" s="400">
        <v>6.8868</v>
      </c>
      <c r="L1412" s="400">
        <v>12.0237</v>
      </c>
      <c r="M1412" s="400">
        <v>7.0819000000000001</v>
      </c>
      <c r="N1412" s="400">
        <v>8.2562999999999995</v>
      </c>
      <c r="O1412" s="400">
        <v>4.8910999999999998</v>
      </c>
      <c r="P1412" s="399">
        <v>3.5192000000000001</v>
      </c>
      <c r="Q1412" s="399">
        <v>5.4924999999999997</v>
      </c>
      <c r="S1412" s="399">
        <v>5.5502000000000002</v>
      </c>
      <c r="X1412" s="399">
        <v>1.9515</v>
      </c>
      <c r="Y1412" s="399">
        <v>5.5964</v>
      </c>
      <c r="Z1412" s="399">
        <v>11.9909</v>
      </c>
    </row>
    <row r="1413" spans="1:26">
      <c r="A1413" s="402">
        <v>44622</v>
      </c>
      <c r="E1413" s="400">
        <v>1.9092</v>
      </c>
      <c r="G1413" s="400">
        <v>7.2538</v>
      </c>
      <c r="H1413" s="400">
        <v>5.1589999999999998</v>
      </c>
      <c r="I1413" s="400">
        <v>8.3442000000000007</v>
      </c>
      <c r="J1413" s="400">
        <v>8.4937000000000005</v>
      </c>
      <c r="K1413" s="400">
        <v>6.8868</v>
      </c>
      <c r="L1413" s="400">
        <v>12.0237</v>
      </c>
      <c r="M1413" s="400">
        <v>7.0819000000000001</v>
      </c>
      <c r="N1413" s="400">
        <v>8.2562999999999995</v>
      </c>
      <c r="O1413" s="400">
        <v>4.8865999999999996</v>
      </c>
      <c r="P1413" s="399">
        <v>3.5228000000000002</v>
      </c>
      <c r="Q1413" s="399">
        <v>5.4904999999999999</v>
      </c>
      <c r="S1413" s="399">
        <v>5.5502000000000002</v>
      </c>
      <c r="X1413" s="399">
        <v>1.9515</v>
      </c>
      <c r="Y1413" s="399">
        <v>5.5964</v>
      </c>
      <c r="Z1413" s="399">
        <v>11.9909</v>
      </c>
    </row>
    <row r="1414" spans="1:26">
      <c r="A1414" s="402">
        <v>44623</v>
      </c>
      <c r="E1414" s="400">
        <v>1.9092</v>
      </c>
      <c r="G1414" s="400">
        <v>7.2538</v>
      </c>
      <c r="H1414" s="400">
        <v>5.1589999999999998</v>
      </c>
      <c r="I1414" s="400">
        <v>8.3442000000000007</v>
      </c>
      <c r="J1414" s="400">
        <v>8.4937000000000005</v>
      </c>
      <c r="K1414" s="400">
        <v>6.8868</v>
      </c>
      <c r="L1414" s="400">
        <v>12.0237</v>
      </c>
      <c r="M1414" s="400">
        <v>7.0819000000000001</v>
      </c>
      <c r="N1414" s="400">
        <v>8.2562999999999995</v>
      </c>
      <c r="O1414" s="400">
        <v>4.8838999999999997</v>
      </c>
      <c r="P1414" s="399">
        <v>3.5343</v>
      </c>
      <c r="Q1414" s="399">
        <v>5.4839000000000002</v>
      </c>
      <c r="S1414" s="399">
        <v>5.5502000000000002</v>
      </c>
      <c r="X1414" s="399">
        <v>1.9515</v>
      </c>
      <c r="Y1414" s="399">
        <v>5.5964</v>
      </c>
      <c r="Z1414" s="399">
        <v>11.9909</v>
      </c>
    </row>
    <row r="1415" spans="1:26">
      <c r="A1415" s="402">
        <v>44624</v>
      </c>
      <c r="E1415" s="400">
        <v>1.9092</v>
      </c>
      <c r="G1415" s="400">
        <v>7.2538</v>
      </c>
      <c r="H1415" s="400">
        <v>5.1589999999999998</v>
      </c>
      <c r="I1415" s="400">
        <v>8.3442000000000007</v>
      </c>
      <c r="J1415" s="400">
        <v>8.4937000000000005</v>
      </c>
      <c r="K1415" s="400">
        <v>6.8868</v>
      </c>
      <c r="L1415" s="400">
        <v>12.0237</v>
      </c>
      <c r="M1415" s="400">
        <v>7.0819000000000001</v>
      </c>
      <c r="N1415" s="400">
        <v>8.2562999999999995</v>
      </c>
      <c r="O1415" s="400">
        <v>4.8752000000000004</v>
      </c>
      <c r="P1415" s="399">
        <v>3.5278</v>
      </c>
      <c r="Q1415" s="399">
        <v>5.4856999999999996</v>
      </c>
      <c r="S1415" s="399">
        <v>5.5502000000000002</v>
      </c>
      <c r="X1415" s="399">
        <v>1.9515</v>
      </c>
      <c r="Y1415" s="399">
        <v>5.5964</v>
      </c>
      <c r="Z1415" s="399">
        <v>11.9909</v>
      </c>
    </row>
    <row r="1416" spans="1:26">
      <c r="A1416" s="402">
        <v>44627</v>
      </c>
      <c r="E1416" s="400">
        <v>1.9092</v>
      </c>
      <c r="G1416" s="400">
        <v>7.2538</v>
      </c>
      <c r="H1416" s="400">
        <v>5.1589999999999998</v>
      </c>
      <c r="I1416" s="400">
        <v>8.3442000000000007</v>
      </c>
      <c r="J1416" s="400">
        <v>8.4937000000000005</v>
      </c>
      <c r="K1416" s="400">
        <v>6.8868</v>
      </c>
      <c r="L1416" s="400">
        <v>12.0237</v>
      </c>
      <c r="M1416" s="400">
        <v>7.0819000000000001</v>
      </c>
      <c r="N1416" s="400">
        <v>8.2562999999999995</v>
      </c>
      <c r="O1416" s="400">
        <v>4.8593000000000002</v>
      </c>
      <c r="P1416" s="399">
        <v>3.5569000000000002</v>
      </c>
      <c r="Q1416" s="399">
        <v>5.5285000000000002</v>
      </c>
      <c r="S1416" s="399">
        <v>5.5502000000000002</v>
      </c>
      <c r="X1416" s="399">
        <v>1.9515</v>
      </c>
      <c r="Y1416" s="399">
        <v>5.5964</v>
      </c>
      <c r="Z1416" s="399">
        <v>11.9909</v>
      </c>
    </row>
    <row r="1417" spans="1:26">
      <c r="A1417" s="402">
        <v>44628</v>
      </c>
      <c r="E1417" s="400">
        <v>1.9092</v>
      </c>
      <c r="G1417" s="400">
        <v>7.2538</v>
      </c>
      <c r="H1417" s="400">
        <v>5.1589999999999998</v>
      </c>
      <c r="I1417" s="400">
        <v>8.3442000000000007</v>
      </c>
      <c r="J1417" s="400">
        <v>8.4937000000000005</v>
      </c>
      <c r="K1417" s="400">
        <v>6.8868</v>
      </c>
      <c r="L1417" s="400">
        <v>12.0237</v>
      </c>
      <c r="M1417" s="400">
        <v>7.0819000000000001</v>
      </c>
      <c r="N1417" s="400">
        <v>8.2562999999999995</v>
      </c>
      <c r="O1417" s="400">
        <v>4.8502000000000001</v>
      </c>
      <c r="P1417" s="399">
        <v>3.5706000000000002</v>
      </c>
      <c r="Q1417" s="399">
        <v>5.5082000000000004</v>
      </c>
      <c r="S1417" s="399">
        <v>5.5502000000000002</v>
      </c>
      <c r="X1417" s="399">
        <v>1.9515</v>
      </c>
      <c r="Y1417" s="399">
        <v>5.5964</v>
      </c>
      <c r="Z1417" s="399">
        <v>11.9909</v>
      </c>
    </row>
    <row r="1418" spans="1:26">
      <c r="A1418" s="402">
        <v>44629</v>
      </c>
      <c r="E1418" s="400">
        <v>1.9092</v>
      </c>
      <c r="G1418" s="400">
        <v>7.2538</v>
      </c>
      <c r="H1418" s="400">
        <v>5.1589999999999998</v>
      </c>
      <c r="I1418" s="400">
        <v>8.3442000000000007</v>
      </c>
      <c r="J1418" s="400">
        <v>8.4937000000000005</v>
      </c>
      <c r="K1418" s="400">
        <v>6.8868</v>
      </c>
      <c r="L1418" s="400">
        <v>12.0237</v>
      </c>
      <c r="M1418" s="400">
        <v>7.0819000000000001</v>
      </c>
      <c r="N1418" s="400">
        <v>8.2562999999999995</v>
      </c>
      <c r="O1418" s="400">
        <v>4.8460000000000001</v>
      </c>
      <c r="P1418" s="399">
        <v>3.5703999999999998</v>
      </c>
      <c r="Q1418" s="399">
        <v>5.5118999999999998</v>
      </c>
      <c r="S1418" s="399">
        <v>5.5502000000000002</v>
      </c>
      <c r="X1418" s="399">
        <v>1.9515</v>
      </c>
      <c r="Y1418" s="399">
        <v>5.5964</v>
      </c>
      <c r="Z1418" s="399">
        <v>11.9909</v>
      </c>
    </row>
    <row r="1419" spans="1:26">
      <c r="A1419" s="402">
        <v>44630</v>
      </c>
      <c r="E1419" s="400">
        <v>1.9092</v>
      </c>
      <c r="G1419" s="400">
        <v>7.2538</v>
      </c>
      <c r="H1419" s="400">
        <v>5.1589999999999998</v>
      </c>
      <c r="I1419" s="400">
        <v>8.3442000000000007</v>
      </c>
      <c r="J1419" s="400">
        <v>8.4937000000000005</v>
      </c>
      <c r="K1419" s="400">
        <v>6.8868</v>
      </c>
      <c r="L1419" s="400">
        <v>12.0237</v>
      </c>
      <c r="M1419" s="400">
        <v>7.0819000000000001</v>
      </c>
      <c r="N1419" s="400">
        <v>8.2562999999999995</v>
      </c>
      <c r="O1419" s="400">
        <v>4.8365999999999998</v>
      </c>
      <c r="P1419" s="399">
        <v>3.5653999999999999</v>
      </c>
      <c r="Q1419" s="399">
        <v>5.5163000000000002</v>
      </c>
      <c r="S1419" s="399">
        <v>5.5502000000000002</v>
      </c>
      <c r="X1419" s="399">
        <v>1.9515</v>
      </c>
      <c r="Y1419" s="399">
        <v>5.5964</v>
      </c>
      <c r="Z1419" s="399">
        <v>11.9909</v>
      </c>
    </row>
    <row r="1420" spans="1:26">
      <c r="A1420" s="402">
        <v>44631</v>
      </c>
      <c r="E1420" s="400">
        <v>1.9092</v>
      </c>
      <c r="G1420" s="400">
        <v>7.2538</v>
      </c>
      <c r="H1420" s="400">
        <v>5.1589999999999998</v>
      </c>
      <c r="I1420" s="400">
        <v>8.3442000000000007</v>
      </c>
      <c r="J1420" s="400">
        <v>8.4937000000000005</v>
      </c>
      <c r="K1420" s="400">
        <v>6.8868</v>
      </c>
      <c r="L1420" s="400">
        <v>12.0237</v>
      </c>
      <c r="M1420" s="400">
        <v>7.0819000000000001</v>
      </c>
      <c r="N1420" s="400">
        <v>8.2562999999999995</v>
      </c>
      <c r="O1420" s="400">
        <v>4.8296999999999999</v>
      </c>
      <c r="P1420" s="399">
        <v>3.5621</v>
      </c>
      <c r="Q1420" s="399">
        <v>5.52</v>
      </c>
      <c r="S1420" s="399">
        <v>5.5502000000000002</v>
      </c>
      <c r="X1420" s="399">
        <v>1.9515</v>
      </c>
      <c r="Y1420" s="399">
        <v>5.5964</v>
      </c>
      <c r="Z1420" s="399">
        <v>11.9909</v>
      </c>
    </row>
    <row r="1421" spans="1:26">
      <c r="A1421" s="402">
        <v>44634</v>
      </c>
      <c r="E1421" s="400">
        <v>1.9092</v>
      </c>
      <c r="G1421" s="400">
        <v>7.2538</v>
      </c>
      <c r="H1421" s="400">
        <v>5.1589999999999998</v>
      </c>
      <c r="I1421" s="400">
        <v>8.3442000000000007</v>
      </c>
      <c r="J1421" s="400">
        <v>8.4937000000000005</v>
      </c>
      <c r="K1421" s="400">
        <v>6.8868</v>
      </c>
      <c r="L1421" s="400">
        <v>12.0237</v>
      </c>
      <c r="M1421" s="400">
        <v>7.0819000000000001</v>
      </c>
      <c r="N1421" s="400">
        <v>8.2562999999999995</v>
      </c>
      <c r="O1421" s="400">
        <v>4.8068999999999997</v>
      </c>
      <c r="P1421" s="399">
        <v>3.5447000000000002</v>
      </c>
      <c r="Q1421" s="399">
        <v>5.5031999999999996</v>
      </c>
      <c r="S1421" s="399">
        <v>5.5502000000000002</v>
      </c>
      <c r="X1421" s="399">
        <v>1.9515</v>
      </c>
      <c r="Y1421" s="399">
        <v>5.5964</v>
      </c>
      <c r="Z1421" s="399">
        <v>11.9909</v>
      </c>
    </row>
    <row r="1422" spans="1:26">
      <c r="A1422" s="402">
        <v>44635</v>
      </c>
      <c r="E1422" s="400">
        <v>1.9092</v>
      </c>
      <c r="G1422" s="400">
        <v>7.2538</v>
      </c>
      <c r="H1422" s="400">
        <v>5.1589999999999998</v>
      </c>
      <c r="I1422" s="400">
        <v>8.3442000000000007</v>
      </c>
      <c r="J1422" s="400">
        <v>8.4937000000000005</v>
      </c>
      <c r="K1422" s="400">
        <v>6.8868</v>
      </c>
      <c r="L1422" s="400">
        <v>12.0237</v>
      </c>
      <c r="M1422" s="400">
        <v>7.0819000000000001</v>
      </c>
      <c r="N1422" s="400">
        <v>8.2562999999999995</v>
      </c>
      <c r="O1422" s="400">
        <v>4.8102999999999998</v>
      </c>
      <c r="P1422" s="399">
        <v>3.5644999999999998</v>
      </c>
      <c r="Q1422" s="399">
        <v>5.5045999999999999</v>
      </c>
      <c r="S1422" s="399">
        <v>5.5502000000000002</v>
      </c>
      <c r="X1422" s="399">
        <v>1.9515</v>
      </c>
      <c r="Y1422" s="399">
        <v>5.5964</v>
      </c>
      <c r="Z1422" s="399">
        <v>11.9909</v>
      </c>
    </row>
    <row r="1423" spans="1:26">
      <c r="A1423" s="402">
        <v>44636</v>
      </c>
      <c r="E1423" s="400">
        <v>1.9092</v>
      </c>
      <c r="G1423" s="400">
        <v>7.2538</v>
      </c>
      <c r="H1423" s="400">
        <v>5.1589999999999998</v>
      </c>
      <c r="I1423" s="400">
        <v>8.3442000000000007</v>
      </c>
      <c r="J1423" s="400">
        <v>8.4937000000000005</v>
      </c>
      <c r="K1423" s="400">
        <v>6.8868</v>
      </c>
      <c r="L1423" s="400">
        <v>12.0237</v>
      </c>
      <c r="M1423" s="400">
        <v>7.0819000000000001</v>
      </c>
      <c r="N1423" s="400">
        <v>8.2562999999999995</v>
      </c>
      <c r="O1423" s="400">
        <v>4.8192000000000004</v>
      </c>
      <c r="P1423" s="399">
        <v>3.5605000000000002</v>
      </c>
      <c r="Q1423" s="399">
        <v>5.5091999999999999</v>
      </c>
      <c r="S1423" s="399">
        <v>5.5502000000000002</v>
      </c>
      <c r="X1423" s="399">
        <v>1.9515</v>
      </c>
      <c r="Y1423" s="399">
        <v>5.5964</v>
      </c>
      <c r="Z1423" s="399">
        <v>11.9909</v>
      </c>
    </row>
    <row r="1424" spans="1:26">
      <c r="A1424" s="402">
        <v>44637</v>
      </c>
      <c r="E1424" s="400">
        <v>1.9092</v>
      </c>
      <c r="G1424" s="400">
        <v>7.2538</v>
      </c>
      <c r="H1424" s="400">
        <v>5.1589999999999998</v>
      </c>
      <c r="I1424" s="400">
        <v>8.3442000000000007</v>
      </c>
      <c r="J1424" s="400">
        <v>8.4937000000000005</v>
      </c>
      <c r="K1424" s="400">
        <v>6.8868</v>
      </c>
      <c r="L1424" s="400">
        <v>12.0237</v>
      </c>
      <c r="M1424" s="400">
        <v>7.0819000000000001</v>
      </c>
      <c r="N1424" s="400">
        <v>8.2562999999999995</v>
      </c>
      <c r="O1424" s="400">
        <v>4.8249000000000004</v>
      </c>
      <c r="P1424" s="399">
        <v>3.5312000000000001</v>
      </c>
      <c r="Q1424" s="399">
        <v>5.5111999999999997</v>
      </c>
      <c r="S1424" s="399">
        <v>5.5502000000000002</v>
      </c>
      <c r="X1424" s="399">
        <v>1.9515</v>
      </c>
      <c r="Y1424" s="399">
        <v>5.5964</v>
      </c>
      <c r="Z1424" s="399">
        <v>11.9909</v>
      </c>
    </row>
    <row r="1425" spans="1:26">
      <c r="A1425" s="402">
        <v>44638</v>
      </c>
      <c r="E1425" s="400">
        <v>1.9092</v>
      </c>
      <c r="G1425" s="400">
        <v>7.2538</v>
      </c>
      <c r="H1425" s="400">
        <v>5.1589999999999998</v>
      </c>
      <c r="I1425" s="400">
        <v>8.3442000000000007</v>
      </c>
      <c r="J1425" s="400">
        <v>8.4937000000000005</v>
      </c>
      <c r="K1425" s="400">
        <v>6.8868</v>
      </c>
      <c r="L1425" s="400">
        <v>12.0237</v>
      </c>
      <c r="M1425" s="400">
        <v>7.0819000000000001</v>
      </c>
      <c r="N1425" s="400">
        <v>8.2562999999999995</v>
      </c>
      <c r="O1425" s="400">
        <v>4.8247</v>
      </c>
      <c r="P1425" s="399">
        <v>3.5209999999999999</v>
      </c>
      <c r="Q1425" s="399">
        <v>5.5046999999999997</v>
      </c>
      <c r="S1425" s="399">
        <v>5.5502000000000002</v>
      </c>
      <c r="X1425" s="399">
        <v>1.9515</v>
      </c>
      <c r="Y1425" s="399">
        <v>5.5964</v>
      </c>
      <c r="Z1425" s="399">
        <v>11.9909</v>
      </c>
    </row>
    <row r="1426" spans="1:26">
      <c r="A1426" s="402">
        <v>44641</v>
      </c>
      <c r="E1426" s="400">
        <v>1.9092</v>
      </c>
      <c r="G1426" s="400">
        <v>7.2538</v>
      </c>
      <c r="H1426" s="400">
        <v>5.1589999999999998</v>
      </c>
      <c r="I1426" s="400">
        <v>8.3442000000000007</v>
      </c>
      <c r="J1426" s="400">
        <v>8.4937000000000005</v>
      </c>
      <c r="K1426" s="400">
        <v>6.8868</v>
      </c>
      <c r="L1426" s="400">
        <v>12.0237</v>
      </c>
      <c r="M1426" s="400">
        <v>7.0819000000000001</v>
      </c>
      <c r="N1426" s="400">
        <v>8.2562999999999995</v>
      </c>
      <c r="O1426" s="400">
        <v>4.8129999999999997</v>
      </c>
      <c r="P1426" s="399">
        <v>3.4965000000000002</v>
      </c>
      <c r="Q1426" s="399">
        <v>5.4954000000000001</v>
      </c>
      <c r="S1426" s="399">
        <v>5.5502000000000002</v>
      </c>
      <c r="X1426" s="399">
        <v>1.9515</v>
      </c>
      <c r="Y1426" s="399">
        <v>5.5964</v>
      </c>
      <c r="Z1426" s="399">
        <v>11.9909</v>
      </c>
    </row>
    <row r="1427" spans="1:26">
      <c r="A1427" s="402">
        <v>44642</v>
      </c>
      <c r="E1427" s="400">
        <v>1.9092</v>
      </c>
      <c r="G1427" s="400">
        <v>7.2538</v>
      </c>
      <c r="H1427" s="400">
        <v>5.1589999999999998</v>
      </c>
      <c r="I1427" s="400">
        <v>8.3442000000000007</v>
      </c>
      <c r="J1427" s="400">
        <v>8.4937000000000005</v>
      </c>
      <c r="K1427" s="400">
        <v>6.8868</v>
      </c>
      <c r="L1427" s="400">
        <v>12.0237</v>
      </c>
      <c r="M1427" s="400">
        <v>7.0819000000000001</v>
      </c>
      <c r="N1427" s="400">
        <v>8.2562999999999995</v>
      </c>
      <c r="O1427" s="400">
        <v>4.8022</v>
      </c>
      <c r="P1427" s="399">
        <v>3.4893999999999998</v>
      </c>
      <c r="Q1427" s="399">
        <v>5.4795999999999996</v>
      </c>
      <c r="S1427" s="399">
        <v>5.5502000000000002</v>
      </c>
      <c r="X1427" s="399">
        <v>1.9515</v>
      </c>
      <c r="Y1427" s="399">
        <v>5.5964</v>
      </c>
      <c r="Z1427" s="399">
        <v>11.9909</v>
      </c>
    </row>
    <row r="1428" spans="1:26">
      <c r="A1428" s="402">
        <v>44643</v>
      </c>
      <c r="E1428" s="400">
        <v>1.9092</v>
      </c>
      <c r="G1428" s="400">
        <v>7.2538</v>
      </c>
      <c r="H1428" s="400">
        <v>5.1589999999999998</v>
      </c>
      <c r="I1428" s="400">
        <v>8.3442000000000007</v>
      </c>
      <c r="J1428" s="400">
        <v>8.4937000000000005</v>
      </c>
      <c r="K1428" s="400">
        <v>6.8868</v>
      </c>
      <c r="L1428" s="400">
        <v>12.0237</v>
      </c>
      <c r="M1428" s="400">
        <v>7.0819000000000001</v>
      </c>
      <c r="N1428" s="400">
        <v>8.2562999999999995</v>
      </c>
      <c r="O1428" s="400">
        <v>4.8000999999999996</v>
      </c>
      <c r="P1428" s="399">
        <v>3.4737</v>
      </c>
      <c r="Q1428" s="399">
        <v>5.4749999999999996</v>
      </c>
      <c r="S1428" s="399">
        <v>5.5502000000000002</v>
      </c>
      <c r="X1428" s="399">
        <v>1.9515</v>
      </c>
      <c r="Y1428" s="399">
        <v>5.5964</v>
      </c>
      <c r="Z1428" s="399">
        <v>11.9909</v>
      </c>
    </row>
    <row r="1429" spans="1:26">
      <c r="A1429" s="402">
        <v>44644</v>
      </c>
      <c r="E1429" s="400">
        <v>1.9092</v>
      </c>
      <c r="G1429" s="400">
        <v>7.2538</v>
      </c>
      <c r="H1429" s="400">
        <v>5.1589999999999998</v>
      </c>
      <c r="I1429" s="400">
        <v>8.3442000000000007</v>
      </c>
      <c r="J1429" s="400">
        <v>8.4937000000000005</v>
      </c>
      <c r="K1429" s="400">
        <v>6.8868</v>
      </c>
      <c r="L1429" s="400">
        <v>12.0237</v>
      </c>
      <c r="M1429" s="400">
        <v>7.0819000000000001</v>
      </c>
      <c r="N1429" s="400">
        <v>8.2562999999999995</v>
      </c>
      <c r="O1429" s="400">
        <v>4.7953000000000001</v>
      </c>
      <c r="P1429" s="399">
        <v>3.4685999999999999</v>
      </c>
      <c r="Q1429" s="399">
        <v>5.4729999999999999</v>
      </c>
      <c r="S1429" s="399">
        <v>5.5502000000000002</v>
      </c>
      <c r="X1429" s="399">
        <v>1.9515</v>
      </c>
      <c r="Y1429" s="399">
        <v>5.5964</v>
      </c>
      <c r="Z1429" s="399">
        <v>11.9909</v>
      </c>
    </row>
    <row r="1430" spans="1:26">
      <c r="A1430" s="402">
        <v>44645</v>
      </c>
      <c r="E1430" s="400">
        <v>1.9092</v>
      </c>
      <c r="G1430" s="400">
        <v>7.2538</v>
      </c>
      <c r="H1430" s="400">
        <v>5.1589999999999998</v>
      </c>
      <c r="I1430" s="400">
        <v>8.3442000000000007</v>
      </c>
      <c r="J1430" s="400">
        <v>8.4937000000000005</v>
      </c>
      <c r="K1430" s="400">
        <v>6.8868</v>
      </c>
      <c r="L1430" s="400">
        <v>12.0237</v>
      </c>
      <c r="M1430" s="400">
        <v>7.0819000000000001</v>
      </c>
      <c r="N1430" s="400">
        <v>8.2562999999999995</v>
      </c>
      <c r="O1430" s="400">
        <v>4.7911000000000001</v>
      </c>
      <c r="P1430" s="399">
        <v>3.4569000000000001</v>
      </c>
      <c r="Q1430" s="399">
        <v>5.4607999999999999</v>
      </c>
      <c r="S1430" s="399">
        <v>5.5502000000000002</v>
      </c>
      <c r="X1430" s="399">
        <v>1.9515</v>
      </c>
      <c r="Y1430" s="399">
        <v>5.5964</v>
      </c>
      <c r="Z1430" s="399">
        <v>11.9909</v>
      </c>
    </row>
    <row r="1431" spans="1:26">
      <c r="A1431" s="402">
        <v>44648</v>
      </c>
      <c r="E1431" s="400">
        <v>1.9092</v>
      </c>
      <c r="G1431" s="400">
        <v>7.2538</v>
      </c>
      <c r="H1431" s="400">
        <v>5.1589999999999998</v>
      </c>
      <c r="I1431" s="400">
        <v>8.3442000000000007</v>
      </c>
      <c r="J1431" s="400">
        <v>8.4937000000000005</v>
      </c>
      <c r="K1431" s="400">
        <v>6.8868</v>
      </c>
      <c r="L1431" s="400">
        <v>12.0237</v>
      </c>
      <c r="M1431" s="400">
        <v>7.0819000000000001</v>
      </c>
      <c r="N1431" s="400">
        <v>8.2562999999999995</v>
      </c>
      <c r="O1431" s="400">
        <v>4.7797999999999998</v>
      </c>
      <c r="P1431" s="399">
        <v>3.4355000000000002</v>
      </c>
      <c r="Q1431" s="399">
        <v>5.4470999999999998</v>
      </c>
      <c r="S1431" s="399">
        <v>5.5502000000000002</v>
      </c>
      <c r="X1431" s="399">
        <v>1.9515</v>
      </c>
      <c r="Y1431" s="399">
        <v>5.5964</v>
      </c>
      <c r="Z1431" s="399">
        <v>11.9909</v>
      </c>
    </row>
    <row r="1432" spans="1:26">
      <c r="A1432" s="402">
        <v>44649</v>
      </c>
      <c r="E1432" s="400">
        <v>1.9092</v>
      </c>
      <c r="G1432" s="400">
        <v>7.2538</v>
      </c>
      <c r="H1432" s="400">
        <v>5.1589999999999998</v>
      </c>
      <c r="I1432" s="400">
        <v>8.3442000000000007</v>
      </c>
      <c r="J1432" s="400">
        <v>8.4937000000000005</v>
      </c>
      <c r="K1432" s="400">
        <v>6.8868</v>
      </c>
      <c r="L1432" s="400">
        <v>12.0237</v>
      </c>
      <c r="M1432" s="400">
        <v>7.0819000000000001</v>
      </c>
      <c r="N1432" s="400">
        <v>8.2562999999999995</v>
      </c>
      <c r="O1432" s="400">
        <v>4.7850000000000001</v>
      </c>
      <c r="P1432" s="399">
        <v>3.4060000000000001</v>
      </c>
      <c r="Q1432" s="399">
        <v>5.4503000000000004</v>
      </c>
      <c r="S1432" s="399">
        <v>5.5502000000000002</v>
      </c>
      <c r="X1432" s="399">
        <v>1.9515</v>
      </c>
      <c r="Y1432" s="399">
        <v>5.5964</v>
      </c>
      <c r="Z1432" s="399">
        <v>11.9909</v>
      </c>
    </row>
    <row r="1433" spans="1:26">
      <c r="A1433" s="402">
        <v>44650</v>
      </c>
      <c r="E1433" s="400">
        <v>1.9092</v>
      </c>
      <c r="G1433" s="400">
        <v>7.2538</v>
      </c>
      <c r="H1433" s="400">
        <v>5.1589999999999998</v>
      </c>
      <c r="I1433" s="400">
        <v>8.3442000000000007</v>
      </c>
      <c r="J1433" s="400">
        <v>8.4937000000000005</v>
      </c>
      <c r="K1433" s="400">
        <v>6.8868</v>
      </c>
      <c r="L1433" s="400">
        <v>12.0237</v>
      </c>
      <c r="M1433" s="400">
        <v>7.0819000000000001</v>
      </c>
      <c r="N1433" s="400">
        <v>8.2562999999999995</v>
      </c>
      <c r="O1433" s="400">
        <v>4.7877000000000001</v>
      </c>
      <c r="P1433" s="399">
        <v>3.4045999999999998</v>
      </c>
      <c r="Q1433" s="399">
        <v>5.4539999999999997</v>
      </c>
      <c r="S1433" s="399">
        <v>5.5502000000000002</v>
      </c>
      <c r="X1433" s="399">
        <v>1.9515</v>
      </c>
      <c r="Y1433" s="399">
        <v>5.5964</v>
      </c>
      <c r="Z1433" s="399">
        <v>11.9909</v>
      </c>
    </row>
    <row r="1434" spans="1:26">
      <c r="A1434" s="402">
        <v>44651</v>
      </c>
      <c r="E1434" s="400">
        <v>1.9092</v>
      </c>
      <c r="G1434" s="400">
        <v>7.2538</v>
      </c>
      <c r="H1434" s="400">
        <v>5.1589999999999998</v>
      </c>
      <c r="I1434" s="400">
        <v>8.3442000000000007</v>
      </c>
      <c r="J1434" s="400">
        <v>8.4937000000000005</v>
      </c>
      <c r="K1434" s="400">
        <v>6.8868</v>
      </c>
      <c r="L1434" s="400">
        <v>12.0237</v>
      </c>
      <c r="M1434" s="400">
        <v>7.0819000000000001</v>
      </c>
      <c r="N1434" s="400">
        <v>8.2562999999999995</v>
      </c>
      <c r="O1434" s="400">
        <v>4.7881</v>
      </c>
      <c r="P1434" s="399">
        <v>3.4028</v>
      </c>
      <c r="Q1434" s="399">
        <v>5.4546999999999999</v>
      </c>
      <c r="S1434" s="399">
        <v>5.5502000000000002</v>
      </c>
      <c r="X1434" s="399">
        <v>1.9515</v>
      </c>
      <c r="Y1434" s="399">
        <v>5.5964</v>
      </c>
      <c r="Z1434" s="399">
        <v>11.9909</v>
      </c>
    </row>
    <row r="1435" spans="1:26">
      <c r="A1435" s="402">
        <v>44652</v>
      </c>
      <c r="E1435" s="400">
        <v>1.9749000000000001</v>
      </c>
      <c r="G1435" s="400">
        <v>7.2628000000000004</v>
      </c>
      <c r="H1435" s="400">
        <v>5.13</v>
      </c>
      <c r="I1435" s="400">
        <v>8.2363999999999997</v>
      </c>
      <c r="J1435" s="400">
        <v>8.3605999999999998</v>
      </c>
      <c r="K1435" s="400">
        <v>6.7382999999999997</v>
      </c>
      <c r="L1435" s="400">
        <v>12.1449</v>
      </c>
      <c r="M1435" s="400">
        <v>7.0381999999999998</v>
      </c>
      <c r="N1435" s="400">
        <v>8.1782000000000004</v>
      </c>
      <c r="O1435" s="400">
        <v>4.8277000000000001</v>
      </c>
      <c r="P1435" s="399">
        <v>3.4192999999999998</v>
      </c>
      <c r="Q1435" s="399">
        <v>5.6948999999999996</v>
      </c>
      <c r="S1435" s="399">
        <v>5.4701000000000004</v>
      </c>
      <c r="X1435" s="399">
        <v>1.9866999999999999</v>
      </c>
      <c r="Y1435" s="399">
        <v>5.6125999999999996</v>
      </c>
      <c r="Z1435" s="399">
        <v>11.977399999999999</v>
      </c>
    </row>
    <row r="1436" spans="1:26">
      <c r="A1436" s="402">
        <v>44655</v>
      </c>
      <c r="E1436" s="400">
        <v>1.9749000000000001</v>
      </c>
      <c r="G1436" s="400">
        <v>7.2628000000000004</v>
      </c>
      <c r="H1436" s="400">
        <v>5.13</v>
      </c>
      <c r="I1436" s="400">
        <v>8.2363999999999997</v>
      </c>
      <c r="J1436" s="400">
        <v>8.3605999999999998</v>
      </c>
      <c r="K1436" s="400">
        <v>6.7382999999999997</v>
      </c>
      <c r="L1436" s="400">
        <v>12.1449</v>
      </c>
      <c r="M1436" s="400">
        <v>7.0381999999999998</v>
      </c>
      <c r="N1436" s="400">
        <v>8.1782000000000004</v>
      </c>
      <c r="O1436" s="400">
        <v>4.8174000000000001</v>
      </c>
      <c r="P1436" s="399">
        <v>3.3996</v>
      </c>
      <c r="Q1436" s="399">
        <v>5.6871999999999998</v>
      </c>
      <c r="S1436" s="399">
        <v>5.4701000000000004</v>
      </c>
      <c r="X1436" s="399">
        <v>1.9866999999999999</v>
      </c>
      <c r="Y1436" s="399">
        <v>5.6125999999999996</v>
      </c>
      <c r="Z1436" s="399">
        <v>11.977399999999999</v>
      </c>
    </row>
    <row r="1437" spans="1:26">
      <c r="A1437" s="402">
        <v>44656</v>
      </c>
      <c r="E1437" s="400">
        <v>1.9749000000000001</v>
      </c>
      <c r="G1437" s="400">
        <v>7.2628000000000004</v>
      </c>
      <c r="H1437" s="400">
        <v>5.13</v>
      </c>
      <c r="I1437" s="400">
        <v>8.2363999999999997</v>
      </c>
      <c r="J1437" s="400">
        <v>8.3605999999999998</v>
      </c>
      <c r="K1437" s="400">
        <v>6.7382999999999997</v>
      </c>
      <c r="L1437" s="400">
        <v>12.1449</v>
      </c>
      <c r="M1437" s="400">
        <v>7.0381999999999998</v>
      </c>
      <c r="N1437" s="400">
        <v>8.1782000000000004</v>
      </c>
      <c r="O1437" s="400">
        <v>4.8105000000000002</v>
      </c>
      <c r="P1437" s="399">
        <v>3.3908</v>
      </c>
      <c r="Q1437" s="399">
        <v>5.6864999999999997</v>
      </c>
      <c r="S1437" s="399">
        <v>5.4701000000000004</v>
      </c>
      <c r="X1437" s="399">
        <v>1.9866999999999999</v>
      </c>
      <c r="Y1437" s="399">
        <v>5.6125999999999996</v>
      </c>
      <c r="Z1437" s="399">
        <v>11.977399999999999</v>
      </c>
    </row>
    <row r="1438" spans="1:26">
      <c r="A1438" s="402">
        <v>44657</v>
      </c>
      <c r="E1438" s="400">
        <v>1.9749000000000001</v>
      </c>
      <c r="G1438" s="400">
        <v>7.2628000000000004</v>
      </c>
      <c r="H1438" s="400">
        <v>5.13</v>
      </c>
      <c r="I1438" s="400">
        <v>8.2363999999999997</v>
      </c>
      <c r="J1438" s="400">
        <v>8.3605999999999998</v>
      </c>
      <c r="K1438" s="400">
        <v>6.7382999999999997</v>
      </c>
      <c r="L1438" s="400">
        <v>12.1449</v>
      </c>
      <c r="M1438" s="400">
        <v>7.0381999999999998</v>
      </c>
      <c r="N1438" s="400">
        <v>8.1782000000000004</v>
      </c>
      <c r="O1438" s="400">
        <v>4.7938999999999998</v>
      </c>
      <c r="P1438" s="399">
        <v>3.4024999999999999</v>
      </c>
      <c r="Q1438" s="399">
        <v>5.6788999999999996</v>
      </c>
      <c r="S1438" s="399">
        <v>5.4701000000000004</v>
      </c>
      <c r="X1438" s="399">
        <v>1.9866999999999999</v>
      </c>
      <c r="Y1438" s="399">
        <v>5.6125999999999996</v>
      </c>
      <c r="Z1438" s="399">
        <v>11.977399999999999</v>
      </c>
    </row>
    <row r="1439" spans="1:26">
      <c r="A1439" s="402">
        <v>44658</v>
      </c>
      <c r="E1439" s="400">
        <v>1.9749000000000001</v>
      </c>
      <c r="G1439" s="400">
        <v>7.2628000000000004</v>
      </c>
      <c r="H1439" s="400">
        <v>5.13</v>
      </c>
      <c r="I1439" s="400">
        <v>8.2363999999999997</v>
      </c>
      <c r="J1439" s="400">
        <v>8.3605999999999998</v>
      </c>
      <c r="K1439" s="400">
        <v>6.7382999999999997</v>
      </c>
      <c r="L1439" s="400">
        <v>12.1449</v>
      </c>
      <c r="M1439" s="400">
        <v>7.0381999999999998</v>
      </c>
      <c r="N1439" s="400">
        <v>8.1782000000000004</v>
      </c>
      <c r="O1439" s="400">
        <v>4.7854000000000001</v>
      </c>
      <c r="P1439" s="399">
        <v>3.4184000000000001</v>
      </c>
      <c r="Q1439" s="399">
        <v>5.6715999999999998</v>
      </c>
      <c r="S1439" s="399">
        <v>5.4701000000000004</v>
      </c>
      <c r="X1439" s="399">
        <v>1.9866999999999999</v>
      </c>
      <c r="Y1439" s="399">
        <v>5.6125999999999996</v>
      </c>
      <c r="Z1439" s="399">
        <v>11.977399999999999</v>
      </c>
    </row>
    <row r="1440" spans="1:26">
      <c r="A1440" s="402">
        <v>44659</v>
      </c>
      <c r="E1440" s="400">
        <v>1.9749000000000001</v>
      </c>
      <c r="G1440" s="400">
        <v>7.2628000000000004</v>
      </c>
      <c r="H1440" s="400">
        <v>5.13</v>
      </c>
      <c r="I1440" s="400">
        <v>8.2363999999999997</v>
      </c>
      <c r="J1440" s="400">
        <v>8.3605999999999998</v>
      </c>
      <c r="K1440" s="400">
        <v>6.7382999999999997</v>
      </c>
      <c r="L1440" s="400">
        <v>12.1449</v>
      </c>
      <c r="M1440" s="400">
        <v>7.0381999999999998</v>
      </c>
      <c r="N1440" s="400">
        <v>8.1782000000000004</v>
      </c>
      <c r="O1440" s="400">
        <v>4.7748999999999997</v>
      </c>
      <c r="P1440" s="399">
        <v>3.4026000000000001</v>
      </c>
      <c r="Q1440" s="399">
        <v>5.6619999999999999</v>
      </c>
      <c r="S1440" s="399">
        <v>5.4701000000000004</v>
      </c>
      <c r="X1440" s="399">
        <v>1.9866999999999999</v>
      </c>
      <c r="Y1440" s="399">
        <v>5.6125999999999996</v>
      </c>
      <c r="Z1440" s="399">
        <v>11.977399999999999</v>
      </c>
    </row>
    <row r="1441" spans="1:26">
      <c r="A1441" s="402">
        <v>44662</v>
      </c>
      <c r="E1441" s="400">
        <v>1.9749000000000001</v>
      </c>
      <c r="G1441" s="400">
        <v>7.2628000000000004</v>
      </c>
      <c r="H1441" s="400">
        <v>5.13</v>
      </c>
      <c r="I1441" s="400">
        <v>8.2363999999999997</v>
      </c>
      <c r="J1441" s="400">
        <v>8.3605999999999998</v>
      </c>
      <c r="K1441" s="400">
        <v>6.7382999999999997</v>
      </c>
      <c r="L1441" s="400">
        <v>12.1449</v>
      </c>
      <c r="M1441" s="400">
        <v>7.0381999999999998</v>
      </c>
      <c r="N1441" s="400">
        <v>8.1782000000000004</v>
      </c>
      <c r="O1441" s="400">
        <v>4.7545000000000002</v>
      </c>
      <c r="P1441" s="399">
        <v>3.4001000000000001</v>
      </c>
      <c r="Q1441" s="399">
        <v>5.6357999999999997</v>
      </c>
      <c r="S1441" s="399">
        <v>5.4701000000000004</v>
      </c>
      <c r="X1441" s="399">
        <v>1.9866999999999999</v>
      </c>
      <c r="Y1441" s="399">
        <v>5.6125999999999996</v>
      </c>
      <c r="Z1441" s="399">
        <v>11.977399999999999</v>
      </c>
    </row>
    <row r="1442" spans="1:26">
      <c r="A1442" s="402">
        <v>44663</v>
      </c>
      <c r="E1442" s="400">
        <v>1.9749000000000001</v>
      </c>
      <c r="G1442" s="400">
        <v>7.2628000000000004</v>
      </c>
      <c r="H1442" s="400">
        <v>5.13</v>
      </c>
      <c r="I1442" s="400">
        <v>8.2363999999999997</v>
      </c>
      <c r="J1442" s="400">
        <v>8.3605999999999998</v>
      </c>
      <c r="K1442" s="400">
        <v>6.7382999999999997</v>
      </c>
      <c r="L1442" s="400">
        <v>12.1449</v>
      </c>
      <c r="M1442" s="400">
        <v>7.0381999999999998</v>
      </c>
      <c r="N1442" s="400">
        <v>8.1782000000000004</v>
      </c>
      <c r="O1442" s="400">
        <v>4.7515999999999998</v>
      </c>
      <c r="P1442" s="399">
        <v>3.4203999999999999</v>
      </c>
      <c r="Q1442" s="399">
        <v>5.6268000000000002</v>
      </c>
      <c r="S1442" s="399">
        <v>5.4701000000000004</v>
      </c>
      <c r="X1442" s="399">
        <v>1.9866999999999999</v>
      </c>
      <c r="Y1442" s="399">
        <v>5.6125999999999996</v>
      </c>
      <c r="Z1442" s="399">
        <v>11.977399999999999</v>
      </c>
    </row>
    <row r="1443" spans="1:26">
      <c r="A1443" s="402">
        <v>44664</v>
      </c>
      <c r="E1443" s="400">
        <v>1.9749000000000001</v>
      </c>
      <c r="G1443" s="400">
        <v>7.2628000000000004</v>
      </c>
      <c r="H1443" s="400">
        <v>5.13</v>
      </c>
      <c r="I1443" s="400">
        <v>8.2363999999999997</v>
      </c>
      <c r="J1443" s="400">
        <v>8.3605999999999998</v>
      </c>
      <c r="K1443" s="400">
        <v>6.7382999999999997</v>
      </c>
      <c r="L1443" s="400">
        <v>12.1449</v>
      </c>
      <c r="M1443" s="400">
        <v>7.0381999999999998</v>
      </c>
      <c r="N1443" s="400">
        <v>8.1782000000000004</v>
      </c>
      <c r="O1443" s="400">
        <v>4.7458999999999998</v>
      </c>
      <c r="P1443" s="399">
        <v>3.4304000000000001</v>
      </c>
      <c r="Q1443" s="399">
        <v>5.6218000000000004</v>
      </c>
      <c r="S1443" s="399">
        <v>5.4701000000000004</v>
      </c>
      <c r="X1443" s="399">
        <v>1.9866999999999999</v>
      </c>
      <c r="Y1443" s="399">
        <v>5.6125999999999996</v>
      </c>
      <c r="Z1443" s="399">
        <v>11.977399999999999</v>
      </c>
    </row>
    <row r="1444" spans="1:26">
      <c r="A1444" s="402">
        <v>44665</v>
      </c>
      <c r="E1444" s="400">
        <v>1.9749000000000001</v>
      </c>
      <c r="G1444" s="400">
        <v>7.2628000000000004</v>
      </c>
      <c r="H1444" s="400">
        <v>5.13</v>
      </c>
      <c r="I1444" s="400">
        <v>8.2363999999999997</v>
      </c>
      <c r="J1444" s="400">
        <v>8.3605999999999998</v>
      </c>
      <c r="K1444" s="400">
        <v>6.7382999999999997</v>
      </c>
      <c r="L1444" s="400">
        <v>12.1449</v>
      </c>
      <c r="M1444" s="400">
        <v>7.0381999999999998</v>
      </c>
      <c r="N1444" s="400">
        <v>8.1782000000000004</v>
      </c>
      <c r="O1444" s="400">
        <v>4.7374999999999998</v>
      </c>
      <c r="P1444" s="399">
        <v>3.4121000000000001</v>
      </c>
      <c r="Q1444" s="399">
        <v>5.6197999999999997</v>
      </c>
      <c r="S1444" s="399">
        <v>5.4701000000000004</v>
      </c>
      <c r="X1444" s="399">
        <v>1.9866999999999999</v>
      </c>
      <c r="Y1444" s="399">
        <v>5.6125999999999996</v>
      </c>
      <c r="Z1444" s="399">
        <v>11.977399999999999</v>
      </c>
    </row>
    <row r="1445" spans="1:26">
      <c r="A1445" s="402">
        <v>44666</v>
      </c>
      <c r="E1445" s="400">
        <v>1.9749000000000001</v>
      </c>
      <c r="G1445" s="400">
        <v>7.2628000000000004</v>
      </c>
      <c r="H1445" s="400">
        <v>5.13</v>
      </c>
      <c r="I1445" s="400">
        <v>8.2363999999999997</v>
      </c>
      <c r="J1445" s="400">
        <v>8.3605999999999998</v>
      </c>
      <c r="K1445" s="400">
        <v>6.7382999999999997</v>
      </c>
      <c r="L1445" s="400">
        <v>12.1449</v>
      </c>
      <c r="M1445" s="400">
        <v>7.0381999999999998</v>
      </c>
      <c r="N1445" s="400">
        <v>8.1782000000000004</v>
      </c>
      <c r="O1445" s="400">
        <v>4.7470999999999997</v>
      </c>
      <c r="P1445" s="399">
        <v>3.427</v>
      </c>
      <c r="Q1445" s="399">
        <v>5.6195000000000004</v>
      </c>
      <c r="S1445" s="399">
        <v>5.4701000000000004</v>
      </c>
      <c r="X1445" s="399">
        <v>1.9866999999999999</v>
      </c>
      <c r="Y1445" s="399">
        <v>5.6125999999999996</v>
      </c>
      <c r="Z1445" s="399">
        <v>11.977399999999999</v>
      </c>
    </row>
    <row r="1446" spans="1:26">
      <c r="A1446" s="402">
        <v>44669</v>
      </c>
      <c r="E1446" s="400">
        <v>1.9749000000000001</v>
      </c>
      <c r="G1446" s="400">
        <v>7.2628000000000004</v>
      </c>
      <c r="H1446" s="400">
        <v>5.13</v>
      </c>
      <c r="I1446" s="400">
        <v>8.2363999999999997</v>
      </c>
      <c r="J1446" s="400">
        <v>8.3605999999999998</v>
      </c>
      <c r="K1446" s="400">
        <v>6.7382999999999997</v>
      </c>
      <c r="L1446" s="400">
        <v>12.1449</v>
      </c>
      <c r="M1446" s="400">
        <v>7.0381999999999998</v>
      </c>
      <c r="N1446" s="400">
        <v>8.1782000000000004</v>
      </c>
      <c r="O1446" s="400">
        <v>4.7328000000000001</v>
      </c>
      <c r="P1446" s="399">
        <v>3.4239000000000002</v>
      </c>
      <c r="Q1446" s="399">
        <v>5.6012000000000004</v>
      </c>
      <c r="S1446" s="399">
        <v>5.4701000000000004</v>
      </c>
      <c r="X1446" s="399">
        <v>1.9866999999999999</v>
      </c>
      <c r="Y1446" s="399">
        <v>5.6125999999999996</v>
      </c>
      <c r="Z1446" s="399">
        <v>11.977399999999999</v>
      </c>
    </row>
    <row r="1447" spans="1:26">
      <c r="A1447" s="402">
        <v>44670</v>
      </c>
      <c r="E1447" s="400">
        <v>1.9749000000000001</v>
      </c>
      <c r="G1447" s="400">
        <v>7.2628000000000004</v>
      </c>
      <c r="H1447" s="400">
        <v>5.13</v>
      </c>
      <c r="I1447" s="400">
        <v>8.2363999999999997</v>
      </c>
      <c r="J1447" s="400">
        <v>8.3605999999999998</v>
      </c>
      <c r="K1447" s="400">
        <v>6.7382999999999997</v>
      </c>
      <c r="L1447" s="400">
        <v>12.1449</v>
      </c>
      <c r="M1447" s="400">
        <v>7.0381999999999998</v>
      </c>
      <c r="N1447" s="400">
        <v>8.1782000000000004</v>
      </c>
      <c r="O1447" s="400">
        <v>4.7256</v>
      </c>
      <c r="P1447" s="399">
        <v>3.423</v>
      </c>
      <c r="Q1447" s="399">
        <v>5.5890000000000004</v>
      </c>
      <c r="S1447" s="399">
        <v>5.4701000000000004</v>
      </c>
      <c r="X1447" s="399">
        <v>1.9866999999999999</v>
      </c>
      <c r="Y1447" s="399">
        <v>5.6125999999999996</v>
      </c>
      <c r="Z1447" s="399">
        <v>11.977399999999999</v>
      </c>
    </row>
    <row r="1448" spans="1:26">
      <c r="A1448" s="402">
        <v>44671</v>
      </c>
      <c r="E1448" s="400">
        <v>1.9749000000000001</v>
      </c>
      <c r="G1448" s="400">
        <v>7.2628000000000004</v>
      </c>
      <c r="H1448" s="400">
        <v>5.13</v>
      </c>
      <c r="I1448" s="400">
        <v>8.2363999999999997</v>
      </c>
      <c r="J1448" s="400">
        <v>8.3605999999999998</v>
      </c>
      <c r="K1448" s="400">
        <v>6.7382999999999997</v>
      </c>
      <c r="L1448" s="400">
        <v>12.1449</v>
      </c>
      <c r="M1448" s="400">
        <v>7.0381999999999998</v>
      </c>
      <c r="N1448" s="400">
        <v>8.1782000000000004</v>
      </c>
      <c r="O1448" s="400">
        <v>4.7263999999999999</v>
      </c>
      <c r="P1448" s="399">
        <v>3.4264999999999999</v>
      </c>
      <c r="Q1448" s="399">
        <v>5.57</v>
      </c>
      <c r="S1448" s="399">
        <v>5.4701000000000004</v>
      </c>
      <c r="X1448" s="399">
        <v>1.9866999999999999</v>
      </c>
      <c r="Y1448" s="399">
        <v>5.6125999999999996</v>
      </c>
      <c r="Z1448" s="399">
        <v>11.977399999999999</v>
      </c>
    </row>
    <row r="1449" spans="1:26">
      <c r="A1449" s="402">
        <v>44672</v>
      </c>
      <c r="E1449" s="400">
        <v>1.9749000000000001</v>
      </c>
      <c r="G1449" s="400">
        <v>7.2628000000000004</v>
      </c>
      <c r="H1449" s="400">
        <v>5.13</v>
      </c>
      <c r="I1449" s="400">
        <v>8.2363999999999997</v>
      </c>
      <c r="J1449" s="400">
        <v>8.3605999999999998</v>
      </c>
      <c r="K1449" s="400">
        <v>6.7382999999999997</v>
      </c>
      <c r="L1449" s="400">
        <v>12.1449</v>
      </c>
      <c r="M1449" s="400">
        <v>7.0381999999999998</v>
      </c>
      <c r="N1449" s="400">
        <v>8.1782000000000004</v>
      </c>
      <c r="O1449" s="400">
        <v>4.7199</v>
      </c>
      <c r="P1449" s="399">
        <v>3.4180000000000001</v>
      </c>
      <c r="Q1449" s="399">
        <v>5.569</v>
      </c>
      <c r="S1449" s="399">
        <v>5.4701000000000004</v>
      </c>
      <c r="X1449" s="399">
        <v>1.9866999999999999</v>
      </c>
      <c r="Y1449" s="399">
        <v>5.6125999999999996</v>
      </c>
      <c r="Z1449" s="399">
        <v>11.977399999999999</v>
      </c>
    </row>
    <row r="1450" spans="1:26">
      <c r="A1450" s="402">
        <v>44673</v>
      </c>
      <c r="E1450" s="400">
        <v>1.9749000000000001</v>
      </c>
      <c r="G1450" s="400">
        <v>7.2628000000000004</v>
      </c>
      <c r="H1450" s="400">
        <v>5.13</v>
      </c>
      <c r="I1450" s="400">
        <v>8.2363999999999997</v>
      </c>
      <c r="J1450" s="400">
        <v>8.3605999999999998</v>
      </c>
      <c r="K1450" s="400">
        <v>6.7382999999999997</v>
      </c>
      <c r="L1450" s="400">
        <v>12.1449</v>
      </c>
      <c r="M1450" s="400">
        <v>7.0381999999999998</v>
      </c>
      <c r="N1450" s="400">
        <v>8.1782000000000004</v>
      </c>
      <c r="O1450" s="400">
        <v>4.7076000000000002</v>
      </c>
      <c r="P1450" s="399">
        <v>3.4095</v>
      </c>
      <c r="Q1450" s="399">
        <v>5.5674999999999999</v>
      </c>
      <c r="S1450" s="399">
        <v>5.4701000000000004</v>
      </c>
      <c r="X1450" s="399">
        <v>1.9866999999999999</v>
      </c>
      <c r="Y1450" s="399">
        <v>5.6125999999999996</v>
      </c>
      <c r="Z1450" s="399">
        <v>11.977399999999999</v>
      </c>
    </row>
    <row r="1451" spans="1:26">
      <c r="A1451" s="402">
        <v>44676</v>
      </c>
      <c r="E1451" s="400">
        <v>1.9749000000000001</v>
      </c>
      <c r="G1451" s="400">
        <v>7.2628000000000004</v>
      </c>
      <c r="H1451" s="400">
        <v>5.13</v>
      </c>
      <c r="I1451" s="400">
        <v>8.2363999999999997</v>
      </c>
      <c r="J1451" s="400">
        <v>8.3605999999999998</v>
      </c>
      <c r="K1451" s="400">
        <v>6.7382999999999997</v>
      </c>
      <c r="L1451" s="400">
        <v>12.1449</v>
      </c>
      <c r="M1451" s="400">
        <v>7.0381999999999998</v>
      </c>
      <c r="N1451" s="400">
        <v>8.1782000000000004</v>
      </c>
      <c r="O1451" s="400">
        <v>4.6939000000000002</v>
      </c>
      <c r="P1451" s="399">
        <v>3.4173</v>
      </c>
      <c r="Q1451" s="399">
        <v>5.5549999999999997</v>
      </c>
      <c r="S1451" s="399">
        <v>5.4701000000000004</v>
      </c>
      <c r="X1451" s="399">
        <v>1.9866999999999999</v>
      </c>
      <c r="Y1451" s="399">
        <v>5.6125999999999996</v>
      </c>
      <c r="Z1451" s="399">
        <v>11.977399999999999</v>
      </c>
    </row>
    <row r="1452" spans="1:26">
      <c r="A1452" s="402">
        <v>44677</v>
      </c>
      <c r="E1452" s="400">
        <v>1.9749000000000001</v>
      </c>
      <c r="G1452" s="400">
        <v>7.2628000000000004</v>
      </c>
      <c r="H1452" s="400">
        <v>5.13</v>
      </c>
      <c r="I1452" s="400">
        <v>8.2363999999999997</v>
      </c>
      <c r="J1452" s="400">
        <v>8.3605999999999998</v>
      </c>
      <c r="K1452" s="400">
        <v>6.7382999999999997</v>
      </c>
      <c r="L1452" s="400">
        <v>12.1449</v>
      </c>
      <c r="M1452" s="400">
        <v>7.0381999999999998</v>
      </c>
      <c r="N1452" s="400">
        <v>8.1782000000000004</v>
      </c>
      <c r="O1452" s="400">
        <v>4.6936</v>
      </c>
      <c r="P1452" s="399">
        <v>3.4279000000000002</v>
      </c>
      <c r="Q1452" s="399">
        <v>5.5526</v>
      </c>
      <c r="S1452" s="399">
        <v>5.4701000000000004</v>
      </c>
      <c r="X1452" s="399">
        <v>1.9866999999999999</v>
      </c>
      <c r="Y1452" s="399">
        <v>5.6125999999999996</v>
      </c>
      <c r="Z1452" s="399">
        <v>11.977399999999999</v>
      </c>
    </row>
    <row r="1453" spans="1:26">
      <c r="A1453" s="402">
        <v>44678</v>
      </c>
      <c r="E1453" s="400">
        <v>1.9749000000000001</v>
      </c>
      <c r="G1453" s="400">
        <v>7.2628000000000004</v>
      </c>
      <c r="H1453" s="400">
        <v>5.13</v>
      </c>
      <c r="I1453" s="400">
        <v>8.2363999999999997</v>
      </c>
      <c r="J1453" s="400">
        <v>8.3605999999999998</v>
      </c>
      <c r="K1453" s="400">
        <v>6.7382999999999997</v>
      </c>
      <c r="L1453" s="400">
        <v>12.1449</v>
      </c>
      <c r="M1453" s="400">
        <v>7.0381999999999998</v>
      </c>
      <c r="N1453" s="400">
        <v>8.1782000000000004</v>
      </c>
      <c r="O1453" s="400">
        <v>4.6862000000000004</v>
      </c>
      <c r="P1453" s="399">
        <v>3.4306000000000001</v>
      </c>
      <c r="Q1453" s="399">
        <v>5.5514000000000001</v>
      </c>
      <c r="S1453" s="399">
        <v>5.4701000000000004</v>
      </c>
      <c r="X1453" s="399">
        <v>1.9866999999999999</v>
      </c>
      <c r="Y1453" s="399">
        <v>5.6125999999999996</v>
      </c>
      <c r="Z1453" s="399">
        <v>11.977399999999999</v>
      </c>
    </row>
    <row r="1454" spans="1:26">
      <c r="A1454" s="402">
        <v>44679</v>
      </c>
      <c r="E1454" s="400">
        <v>1.9749000000000001</v>
      </c>
      <c r="G1454" s="400">
        <v>7.2628000000000004</v>
      </c>
      <c r="H1454" s="400">
        <v>5.13</v>
      </c>
      <c r="I1454" s="400">
        <v>8.2363999999999997</v>
      </c>
      <c r="J1454" s="400">
        <v>8.3605999999999998</v>
      </c>
      <c r="K1454" s="400">
        <v>6.7382999999999997</v>
      </c>
      <c r="L1454" s="400">
        <v>12.1449</v>
      </c>
      <c r="M1454" s="400">
        <v>7.0381999999999998</v>
      </c>
      <c r="N1454" s="400">
        <v>8.1782000000000004</v>
      </c>
      <c r="O1454" s="400">
        <v>4.681</v>
      </c>
      <c r="P1454" s="399">
        <v>3.4321000000000002</v>
      </c>
      <c r="Q1454" s="399">
        <v>5.5407999999999999</v>
      </c>
      <c r="S1454" s="399">
        <v>5.4701000000000004</v>
      </c>
      <c r="X1454" s="399">
        <v>1.9866999999999999</v>
      </c>
      <c r="Y1454" s="399">
        <v>5.6125999999999996</v>
      </c>
      <c r="Z1454" s="399">
        <v>11.977399999999999</v>
      </c>
    </row>
    <row r="1455" spans="1:26">
      <c r="A1455" s="402">
        <v>44680</v>
      </c>
      <c r="E1455" s="400">
        <v>1.9749000000000001</v>
      </c>
      <c r="G1455" s="400">
        <v>7.2628000000000004</v>
      </c>
      <c r="H1455" s="400">
        <v>5.13</v>
      </c>
      <c r="I1455" s="400">
        <v>8.2363999999999997</v>
      </c>
      <c r="J1455" s="400">
        <v>8.3605999999999998</v>
      </c>
      <c r="K1455" s="400">
        <v>6.7382999999999997</v>
      </c>
      <c r="L1455" s="400">
        <v>12.1449</v>
      </c>
      <c r="M1455" s="400">
        <v>7.0381999999999998</v>
      </c>
      <c r="N1455" s="400">
        <v>8.1782000000000004</v>
      </c>
      <c r="O1455" s="400">
        <v>4.6680000000000001</v>
      </c>
      <c r="P1455" s="399">
        <v>3.4470000000000001</v>
      </c>
      <c r="Q1455" s="399">
        <v>5.5362999999999998</v>
      </c>
      <c r="S1455" s="399">
        <v>5.4701000000000004</v>
      </c>
      <c r="X1455" s="399">
        <v>1.9866999999999999</v>
      </c>
      <c r="Y1455" s="399">
        <v>5.6125999999999996</v>
      </c>
      <c r="Z1455" s="399">
        <v>11.977399999999999</v>
      </c>
    </row>
    <row r="1456" spans="1:26">
      <c r="A1456" s="402">
        <v>44683</v>
      </c>
      <c r="E1456" s="400">
        <v>1.8909</v>
      </c>
      <c r="G1456" s="400">
        <v>6.8696999999999999</v>
      </c>
      <c r="H1456" s="400">
        <v>4.9997999999999996</v>
      </c>
      <c r="I1456" s="400">
        <v>7.8653000000000004</v>
      </c>
      <c r="J1456" s="400">
        <v>8.0174000000000003</v>
      </c>
      <c r="K1456" s="400">
        <v>6.3697999999999997</v>
      </c>
      <c r="L1456" s="400">
        <v>12.022</v>
      </c>
      <c r="M1456" s="400">
        <v>6.6779000000000002</v>
      </c>
      <c r="N1456" s="400">
        <v>7.6755000000000004</v>
      </c>
      <c r="O1456" s="400">
        <v>4.7148000000000003</v>
      </c>
      <c r="P1456" s="399">
        <v>3.4521000000000002</v>
      </c>
      <c r="Q1456" s="399">
        <v>5.6090999999999998</v>
      </c>
      <c r="S1456" s="399">
        <v>5.4002999999999997</v>
      </c>
      <c r="X1456" s="399">
        <v>1.994</v>
      </c>
      <c r="Y1456" s="399">
        <v>5.5542999999999996</v>
      </c>
      <c r="Z1456" s="399">
        <v>11.8123</v>
      </c>
    </row>
    <row r="1457" spans="1:26">
      <c r="A1457" s="402">
        <v>44684</v>
      </c>
      <c r="E1457" s="400">
        <v>1.8876999999999999</v>
      </c>
      <c r="G1457" s="400">
        <v>6.8821000000000003</v>
      </c>
      <c r="H1457" s="400">
        <v>4.9969000000000001</v>
      </c>
      <c r="I1457" s="400">
        <v>7.8848000000000003</v>
      </c>
      <c r="J1457" s="400">
        <v>8.0314999999999994</v>
      </c>
      <c r="K1457" s="400">
        <v>6.3985000000000003</v>
      </c>
      <c r="L1457" s="400">
        <v>12.019299999999999</v>
      </c>
      <c r="M1457" s="400">
        <v>6.6935000000000002</v>
      </c>
      <c r="N1457" s="400">
        <v>7.6994999999999996</v>
      </c>
      <c r="O1457" s="400">
        <v>4.7126000000000001</v>
      </c>
      <c r="P1457" s="399">
        <v>3.4725000000000001</v>
      </c>
      <c r="Q1457" s="399">
        <v>5.6009000000000002</v>
      </c>
      <c r="S1457" s="399">
        <v>5.3967999999999998</v>
      </c>
      <c r="X1457" s="399">
        <v>1.9906999999999999</v>
      </c>
      <c r="Y1457" s="399">
        <v>5.5503</v>
      </c>
      <c r="Z1457" s="399">
        <v>11.818</v>
      </c>
    </row>
    <row r="1458" spans="1:26">
      <c r="A1458" s="402">
        <v>44685</v>
      </c>
      <c r="E1458" s="400">
        <v>1.8832</v>
      </c>
      <c r="G1458" s="400">
        <v>6.8587999999999996</v>
      </c>
      <c r="H1458" s="400">
        <v>4.9875999999999996</v>
      </c>
      <c r="I1458" s="400">
        <v>7.8677000000000001</v>
      </c>
      <c r="J1458" s="400">
        <v>8.0175999999999998</v>
      </c>
      <c r="K1458" s="400">
        <v>6.3906999999999998</v>
      </c>
      <c r="L1458" s="400">
        <v>12.0166</v>
      </c>
      <c r="M1458" s="400">
        <v>6.7054</v>
      </c>
      <c r="N1458" s="400">
        <v>7.7187999999999999</v>
      </c>
      <c r="O1458" s="400">
        <v>4.7092999999999998</v>
      </c>
      <c r="P1458" s="399">
        <v>3.4758</v>
      </c>
      <c r="Q1458" s="399">
        <v>5.6001000000000003</v>
      </c>
      <c r="S1458" s="399">
        <v>5.3886000000000003</v>
      </c>
      <c r="X1458" s="399">
        <v>1.9870000000000001</v>
      </c>
      <c r="Y1458" s="399">
        <v>5.5444000000000004</v>
      </c>
      <c r="Z1458" s="399">
        <v>11.807</v>
      </c>
    </row>
    <row r="1459" spans="1:26">
      <c r="A1459" s="402">
        <v>44686</v>
      </c>
      <c r="E1459" s="400">
        <v>1.8802000000000001</v>
      </c>
      <c r="G1459" s="400">
        <v>6.8285999999999998</v>
      </c>
      <c r="H1459" s="400">
        <v>4.9774000000000003</v>
      </c>
      <c r="I1459" s="400">
        <v>7.8296999999999999</v>
      </c>
      <c r="J1459" s="400">
        <v>7.9703999999999997</v>
      </c>
      <c r="K1459" s="400">
        <v>6.3061999999999996</v>
      </c>
      <c r="L1459" s="400">
        <v>12.0139</v>
      </c>
      <c r="M1459" s="400">
        <v>6.6688000000000001</v>
      </c>
      <c r="N1459" s="400">
        <v>7.6675000000000004</v>
      </c>
      <c r="O1459" s="400">
        <v>4.7028999999999996</v>
      </c>
      <c r="P1459" s="399">
        <v>3.4584999999999999</v>
      </c>
      <c r="Q1459" s="399">
        <v>5.5934999999999997</v>
      </c>
      <c r="S1459" s="399">
        <v>5.3837999999999999</v>
      </c>
      <c r="X1459" s="399">
        <v>1.9845999999999999</v>
      </c>
      <c r="Y1459" s="399">
        <v>5.5401999999999996</v>
      </c>
      <c r="Z1459" s="399">
        <v>11.787599999999999</v>
      </c>
    </row>
    <row r="1460" spans="1:26">
      <c r="A1460" s="402">
        <v>44687</v>
      </c>
      <c r="E1460" s="400">
        <v>1.8758999999999999</v>
      </c>
      <c r="G1460" s="400">
        <v>6.7862999999999998</v>
      </c>
      <c r="H1460" s="400">
        <v>4.9489000000000001</v>
      </c>
      <c r="I1460" s="400">
        <v>7.7713000000000001</v>
      </c>
      <c r="J1460" s="400">
        <v>7.9255000000000004</v>
      </c>
      <c r="K1460" s="400">
        <v>6.2676999999999996</v>
      </c>
      <c r="L1460" s="400">
        <v>11.997</v>
      </c>
      <c r="M1460" s="400">
        <v>6.6158000000000001</v>
      </c>
      <c r="N1460" s="400">
        <v>7.6060999999999996</v>
      </c>
      <c r="O1460" s="400">
        <v>4.6875</v>
      </c>
      <c r="P1460" s="399">
        <v>3.4651999999999998</v>
      </c>
      <c r="Q1460" s="399">
        <v>5.5761000000000003</v>
      </c>
      <c r="S1460" s="399">
        <v>5.3754</v>
      </c>
      <c r="X1460" s="399">
        <v>1.9789000000000001</v>
      </c>
      <c r="Y1460" s="399">
        <v>5.5263999999999998</v>
      </c>
      <c r="Z1460" s="399">
        <v>11.7401</v>
      </c>
    </row>
    <row r="1461" spans="1:26">
      <c r="A1461" s="402">
        <v>44690</v>
      </c>
      <c r="E1461" s="400">
        <v>1.8683000000000001</v>
      </c>
      <c r="G1461" s="400">
        <v>6.7675000000000001</v>
      </c>
      <c r="H1461" s="400">
        <v>4.9358000000000004</v>
      </c>
      <c r="I1461" s="400">
        <v>7.7713999999999999</v>
      </c>
      <c r="J1461" s="400">
        <v>7.9192</v>
      </c>
      <c r="K1461" s="400">
        <v>6.2648000000000001</v>
      </c>
      <c r="L1461" s="400">
        <v>11.9717</v>
      </c>
      <c r="M1461" s="400">
        <v>6.6121999999999996</v>
      </c>
      <c r="N1461" s="400">
        <v>7.6016000000000004</v>
      </c>
      <c r="O1461" s="400">
        <v>4.6654999999999998</v>
      </c>
      <c r="P1461" s="399">
        <v>3.468</v>
      </c>
      <c r="Q1461" s="399">
        <v>5.5500999999999996</v>
      </c>
      <c r="S1461" s="399">
        <v>5.3680000000000003</v>
      </c>
      <c r="X1461" s="399">
        <v>1.9710000000000001</v>
      </c>
      <c r="Y1461" s="399">
        <v>5.5179</v>
      </c>
      <c r="Z1461" s="399">
        <v>11.720599999999999</v>
      </c>
    </row>
    <row r="1462" spans="1:26">
      <c r="A1462" s="402">
        <v>44691</v>
      </c>
      <c r="E1462" s="400">
        <v>1.8672</v>
      </c>
      <c r="G1462" s="400">
        <v>6.8144</v>
      </c>
      <c r="H1462" s="400">
        <v>4.9511000000000003</v>
      </c>
      <c r="I1462" s="400">
        <v>7.8227000000000002</v>
      </c>
      <c r="J1462" s="400">
        <v>7.9589999999999996</v>
      </c>
      <c r="K1462" s="400">
        <v>6.3057999999999996</v>
      </c>
      <c r="L1462" s="400">
        <v>11.971399999999999</v>
      </c>
      <c r="M1462" s="400">
        <v>6.6303999999999998</v>
      </c>
      <c r="N1462" s="400">
        <v>7.6197999999999997</v>
      </c>
      <c r="O1462" s="400">
        <v>4.6631999999999998</v>
      </c>
      <c r="P1462" s="399">
        <v>3.4678</v>
      </c>
      <c r="Q1462" s="399">
        <v>5.5431999999999997</v>
      </c>
      <c r="S1462" s="399">
        <v>5.3704000000000001</v>
      </c>
      <c r="X1462" s="399">
        <v>1.9699</v>
      </c>
      <c r="Y1462" s="399">
        <v>5.5209999999999999</v>
      </c>
      <c r="Z1462" s="399">
        <v>11.758599999999999</v>
      </c>
    </row>
    <row r="1463" spans="1:26">
      <c r="A1463" s="402">
        <v>44692</v>
      </c>
      <c r="E1463" s="400">
        <v>1.8664000000000001</v>
      </c>
      <c r="G1463" s="400">
        <v>6.843</v>
      </c>
      <c r="H1463" s="400">
        <v>4.9420999999999999</v>
      </c>
      <c r="I1463" s="400">
        <v>7.8311000000000002</v>
      </c>
      <c r="J1463" s="400">
        <v>7.9722999999999997</v>
      </c>
      <c r="K1463" s="400">
        <v>6.3460999999999999</v>
      </c>
      <c r="L1463" s="400">
        <v>11.9747</v>
      </c>
      <c r="M1463" s="400">
        <v>6.6612999999999998</v>
      </c>
      <c r="N1463" s="400">
        <v>7.6722000000000001</v>
      </c>
      <c r="O1463" s="400">
        <v>4.6622000000000003</v>
      </c>
      <c r="P1463" s="399">
        <v>3.4636999999999998</v>
      </c>
      <c r="Q1463" s="399">
        <v>5.5471000000000004</v>
      </c>
      <c r="S1463" s="399">
        <v>5.3731</v>
      </c>
      <c r="X1463" s="399">
        <v>1.9671000000000001</v>
      </c>
      <c r="Y1463" s="399">
        <v>5.5182000000000002</v>
      </c>
      <c r="Z1463" s="399">
        <v>11.737299999999999</v>
      </c>
    </row>
    <row r="1464" spans="1:26">
      <c r="A1464" s="402">
        <v>44693</v>
      </c>
      <c r="E1464" s="400">
        <v>1.8657999999999999</v>
      </c>
      <c r="G1464" s="400">
        <v>6.8982999999999999</v>
      </c>
      <c r="H1464" s="400">
        <v>4.9615</v>
      </c>
      <c r="I1464" s="400">
        <v>7.8948999999999998</v>
      </c>
      <c r="J1464" s="400">
        <v>8.0233000000000008</v>
      </c>
      <c r="K1464" s="400">
        <v>6.3728999999999996</v>
      </c>
      <c r="L1464" s="400">
        <v>11.978400000000001</v>
      </c>
      <c r="M1464" s="400">
        <v>6.6677999999999997</v>
      </c>
      <c r="N1464" s="400">
        <v>7.6608999999999998</v>
      </c>
      <c r="O1464" s="400">
        <v>4.6543000000000001</v>
      </c>
      <c r="P1464" s="399">
        <v>3.4662999999999999</v>
      </c>
      <c r="Q1464" s="399">
        <v>5.5534999999999997</v>
      </c>
      <c r="S1464" s="399">
        <v>5.3781999999999996</v>
      </c>
      <c r="X1464" s="399">
        <v>1.9665999999999999</v>
      </c>
      <c r="Y1464" s="399">
        <v>5.524</v>
      </c>
      <c r="Z1464" s="399">
        <v>11.78</v>
      </c>
    </row>
    <row r="1465" spans="1:26">
      <c r="A1465" s="402">
        <v>44694</v>
      </c>
      <c r="E1465" s="400">
        <v>1.8617999999999999</v>
      </c>
      <c r="G1465" s="400">
        <v>6.8433999999999999</v>
      </c>
      <c r="H1465" s="400">
        <v>4.9469000000000003</v>
      </c>
      <c r="I1465" s="400">
        <v>7.8384</v>
      </c>
      <c r="J1465" s="400">
        <v>7.976</v>
      </c>
      <c r="K1465" s="400">
        <v>6.3080999999999996</v>
      </c>
      <c r="L1465" s="400">
        <v>11.987500000000001</v>
      </c>
      <c r="M1465" s="400">
        <v>6.6303999999999998</v>
      </c>
      <c r="N1465" s="400">
        <v>7.6124000000000001</v>
      </c>
      <c r="O1465" s="400">
        <v>4.6543999999999999</v>
      </c>
      <c r="P1465" s="399">
        <v>3.4571999999999998</v>
      </c>
      <c r="Q1465" s="399">
        <v>5.5522999999999998</v>
      </c>
      <c r="S1465" s="399">
        <v>5.3710000000000004</v>
      </c>
      <c r="X1465" s="399">
        <v>1.9636</v>
      </c>
      <c r="Y1465" s="399">
        <v>5.5186999999999999</v>
      </c>
      <c r="Z1465" s="399">
        <v>11.7471</v>
      </c>
    </row>
    <row r="1466" spans="1:26">
      <c r="A1466" s="402">
        <v>44697</v>
      </c>
      <c r="E1466" s="400">
        <v>1.8549</v>
      </c>
      <c r="G1466" s="400">
        <v>6.8385999999999996</v>
      </c>
      <c r="H1466" s="400">
        <v>4.9488000000000003</v>
      </c>
      <c r="I1466" s="400">
        <v>7.8448000000000002</v>
      </c>
      <c r="J1466" s="400">
        <v>7.9846000000000004</v>
      </c>
      <c r="K1466" s="400">
        <v>6.3212999999999999</v>
      </c>
      <c r="L1466" s="400">
        <v>11.9749</v>
      </c>
      <c r="M1466" s="400">
        <v>6.6257999999999999</v>
      </c>
      <c r="N1466" s="400">
        <v>7.6055999999999999</v>
      </c>
      <c r="O1466" s="400">
        <v>4.6520999999999999</v>
      </c>
      <c r="P1466" s="399">
        <v>3.4603000000000002</v>
      </c>
      <c r="Q1466" s="399">
        <v>5.5473999999999997</v>
      </c>
      <c r="S1466" s="399">
        <v>5.3625999999999996</v>
      </c>
      <c r="X1466" s="399">
        <v>1.9558</v>
      </c>
      <c r="Y1466" s="399">
        <v>5.5136000000000003</v>
      </c>
      <c r="Z1466" s="399">
        <v>11.7652</v>
      </c>
    </row>
    <row r="1467" spans="1:26">
      <c r="A1467" s="402">
        <v>44698</v>
      </c>
      <c r="E1467" s="400">
        <v>1.8505</v>
      </c>
      <c r="G1467" s="400">
        <v>6.8056000000000001</v>
      </c>
      <c r="H1467" s="400">
        <v>4.9337</v>
      </c>
      <c r="I1467" s="400">
        <v>7.7971000000000004</v>
      </c>
      <c r="J1467" s="400">
        <v>7.9466000000000001</v>
      </c>
      <c r="K1467" s="400">
        <v>6.2850999999999999</v>
      </c>
      <c r="L1467" s="400">
        <v>11.9594</v>
      </c>
      <c r="M1467" s="400">
        <v>6.5887000000000002</v>
      </c>
      <c r="N1467" s="400">
        <v>7.5688000000000004</v>
      </c>
      <c r="O1467" s="400">
        <v>4.6486000000000001</v>
      </c>
      <c r="P1467" s="399">
        <v>3.4611000000000001</v>
      </c>
      <c r="Q1467" s="399">
        <v>5.5354000000000001</v>
      </c>
      <c r="S1467" s="399">
        <v>5.3545999999999996</v>
      </c>
      <c r="X1467" s="399">
        <v>1.9511000000000001</v>
      </c>
      <c r="Y1467" s="399">
        <v>5.5049999999999999</v>
      </c>
      <c r="Z1467" s="399">
        <v>11.742699999999999</v>
      </c>
    </row>
    <row r="1468" spans="1:26">
      <c r="A1468" s="402">
        <v>44699</v>
      </c>
      <c r="E1468" s="400">
        <v>1.8476999999999999</v>
      </c>
      <c r="G1468" s="400">
        <v>6.8156999999999996</v>
      </c>
      <c r="H1468" s="400">
        <v>4.9351000000000003</v>
      </c>
      <c r="I1468" s="400">
        <v>7.8186999999999998</v>
      </c>
      <c r="J1468" s="400">
        <v>7.9721000000000002</v>
      </c>
      <c r="K1468" s="400">
        <v>6.3305999999999996</v>
      </c>
      <c r="L1468" s="400">
        <v>11.952299999999999</v>
      </c>
      <c r="M1468" s="400">
        <v>6.6162000000000001</v>
      </c>
      <c r="N1468" s="400">
        <v>7.6097999999999999</v>
      </c>
      <c r="O1468" s="400">
        <v>4.6355000000000004</v>
      </c>
      <c r="P1468" s="399">
        <v>3.4611000000000001</v>
      </c>
      <c r="Q1468" s="399">
        <v>5.5347999999999997</v>
      </c>
      <c r="S1468" s="399">
        <v>5.3522999999999996</v>
      </c>
      <c r="X1468" s="399">
        <v>1.9486000000000001</v>
      </c>
      <c r="Y1468" s="399">
        <v>5.5038</v>
      </c>
      <c r="Z1468" s="399">
        <v>11.754899999999999</v>
      </c>
    </row>
    <row r="1469" spans="1:26">
      <c r="A1469" s="402">
        <v>44700</v>
      </c>
      <c r="E1469" s="400">
        <v>1.8449</v>
      </c>
      <c r="G1469" s="400">
        <v>6.8216999999999999</v>
      </c>
      <c r="H1469" s="400">
        <v>4.9362000000000004</v>
      </c>
      <c r="I1469" s="400">
        <v>7.85</v>
      </c>
      <c r="J1469" s="400">
        <v>7.9886999999999997</v>
      </c>
      <c r="K1469" s="400">
        <v>6.3301999999999996</v>
      </c>
      <c r="L1469" s="400">
        <v>11.960699999999999</v>
      </c>
      <c r="M1469" s="400">
        <v>6.6104000000000003</v>
      </c>
      <c r="N1469" s="400">
        <v>7.6052999999999997</v>
      </c>
      <c r="O1469" s="400">
        <v>4.6295999999999999</v>
      </c>
      <c r="P1469" s="399">
        <v>3.4579</v>
      </c>
      <c r="Q1469" s="399">
        <v>5.5450999999999997</v>
      </c>
      <c r="S1469" s="399">
        <v>5.3505000000000003</v>
      </c>
      <c r="X1469" s="399">
        <v>1.9451000000000001</v>
      </c>
      <c r="Y1469" s="399">
        <v>5.5014000000000003</v>
      </c>
      <c r="Z1469" s="399">
        <v>11.7659</v>
      </c>
    </row>
    <row r="1470" spans="1:26">
      <c r="A1470" s="402">
        <v>44701</v>
      </c>
      <c r="E1470" s="400">
        <v>1.8413999999999999</v>
      </c>
      <c r="G1470" s="400">
        <v>6.7709999999999999</v>
      </c>
      <c r="H1470" s="400">
        <v>4.9324000000000003</v>
      </c>
      <c r="I1470" s="400">
        <v>7.8014000000000001</v>
      </c>
      <c r="J1470" s="400">
        <v>7.9821999999999997</v>
      </c>
      <c r="K1470" s="400">
        <v>6.3628</v>
      </c>
      <c r="L1470" s="400">
        <v>11.973800000000001</v>
      </c>
      <c r="M1470" s="400">
        <v>6.6303999999999998</v>
      </c>
      <c r="N1470" s="400">
        <v>7.6349</v>
      </c>
      <c r="O1470" s="400">
        <v>4.6307</v>
      </c>
      <c r="P1470" s="399">
        <v>3.4561999999999999</v>
      </c>
      <c r="Q1470" s="399">
        <v>5.5567000000000002</v>
      </c>
      <c r="S1470" s="399">
        <v>5.3449</v>
      </c>
      <c r="X1470" s="399">
        <v>1.9433</v>
      </c>
      <c r="Y1470" s="399">
        <v>5.5002000000000004</v>
      </c>
      <c r="Z1470" s="399">
        <v>11.751200000000001</v>
      </c>
    </row>
    <row r="1471" spans="1:26">
      <c r="A1471" s="402">
        <v>44704</v>
      </c>
      <c r="E1471" s="400">
        <v>1.833</v>
      </c>
      <c r="G1471" s="400">
        <v>6.7488999999999999</v>
      </c>
      <c r="H1471" s="400">
        <v>4.9141000000000004</v>
      </c>
      <c r="I1471" s="400">
        <v>7.7542999999999997</v>
      </c>
      <c r="J1471" s="400">
        <v>7.9476000000000004</v>
      </c>
      <c r="K1471" s="400">
        <v>6.3159000000000001</v>
      </c>
      <c r="L1471" s="400">
        <v>11.9709</v>
      </c>
      <c r="M1471" s="400">
        <v>6.6288</v>
      </c>
      <c r="N1471" s="400">
        <v>7.5918999999999999</v>
      </c>
      <c r="O1471" s="400">
        <v>4.6253000000000002</v>
      </c>
      <c r="P1471" s="399">
        <v>3.4464000000000001</v>
      </c>
      <c r="Q1471" s="399">
        <v>5.5572999999999997</v>
      </c>
      <c r="S1471" s="399">
        <v>5.3353000000000002</v>
      </c>
      <c r="X1471" s="399">
        <v>1.9346000000000001</v>
      </c>
      <c r="Y1471" s="399">
        <v>5.4885000000000002</v>
      </c>
      <c r="Z1471" s="399">
        <v>11.719799999999999</v>
      </c>
    </row>
    <row r="1472" spans="1:26">
      <c r="A1472" s="402">
        <v>44705</v>
      </c>
      <c r="E1472" s="400">
        <v>1.8307</v>
      </c>
      <c r="G1472" s="400">
        <v>6.7466999999999997</v>
      </c>
      <c r="H1472" s="400">
        <v>4.9179000000000004</v>
      </c>
      <c r="I1472" s="400">
        <v>7.7591000000000001</v>
      </c>
      <c r="J1472" s="400">
        <v>7.9752000000000001</v>
      </c>
      <c r="K1472" s="400">
        <v>6.3582999999999998</v>
      </c>
      <c r="L1472" s="400">
        <v>11.976900000000001</v>
      </c>
      <c r="M1472" s="400">
        <v>6.6353999999999997</v>
      </c>
      <c r="N1472" s="400">
        <v>7.6565000000000003</v>
      </c>
      <c r="O1472" s="400">
        <v>4.6246999999999998</v>
      </c>
      <c r="P1472" s="399">
        <v>3.4426999999999999</v>
      </c>
      <c r="Q1472" s="399">
        <v>5.5575000000000001</v>
      </c>
      <c r="S1472" s="399">
        <v>5.3345000000000002</v>
      </c>
      <c r="X1472" s="399">
        <v>1.9327000000000001</v>
      </c>
      <c r="Y1472" s="399">
        <v>5.4898999999999996</v>
      </c>
      <c r="Z1472" s="399">
        <v>11.723800000000001</v>
      </c>
    </row>
    <row r="1473" spans="1:26">
      <c r="A1473" s="402">
        <v>44706</v>
      </c>
      <c r="E1473" s="400">
        <v>1.8288</v>
      </c>
      <c r="G1473" s="400">
        <v>6.7538999999999998</v>
      </c>
      <c r="H1473" s="400">
        <v>4.9123000000000001</v>
      </c>
      <c r="I1473" s="400">
        <v>7.7633000000000001</v>
      </c>
      <c r="J1473" s="400">
        <v>7.9722999999999997</v>
      </c>
      <c r="K1473" s="400">
        <v>6.3628</v>
      </c>
      <c r="L1473" s="400">
        <v>11.9862</v>
      </c>
      <c r="M1473" s="400">
        <v>6.6605999999999996</v>
      </c>
      <c r="N1473" s="400">
        <v>7.6913999999999998</v>
      </c>
      <c r="O1473" s="400">
        <v>4.6375000000000002</v>
      </c>
      <c r="P1473" s="399">
        <v>3.4386000000000001</v>
      </c>
      <c r="Q1473" s="399">
        <v>5.5593000000000004</v>
      </c>
      <c r="S1473" s="399">
        <v>5.3338000000000001</v>
      </c>
      <c r="X1473" s="399">
        <v>1.9305000000000001</v>
      </c>
      <c r="Y1473" s="399">
        <v>5.4878</v>
      </c>
      <c r="Z1473" s="399">
        <v>11.7112</v>
      </c>
    </row>
    <row r="1474" spans="1:26">
      <c r="A1474" s="402">
        <v>44707</v>
      </c>
      <c r="E1474" s="400">
        <v>1.8268</v>
      </c>
      <c r="G1474" s="400">
        <v>6.7496999999999998</v>
      </c>
      <c r="H1474" s="400">
        <v>4.9015000000000004</v>
      </c>
      <c r="I1474" s="400">
        <v>7.7142999999999997</v>
      </c>
      <c r="J1474" s="400">
        <v>7.9348999999999998</v>
      </c>
      <c r="K1474" s="400">
        <v>6.3422999999999998</v>
      </c>
      <c r="L1474" s="400">
        <v>11.9428</v>
      </c>
      <c r="M1474" s="400">
        <v>6.6734</v>
      </c>
      <c r="N1474" s="400">
        <v>7.7164999999999999</v>
      </c>
      <c r="O1474" s="400">
        <v>4.6581999999999999</v>
      </c>
      <c r="P1474" s="399">
        <v>3.4384999999999999</v>
      </c>
      <c r="Q1474" s="399">
        <v>5.5574000000000003</v>
      </c>
      <c r="S1474" s="399">
        <v>5.3324999999999996</v>
      </c>
      <c r="X1474" s="399">
        <v>1.9280999999999999</v>
      </c>
      <c r="Y1474" s="399">
        <v>5.4850000000000003</v>
      </c>
      <c r="Z1474" s="399">
        <v>11.6797</v>
      </c>
    </row>
    <row r="1475" spans="1:26">
      <c r="A1475" s="402">
        <v>44708</v>
      </c>
      <c r="E1475" s="400">
        <v>1.8239000000000001</v>
      </c>
      <c r="G1475" s="400">
        <v>6.7714999999999996</v>
      </c>
      <c r="H1475" s="400">
        <v>4.9090999999999996</v>
      </c>
      <c r="I1475" s="400">
        <v>7.7443999999999997</v>
      </c>
      <c r="J1475" s="400">
        <v>7.9526000000000003</v>
      </c>
      <c r="K1475" s="400">
        <v>6.3455000000000004</v>
      </c>
      <c r="L1475" s="400">
        <v>11.9597</v>
      </c>
      <c r="M1475" s="400">
        <v>6.6883999999999997</v>
      </c>
      <c r="N1475" s="400">
        <v>7.7332000000000001</v>
      </c>
      <c r="O1475" s="400">
        <v>4.6658999999999997</v>
      </c>
      <c r="P1475" s="399">
        <v>3.4420999999999999</v>
      </c>
      <c r="Q1475" s="399">
        <v>5.5637999999999996</v>
      </c>
      <c r="S1475" s="399">
        <v>5.3303000000000003</v>
      </c>
      <c r="X1475" s="399">
        <v>1.9258</v>
      </c>
      <c r="Y1475" s="399">
        <v>5.4856999999999996</v>
      </c>
      <c r="Z1475" s="399">
        <v>11.7012</v>
      </c>
    </row>
    <row r="1476" spans="1:26">
      <c r="A1476" s="402">
        <v>44711</v>
      </c>
      <c r="E1476" s="400">
        <v>1.8148</v>
      </c>
      <c r="G1476" s="400">
        <v>6.7401</v>
      </c>
      <c r="H1476" s="400">
        <v>4.8956999999999997</v>
      </c>
      <c r="I1476" s="400">
        <v>7.6988000000000003</v>
      </c>
      <c r="J1476" s="400">
        <v>7.9234999999999998</v>
      </c>
      <c r="K1476" s="400">
        <v>6.3376000000000001</v>
      </c>
      <c r="L1476" s="400">
        <v>11.9406</v>
      </c>
      <c r="M1476" s="400">
        <v>6.6769999999999996</v>
      </c>
      <c r="N1476" s="400">
        <v>7.7264999999999997</v>
      </c>
      <c r="O1476" s="400">
        <v>4.6580000000000004</v>
      </c>
      <c r="P1476" s="399">
        <v>3.4337</v>
      </c>
      <c r="Q1476" s="399">
        <v>5.5572999999999997</v>
      </c>
      <c r="S1476" s="399">
        <v>5.3183999999999996</v>
      </c>
      <c r="X1476" s="399">
        <v>1.917</v>
      </c>
      <c r="Y1476" s="399">
        <v>5.4752000000000001</v>
      </c>
      <c r="Z1476" s="399">
        <v>11.684200000000001</v>
      </c>
    </row>
    <row r="1477" spans="1:26">
      <c r="A1477" s="402">
        <v>44712</v>
      </c>
      <c r="E1477" s="400">
        <v>1.8105</v>
      </c>
      <c r="G1477" s="400">
        <v>6.6913999999999998</v>
      </c>
      <c r="H1477" s="400">
        <v>4.8806000000000003</v>
      </c>
      <c r="I1477" s="400">
        <v>7.6471</v>
      </c>
      <c r="J1477" s="400">
        <v>7.8712999999999997</v>
      </c>
      <c r="K1477" s="400">
        <v>6.2953999999999999</v>
      </c>
      <c r="L1477" s="400">
        <v>11.9208</v>
      </c>
      <c r="M1477" s="400">
        <v>6.6467000000000001</v>
      </c>
      <c r="N1477" s="400">
        <v>7.6853999999999996</v>
      </c>
      <c r="O1477" s="400">
        <v>4.6577999999999999</v>
      </c>
      <c r="P1477" s="399">
        <v>3.4298000000000002</v>
      </c>
      <c r="Q1477" s="399">
        <v>5.5439999999999996</v>
      </c>
      <c r="S1477" s="399">
        <v>5.3094999999999999</v>
      </c>
      <c r="X1477" s="399">
        <v>1.9129</v>
      </c>
      <c r="Y1477" s="399">
        <v>5.4676</v>
      </c>
      <c r="Z1477" s="399">
        <v>11.6569</v>
      </c>
    </row>
    <row r="1478" spans="1:26">
      <c r="A1478" s="402">
        <v>44713</v>
      </c>
      <c r="E1478" s="400">
        <v>1.8903000000000001</v>
      </c>
      <c r="G1478" s="400">
        <v>6.7374000000000001</v>
      </c>
      <c r="H1478" s="400">
        <v>4.9372999999999996</v>
      </c>
      <c r="I1478" s="400">
        <v>7.7321999999999997</v>
      </c>
      <c r="J1478" s="400">
        <v>7.9263000000000003</v>
      </c>
      <c r="K1478" s="400">
        <v>6.3701999999999996</v>
      </c>
      <c r="L1478" s="400">
        <v>12.004200000000001</v>
      </c>
      <c r="M1478" s="400">
        <v>6.7222999999999997</v>
      </c>
      <c r="N1478" s="400">
        <v>7.7728000000000002</v>
      </c>
      <c r="O1478" s="400">
        <v>4.6943000000000001</v>
      </c>
      <c r="P1478" s="399">
        <v>3.4365000000000001</v>
      </c>
      <c r="Q1478" s="399">
        <v>5.5932000000000004</v>
      </c>
      <c r="S1478" s="399">
        <v>5.3183999999999996</v>
      </c>
      <c r="X1478" s="399">
        <v>2.0003000000000002</v>
      </c>
      <c r="Y1478" s="399">
        <v>5.5617999999999999</v>
      </c>
      <c r="Z1478" s="399">
        <v>11.723100000000001</v>
      </c>
    </row>
    <row r="1479" spans="1:26">
      <c r="A1479" s="402">
        <v>44714</v>
      </c>
      <c r="E1479" s="400">
        <v>1.8861000000000001</v>
      </c>
      <c r="G1479" s="400">
        <v>6.6974</v>
      </c>
      <c r="H1479" s="400">
        <v>4.9275000000000002</v>
      </c>
      <c r="I1479" s="400">
        <v>7.7000999999999999</v>
      </c>
      <c r="J1479" s="400">
        <v>7.9119000000000002</v>
      </c>
      <c r="K1479" s="400">
        <v>6.3680000000000003</v>
      </c>
      <c r="L1479" s="400">
        <v>11.991</v>
      </c>
      <c r="M1479" s="400">
        <v>6.7163000000000004</v>
      </c>
      <c r="N1479" s="400">
        <v>7.77</v>
      </c>
      <c r="O1479" s="400">
        <v>4.6905000000000001</v>
      </c>
      <c r="P1479" s="399">
        <v>3.4318</v>
      </c>
      <c r="Q1479" s="399">
        <v>5.5913000000000004</v>
      </c>
      <c r="S1479" s="399">
        <v>5.3109000000000002</v>
      </c>
      <c r="X1479" s="399">
        <v>1.9963</v>
      </c>
      <c r="Y1479" s="399">
        <v>5.5552999999999999</v>
      </c>
      <c r="Z1479" s="399">
        <v>11.709199999999999</v>
      </c>
    </row>
    <row r="1480" spans="1:26">
      <c r="A1480" s="402">
        <v>44715</v>
      </c>
      <c r="E1480" s="400">
        <v>1.8825000000000001</v>
      </c>
      <c r="G1480" s="400">
        <v>6.6555</v>
      </c>
      <c r="H1480" s="400">
        <v>4.9203000000000001</v>
      </c>
      <c r="I1480" s="400">
        <v>7.6675000000000004</v>
      </c>
      <c r="J1480" s="400">
        <v>7.8921999999999999</v>
      </c>
      <c r="K1480" s="400">
        <v>6.3468</v>
      </c>
      <c r="L1480" s="400">
        <v>12.002800000000001</v>
      </c>
      <c r="M1480" s="400">
        <v>6.7061000000000002</v>
      </c>
      <c r="N1480" s="400">
        <v>7.7591000000000001</v>
      </c>
      <c r="O1480" s="400">
        <v>4.6821999999999999</v>
      </c>
      <c r="P1480" s="399">
        <v>3.4260000000000002</v>
      </c>
      <c r="Q1480" s="399">
        <v>5.5884</v>
      </c>
      <c r="S1480" s="399">
        <v>5.3040000000000003</v>
      </c>
      <c r="X1480" s="399">
        <v>1.9928999999999999</v>
      </c>
      <c r="Y1480" s="399">
        <v>5.5639000000000003</v>
      </c>
      <c r="Z1480" s="399">
        <v>11.692399999999999</v>
      </c>
    </row>
    <row r="1481" spans="1:26">
      <c r="A1481" s="402">
        <v>44718</v>
      </c>
      <c r="E1481" s="400">
        <v>1.8737999999999999</v>
      </c>
      <c r="G1481" s="400">
        <v>6.6272000000000002</v>
      </c>
      <c r="H1481" s="400">
        <v>4.9048999999999996</v>
      </c>
      <c r="I1481" s="400">
        <v>7.6276000000000002</v>
      </c>
      <c r="J1481" s="400">
        <v>7.8497000000000003</v>
      </c>
      <c r="K1481" s="400">
        <v>6.3007999999999997</v>
      </c>
      <c r="L1481" s="400">
        <v>11.988099999999999</v>
      </c>
      <c r="M1481" s="400">
        <v>6.6604000000000001</v>
      </c>
      <c r="N1481" s="400">
        <v>7.6997</v>
      </c>
      <c r="O1481" s="400">
        <v>4.6681999999999997</v>
      </c>
      <c r="P1481" s="399">
        <v>3.4194</v>
      </c>
      <c r="Q1481" s="399">
        <v>5.5789</v>
      </c>
      <c r="S1481" s="399">
        <v>5.2946999999999997</v>
      </c>
      <c r="X1481" s="399">
        <v>1.9841</v>
      </c>
      <c r="Y1481" s="399">
        <v>5.5538999999999996</v>
      </c>
      <c r="Z1481" s="399">
        <v>11.6663</v>
      </c>
    </row>
    <row r="1482" spans="1:26">
      <c r="A1482" s="402">
        <v>44719</v>
      </c>
      <c r="E1482" s="400">
        <v>1.8723000000000001</v>
      </c>
      <c r="G1482" s="400">
        <v>6.6733000000000002</v>
      </c>
      <c r="H1482" s="400">
        <v>4.9116999999999997</v>
      </c>
      <c r="I1482" s="400">
        <v>7.6654</v>
      </c>
      <c r="J1482" s="400">
        <v>7.8695000000000004</v>
      </c>
      <c r="K1482" s="400">
        <v>6.3345000000000002</v>
      </c>
      <c r="L1482" s="400">
        <v>11.9735</v>
      </c>
      <c r="M1482" s="400">
        <v>6.6806999999999999</v>
      </c>
      <c r="N1482" s="400">
        <v>7.7240000000000002</v>
      </c>
      <c r="O1482" s="400">
        <v>4.6590999999999996</v>
      </c>
      <c r="P1482" s="399">
        <v>3.4152999999999998</v>
      </c>
      <c r="Q1482" s="399">
        <v>5.5782999999999996</v>
      </c>
      <c r="S1482" s="399">
        <v>5.2968999999999999</v>
      </c>
      <c r="X1482" s="399">
        <v>1.9819</v>
      </c>
      <c r="Y1482" s="399">
        <v>5.5541</v>
      </c>
      <c r="Z1482" s="399">
        <v>11.6913</v>
      </c>
    </row>
    <row r="1483" spans="1:26">
      <c r="A1483" s="402">
        <v>44720</v>
      </c>
      <c r="E1483" s="400">
        <v>1.8691</v>
      </c>
      <c r="G1483" s="400">
        <v>6.6378000000000004</v>
      </c>
      <c r="H1483" s="400">
        <v>4.8967000000000001</v>
      </c>
      <c r="I1483" s="400">
        <v>7.6315</v>
      </c>
      <c r="J1483" s="400">
        <v>7.8367000000000004</v>
      </c>
      <c r="K1483" s="400">
        <v>6.3041999999999998</v>
      </c>
      <c r="L1483" s="400">
        <v>11.9657</v>
      </c>
      <c r="M1483" s="400">
        <v>6.6585000000000001</v>
      </c>
      <c r="N1483" s="400">
        <v>7.6994999999999996</v>
      </c>
      <c r="O1483" s="400">
        <v>4.6523000000000003</v>
      </c>
      <c r="P1483" s="399">
        <v>3.4121000000000001</v>
      </c>
      <c r="Q1483" s="399">
        <v>5.5750999999999999</v>
      </c>
      <c r="S1483" s="399">
        <v>5.2911000000000001</v>
      </c>
      <c r="X1483" s="399">
        <v>1.9779</v>
      </c>
      <c r="Y1483" s="399">
        <v>5.5475000000000003</v>
      </c>
      <c r="Z1483" s="399">
        <v>11.6602</v>
      </c>
    </row>
    <row r="1484" spans="1:26">
      <c r="A1484" s="402">
        <v>44721</v>
      </c>
      <c r="E1484" s="400">
        <v>1.8633</v>
      </c>
      <c r="G1484" s="400">
        <v>6.5656999999999996</v>
      </c>
      <c r="H1484" s="400">
        <v>4.8792</v>
      </c>
      <c r="I1484" s="400">
        <v>7.5892999999999997</v>
      </c>
      <c r="J1484" s="400">
        <v>7.82</v>
      </c>
      <c r="K1484" s="400">
        <v>6.3059000000000003</v>
      </c>
      <c r="L1484" s="400">
        <v>11.951000000000001</v>
      </c>
      <c r="M1484" s="400">
        <v>6.6554000000000002</v>
      </c>
      <c r="N1484" s="400">
        <v>7.6961000000000004</v>
      </c>
      <c r="O1484" s="400">
        <v>4.6416000000000004</v>
      </c>
      <c r="P1484" s="399">
        <v>3.4026999999999998</v>
      </c>
      <c r="Q1484" s="399">
        <v>5.5898000000000003</v>
      </c>
      <c r="S1484" s="399">
        <v>5.2784000000000004</v>
      </c>
      <c r="X1484" s="399">
        <v>1.972</v>
      </c>
      <c r="Y1484" s="399">
        <v>5.5359999999999996</v>
      </c>
      <c r="Z1484" s="399">
        <v>11.638400000000001</v>
      </c>
    </row>
    <row r="1485" spans="1:26">
      <c r="A1485" s="402">
        <v>44722</v>
      </c>
      <c r="E1485" s="400">
        <v>1.8575999999999999</v>
      </c>
      <c r="G1485" s="400">
        <v>6.5423999999999998</v>
      </c>
      <c r="H1485" s="400">
        <v>4.8605</v>
      </c>
      <c r="I1485" s="400">
        <v>7.5644</v>
      </c>
      <c r="J1485" s="400">
        <v>7.8030999999999997</v>
      </c>
      <c r="K1485" s="400">
        <v>6.2919</v>
      </c>
      <c r="L1485" s="400">
        <v>11.9411</v>
      </c>
      <c r="M1485" s="400">
        <v>6.6227999999999998</v>
      </c>
      <c r="N1485" s="400">
        <v>7.6528999999999998</v>
      </c>
      <c r="O1485" s="400">
        <v>4.6222000000000003</v>
      </c>
      <c r="P1485" s="399">
        <v>3.4</v>
      </c>
      <c r="Q1485" s="399">
        <v>5.5789999999999997</v>
      </c>
      <c r="S1485" s="399">
        <v>5.2679</v>
      </c>
      <c r="X1485" s="399">
        <v>1.9637</v>
      </c>
      <c r="Y1485" s="399">
        <v>5.524</v>
      </c>
      <c r="Z1485" s="399">
        <v>11.615</v>
      </c>
    </row>
    <row r="1486" spans="1:26">
      <c r="A1486" s="402">
        <v>44725</v>
      </c>
      <c r="E1486" s="400">
        <v>1.8446</v>
      </c>
      <c r="G1486" s="400">
        <v>6.4558999999999997</v>
      </c>
      <c r="H1486" s="400">
        <v>4.8185000000000002</v>
      </c>
      <c r="I1486" s="400">
        <v>7.4946000000000002</v>
      </c>
      <c r="J1486" s="400">
        <v>7.7305999999999999</v>
      </c>
      <c r="K1486" s="400">
        <v>6.2004000000000001</v>
      </c>
      <c r="L1486" s="400">
        <v>11.870900000000001</v>
      </c>
      <c r="M1486" s="400">
        <v>6.5242000000000004</v>
      </c>
      <c r="N1486" s="400">
        <v>7.5217999999999998</v>
      </c>
      <c r="O1486" s="400">
        <v>4.5728</v>
      </c>
      <c r="P1486" s="399">
        <v>3.3694000000000002</v>
      </c>
      <c r="Q1486" s="399">
        <v>5.5640999999999998</v>
      </c>
      <c r="S1486" s="399">
        <v>5.2464000000000004</v>
      </c>
      <c r="X1486" s="399">
        <v>1.9492</v>
      </c>
      <c r="Y1486" s="399">
        <v>5.4978999999999996</v>
      </c>
      <c r="Z1486" s="399">
        <v>11.555099999999999</v>
      </c>
    </row>
    <row r="1487" spans="1:26">
      <c r="A1487" s="402">
        <v>44726</v>
      </c>
      <c r="E1487" s="400">
        <v>1.8411</v>
      </c>
      <c r="G1487" s="400">
        <v>6.4157999999999999</v>
      </c>
      <c r="H1487" s="400">
        <v>4.7911999999999999</v>
      </c>
      <c r="I1487" s="400">
        <v>7.4275000000000002</v>
      </c>
      <c r="J1487" s="400">
        <v>7.6885000000000003</v>
      </c>
      <c r="K1487" s="400">
        <v>6.1677999999999997</v>
      </c>
      <c r="L1487" s="400">
        <v>11.872199999999999</v>
      </c>
      <c r="M1487" s="400">
        <v>6.4924999999999997</v>
      </c>
      <c r="N1487" s="400">
        <v>7.4854000000000003</v>
      </c>
      <c r="O1487" s="400">
        <v>4.5632999999999999</v>
      </c>
      <c r="P1487" s="399">
        <v>3.3563999999999998</v>
      </c>
      <c r="Q1487" s="399">
        <v>5.5549999999999997</v>
      </c>
      <c r="S1487" s="399">
        <v>5.2404000000000002</v>
      </c>
      <c r="X1487" s="399">
        <v>1.9433</v>
      </c>
      <c r="Y1487" s="399">
        <v>5.4880000000000004</v>
      </c>
      <c r="Z1487" s="399">
        <v>11.4899</v>
      </c>
    </row>
    <row r="1488" spans="1:26">
      <c r="A1488" s="402">
        <v>44727</v>
      </c>
      <c r="E1488" s="400">
        <v>1.8443000000000001</v>
      </c>
      <c r="G1488" s="400">
        <v>6.5113000000000003</v>
      </c>
      <c r="H1488" s="400">
        <v>4.7979000000000003</v>
      </c>
      <c r="I1488" s="400">
        <v>7.4767000000000001</v>
      </c>
      <c r="J1488" s="400">
        <v>7.6985000000000001</v>
      </c>
      <c r="K1488" s="400">
        <v>6.1753</v>
      </c>
      <c r="L1488" s="400">
        <v>11.833600000000001</v>
      </c>
      <c r="M1488" s="400">
        <v>6.5468000000000002</v>
      </c>
      <c r="N1488" s="400">
        <v>7.5587999999999997</v>
      </c>
      <c r="O1488" s="400">
        <v>4.5812999999999997</v>
      </c>
      <c r="P1488" s="399">
        <v>3.3607999999999998</v>
      </c>
      <c r="Q1488" s="399">
        <v>5.5568</v>
      </c>
      <c r="S1488" s="399">
        <v>5.2530999999999999</v>
      </c>
      <c r="X1488" s="399">
        <v>1.9434</v>
      </c>
      <c r="Y1488" s="399">
        <v>5.4923000000000002</v>
      </c>
      <c r="Z1488" s="399">
        <v>11.4964</v>
      </c>
    </row>
    <row r="1489" spans="1:26">
      <c r="A1489" s="402">
        <v>44728</v>
      </c>
      <c r="E1489" s="400">
        <v>1.8413999999999999</v>
      </c>
      <c r="G1489" s="400">
        <v>6.5285000000000002</v>
      </c>
      <c r="H1489" s="400">
        <v>4.7789000000000001</v>
      </c>
      <c r="I1489" s="400">
        <v>7.4706000000000001</v>
      </c>
      <c r="J1489" s="400">
        <v>7.7191999999999998</v>
      </c>
      <c r="K1489" s="400">
        <v>6.1961000000000004</v>
      </c>
      <c r="L1489" s="400">
        <v>11.8612</v>
      </c>
      <c r="M1489" s="400">
        <v>6.5315000000000003</v>
      </c>
      <c r="N1489" s="400">
        <v>7.5490000000000004</v>
      </c>
      <c r="O1489" s="400">
        <v>4.5625999999999998</v>
      </c>
      <c r="P1489" s="399">
        <v>3.3483999999999998</v>
      </c>
      <c r="Q1489" s="399">
        <v>5.5513000000000003</v>
      </c>
      <c r="S1489" s="399">
        <v>5.2503000000000002</v>
      </c>
      <c r="X1489" s="399">
        <v>1.9376</v>
      </c>
      <c r="Y1489" s="399">
        <v>5.4672999999999998</v>
      </c>
      <c r="Z1489" s="399">
        <v>11.4712</v>
      </c>
    </row>
    <row r="1490" spans="1:26">
      <c r="A1490" s="402">
        <v>44729</v>
      </c>
      <c r="E1490" s="400">
        <v>1.8411999999999999</v>
      </c>
      <c r="G1490" s="400">
        <v>6.5838000000000001</v>
      </c>
      <c r="H1490" s="400">
        <v>4.7765000000000004</v>
      </c>
      <c r="I1490" s="400">
        <v>7.4798</v>
      </c>
      <c r="J1490" s="400">
        <v>7.7191999999999998</v>
      </c>
      <c r="K1490" s="400">
        <v>6.23</v>
      </c>
      <c r="L1490" s="400">
        <v>11.857100000000001</v>
      </c>
      <c r="M1490" s="400">
        <v>6.5445000000000002</v>
      </c>
      <c r="N1490" s="400">
        <v>7.5663</v>
      </c>
      <c r="O1490" s="400">
        <v>4.5620000000000003</v>
      </c>
      <c r="P1490" s="399">
        <v>3.3429000000000002</v>
      </c>
      <c r="Q1490" s="399">
        <v>5.5548000000000002</v>
      </c>
      <c r="S1490" s="399">
        <v>5.2554999999999996</v>
      </c>
      <c r="X1490" s="399">
        <v>1.9354</v>
      </c>
      <c r="Y1490" s="399">
        <v>5.4657</v>
      </c>
      <c r="Z1490" s="399">
        <v>11.460100000000001</v>
      </c>
    </row>
    <row r="1491" spans="1:26">
      <c r="A1491" s="402">
        <v>44732</v>
      </c>
      <c r="E1491" s="400">
        <v>1.8329</v>
      </c>
      <c r="G1491" s="400">
        <v>6.5467000000000004</v>
      </c>
      <c r="H1491" s="400">
        <v>4.7591000000000001</v>
      </c>
      <c r="I1491" s="400">
        <v>7.4260000000000002</v>
      </c>
      <c r="J1491" s="400">
        <v>7.6864999999999997</v>
      </c>
      <c r="K1491" s="400">
        <v>6.2221000000000002</v>
      </c>
      <c r="L1491" s="400">
        <v>11.8424</v>
      </c>
      <c r="M1491" s="400">
        <v>6.5296000000000003</v>
      </c>
      <c r="N1491" s="400">
        <v>7.5591999999999997</v>
      </c>
      <c r="O1491" s="400">
        <v>4.5537999999999998</v>
      </c>
      <c r="P1491" s="399">
        <v>3.3338999999999999</v>
      </c>
      <c r="Q1491" s="399">
        <v>5.5498000000000003</v>
      </c>
      <c r="S1491" s="399">
        <v>5.2454000000000001</v>
      </c>
      <c r="X1491" s="399">
        <v>1.927</v>
      </c>
      <c r="Y1491" s="399">
        <v>5.4543999999999997</v>
      </c>
      <c r="Z1491" s="399">
        <v>11.431100000000001</v>
      </c>
    </row>
    <row r="1492" spans="1:26">
      <c r="A1492" s="402">
        <v>44733</v>
      </c>
      <c r="E1492" s="400">
        <v>1.8301000000000001</v>
      </c>
      <c r="G1492" s="400">
        <v>6.5260999999999996</v>
      </c>
      <c r="H1492" s="400">
        <v>4.7538</v>
      </c>
      <c r="I1492" s="400">
        <v>7.3973000000000004</v>
      </c>
      <c r="J1492" s="400">
        <v>7.6440999999999999</v>
      </c>
      <c r="K1492" s="400">
        <v>6.1722000000000001</v>
      </c>
      <c r="L1492" s="400">
        <v>11.822900000000001</v>
      </c>
      <c r="M1492" s="400">
        <v>6.4913999999999996</v>
      </c>
      <c r="N1492" s="400">
        <v>7.5092999999999996</v>
      </c>
      <c r="O1492" s="400">
        <v>4.5556000000000001</v>
      </c>
      <c r="P1492" s="399">
        <v>3.3329</v>
      </c>
      <c r="Q1492" s="399">
        <v>5.5491999999999999</v>
      </c>
      <c r="S1492" s="399">
        <v>5.2416</v>
      </c>
      <c r="X1492" s="399">
        <v>1.9245000000000001</v>
      </c>
      <c r="Y1492" s="399">
        <v>5.4528999999999996</v>
      </c>
      <c r="Z1492" s="399">
        <v>11.4191</v>
      </c>
    </row>
    <row r="1493" spans="1:26">
      <c r="A1493" s="402">
        <v>44734</v>
      </c>
      <c r="E1493" s="400">
        <v>1.8293999999999999</v>
      </c>
      <c r="G1493" s="400">
        <v>6.5708000000000002</v>
      </c>
      <c r="H1493" s="400">
        <v>4.7725</v>
      </c>
      <c r="I1493" s="400">
        <v>7.4819000000000004</v>
      </c>
      <c r="J1493" s="400">
        <v>7.7032999999999996</v>
      </c>
      <c r="K1493" s="400">
        <v>6.2404000000000002</v>
      </c>
      <c r="L1493" s="400">
        <v>11.814399999999999</v>
      </c>
      <c r="M1493" s="400">
        <v>6.5286999999999997</v>
      </c>
      <c r="N1493" s="400">
        <v>7.5564999999999998</v>
      </c>
      <c r="O1493" s="400">
        <v>4.5441000000000003</v>
      </c>
      <c r="P1493" s="399">
        <v>3.3292000000000002</v>
      </c>
      <c r="Q1493" s="399">
        <v>5.5537999999999998</v>
      </c>
      <c r="S1493" s="399">
        <v>5.2458</v>
      </c>
      <c r="X1493" s="399">
        <v>1.9236</v>
      </c>
      <c r="Y1493" s="399">
        <v>5.4574999999999996</v>
      </c>
      <c r="Z1493" s="399">
        <v>11.467700000000001</v>
      </c>
    </row>
    <row r="1494" spans="1:26">
      <c r="A1494" s="402">
        <v>44735</v>
      </c>
      <c r="E1494" s="400">
        <v>1.829</v>
      </c>
      <c r="G1494" s="400">
        <v>6.6001000000000003</v>
      </c>
      <c r="H1494" s="400">
        <v>4.7968999999999999</v>
      </c>
      <c r="I1494" s="400">
        <v>7.5540000000000003</v>
      </c>
      <c r="J1494" s="400">
        <v>7.7564000000000002</v>
      </c>
      <c r="K1494" s="400">
        <v>6.2687999999999997</v>
      </c>
      <c r="L1494" s="400">
        <v>11.826700000000001</v>
      </c>
      <c r="M1494" s="400">
        <v>6.5479000000000003</v>
      </c>
      <c r="N1494" s="400">
        <v>7.5701999999999998</v>
      </c>
      <c r="O1494" s="400">
        <v>4.5435999999999996</v>
      </c>
      <c r="P1494" s="399">
        <v>3.327</v>
      </c>
      <c r="Q1494" s="399">
        <v>5.5644999999999998</v>
      </c>
      <c r="S1494" s="399">
        <v>5.2500999999999998</v>
      </c>
      <c r="X1494" s="399">
        <v>1.9249000000000001</v>
      </c>
      <c r="Y1494" s="399">
        <v>5.4686000000000003</v>
      </c>
      <c r="Z1494" s="399">
        <v>11.513999999999999</v>
      </c>
    </row>
    <row r="1495" spans="1:26">
      <c r="A1495" s="402">
        <v>44736</v>
      </c>
      <c r="E1495" s="400">
        <v>1.8254999999999999</v>
      </c>
      <c r="G1495" s="400">
        <v>6.5704000000000002</v>
      </c>
      <c r="H1495" s="400">
        <v>4.7922000000000002</v>
      </c>
      <c r="I1495" s="400">
        <v>7.5396000000000001</v>
      </c>
      <c r="J1495" s="400">
        <v>7.7308000000000003</v>
      </c>
      <c r="K1495" s="400">
        <v>6.2271999999999998</v>
      </c>
      <c r="L1495" s="400">
        <v>11.814</v>
      </c>
      <c r="M1495" s="400">
        <v>6.5293999999999999</v>
      </c>
      <c r="N1495" s="400">
        <v>7.5446</v>
      </c>
      <c r="O1495" s="400">
        <v>4.5472000000000001</v>
      </c>
      <c r="P1495" s="399">
        <v>3.3212000000000002</v>
      </c>
      <c r="Q1495" s="399">
        <v>5.5629</v>
      </c>
      <c r="S1495" s="399">
        <v>5.2450000000000001</v>
      </c>
      <c r="X1495" s="399">
        <v>1.9221999999999999</v>
      </c>
      <c r="Y1495" s="399">
        <v>5.4648000000000003</v>
      </c>
      <c r="Z1495" s="399">
        <v>11.5098</v>
      </c>
    </row>
    <row r="1496" spans="1:26">
      <c r="A1496" s="402">
        <v>44739</v>
      </c>
      <c r="E1496" s="400">
        <v>1.8160000000000001</v>
      </c>
      <c r="G1496" s="400">
        <v>6.5444000000000004</v>
      </c>
      <c r="H1496" s="400">
        <v>4.7717999999999998</v>
      </c>
      <c r="I1496" s="400">
        <v>7.4926000000000004</v>
      </c>
      <c r="J1496" s="400">
        <v>7.6896000000000004</v>
      </c>
      <c r="K1496" s="400">
        <v>6.1976000000000004</v>
      </c>
      <c r="L1496" s="400">
        <v>11.7752</v>
      </c>
      <c r="M1496" s="400">
        <v>6.4997999999999996</v>
      </c>
      <c r="N1496" s="400">
        <v>7.5140000000000002</v>
      </c>
      <c r="O1496" s="400">
        <v>4.5407000000000002</v>
      </c>
      <c r="P1496" s="399">
        <v>3.3111999999999999</v>
      </c>
      <c r="Q1496" s="399">
        <v>5.5404999999999998</v>
      </c>
      <c r="S1496" s="399">
        <v>5.2331000000000003</v>
      </c>
      <c r="X1496" s="399">
        <v>1.9132</v>
      </c>
      <c r="Y1496" s="399">
        <v>5.452</v>
      </c>
      <c r="Z1496" s="399">
        <v>11.481199999999999</v>
      </c>
    </row>
    <row r="1497" spans="1:26">
      <c r="A1497" s="402">
        <v>44740</v>
      </c>
      <c r="E1497" s="400">
        <v>1.8128</v>
      </c>
      <c r="G1497" s="400">
        <v>6.5240999999999998</v>
      </c>
      <c r="H1497" s="400">
        <v>4.7512999999999996</v>
      </c>
      <c r="I1497" s="400">
        <v>7.4417</v>
      </c>
      <c r="J1497" s="400">
        <v>7.6588000000000003</v>
      </c>
      <c r="K1497" s="400">
        <v>6.1923000000000004</v>
      </c>
      <c r="L1497" s="400">
        <v>11.7639</v>
      </c>
      <c r="M1497" s="400">
        <v>6.4926000000000004</v>
      </c>
      <c r="N1497" s="400">
        <v>7.5071000000000003</v>
      </c>
      <c r="O1497" s="400">
        <v>4.5298999999999996</v>
      </c>
      <c r="P1497" s="399">
        <v>3.3046000000000002</v>
      </c>
      <c r="Q1497" s="399">
        <v>5.5361000000000002</v>
      </c>
      <c r="S1497" s="399">
        <v>5.2282999999999999</v>
      </c>
      <c r="X1497" s="399">
        <v>1.9084000000000001</v>
      </c>
      <c r="Y1497" s="399">
        <v>5.4417999999999997</v>
      </c>
      <c r="Z1497" s="399">
        <v>11.439399999999999</v>
      </c>
    </row>
    <row r="1498" spans="1:26">
      <c r="A1498" s="402">
        <v>44741</v>
      </c>
      <c r="E1498" s="400">
        <v>1.8122</v>
      </c>
      <c r="G1498" s="400">
        <v>6.5819000000000001</v>
      </c>
      <c r="H1498" s="400">
        <v>4.7613000000000003</v>
      </c>
      <c r="I1498" s="400">
        <v>7.5011999999999999</v>
      </c>
      <c r="J1498" s="400">
        <v>7.6978</v>
      </c>
      <c r="K1498" s="400">
        <v>6.2392000000000003</v>
      </c>
      <c r="L1498" s="400">
        <v>11.778600000000001</v>
      </c>
      <c r="M1498" s="400">
        <v>6.5180999999999996</v>
      </c>
      <c r="N1498" s="400">
        <v>7.5385999999999997</v>
      </c>
      <c r="O1498" s="400">
        <v>4.5136000000000003</v>
      </c>
      <c r="P1498" s="399">
        <v>3.2951000000000001</v>
      </c>
      <c r="Q1498" s="399">
        <v>5.5347999999999997</v>
      </c>
      <c r="S1498" s="399">
        <v>5.2328999999999999</v>
      </c>
      <c r="X1498" s="399">
        <v>1.9073</v>
      </c>
      <c r="Y1498" s="399">
        <v>5.4447999999999999</v>
      </c>
      <c r="Z1498" s="399">
        <v>11.464700000000001</v>
      </c>
    </row>
    <row r="1499" spans="1:26">
      <c r="A1499" s="402">
        <v>44742</v>
      </c>
      <c r="E1499" s="400">
        <v>1.8108</v>
      </c>
      <c r="G1499" s="400">
        <v>6.6006</v>
      </c>
      <c r="H1499" s="400">
        <v>4.7694999999999999</v>
      </c>
      <c r="I1499" s="400">
        <v>7.5340999999999996</v>
      </c>
      <c r="J1499" s="400">
        <v>7.7358000000000002</v>
      </c>
      <c r="K1499" s="400">
        <v>6.2815000000000003</v>
      </c>
      <c r="L1499" s="400">
        <v>11.7964</v>
      </c>
      <c r="M1499" s="400">
        <v>6.5198999999999998</v>
      </c>
      <c r="N1499" s="400">
        <v>7.5370999999999997</v>
      </c>
      <c r="O1499" s="400">
        <v>4.5054999999999996</v>
      </c>
      <c r="P1499" s="399">
        <v>3.2847</v>
      </c>
      <c r="Q1499" s="399">
        <v>5.5377999999999998</v>
      </c>
      <c r="S1499" s="399">
        <v>5.2332999999999998</v>
      </c>
      <c r="X1499" s="399">
        <v>1.9057999999999999</v>
      </c>
      <c r="Y1499" s="399">
        <v>5.4471999999999996</v>
      </c>
      <c r="Z1499" s="399">
        <v>11.4849</v>
      </c>
    </row>
    <row r="1500" spans="1:26">
      <c r="A1500" s="402">
        <v>44743</v>
      </c>
      <c r="E1500" s="400">
        <v>1.8996</v>
      </c>
      <c r="G1500" s="400">
        <v>6.7289000000000003</v>
      </c>
      <c r="H1500" s="400">
        <v>4.8457999999999997</v>
      </c>
      <c r="I1500" s="400">
        <v>7.6726999999999999</v>
      </c>
      <c r="J1500" s="400">
        <v>7.8437999999999999</v>
      </c>
      <c r="K1500" s="400">
        <v>6.3552999999999997</v>
      </c>
      <c r="L1500" s="400">
        <v>12.078900000000001</v>
      </c>
      <c r="M1500" s="400">
        <v>6.5769000000000002</v>
      </c>
      <c r="N1500" s="400">
        <v>7.5933999999999999</v>
      </c>
      <c r="O1500" s="400">
        <v>4.5540000000000003</v>
      </c>
      <c r="P1500" s="399">
        <v>3.2915000000000001</v>
      </c>
      <c r="Q1500" s="399">
        <v>5.6155999999999997</v>
      </c>
      <c r="S1500" s="399">
        <v>5.3307000000000002</v>
      </c>
      <c r="X1500" s="399">
        <v>1.9754</v>
      </c>
      <c r="Y1500" s="399">
        <v>5.5461</v>
      </c>
      <c r="Z1500" s="399">
        <v>11.5646</v>
      </c>
    </row>
    <row r="1501" spans="1:26">
      <c r="A1501" s="402">
        <v>44746</v>
      </c>
      <c r="E1501" s="400">
        <v>1.8900999999999999</v>
      </c>
      <c r="G1501" s="400">
        <v>6.6753</v>
      </c>
      <c r="H1501" s="400">
        <v>4.8186</v>
      </c>
      <c r="I1501" s="400">
        <v>7.6055000000000001</v>
      </c>
      <c r="J1501" s="400">
        <v>7.8049999999999997</v>
      </c>
      <c r="K1501" s="400">
        <v>6.3474000000000004</v>
      </c>
      <c r="L1501" s="400">
        <v>12.0595</v>
      </c>
      <c r="M1501" s="400">
        <v>6.5620000000000003</v>
      </c>
      <c r="N1501" s="400">
        <v>7.5854999999999997</v>
      </c>
      <c r="O1501" s="400">
        <v>4.5457000000000001</v>
      </c>
      <c r="P1501" s="399">
        <v>3.2812000000000001</v>
      </c>
      <c r="Q1501" s="399">
        <v>5.6119000000000003</v>
      </c>
      <c r="S1501" s="399">
        <v>5.3159999999999998</v>
      </c>
      <c r="X1501" s="399">
        <v>1.9652000000000001</v>
      </c>
      <c r="Y1501" s="399">
        <v>5.5303000000000004</v>
      </c>
      <c r="Z1501" s="399">
        <v>11.485799999999999</v>
      </c>
    </row>
    <row r="1502" spans="1:26">
      <c r="A1502" s="402">
        <v>44747</v>
      </c>
      <c r="E1502" s="400">
        <v>1.889</v>
      </c>
      <c r="G1502" s="400">
        <v>6.6974999999999998</v>
      </c>
      <c r="H1502" s="400">
        <v>4.8414999999999999</v>
      </c>
      <c r="I1502" s="400">
        <v>7.6581999999999999</v>
      </c>
      <c r="J1502" s="400">
        <v>7.8362999999999996</v>
      </c>
      <c r="K1502" s="400">
        <v>6.3924000000000003</v>
      </c>
      <c r="L1502" s="400">
        <v>12.032299999999999</v>
      </c>
      <c r="M1502" s="400">
        <v>6.5845000000000002</v>
      </c>
      <c r="N1502" s="400">
        <v>7.5987999999999998</v>
      </c>
      <c r="O1502" s="400">
        <v>4.5445000000000002</v>
      </c>
      <c r="P1502" s="399">
        <v>3.2801999999999998</v>
      </c>
      <c r="Q1502" s="399">
        <v>5.6144999999999996</v>
      </c>
      <c r="S1502" s="399">
        <v>5.3177000000000003</v>
      </c>
      <c r="X1502" s="399">
        <v>1.9665999999999999</v>
      </c>
      <c r="Y1502" s="399">
        <v>5.5392999999999999</v>
      </c>
      <c r="Z1502" s="399">
        <v>11.5398</v>
      </c>
    </row>
    <row r="1503" spans="1:26">
      <c r="A1503" s="402">
        <v>44748</v>
      </c>
      <c r="E1503" s="400">
        <v>1.8872</v>
      </c>
      <c r="G1503" s="400">
        <v>6.6966999999999999</v>
      </c>
      <c r="H1503" s="400">
        <v>4.8455000000000004</v>
      </c>
      <c r="I1503" s="400">
        <v>7.6574999999999998</v>
      </c>
      <c r="J1503" s="400">
        <v>7.8194999999999997</v>
      </c>
      <c r="K1503" s="400">
        <v>6.3455000000000004</v>
      </c>
      <c r="L1503" s="400">
        <v>12.0349</v>
      </c>
      <c r="M1503" s="400">
        <v>6.5651999999999999</v>
      </c>
      <c r="N1503" s="400">
        <v>7.5685000000000002</v>
      </c>
      <c r="O1503" s="400">
        <v>4.5469999999999997</v>
      </c>
      <c r="P1503" s="399">
        <v>3.2766000000000002</v>
      </c>
      <c r="Q1503" s="399">
        <v>5.6184000000000003</v>
      </c>
      <c r="S1503" s="399">
        <v>5.3175999999999997</v>
      </c>
      <c r="X1503" s="399">
        <v>1.9655</v>
      </c>
      <c r="Y1503" s="399">
        <v>5.5422000000000002</v>
      </c>
      <c r="Z1503" s="399">
        <v>11.5436</v>
      </c>
    </row>
    <row r="1504" spans="1:26">
      <c r="A1504" s="402">
        <v>44749</v>
      </c>
      <c r="E1504" s="400">
        <v>1.8821000000000001</v>
      </c>
      <c r="G1504" s="400">
        <v>6.6501999999999999</v>
      </c>
      <c r="H1504" s="400">
        <v>4.8392999999999997</v>
      </c>
      <c r="I1504" s="400">
        <v>7.6291000000000002</v>
      </c>
      <c r="J1504" s="400">
        <v>7.7986000000000004</v>
      </c>
      <c r="K1504" s="400">
        <v>6.3094999999999999</v>
      </c>
      <c r="L1504" s="400">
        <v>12.036300000000001</v>
      </c>
      <c r="M1504" s="400">
        <v>6.5648</v>
      </c>
      <c r="N1504" s="400">
        <v>7.5636000000000001</v>
      </c>
      <c r="O1504" s="400">
        <v>4.5542999999999996</v>
      </c>
      <c r="P1504" s="399">
        <v>3.2755000000000001</v>
      </c>
      <c r="Q1504" s="399">
        <v>5.6147999999999998</v>
      </c>
      <c r="S1504" s="399">
        <v>5.3085000000000004</v>
      </c>
      <c r="X1504" s="399">
        <v>1.9612000000000001</v>
      </c>
      <c r="Y1504" s="399">
        <v>5.5354000000000001</v>
      </c>
      <c r="Z1504" s="399">
        <v>11.553000000000001</v>
      </c>
    </row>
    <row r="1505" spans="1:26">
      <c r="A1505" s="402">
        <v>44750</v>
      </c>
      <c r="E1505" s="400">
        <v>1.88</v>
      </c>
      <c r="G1505" s="400">
        <v>6.6380999999999997</v>
      </c>
      <c r="H1505" s="400">
        <v>4.8376999999999999</v>
      </c>
      <c r="I1505" s="400">
        <v>7.5987</v>
      </c>
      <c r="J1505" s="400">
        <v>7.7668999999999997</v>
      </c>
      <c r="K1505" s="400">
        <v>6.2706</v>
      </c>
      <c r="L1505" s="400">
        <v>12.0336</v>
      </c>
      <c r="M1505" s="400">
        <v>6.5491999999999999</v>
      </c>
      <c r="N1505" s="400">
        <v>7.5460000000000003</v>
      </c>
      <c r="O1505" s="400">
        <v>4.5548000000000002</v>
      </c>
      <c r="P1505" s="399">
        <v>3.2806999999999999</v>
      </c>
      <c r="Q1505" s="399">
        <v>5.6120999999999999</v>
      </c>
      <c r="S1505" s="399">
        <v>5.3061999999999996</v>
      </c>
      <c r="X1505" s="399">
        <v>1.9599</v>
      </c>
      <c r="Y1505" s="399">
        <v>5.5351999999999997</v>
      </c>
      <c r="Z1505" s="399">
        <v>11.547000000000001</v>
      </c>
    </row>
    <row r="1506" spans="1:26">
      <c r="A1506" s="402">
        <v>44753</v>
      </c>
      <c r="E1506" s="400">
        <v>1.8725000000000001</v>
      </c>
      <c r="G1506" s="400">
        <v>6.6416000000000004</v>
      </c>
      <c r="H1506" s="400">
        <v>4.8460999999999999</v>
      </c>
      <c r="I1506" s="400">
        <v>7.6215000000000002</v>
      </c>
      <c r="J1506" s="400">
        <v>7.7720000000000002</v>
      </c>
      <c r="K1506" s="400">
        <v>6.3109000000000002</v>
      </c>
      <c r="L1506" s="400">
        <v>11.989000000000001</v>
      </c>
      <c r="M1506" s="400">
        <v>6.5862999999999996</v>
      </c>
      <c r="N1506" s="400">
        <v>7.5918000000000001</v>
      </c>
      <c r="O1506" s="400">
        <v>4.5486000000000004</v>
      </c>
      <c r="P1506" s="399">
        <v>3.2766999999999999</v>
      </c>
      <c r="Q1506" s="399">
        <v>5.6037999999999997</v>
      </c>
      <c r="S1506" s="399">
        <v>5.3003</v>
      </c>
      <c r="X1506" s="399">
        <v>1.9542999999999999</v>
      </c>
      <c r="Y1506" s="399">
        <v>5.5346000000000002</v>
      </c>
      <c r="Z1506" s="399">
        <v>11.5741</v>
      </c>
    </row>
    <row r="1507" spans="1:26">
      <c r="A1507" s="402">
        <v>44754</v>
      </c>
      <c r="E1507" s="400">
        <v>1.8706</v>
      </c>
      <c r="G1507" s="400">
        <v>6.6997999999999998</v>
      </c>
      <c r="H1507" s="400">
        <v>4.8621999999999996</v>
      </c>
      <c r="I1507" s="400">
        <v>7.7061000000000002</v>
      </c>
      <c r="J1507" s="400">
        <v>7.8066000000000004</v>
      </c>
      <c r="K1507" s="400">
        <v>6.3301999999999996</v>
      </c>
      <c r="L1507" s="400">
        <v>11.9741</v>
      </c>
      <c r="M1507" s="400">
        <v>6.5919999999999996</v>
      </c>
      <c r="N1507" s="400">
        <v>7.5951000000000004</v>
      </c>
      <c r="O1507" s="400">
        <v>4.5472999999999999</v>
      </c>
      <c r="P1507" s="399">
        <v>3.2774999999999999</v>
      </c>
      <c r="Q1507" s="399">
        <v>5.5983000000000001</v>
      </c>
      <c r="S1507" s="399">
        <v>5.3018000000000001</v>
      </c>
      <c r="X1507" s="399">
        <v>1.9539</v>
      </c>
      <c r="Y1507" s="399">
        <v>5.5385</v>
      </c>
      <c r="Z1507" s="399">
        <v>11.6196</v>
      </c>
    </row>
    <row r="1508" spans="1:26">
      <c r="A1508" s="402">
        <v>44755</v>
      </c>
      <c r="E1508" s="400">
        <v>1.8658999999999999</v>
      </c>
      <c r="G1508" s="400">
        <v>6.7012999999999998</v>
      </c>
      <c r="H1508" s="400">
        <v>4.8559999999999999</v>
      </c>
      <c r="I1508" s="400">
        <v>7.7061999999999999</v>
      </c>
      <c r="J1508" s="400">
        <v>7.8250000000000002</v>
      </c>
      <c r="K1508" s="400">
        <v>6.3619000000000003</v>
      </c>
      <c r="L1508" s="400">
        <v>11.994899999999999</v>
      </c>
      <c r="M1508" s="400">
        <v>6.6082999999999998</v>
      </c>
      <c r="N1508" s="400">
        <v>7.6234999999999999</v>
      </c>
      <c r="O1508" s="400">
        <v>4.5430999999999999</v>
      </c>
      <c r="P1508" s="399">
        <v>3.2759</v>
      </c>
      <c r="Q1508" s="399">
        <v>5.5936000000000003</v>
      </c>
      <c r="S1508" s="399">
        <v>5.2949999999999999</v>
      </c>
      <c r="X1508" s="399">
        <v>1.9487000000000001</v>
      </c>
      <c r="Y1508" s="399">
        <v>5.5316000000000001</v>
      </c>
      <c r="Z1508" s="399">
        <v>11.6196</v>
      </c>
    </row>
    <row r="1509" spans="1:26">
      <c r="A1509" s="402">
        <v>44756</v>
      </c>
      <c r="E1509" s="400">
        <v>1.8596999999999999</v>
      </c>
      <c r="G1509" s="400">
        <v>6.6676000000000002</v>
      </c>
      <c r="H1509" s="400">
        <v>4.8478000000000003</v>
      </c>
      <c r="I1509" s="400">
        <v>7.6889000000000003</v>
      </c>
      <c r="J1509" s="400">
        <v>7.8057999999999996</v>
      </c>
      <c r="K1509" s="400">
        <v>6.3417000000000003</v>
      </c>
      <c r="L1509" s="400">
        <v>12.009600000000001</v>
      </c>
      <c r="M1509" s="400">
        <v>6.5910000000000002</v>
      </c>
      <c r="N1509" s="400">
        <v>7.5941000000000001</v>
      </c>
      <c r="O1509" s="400">
        <v>4.5349000000000004</v>
      </c>
      <c r="P1509" s="399">
        <v>3.2711000000000001</v>
      </c>
      <c r="Q1509" s="399">
        <v>5.5792999999999999</v>
      </c>
      <c r="S1509" s="399">
        <v>5.2836999999999996</v>
      </c>
      <c r="X1509" s="399">
        <v>1.9443999999999999</v>
      </c>
      <c r="Y1509" s="399">
        <v>5.5258000000000003</v>
      </c>
      <c r="Z1509" s="399">
        <v>11.6113</v>
      </c>
    </row>
    <row r="1510" spans="1:26">
      <c r="A1510" s="402">
        <v>44757</v>
      </c>
      <c r="E1510" s="400">
        <v>1.8573999999999999</v>
      </c>
      <c r="G1510" s="400">
        <v>6.6936</v>
      </c>
      <c r="H1510" s="400">
        <v>4.8548999999999998</v>
      </c>
      <c r="I1510" s="400">
        <v>7.7130999999999998</v>
      </c>
      <c r="J1510" s="400">
        <v>7.8170999999999999</v>
      </c>
      <c r="K1510" s="400">
        <v>6.3455000000000004</v>
      </c>
      <c r="L1510" s="400">
        <v>12.032500000000001</v>
      </c>
      <c r="M1510" s="400">
        <v>6.61</v>
      </c>
      <c r="N1510" s="400">
        <v>7.6277999999999997</v>
      </c>
      <c r="O1510" s="400">
        <v>4.5563000000000002</v>
      </c>
      <c r="P1510" s="399">
        <v>3.2768000000000002</v>
      </c>
      <c r="Q1510" s="399">
        <v>5.5757000000000003</v>
      </c>
      <c r="S1510" s="399">
        <v>5.2843999999999998</v>
      </c>
      <c r="X1510" s="399">
        <v>1.9432</v>
      </c>
      <c r="Y1510" s="399">
        <v>5.5274999999999999</v>
      </c>
      <c r="Z1510" s="399">
        <v>11.6235</v>
      </c>
    </row>
    <row r="1511" spans="1:26">
      <c r="A1511" s="402">
        <v>44760</v>
      </c>
      <c r="E1511" s="400">
        <v>1.8501000000000001</v>
      </c>
      <c r="G1511" s="400">
        <v>6.6746999999999996</v>
      </c>
      <c r="H1511" s="400">
        <v>4.8361000000000001</v>
      </c>
      <c r="I1511" s="400">
        <v>7.6643999999999997</v>
      </c>
      <c r="J1511" s="400">
        <v>7.7877000000000001</v>
      </c>
      <c r="K1511" s="400">
        <v>6.3105000000000002</v>
      </c>
      <c r="L1511" s="400">
        <v>12.0244</v>
      </c>
      <c r="M1511" s="400">
        <v>6.5877999999999997</v>
      </c>
      <c r="N1511" s="400">
        <v>7.6089000000000002</v>
      </c>
      <c r="O1511" s="400">
        <v>4.5574000000000003</v>
      </c>
      <c r="P1511" s="399">
        <v>3.2694000000000001</v>
      </c>
      <c r="Q1511" s="399">
        <v>5.5641999999999996</v>
      </c>
      <c r="S1511" s="399">
        <v>5.2763999999999998</v>
      </c>
      <c r="X1511" s="399">
        <v>1.9345000000000001</v>
      </c>
      <c r="Y1511" s="399">
        <v>5.5159000000000002</v>
      </c>
      <c r="Z1511" s="399">
        <v>11.591200000000001</v>
      </c>
    </row>
    <row r="1512" spans="1:26">
      <c r="A1512" s="402">
        <v>44761</v>
      </c>
      <c r="E1512" s="400">
        <v>1.8461000000000001</v>
      </c>
      <c r="G1512" s="400">
        <v>6.6807999999999996</v>
      </c>
      <c r="H1512" s="400">
        <v>4.8295000000000003</v>
      </c>
      <c r="I1512" s="400">
        <v>7.6593999999999998</v>
      </c>
      <c r="J1512" s="400">
        <v>7.7683999999999997</v>
      </c>
      <c r="K1512" s="400">
        <v>6.2935999999999996</v>
      </c>
      <c r="L1512" s="400">
        <v>11.980399999999999</v>
      </c>
      <c r="M1512" s="400">
        <v>6.5739999999999998</v>
      </c>
      <c r="N1512" s="400">
        <v>7.5967000000000002</v>
      </c>
      <c r="O1512" s="400">
        <v>4.5594999999999999</v>
      </c>
      <c r="P1512" s="399">
        <v>3.2719</v>
      </c>
      <c r="Q1512" s="399">
        <v>5.5567000000000002</v>
      </c>
      <c r="S1512" s="399">
        <v>5.2709000000000001</v>
      </c>
      <c r="X1512" s="399">
        <v>1.9306000000000001</v>
      </c>
      <c r="Y1512" s="399">
        <v>5.5096999999999996</v>
      </c>
      <c r="Z1512" s="399">
        <v>11.589399999999999</v>
      </c>
    </row>
    <row r="1513" spans="1:26">
      <c r="A1513" s="402">
        <v>44762</v>
      </c>
      <c r="E1513" s="400">
        <v>1.8424</v>
      </c>
      <c r="G1513" s="400">
        <v>6.6639999999999997</v>
      </c>
      <c r="H1513" s="400">
        <v>4.8380000000000001</v>
      </c>
      <c r="I1513" s="400">
        <v>7.6566000000000001</v>
      </c>
      <c r="J1513" s="400">
        <v>7.7687999999999997</v>
      </c>
      <c r="K1513" s="400">
        <v>6.2961999999999998</v>
      </c>
      <c r="L1513" s="400">
        <v>11.9704</v>
      </c>
      <c r="M1513" s="400">
        <v>6.5898000000000003</v>
      </c>
      <c r="N1513" s="400">
        <v>7.6138000000000003</v>
      </c>
      <c r="O1513" s="400">
        <v>4.5675999999999997</v>
      </c>
      <c r="P1513" s="399">
        <v>3.2925</v>
      </c>
      <c r="Q1513" s="399">
        <v>5.5571000000000002</v>
      </c>
      <c r="S1513" s="399">
        <v>5.2653999999999996</v>
      </c>
      <c r="X1513" s="399">
        <v>1.9298</v>
      </c>
      <c r="Y1513" s="399">
        <v>5.5122</v>
      </c>
      <c r="Z1513" s="399">
        <v>11.6097</v>
      </c>
    </row>
    <row r="1514" spans="1:26">
      <c r="A1514" s="402">
        <v>44763</v>
      </c>
      <c r="E1514" s="400">
        <v>1.8376999999999999</v>
      </c>
      <c r="G1514" s="400">
        <v>6.6261000000000001</v>
      </c>
      <c r="H1514" s="400">
        <v>4.8487</v>
      </c>
      <c r="I1514" s="400">
        <v>7.6782000000000004</v>
      </c>
      <c r="J1514" s="400">
        <v>7.8036000000000003</v>
      </c>
      <c r="K1514" s="400">
        <v>6.3403999999999998</v>
      </c>
      <c r="L1514" s="400">
        <v>11.9748</v>
      </c>
      <c r="M1514" s="400">
        <v>6.6304999999999996</v>
      </c>
      <c r="N1514" s="400">
        <v>7.6590999999999996</v>
      </c>
      <c r="O1514" s="400">
        <v>4.5705999999999998</v>
      </c>
      <c r="P1514" s="399">
        <v>3.2915999999999999</v>
      </c>
      <c r="Q1514" s="399">
        <v>5.5773999999999999</v>
      </c>
      <c r="S1514" s="399">
        <v>5.2575000000000003</v>
      </c>
      <c r="X1514" s="399">
        <v>1.9272</v>
      </c>
      <c r="Y1514" s="399">
        <v>5.5125999999999999</v>
      </c>
      <c r="Z1514" s="399">
        <v>11.643700000000001</v>
      </c>
    </row>
    <row r="1515" spans="1:26">
      <c r="A1515" s="402">
        <v>44764</v>
      </c>
      <c r="E1515" s="400">
        <v>1.8376999999999999</v>
      </c>
      <c r="G1515" s="400">
        <v>6.6590999999999996</v>
      </c>
      <c r="H1515" s="400">
        <v>4.8777999999999997</v>
      </c>
      <c r="I1515" s="400">
        <v>7.7351000000000001</v>
      </c>
      <c r="J1515" s="400">
        <v>7.8529999999999998</v>
      </c>
      <c r="K1515" s="400">
        <v>6.3780000000000001</v>
      </c>
      <c r="L1515" s="400">
        <v>12.001200000000001</v>
      </c>
      <c r="M1515" s="400">
        <v>6.6700999999999997</v>
      </c>
      <c r="N1515" s="400">
        <v>7.7111999999999998</v>
      </c>
      <c r="O1515" s="400">
        <v>4.5773999999999999</v>
      </c>
      <c r="P1515" s="399">
        <v>3.2988</v>
      </c>
      <c r="Q1515" s="399">
        <v>5.5879000000000003</v>
      </c>
      <c r="S1515" s="399">
        <v>5.2622999999999998</v>
      </c>
      <c r="X1515" s="399">
        <v>1.93</v>
      </c>
      <c r="Y1515" s="399">
        <v>5.5262000000000002</v>
      </c>
      <c r="Z1515" s="399">
        <v>11.6912</v>
      </c>
    </row>
    <row r="1516" spans="1:26">
      <c r="A1516" s="402">
        <v>44767</v>
      </c>
      <c r="E1516" s="400">
        <v>1.8297000000000001</v>
      </c>
      <c r="G1516" s="400">
        <v>6.6459999999999999</v>
      </c>
      <c r="H1516" s="400">
        <v>4.8780000000000001</v>
      </c>
      <c r="I1516" s="400">
        <v>7.7286000000000001</v>
      </c>
      <c r="J1516" s="400">
        <v>7.8337000000000003</v>
      </c>
      <c r="K1516" s="400">
        <v>6.3479999999999999</v>
      </c>
      <c r="L1516" s="400">
        <v>12.0098</v>
      </c>
      <c r="M1516" s="400">
        <v>6.6319999999999997</v>
      </c>
      <c r="N1516" s="400">
        <v>7.6607000000000003</v>
      </c>
      <c r="O1516" s="400">
        <v>4.5689000000000002</v>
      </c>
      <c r="P1516" s="399">
        <v>3.2963</v>
      </c>
      <c r="Q1516" s="399">
        <v>5.5945999999999998</v>
      </c>
      <c r="S1516" s="399">
        <v>5.2549999999999999</v>
      </c>
      <c r="X1516" s="399">
        <v>1.9231</v>
      </c>
      <c r="Y1516" s="399">
        <v>5.5217999999999998</v>
      </c>
      <c r="Z1516" s="399">
        <v>11.702500000000001</v>
      </c>
    </row>
    <row r="1517" spans="1:26">
      <c r="A1517" s="402">
        <v>44768</v>
      </c>
      <c r="E1517" s="400">
        <v>1.8277000000000001</v>
      </c>
      <c r="G1517" s="400">
        <v>6.6529999999999996</v>
      </c>
      <c r="H1517" s="400">
        <v>4.8842999999999996</v>
      </c>
      <c r="I1517" s="400">
        <v>7.7629999999999999</v>
      </c>
      <c r="J1517" s="400">
        <v>7.8490000000000002</v>
      </c>
      <c r="K1517" s="400">
        <v>6.3456999999999999</v>
      </c>
      <c r="L1517" s="400">
        <v>12.0245</v>
      </c>
      <c r="M1517" s="400">
        <v>6.6292999999999997</v>
      </c>
      <c r="N1517" s="400">
        <v>7.6493000000000002</v>
      </c>
      <c r="O1517" s="400">
        <v>4.5597000000000003</v>
      </c>
      <c r="P1517" s="399">
        <v>3.2970000000000002</v>
      </c>
      <c r="Q1517" s="399">
        <v>5.5946999999999996</v>
      </c>
      <c r="S1517" s="399">
        <v>5.2545999999999999</v>
      </c>
      <c r="X1517" s="399">
        <v>1.9211</v>
      </c>
      <c r="Y1517" s="399">
        <v>5.5228999999999999</v>
      </c>
      <c r="Z1517" s="399">
        <v>11.7135</v>
      </c>
    </row>
    <row r="1518" spans="1:26">
      <c r="A1518" s="402">
        <v>44769</v>
      </c>
      <c r="E1518" s="400">
        <v>1.8241000000000001</v>
      </c>
      <c r="G1518" s="400">
        <v>6.6407999999999996</v>
      </c>
      <c r="H1518" s="400">
        <v>4.8807</v>
      </c>
      <c r="I1518" s="400">
        <v>7.7621000000000002</v>
      </c>
      <c r="J1518" s="400">
        <v>7.8354999999999997</v>
      </c>
      <c r="K1518" s="400">
        <v>6.3261000000000003</v>
      </c>
      <c r="L1518" s="400">
        <v>12.038</v>
      </c>
      <c r="M1518" s="400">
        <v>6.6250999999999998</v>
      </c>
      <c r="N1518" s="400">
        <v>7.6417000000000002</v>
      </c>
      <c r="O1518" s="400">
        <v>4.5601000000000003</v>
      </c>
      <c r="P1518" s="399">
        <v>3.3043</v>
      </c>
      <c r="Q1518" s="399">
        <v>5.5948000000000002</v>
      </c>
      <c r="S1518" s="399">
        <v>5.2496</v>
      </c>
      <c r="X1518" s="399">
        <v>1.9179999999999999</v>
      </c>
      <c r="Y1518" s="399">
        <v>5.5194999999999999</v>
      </c>
      <c r="Z1518" s="399">
        <v>11.7072</v>
      </c>
    </row>
    <row r="1519" spans="1:26">
      <c r="A1519" s="402">
        <v>44770</v>
      </c>
      <c r="E1519" s="400">
        <v>1.8236000000000001</v>
      </c>
      <c r="G1519" s="400">
        <v>6.6795999999999998</v>
      </c>
      <c r="H1519" s="400">
        <v>4.9000000000000004</v>
      </c>
      <c r="I1519" s="400">
        <v>7.8215000000000003</v>
      </c>
      <c r="J1519" s="400">
        <v>7.8734000000000002</v>
      </c>
      <c r="K1519" s="400">
        <v>6.3428000000000004</v>
      </c>
      <c r="L1519" s="400">
        <v>12.0101</v>
      </c>
      <c r="M1519" s="400">
        <v>6.6477000000000004</v>
      </c>
      <c r="N1519" s="400">
        <v>7.6665000000000001</v>
      </c>
      <c r="O1519" s="400">
        <v>4.5677000000000003</v>
      </c>
      <c r="P1519" s="399">
        <v>3.3008999999999999</v>
      </c>
      <c r="Q1519" s="399">
        <v>5.6048</v>
      </c>
      <c r="S1519" s="399">
        <v>5.2538999999999998</v>
      </c>
      <c r="X1519" s="399">
        <v>1.919</v>
      </c>
      <c r="Y1519" s="399">
        <v>5.5282</v>
      </c>
      <c r="Z1519" s="399">
        <v>11.742699999999999</v>
      </c>
    </row>
    <row r="1520" spans="1:26">
      <c r="A1520" s="402">
        <v>44771</v>
      </c>
      <c r="E1520" s="400">
        <v>1.8169999999999999</v>
      </c>
      <c r="G1520" s="400">
        <v>6.7008000000000001</v>
      </c>
      <c r="H1520" s="400">
        <v>4.8924000000000003</v>
      </c>
      <c r="I1520" s="400">
        <v>7.8617999999999997</v>
      </c>
      <c r="J1520" s="400">
        <v>7.8884999999999996</v>
      </c>
      <c r="K1520" s="400">
        <v>6.3314000000000004</v>
      </c>
      <c r="L1520" s="400">
        <v>12.013</v>
      </c>
      <c r="M1520" s="400">
        <v>6.6416000000000004</v>
      </c>
      <c r="N1520" s="400">
        <v>7.6612</v>
      </c>
      <c r="O1520" s="400">
        <v>4.5728999999999997</v>
      </c>
      <c r="P1520" s="399">
        <v>3.3028</v>
      </c>
      <c r="Q1520" s="399">
        <v>5.6055999999999999</v>
      </c>
      <c r="S1520" s="399">
        <v>5.2502000000000004</v>
      </c>
      <c r="X1520" s="399">
        <v>1.9108000000000001</v>
      </c>
      <c r="Y1520" s="399">
        <v>5.5191999999999997</v>
      </c>
      <c r="Z1520" s="399">
        <v>11.743600000000001</v>
      </c>
    </row>
    <row r="1521" spans="1:26">
      <c r="A1521" s="402">
        <v>44774</v>
      </c>
      <c r="E1521" s="400">
        <v>1.8642000000000001</v>
      </c>
      <c r="G1521" s="400">
        <v>6.7683</v>
      </c>
      <c r="H1521" s="400">
        <v>4.9493</v>
      </c>
      <c r="I1521" s="400">
        <v>7.9496000000000002</v>
      </c>
      <c r="J1521" s="400">
        <v>7.9919000000000002</v>
      </c>
      <c r="K1521" s="400">
        <v>6.4550999999999998</v>
      </c>
      <c r="L1521" s="400">
        <v>12.012499999999999</v>
      </c>
      <c r="M1521" s="400">
        <v>6.7230999999999996</v>
      </c>
      <c r="N1521" s="400">
        <v>7.7431000000000001</v>
      </c>
      <c r="O1521" s="400">
        <v>4.6120999999999999</v>
      </c>
      <c r="P1521" s="399">
        <v>3.3159000000000001</v>
      </c>
      <c r="Q1521" s="399">
        <v>5.6654999999999998</v>
      </c>
      <c r="S1521" s="399">
        <v>5.2704000000000004</v>
      </c>
      <c r="X1521" s="399">
        <v>1.9970000000000001</v>
      </c>
      <c r="Y1521" s="399">
        <v>5.5830000000000002</v>
      </c>
      <c r="Z1521" s="399">
        <v>11.914400000000001</v>
      </c>
    </row>
    <row r="1522" spans="1:26">
      <c r="A1522" s="402">
        <v>44775</v>
      </c>
      <c r="E1522" s="400">
        <v>1.8607</v>
      </c>
      <c r="G1522" s="400">
        <v>6.7632000000000003</v>
      </c>
      <c r="H1522" s="400">
        <v>4.9448999999999996</v>
      </c>
      <c r="I1522" s="400">
        <v>7.9447000000000001</v>
      </c>
      <c r="J1522" s="400">
        <v>7.9783999999999997</v>
      </c>
      <c r="K1522" s="400">
        <v>6.3981000000000003</v>
      </c>
      <c r="L1522" s="400">
        <v>12.0367</v>
      </c>
      <c r="M1522" s="400">
        <v>6.6776</v>
      </c>
      <c r="N1522" s="400">
        <v>7.6753</v>
      </c>
      <c r="O1522" s="400">
        <v>4.6100000000000003</v>
      </c>
      <c r="P1522" s="399">
        <v>3.3149999999999999</v>
      </c>
      <c r="Q1522" s="399">
        <v>5.6784999999999997</v>
      </c>
      <c r="S1522" s="399">
        <v>5.2652999999999999</v>
      </c>
      <c r="X1522" s="399">
        <v>1.9934000000000001</v>
      </c>
      <c r="Y1522" s="399">
        <v>5.5784000000000002</v>
      </c>
      <c r="Z1522" s="399">
        <v>11.916</v>
      </c>
    </row>
    <row r="1523" spans="1:26">
      <c r="A1523" s="402">
        <v>44776</v>
      </c>
      <c r="E1523" s="400">
        <v>1.8579000000000001</v>
      </c>
      <c r="G1523" s="400">
        <v>6.7710999999999997</v>
      </c>
      <c r="H1523" s="400">
        <v>4.9295</v>
      </c>
      <c r="I1523" s="400">
        <v>7.9147999999999996</v>
      </c>
      <c r="J1523" s="400">
        <v>7.9623999999999997</v>
      </c>
      <c r="K1523" s="400">
        <v>6.4386999999999999</v>
      </c>
      <c r="L1523" s="400">
        <v>12.0151</v>
      </c>
      <c r="M1523" s="400">
        <v>6.7093999999999996</v>
      </c>
      <c r="N1523" s="400">
        <v>7.7225000000000001</v>
      </c>
      <c r="O1523" s="400">
        <v>4.6097000000000001</v>
      </c>
      <c r="P1523" s="399">
        <v>3.3102999999999998</v>
      </c>
      <c r="Q1523" s="399">
        <v>5.6810999999999998</v>
      </c>
      <c r="S1523" s="399">
        <v>5.2626999999999997</v>
      </c>
      <c r="X1523" s="399">
        <v>1.9887999999999999</v>
      </c>
      <c r="Y1523" s="399">
        <v>5.5701000000000001</v>
      </c>
      <c r="Z1523" s="399">
        <v>11.889200000000001</v>
      </c>
    </row>
    <row r="1524" spans="1:26">
      <c r="A1524" s="402">
        <v>44777</v>
      </c>
      <c r="E1524" s="400">
        <v>1.8564000000000001</v>
      </c>
      <c r="G1524" s="400">
        <v>6.8013000000000003</v>
      </c>
      <c r="H1524" s="400">
        <v>4.9371</v>
      </c>
      <c r="I1524" s="400">
        <v>7.9450000000000003</v>
      </c>
      <c r="J1524" s="400">
        <v>7.9793000000000003</v>
      </c>
      <c r="K1524" s="400">
        <v>6.4330999999999996</v>
      </c>
      <c r="L1524" s="400">
        <v>12.0312</v>
      </c>
      <c r="M1524" s="400">
        <v>6.7042999999999999</v>
      </c>
      <c r="N1524" s="400">
        <v>7.7169999999999996</v>
      </c>
      <c r="O1524" s="400">
        <v>4.6119000000000003</v>
      </c>
      <c r="P1524" s="399">
        <v>3.3128000000000002</v>
      </c>
      <c r="Q1524" s="399">
        <v>5.6757</v>
      </c>
      <c r="S1524" s="399">
        <v>5.2636000000000003</v>
      </c>
      <c r="X1524" s="399">
        <v>1.9874000000000001</v>
      </c>
      <c r="Y1524" s="399">
        <v>5.5723000000000003</v>
      </c>
      <c r="Z1524" s="399">
        <v>11.9</v>
      </c>
    </row>
    <row r="1525" spans="1:26">
      <c r="A1525" s="402">
        <v>44778</v>
      </c>
      <c r="E1525" s="400">
        <v>1.8531</v>
      </c>
      <c r="G1525" s="400">
        <v>6.7831000000000001</v>
      </c>
      <c r="H1525" s="400">
        <v>4.9131</v>
      </c>
      <c r="I1525" s="400">
        <v>7.8845000000000001</v>
      </c>
      <c r="J1525" s="400">
        <v>7.923</v>
      </c>
      <c r="K1525" s="400">
        <v>6.3693999999999997</v>
      </c>
      <c r="L1525" s="400">
        <v>12.0532</v>
      </c>
      <c r="M1525" s="400">
        <v>6.6497999999999999</v>
      </c>
      <c r="N1525" s="400">
        <v>7.6492000000000004</v>
      </c>
      <c r="O1525" s="400">
        <v>4.6036000000000001</v>
      </c>
      <c r="P1525" s="399">
        <v>3.3106</v>
      </c>
      <c r="Q1525" s="399">
        <v>5.6744000000000003</v>
      </c>
      <c r="S1525" s="399">
        <v>5.2588999999999997</v>
      </c>
      <c r="X1525" s="399">
        <v>1.9821</v>
      </c>
      <c r="Y1525" s="399">
        <v>5.5606999999999998</v>
      </c>
      <c r="Z1525" s="399">
        <v>11.8535</v>
      </c>
    </row>
    <row r="1526" spans="1:26">
      <c r="A1526" s="402">
        <v>44781</v>
      </c>
      <c r="E1526" s="400">
        <v>1.8443000000000001</v>
      </c>
      <c r="G1526" s="400">
        <v>6.7599</v>
      </c>
      <c r="H1526" s="400">
        <v>4.9135</v>
      </c>
      <c r="I1526" s="400">
        <v>7.8937999999999997</v>
      </c>
      <c r="J1526" s="400">
        <v>7.9435000000000002</v>
      </c>
      <c r="K1526" s="400">
        <v>6.4020999999999999</v>
      </c>
      <c r="L1526" s="400">
        <v>12.0457</v>
      </c>
      <c r="M1526" s="400">
        <v>6.6688000000000001</v>
      </c>
      <c r="N1526" s="400">
        <v>7.6775000000000002</v>
      </c>
      <c r="O1526" s="400">
        <v>4.5994999999999999</v>
      </c>
      <c r="P1526" s="399">
        <v>3.3068</v>
      </c>
      <c r="Q1526" s="399">
        <v>5.6656000000000004</v>
      </c>
      <c r="S1526" s="399">
        <v>5.2493999999999996</v>
      </c>
      <c r="X1526" s="399">
        <v>1.9746999999999999</v>
      </c>
      <c r="Y1526" s="399">
        <v>5.5552999999999999</v>
      </c>
      <c r="Z1526" s="399">
        <v>11.860900000000001</v>
      </c>
    </row>
    <row r="1527" spans="1:26">
      <c r="A1527" s="402">
        <v>44782</v>
      </c>
      <c r="E1527" s="400">
        <v>1.841</v>
      </c>
      <c r="G1527" s="400">
        <v>6.7275</v>
      </c>
      <c r="H1527" s="400">
        <v>4.9036999999999997</v>
      </c>
      <c r="I1527" s="400">
        <v>7.8585000000000003</v>
      </c>
      <c r="J1527" s="400">
        <v>7.9305000000000003</v>
      </c>
      <c r="K1527" s="400">
        <v>6.3906999999999998</v>
      </c>
      <c r="L1527" s="400">
        <v>12.0672</v>
      </c>
      <c r="M1527" s="400">
        <v>6.6501000000000001</v>
      </c>
      <c r="N1527" s="400">
        <v>7.6561000000000003</v>
      </c>
      <c r="O1527" s="400">
        <v>4.5918000000000001</v>
      </c>
      <c r="P1527" s="399">
        <v>3.2997000000000001</v>
      </c>
      <c r="Q1527" s="399">
        <v>5.6642000000000001</v>
      </c>
      <c r="S1527" s="399">
        <v>5.2449000000000003</v>
      </c>
      <c r="X1527" s="399">
        <v>1.9711000000000001</v>
      </c>
      <c r="Y1527" s="399">
        <v>5.5505000000000004</v>
      </c>
      <c r="Z1527" s="399">
        <v>11.8385</v>
      </c>
    </row>
    <row r="1528" spans="1:26">
      <c r="A1528" s="402">
        <v>44783</v>
      </c>
      <c r="E1528" s="400">
        <v>1.8392999999999999</v>
      </c>
      <c r="G1528" s="400">
        <v>6.7492999999999999</v>
      </c>
      <c r="H1528" s="400">
        <v>4.9077999999999999</v>
      </c>
      <c r="I1528" s="400">
        <v>7.8776999999999999</v>
      </c>
      <c r="J1528" s="400">
        <v>7.9431000000000003</v>
      </c>
      <c r="K1528" s="400">
        <v>6.3678999999999997</v>
      </c>
      <c r="L1528" s="400">
        <v>12.071300000000001</v>
      </c>
      <c r="M1528" s="400">
        <v>6.6449999999999996</v>
      </c>
      <c r="N1528" s="400">
        <v>7.6539000000000001</v>
      </c>
      <c r="O1528" s="400">
        <v>4.5960000000000001</v>
      </c>
      <c r="P1528" s="399">
        <v>3.2989000000000002</v>
      </c>
      <c r="Q1528" s="399">
        <v>5.6672000000000002</v>
      </c>
      <c r="S1528" s="399">
        <v>5.2458</v>
      </c>
      <c r="X1528" s="399">
        <v>1.9695</v>
      </c>
      <c r="Y1528" s="399">
        <v>5.5509000000000004</v>
      </c>
      <c r="Z1528" s="399">
        <v>11.8475</v>
      </c>
    </row>
    <row r="1529" spans="1:26">
      <c r="A1529" s="402">
        <v>44784</v>
      </c>
      <c r="E1529" s="400">
        <v>1.8365</v>
      </c>
      <c r="G1529" s="400">
        <v>6.7133000000000003</v>
      </c>
      <c r="H1529" s="400">
        <v>4.8914999999999997</v>
      </c>
      <c r="I1529" s="400">
        <v>7.8122999999999996</v>
      </c>
      <c r="J1529" s="400">
        <v>7.8837000000000002</v>
      </c>
      <c r="K1529" s="400">
        <v>6.3013000000000003</v>
      </c>
      <c r="L1529" s="400">
        <v>12.0686</v>
      </c>
      <c r="M1529" s="400">
        <v>6.6101000000000001</v>
      </c>
      <c r="N1529" s="400">
        <v>7.6106999999999996</v>
      </c>
      <c r="O1529" s="400">
        <v>4.5993000000000004</v>
      </c>
      <c r="P1529" s="399">
        <v>3.2978000000000001</v>
      </c>
      <c r="Q1529" s="399">
        <v>5.6801000000000004</v>
      </c>
      <c r="S1529" s="399">
        <v>5.2415000000000003</v>
      </c>
      <c r="X1529" s="399">
        <v>1.9661</v>
      </c>
      <c r="Y1529" s="399">
        <v>5.5449000000000002</v>
      </c>
      <c r="Z1529" s="399">
        <v>11.8057</v>
      </c>
    </row>
    <row r="1530" spans="1:26">
      <c r="A1530" s="402">
        <v>44785</v>
      </c>
      <c r="E1530" s="400">
        <v>1.8331</v>
      </c>
      <c r="G1530" s="400">
        <v>6.6933999999999996</v>
      </c>
      <c r="H1530" s="400">
        <v>4.8874000000000004</v>
      </c>
      <c r="I1530" s="400">
        <v>7.7991000000000001</v>
      </c>
      <c r="J1530" s="400">
        <v>7.8743999999999996</v>
      </c>
      <c r="K1530" s="400">
        <v>6.3250999999999999</v>
      </c>
      <c r="L1530" s="400">
        <v>12.0656</v>
      </c>
      <c r="M1530" s="400">
        <v>6.6353</v>
      </c>
      <c r="N1530" s="400">
        <v>7.6424000000000003</v>
      </c>
      <c r="O1530" s="400">
        <v>4.5955000000000004</v>
      </c>
      <c r="P1530" s="399">
        <v>3.2959999999999998</v>
      </c>
      <c r="Q1530" s="399">
        <v>5.6760999999999999</v>
      </c>
      <c r="S1530" s="399">
        <v>5.2361000000000004</v>
      </c>
      <c r="X1530" s="399">
        <v>1.9630000000000001</v>
      </c>
      <c r="Y1530" s="399">
        <v>5.5416999999999996</v>
      </c>
      <c r="Z1530" s="399">
        <v>11.7997</v>
      </c>
    </row>
    <row r="1531" spans="1:26">
      <c r="A1531" s="402">
        <v>44788</v>
      </c>
      <c r="E1531" s="400">
        <v>1.8259000000000001</v>
      </c>
      <c r="G1531" s="400">
        <v>6.7183999999999999</v>
      </c>
      <c r="H1531" s="400">
        <v>4.8948999999999998</v>
      </c>
      <c r="I1531" s="400">
        <v>7.8463000000000003</v>
      </c>
      <c r="J1531" s="400">
        <v>7.9008000000000003</v>
      </c>
      <c r="K1531" s="400">
        <v>6.3322000000000003</v>
      </c>
      <c r="L1531" s="400">
        <v>12.05</v>
      </c>
      <c r="M1531" s="400">
        <v>6.6443000000000003</v>
      </c>
      <c r="N1531" s="400">
        <v>7.6487999999999996</v>
      </c>
      <c r="O1531" s="400">
        <v>4.6028000000000002</v>
      </c>
      <c r="P1531" s="399">
        <v>3.2919</v>
      </c>
      <c r="Q1531" s="399">
        <v>5.6689999999999996</v>
      </c>
      <c r="S1531" s="399">
        <v>5.2327000000000004</v>
      </c>
      <c r="X1531" s="399">
        <v>1.9565999999999999</v>
      </c>
      <c r="Y1531" s="399">
        <v>5.54</v>
      </c>
      <c r="Z1531" s="399">
        <v>11.8249</v>
      </c>
    </row>
    <row r="1532" spans="1:26">
      <c r="A1532" s="402">
        <v>44789</v>
      </c>
      <c r="E1532" s="400">
        <v>1.8216000000000001</v>
      </c>
      <c r="G1532" s="400">
        <v>6.6486000000000001</v>
      </c>
      <c r="H1532" s="400">
        <v>4.8784999999999998</v>
      </c>
      <c r="I1532" s="400">
        <v>7.7816000000000001</v>
      </c>
      <c r="J1532" s="400">
        <v>7.8794000000000004</v>
      </c>
      <c r="K1532" s="400">
        <v>6.3425000000000002</v>
      </c>
      <c r="L1532" s="400">
        <v>12.073700000000001</v>
      </c>
      <c r="M1532" s="400">
        <v>6.6420000000000003</v>
      </c>
      <c r="N1532" s="400">
        <v>7.6535000000000002</v>
      </c>
      <c r="O1532" s="400">
        <v>4.5987</v>
      </c>
      <c r="P1532" s="399">
        <v>3.2894000000000001</v>
      </c>
      <c r="Q1532" s="399">
        <v>5.6642999999999999</v>
      </c>
      <c r="S1532" s="399">
        <v>5.2236000000000002</v>
      </c>
      <c r="X1532" s="399">
        <v>1.9527000000000001</v>
      </c>
      <c r="Y1532" s="399">
        <v>5.5323000000000002</v>
      </c>
      <c r="Z1532" s="399">
        <v>11.7898</v>
      </c>
    </row>
    <row r="1533" spans="1:26">
      <c r="A1533" s="402">
        <v>44790</v>
      </c>
      <c r="E1533" s="400">
        <v>1.8161</v>
      </c>
      <c r="G1533" s="400">
        <v>6.5934999999999997</v>
      </c>
      <c r="H1533" s="400">
        <v>4.8535000000000004</v>
      </c>
      <c r="I1533" s="400">
        <v>7.7389000000000001</v>
      </c>
      <c r="J1533" s="400">
        <v>7.8437999999999999</v>
      </c>
      <c r="K1533" s="400">
        <v>6.3087999999999997</v>
      </c>
      <c r="L1533" s="400">
        <v>12.0802</v>
      </c>
      <c r="M1533" s="400">
        <v>6.6009000000000002</v>
      </c>
      <c r="N1533" s="400">
        <v>7.6033999999999997</v>
      </c>
      <c r="O1533" s="400">
        <v>4.5862999999999996</v>
      </c>
      <c r="P1533" s="399">
        <v>3.2837999999999998</v>
      </c>
      <c r="Q1533" s="399">
        <v>5.6584000000000003</v>
      </c>
      <c r="S1533" s="399">
        <v>5.2134999999999998</v>
      </c>
      <c r="X1533" s="399">
        <v>1.9460999999999999</v>
      </c>
      <c r="Y1533" s="399">
        <v>5.5185000000000004</v>
      </c>
      <c r="Z1533" s="399">
        <v>11.7454</v>
      </c>
    </row>
    <row r="1534" spans="1:26">
      <c r="A1534" s="402">
        <v>44791</v>
      </c>
      <c r="E1534" s="400">
        <v>1.8133999999999999</v>
      </c>
      <c r="G1534" s="400">
        <v>6.6105999999999998</v>
      </c>
      <c r="H1534" s="400">
        <v>4.8479999999999999</v>
      </c>
      <c r="I1534" s="400">
        <v>7.7493999999999996</v>
      </c>
      <c r="J1534" s="400">
        <v>7.8448000000000002</v>
      </c>
      <c r="K1534" s="400">
        <v>6.3089000000000004</v>
      </c>
      <c r="L1534" s="400">
        <v>12.0626</v>
      </c>
      <c r="M1534" s="400">
        <v>6.6045999999999996</v>
      </c>
      <c r="N1534" s="400">
        <v>7.6063999999999998</v>
      </c>
      <c r="O1534" s="400">
        <v>4.5824999999999996</v>
      </c>
      <c r="P1534" s="399">
        <v>3.2772000000000001</v>
      </c>
      <c r="Q1534" s="399">
        <v>5.6531000000000002</v>
      </c>
      <c r="S1534" s="399">
        <v>5.2107999999999999</v>
      </c>
      <c r="X1534" s="399">
        <v>1.9424999999999999</v>
      </c>
      <c r="Y1534" s="399">
        <v>5.5130999999999997</v>
      </c>
      <c r="Z1534" s="399">
        <v>11.742900000000001</v>
      </c>
    </row>
    <row r="1535" spans="1:26">
      <c r="A1535" s="402">
        <v>44792</v>
      </c>
      <c r="E1535" s="400">
        <v>1.8090999999999999</v>
      </c>
      <c r="G1535" s="400">
        <v>6.5506000000000002</v>
      </c>
      <c r="H1535" s="400">
        <v>4.8212999999999999</v>
      </c>
      <c r="I1535" s="400">
        <v>7.6679000000000004</v>
      </c>
      <c r="J1535" s="400">
        <v>7.7850000000000001</v>
      </c>
      <c r="K1535" s="400">
        <v>6.2614999999999998</v>
      </c>
      <c r="L1535" s="400">
        <v>12.068</v>
      </c>
      <c r="M1535" s="400">
        <v>6.5603999999999996</v>
      </c>
      <c r="N1535" s="400">
        <v>7.5491000000000001</v>
      </c>
      <c r="O1535" s="400">
        <v>4.5708000000000002</v>
      </c>
      <c r="P1535" s="399">
        <v>3.2705000000000002</v>
      </c>
      <c r="Q1535" s="399">
        <v>5.6432000000000002</v>
      </c>
      <c r="S1535" s="399">
        <v>5.2019000000000002</v>
      </c>
      <c r="X1535" s="399">
        <v>1.9372</v>
      </c>
      <c r="Y1535" s="399">
        <v>5.5002000000000004</v>
      </c>
      <c r="Z1535" s="399">
        <v>11.6914</v>
      </c>
    </row>
    <row r="1536" spans="1:26">
      <c r="A1536" s="402">
        <v>44795</v>
      </c>
      <c r="E1536" s="400">
        <v>1.7997000000000001</v>
      </c>
      <c r="G1536" s="400">
        <v>6.5174000000000003</v>
      </c>
      <c r="H1536" s="400">
        <v>4.7950999999999997</v>
      </c>
      <c r="I1536" s="400">
        <v>7.6314000000000002</v>
      </c>
      <c r="J1536" s="400">
        <v>7.7495000000000003</v>
      </c>
      <c r="K1536" s="400">
        <v>6.2435</v>
      </c>
      <c r="L1536" s="400">
        <v>12.020799999999999</v>
      </c>
      <c r="M1536" s="400">
        <v>6.5289999999999999</v>
      </c>
      <c r="N1536" s="400">
        <v>7.5118999999999998</v>
      </c>
      <c r="O1536" s="400">
        <v>4.5511999999999997</v>
      </c>
      <c r="P1536" s="399">
        <v>3.2534000000000001</v>
      </c>
      <c r="Q1536" s="399">
        <v>5.6397000000000004</v>
      </c>
      <c r="S1536" s="399">
        <v>5.1905000000000001</v>
      </c>
      <c r="X1536" s="399">
        <v>1.9263999999999999</v>
      </c>
      <c r="Y1536" s="399">
        <v>5.4837999999999996</v>
      </c>
      <c r="Z1536" s="399">
        <v>11.647</v>
      </c>
    </row>
    <row r="1537" spans="1:26">
      <c r="A1537" s="402">
        <v>44796</v>
      </c>
      <c r="E1537" s="400">
        <v>1.7963</v>
      </c>
      <c r="G1537" s="400">
        <v>6.4904999999999999</v>
      </c>
      <c r="H1537" s="400">
        <v>4.7831999999999999</v>
      </c>
      <c r="I1537" s="400">
        <v>7.5987999999999998</v>
      </c>
      <c r="J1537" s="400">
        <v>7.7298</v>
      </c>
      <c r="K1537" s="400">
        <v>6.2248000000000001</v>
      </c>
      <c r="L1537" s="400">
        <v>11.998100000000001</v>
      </c>
      <c r="M1537" s="400">
        <v>6.5121000000000002</v>
      </c>
      <c r="N1537" s="400">
        <v>7.4938000000000002</v>
      </c>
      <c r="O1537" s="400">
        <v>4.5419999999999998</v>
      </c>
      <c r="P1537" s="399">
        <v>3.2490000000000001</v>
      </c>
      <c r="Q1537" s="399">
        <v>5.6319999999999997</v>
      </c>
      <c r="S1537" s="399">
        <v>5.1856</v>
      </c>
      <c r="X1537" s="399">
        <v>1.9239999999999999</v>
      </c>
      <c r="Y1537" s="399">
        <v>5.4787999999999997</v>
      </c>
      <c r="Z1537" s="399">
        <v>11.620699999999999</v>
      </c>
    </row>
    <row r="1538" spans="1:26">
      <c r="A1538" s="402">
        <v>44797</v>
      </c>
      <c r="E1538" s="400">
        <v>1.7931999999999999</v>
      </c>
      <c r="G1538" s="400">
        <v>6.4782999999999999</v>
      </c>
      <c r="H1538" s="400">
        <v>4.7759999999999998</v>
      </c>
      <c r="I1538" s="400">
        <v>7.5759999999999996</v>
      </c>
      <c r="J1538" s="400">
        <v>7.7072000000000003</v>
      </c>
      <c r="K1538" s="400">
        <v>6.2030000000000003</v>
      </c>
      <c r="L1538" s="400">
        <v>11.995900000000001</v>
      </c>
      <c r="M1538" s="400">
        <v>6.4962999999999997</v>
      </c>
      <c r="N1538" s="400">
        <v>7.4744999999999999</v>
      </c>
      <c r="O1538" s="400">
        <v>4.5388000000000002</v>
      </c>
      <c r="P1538" s="399">
        <v>3.2446000000000002</v>
      </c>
      <c r="Q1538" s="399">
        <v>5.6315999999999997</v>
      </c>
      <c r="S1538" s="399">
        <v>5.1814999999999998</v>
      </c>
      <c r="X1538" s="399">
        <v>1.9201999999999999</v>
      </c>
      <c r="Y1538" s="399">
        <v>5.4741</v>
      </c>
      <c r="Z1538" s="399">
        <v>11.610099999999999</v>
      </c>
    </row>
    <row r="1539" spans="1:26">
      <c r="A1539" s="402">
        <v>44798</v>
      </c>
      <c r="E1539" s="400">
        <v>1.7928999999999999</v>
      </c>
      <c r="G1539" s="400">
        <v>6.5137999999999998</v>
      </c>
      <c r="H1539" s="400">
        <v>4.7826000000000004</v>
      </c>
      <c r="I1539" s="400">
        <v>7.5884999999999998</v>
      </c>
      <c r="J1539" s="400">
        <v>7.7241999999999997</v>
      </c>
      <c r="K1539" s="400">
        <v>6.2381000000000002</v>
      </c>
      <c r="L1539" s="400">
        <v>11.987399999999999</v>
      </c>
      <c r="M1539" s="400">
        <v>6.5277000000000003</v>
      </c>
      <c r="N1539" s="400">
        <v>7.5144000000000002</v>
      </c>
      <c r="O1539" s="400">
        <v>4.5387000000000004</v>
      </c>
      <c r="P1539" s="399">
        <v>3.2454000000000001</v>
      </c>
      <c r="Q1539" s="399">
        <v>5.6345999999999998</v>
      </c>
      <c r="S1539" s="399">
        <v>5.1853999999999996</v>
      </c>
      <c r="X1539" s="399">
        <v>1.919</v>
      </c>
      <c r="Y1539" s="399">
        <v>5.4756999999999998</v>
      </c>
      <c r="Z1539" s="399">
        <v>11.6249</v>
      </c>
    </row>
    <row r="1540" spans="1:26">
      <c r="A1540" s="402">
        <v>44799</v>
      </c>
      <c r="E1540" s="400">
        <v>1.7882</v>
      </c>
      <c r="G1540" s="400">
        <v>6.4710999999999999</v>
      </c>
      <c r="H1540" s="400">
        <v>4.7704000000000004</v>
      </c>
      <c r="I1540" s="400">
        <v>7.5522999999999998</v>
      </c>
      <c r="J1540" s="400">
        <v>7.7214999999999998</v>
      </c>
      <c r="K1540" s="400">
        <v>6.2556000000000003</v>
      </c>
      <c r="L1540" s="400">
        <v>11.9915</v>
      </c>
      <c r="M1540" s="400">
        <v>6.5347</v>
      </c>
      <c r="N1540" s="400">
        <v>7.5296000000000003</v>
      </c>
      <c r="O1540" s="400">
        <v>4.5343</v>
      </c>
      <c r="P1540" s="399">
        <v>3.2378999999999998</v>
      </c>
      <c r="Q1540" s="399">
        <v>5.6322000000000001</v>
      </c>
      <c r="S1540" s="399">
        <v>5.1767000000000003</v>
      </c>
      <c r="X1540" s="399">
        <v>1.9139999999999999</v>
      </c>
      <c r="Y1540" s="399">
        <v>5.4676999999999998</v>
      </c>
      <c r="Z1540" s="399">
        <v>11.607699999999999</v>
      </c>
    </row>
    <row r="1541" spans="1:26">
      <c r="A1541" s="402">
        <v>44802</v>
      </c>
      <c r="E1541" s="400">
        <v>1.7782</v>
      </c>
      <c r="G1541" s="400">
        <v>6.4371</v>
      </c>
      <c r="H1541" s="400">
        <v>4.7473000000000001</v>
      </c>
      <c r="I1541" s="400">
        <v>7.5087999999999999</v>
      </c>
      <c r="J1541" s="400">
        <v>7.6805000000000003</v>
      </c>
      <c r="K1541" s="400">
        <v>6.2229000000000001</v>
      </c>
      <c r="L1541" s="400">
        <v>11.9498</v>
      </c>
      <c r="M1541" s="400">
        <v>6.4955999999999996</v>
      </c>
      <c r="N1541" s="400">
        <v>7.4809999999999999</v>
      </c>
      <c r="O1541" s="400">
        <v>4.5153999999999996</v>
      </c>
      <c r="P1541" s="399">
        <v>3.226</v>
      </c>
      <c r="Q1541" s="399">
        <v>5.6186999999999996</v>
      </c>
      <c r="S1541" s="399">
        <v>5.1630000000000003</v>
      </c>
      <c r="X1541" s="399">
        <v>1.9038999999999999</v>
      </c>
      <c r="Y1541" s="399">
        <v>5.4523999999999999</v>
      </c>
      <c r="Z1541" s="399">
        <v>11.5726</v>
      </c>
    </row>
    <row r="1542" spans="1:26">
      <c r="A1542" s="402">
        <v>44803</v>
      </c>
      <c r="E1542" s="400">
        <v>1.7748999999999999</v>
      </c>
      <c r="G1542" s="400">
        <v>6.4179000000000004</v>
      </c>
      <c r="H1542" s="400">
        <v>4.7351999999999999</v>
      </c>
      <c r="I1542" s="400">
        <v>7.4962999999999997</v>
      </c>
      <c r="J1542" s="400">
        <v>7.6689999999999996</v>
      </c>
      <c r="K1542" s="400">
        <v>6.2302999999999997</v>
      </c>
      <c r="L1542" s="400">
        <v>11.9406</v>
      </c>
      <c r="M1542" s="400">
        <v>6.4893999999999998</v>
      </c>
      <c r="N1542" s="400">
        <v>7.4798999999999998</v>
      </c>
      <c r="O1542" s="400">
        <v>4.5033000000000003</v>
      </c>
      <c r="P1542" s="399">
        <v>3.2168999999999999</v>
      </c>
      <c r="Q1542" s="399">
        <v>5.6113</v>
      </c>
      <c r="S1542" s="399">
        <v>5.1581999999999999</v>
      </c>
      <c r="X1542" s="399">
        <v>1.8991</v>
      </c>
      <c r="Y1542" s="399">
        <v>5.4447999999999999</v>
      </c>
      <c r="Z1542" s="399">
        <v>11.5527</v>
      </c>
    </row>
    <row r="1543" spans="1:26">
      <c r="A1543" s="402">
        <v>44804</v>
      </c>
      <c r="E1543" s="400">
        <v>1.7712000000000001</v>
      </c>
      <c r="G1543" s="400">
        <v>6.4015000000000004</v>
      </c>
      <c r="H1543" s="400">
        <v>4.7240000000000002</v>
      </c>
      <c r="I1543" s="400">
        <v>7.4889000000000001</v>
      </c>
      <c r="J1543" s="400">
        <v>7.6543000000000001</v>
      </c>
      <c r="K1543" s="400">
        <v>6.2038000000000002</v>
      </c>
      <c r="L1543" s="400">
        <v>11.947699999999999</v>
      </c>
      <c r="M1543" s="400">
        <v>6.4523000000000001</v>
      </c>
      <c r="N1543" s="400">
        <v>7.4386999999999999</v>
      </c>
      <c r="O1543" s="400">
        <v>4.4943</v>
      </c>
      <c r="P1543" s="399">
        <v>3.2092999999999998</v>
      </c>
      <c r="Q1543" s="399">
        <v>5.6083999999999996</v>
      </c>
      <c r="S1543" s="399">
        <v>5.1535000000000002</v>
      </c>
      <c r="X1543" s="399">
        <v>1.8944000000000001</v>
      </c>
      <c r="Y1543" s="399">
        <v>5.4367000000000001</v>
      </c>
      <c r="Z1543" s="399">
        <v>11.5388</v>
      </c>
    </row>
    <row r="1544" spans="1:26">
      <c r="A1544" s="402">
        <v>44805</v>
      </c>
      <c r="E1544" s="400">
        <v>1.9049</v>
      </c>
      <c r="G1544" s="400">
        <v>6.5400999999999998</v>
      </c>
      <c r="H1544" s="400">
        <v>4.7366999999999999</v>
      </c>
      <c r="I1544" s="400">
        <v>7.5072000000000001</v>
      </c>
      <c r="J1544" s="400">
        <v>7.6642000000000001</v>
      </c>
      <c r="K1544" s="400">
        <v>6.2356999999999996</v>
      </c>
      <c r="L1544" s="400">
        <v>11.9932</v>
      </c>
      <c r="M1544" s="400">
        <v>6.4363999999999999</v>
      </c>
      <c r="N1544" s="400">
        <v>7.4055999999999997</v>
      </c>
      <c r="O1544" s="400">
        <v>4.5095999999999998</v>
      </c>
      <c r="P1544" s="399">
        <v>3.2008999999999999</v>
      </c>
      <c r="Q1544" s="399">
        <v>5.6231999999999998</v>
      </c>
      <c r="S1544" s="399">
        <v>5.3144</v>
      </c>
      <c r="X1544" s="399">
        <v>1.9252</v>
      </c>
      <c r="Y1544" s="399">
        <v>5.4467999999999996</v>
      </c>
      <c r="Z1544" s="399">
        <v>11.5174</v>
      </c>
    </row>
    <row r="1545" spans="1:26">
      <c r="A1545" s="402">
        <v>44806</v>
      </c>
      <c r="E1545" s="400">
        <v>1.9034</v>
      </c>
      <c r="G1545" s="400">
        <v>6.5747999999999998</v>
      </c>
      <c r="H1545" s="400">
        <v>4.7469999999999999</v>
      </c>
      <c r="I1545" s="400">
        <v>7.5340999999999996</v>
      </c>
      <c r="J1545" s="400">
        <v>7.6658999999999997</v>
      </c>
      <c r="K1545" s="400">
        <v>6.2458999999999998</v>
      </c>
      <c r="L1545" s="400">
        <v>11.962</v>
      </c>
      <c r="M1545" s="400">
        <v>6.4455999999999998</v>
      </c>
      <c r="N1545" s="400">
        <v>7.4222000000000001</v>
      </c>
      <c r="O1545" s="400">
        <v>4.5115999999999996</v>
      </c>
      <c r="P1545" s="399">
        <v>3.1966999999999999</v>
      </c>
      <c r="Q1545" s="399">
        <v>5.6230000000000002</v>
      </c>
      <c r="S1545" s="399">
        <v>5.3173000000000004</v>
      </c>
      <c r="X1545" s="399">
        <v>1.925</v>
      </c>
      <c r="Y1545" s="399">
        <v>5.4512</v>
      </c>
      <c r="Z1545" s="399">
        <v>11.5405</v>
      </c>
    </row>
    <row r="1546" spans="1:26">
      <c r="A1546" s="402">
        <v>44809</v>
      </c>
      <c r="E1546" s="400">
        <v>1.8943000000000001</v>
      </c>
      <c r="G1546" s="400">
        <v>6.5346000000000002</v>
      </c>
      <c r="H1546" s="400">
        <v>4.7279999999999998</v>
      </c>
      <c r="I1546" s="400">
        <v>7.5008999999999997</v>
      </c>
      <c r="J1546" s="400">
        <v>7.6539999999999999</v>
      </c>
      <c r="K1546" s="400">
        <v>6.2380000000000004</v>
      </c>
      <c r="L1546" s="400">
        <v>11.962400000000001</v>
      </c>
      <c r="M1546" s="400">
        <v>6.4428000000000001</v>
      </c>
      <c r="N1546" s="400">
        <v>7.415</v>
      </c>
      <c r="O1546" s="400">
        <v>4.5033000000000003</v>
      </c>
      <c r="P1546" s="399">
        <v>3.1829999999999998</v>
      </c>
      <c r="Q1546" s="399">
        <v>5.6196999999999999</v>
      </c>
      <c r="S1546" s="399">
        <v>5.3051000000000004</v>
      </c>
      <c r="X1546" s="399">
        <v>1.9160999999999999</v>
      </c>
      <c r="Y1546" s="399">
        <v>5.4382999999999999</v>
      </c>
      <c r="Z1546" s="399">
        <v>11.517799999999999</v>
      </c>
    </row>
    <row r="1547" spans="1:26">
      <c r="A1547" s="402">
        <v>44810</v>
      </c>
      <c r="E1547" s="400">
        <v>1.8911</v>
      </c>
      <c r="G1547" s="400">
        <v>6.5335999999999999</v>
      </c>
      <c r="H1547" s="400">
        <v>4.7233000000000001</v>
      </c>
      <c r="I1547" s="400">
        <v>7.5021000000000004</v>
      </c>
      <c r="J1547" s="400">
        <v>7.6082000000000001</v>
      </c>
      <c r="K1547" s="400">
        <v>6.17</v>
      </c>
      <c r="L1547" s="400">
        <v>11.956200000000001</v>
      </c>
      <c r="M1547" s="400">
        <v>6.3784999999999998</v>
      </c>
      <c r="N1547" s="400">
        <v>7.3291000000000004</v>
      </c>
      <c r="O1547" s="400">
        <v>4.4969000000000001</v>
      </c>
      <c r="P1547" s="399">
        <v>3.1827000000000001</v>
      </c>
      <c r="Q1547" s="399">
        <v>5.6089000000000002</v>
      </c>
      <c r="S1547" s="399">
        <v>5.3017000000000003</v>
      </c>
      <c r="X1547" s="399">
        <v>1.9134</v>
      </c>
      <c r="Y1547" s="399">
        <v>5.4347000000000003</v>
      </c>
      <c r="Z1547" s="399">
        <v>11.5153</v>
      </c>
    </row>
    <row r="1548" spans="1:26">
      <c r="A1548" s="402">
        <v>44811</v>
      </c>
      <c r="E1548" s="400">
        <v>1.8895</v>
      </c>
      <c r="G1548" s="400">
        <v>6.5529999999999999</v>
      </c>
      <c r="H1548" s="400">
        <v>4.7241999999999997</v>
      </c>
      <c r="I1548" s="400">
        <v>7.5269000000000004</v>
      </c>
      <c r="J1548" s="400">
        <v>7.6102999999999996</v>
      </c>
      <c r="K1548" s="400">
        <v>6.2077</v>
      </c>
      <c r="L1548" s="400">
        <v>11.913399999999999</v>
      </c>
      <c r="M1548" s="400">
        <v>6.4055999999999997</v>
      </c>
      <c r="N1548" s="400">
        <v>7.3712</v>
      </c>
      <c r="O1548" s="400">
        <v>4.4965999999999999</v>
      </c>
      <c r="P1548" s="399">
        <v>3.1819000000000002</v>
      </c>
      <c r="Q1548" s="399">
        <v>5.6044</v>
      </c>
      <c r="S1548" s="399">
        <v>5.3018999999999998</v>
      </c>
      <c r="X1548" s="399">
        <v>1.9113</v>
      </c>
      <c r="Y1548" s="399">
        <v>5.4335000000000004</v>
      </c>
      <c r="Z1548" s="399">
        <v>11.5244</v>
      </c>
    </row>
    <row r="1549" spans="1:26">
      <c r="A1549" s="402">
        <v>44812</v>
      </c>
      <c r="E1549" s="400">
        <v>1.8849</v>
      </c>
      <c r="G1549" s="400">
        <v>6.5327000000000002</v>
      </c>
      <c r="H1549" s="400">
        <v>4.7115</v>
      </c>
      <c r="I1549" s="400">
        <v>7.4889000000000001</v>
      </c>
      <c r="J1549" s="400">
        <v>7.5853000000000002</v>
      </c>
      <c r="K1549" s="400">
        <v>6.1825000000000001</v>
      </c>
      <c r="L1549" s="400">
        <v>11.914899999999999</v>
      </c>
      <c r="M1549" s="400">
        <v>6.3907999999999996</v>
      </c>
      <c r="N1549" s="400">
        <v>7.3539000000000003</v>
      </c>
      <c r="O1549" s="400">
        <v>4.5003000000000002</v>
      </c>
      <c r="P1549" s="399">
        <v>3.1829000000000001</v>
      </c>
      <c r="Q1549" s="399">
        <v>5.6071999999999997</v>
      </c>
      <c r="S1549" s="399">
        <v>5.2946</v>
      </c>
      <c r="X1549" s="399">
        <v>1.9056999999999999</v>
      </c>
      <c r="Y1549" s="399">
        <v>5.4245999999999999</v>
      </c>
      <c r="Z1549" s="399">
        <v>11.507</v>
      </c>
    </row>
    <row r="1550" spans="1:26">
      <c r="A1550" s="402">
        <v>44813</v>
      </c>
      <c r="E1550" s="400">
        <v>1.8811</v>
      </c>
      <c r="G1550" s="400">
        <v>6.5037000000000003</v>
      </c>
      <c r="H1550" s="400">
        <v>4.7173999999999996</v>
      </c>
      <c r="I1550" s="400">
        <v>7.4604999999999997</v>
      </c>
      <c r="J1550" s="400">
        <v>7.5814000000000004</v>
      </c>
      <c r="K1550" s="400">
        <v>6.1840000000000002</v>
      </c>
      <c r="L1550" s="400">
        <v>11.8949</v>
      </c>
      <c r="M1550" s="400">
        <v>6.3996000000000004</v>
      </c>
      <c r="N1550" s="400">
        <v>7.3703000000000003</v>
      </c>
      <c r="O1550" s="400">
        <v>4.5076000000000001</v>
      </c>
      <c r="P1550" s="399">
        <v>3.1844000000000001</v>
      </c>
      <c r="Q1550" s="399">
        <v>5.6056999999999997</v>
      </c>
      <c r="S1550" s="399">
        <v>5.2889999999999997</v>
      </c>
      <c r="X1550" s="399">
        <v>1.9037999999999999</v>
      </c>
      <c r="Y1550" s="399">
        <v>5.4271000000000003</v>
      </c>
      <c r="Z1550" s="399">
        <v>11.514200000000001</v>
      </c>
    </row>
    <row r="1551" spans="1:26">
      <c r="A1551" s="402">
        <v>44816</v>
      </c>
      <c r="E1551" s="400">
        <v>1.8737999999999999</v>
      </c>
      <c r="G1551" s="400">
        <v>6.5298999999999996</v>
      </c>
      <c r="H1551" s="400">
        <v>4.7256999999999998</v>
      </c>
      <c r="I1551" s="400">
        <v>7.4939999999999998</v>
      </c>
      <c r="J1551" s="400">
        <v>7.5856000000000003</v>
      </c>
      <c r="K1551" s="400">
        <v>6.1539000000000001</v>
      </c>
      <c r="L1551" s="400">
        <v>11.909800000000001</v>
      </c>
      <c r="M1551" s="400">
        <v>6.3880999999999997</v>
      </c>
      <c r="N1551" s="400">
        <v>7.3555000000000001</v>
      </c>
      <c r="O1551" s="400">
        <v>4.5038</v>
      </c>
      <c r="P1551" s="399">
        <v>3.1896</v>
      </c>
      <c r="Q1551" s="399">
        <v>5.5961999999999996</v>
      </c>
      <c r="S1551" s="399">
        <v>5.2847</v>
      </c>
      <c r="X1551" s="399">
        <v>1.8971</v>
      </c>
      <c r="Y1551" s="399">
        <v>5.4253</v>
      </c>
      <c r="Z1551" s="399">
        <v>11.542899999999999</v>
      </c>
    </row>
    <row r="1552" spans="1:26">
      <c r="A1552" s="402">
        <v>44817</v>
      </c>
      <c r="E1552" s="400">
        <v>1.87</v>
      </c>
      <c r="G1552" s="400">
        <v>6.5152000000000001</v>
      </c>
      <c r="H1552" s="400">
        <v>4.7076000000000002</v>
      </c>
      <c r="I1552" s="400">
        <v>7.4649000000000001</v>
      </c>
      <c r="J1552" s="400">
        <v>7.5797999999999996</v>
      </c>
      <c r="K1552" s="400">
        <v>6.1616</v>
      </c>
      <c r="L1552" s="400">
        <v>11.9468</v>
      </c>
      <c r="M1552" s="400">
        <v>6.3796999999999997</v>
      </c>
      <c r="N1552" s="400">
        <v>7.3441999999999998</v>
      </c>
      <c r="O1552" s="400">
        <v>4.4856999999999996</v>
      </c>
      <c r="P1552" s="399">
        <v>3.1897000000000002</v>
      </c>
      <c r="Q1552" s="399">
        <v>5.5968999999999998</v>
      </c>
      <c r="S1552" s="399">
        <v>5.2788000000000004</v>
      </c>
      <c r="X1552" s="399">
        <v>1.8918999999999999</v>
      </c>
      <c r="Y1552" s="399">
        <v>5.4154999999999998</v>
      </c>
      <c r="Z1552" s="399">
        <v>11.508800000000001</v>
      </c>
    </row>
    <row r="1553" spans="1:26">
      <c r="A1553" s="402">
        <v>44818</v>
      </c>
      <c r="E1553" s="400">
        <v>1.8667</v>
      </c>
      <c r="G1553" s="400">
        <v>6.5244</v>
      </c>
      <c r="H1553" s="400">
        <v>4.7087000000000003</v>
      </c>
      <c r="I1553" s="400">
        <v>7.4908000000000001</v>
      </c>
      <c r="J1553" s="400">
        <v>7.6039000000000003</v>
      </c>
      <c r="K1553" s="400">
        <v>6.1673</v>
      </c>
      <c r="L1553" s="400">
        <v>11.968299999999999</v>
      </c>
      <c r="M1553" s="400">
        <v>6.3844000000000003</v>
      </c>
      <c r="N1553" s="400">
        <v>7.3479999999999999</v>
      </c>
      <c r="O1553" s="400">
        <v>4.4782999999999999</v>
      </c>
      <c r="P1553" s="399">
        <v>3.18</v>
      </c>
      <c r="Q1553" s="399">
        <v>5.5872000000000002</v>
      </c>
      <c r="S1553" s="399">
        <v>5.2755000000000001</v>
      </c>
      <c r="X1553" s="399">
        <v>1.8889</v>
      </c>
      <c r="Y1553" s="399">
        <v>5.4130000000000003</v>
      </c>
      <c r="Z1553" s="399">
        <v>11.521699999999999</v>
      </c>
    </row>
    <row r="1554" spans="1:26">
      <c r="A1554" s="402">
        <v>44819</v>
      </c>
      <c r="E1554" s="400">
        <v>1.863</v>
      </c>
      <c r="G1554" s="400">
        <v>6.5164</v>
      </c>
      <c r="H1554" s="400">
        <v>4.7023000000000001</v>
      </c>
      <c r="I1554" s="400">
        <v>7.4886999999999997</v>
      </c>
      <c r="J1554" s="400">
        <v>7.5865</v>
      </c>
      <c r="K1554" s="400">
        <v>6.1618000000000004</v>
      </c>
      <c r="L1554" s="400">
        <v>11.919700000000001</v>
      </c>
      <c r="M1554" s="400">
        <v>6.3836000000000004</v>
      </c>
      <c r="N1554" s="400">
        <v>7.3524000000000003</v>
      </c>
      <c r="O1554" s="400">
        <v>4.4790000000000001</v>
      </c>
      <c r="P1554" s="399">
        <v>3.1798000000000002</v>
      </c>
      <c r="Q1554" s="399">
        <v>5.5884</v>
      </c>
      <c r="S1554" s="399">
        <v>5.274</v>
      </c>
      <c r="X1554" s="399">
        <v>1.8844000000000001</v>
      </c>
      <c r="Y1554" s="399">
        <v>5.4076000000000004</v>
      </c>
      <c r="Z1554" s="399">
        <v>11.5192</v>
      </c>
    </row>
    <row r="1555" spans="1:26">
      <c r="A1555" s="402">
        <v>44820</v>
      </c>
      <c r="E1555" s="400">
        <v>1.8594999999999999</v>
      </c>
      <c r="G1555" s="400">
        <v>6.5049000000000001</v>
      </c>
      <c r="H1555" s="400">
        <v>4.6905000000000001</v>
      </c>
      <c r="I1555" s="400">
        <v>7.4692999999999996</v>
      </c>
      <c r="J1555" s="400">
        <v>7.5667999999999997</v>
      </c>
      <c r="K1555" s="400">
        <v>6.1379999999999999</v>
      </c>
      <c r="L1555" s="400">
        <v>11.8963</v>
      </c>
      <c r="M1555" s="400">
        <v>6.3536000000000001</v>
      </c>
      <c r="N1555" s="400">
        <v>7.3152999999999997</v>
      </c>
      <c r="O1555" s="400">
        <v>4.4657</v>
      </c>
      <c r="P1555" s="399">
        <v>3.1677</v>
      </c>
      <c r="Q1555" s="399">
        <v>5.5789</v>
      </c>
      <c r="S1555" s="399">
        <v>5.2683999999999997</v>
      </c>
      <c r="X1555" s="399">
        <v>1.8805000000000001</v>
      </c>
      <c r="Y1555" s="399">
        <v>5.3996000000000004</v>
      </c>
      <c r="Z1555" s="399">
        <v>11.4986</v>
      </c>
    </row>
    <row r="1556" spans="1:26">
      <c r="A1556" s="402">
        <v>44823</v>
      </c>
      <c r="E1556" s="400">
        <v>1.8516999999999999</v>
      </c>
      <c r="G1556" s="400">
        <v>6.5060000000000002</v>
      </c>
      <c r="H1556" s="400">
        <v>4.6814999999999998</v>
      </c>
      <c r="I1556" s="400">
        <v>7.4591000000000003</v>
      </c>
      <c r="J1556" s="400">
        <v>7.5602</v>
      </c>
      <c r="K1556" s="400">
        <v>6.1363000000000003</v>
      </c>
      <c r="L1556" s="400">
        <v>11.888199999999999</v>
      </c>
      <c r="M1556" s="400">
        <v>6.3491999999999997</v>
      </c>
      <c r="N1556" s="400">
        <v>7.3110999999999997</v>
      </c>
      <c r="O1556" s="400">
        <v>4.4583000000000004</v>
      </c>
      <c r="P1556" s="399">
        <v>3.1583999999999999</v>
      </c>
      <c r="Q1556" s="399">
        <v>5.5632000000000001</v>
      </c>
      <c r="S1556" s="399">
        <v>5.2614000000000001</v>
      </c>
      <c r="X1556" s="399">
        <v>1.8721000000000001</v>
      </c>
      <c r="Y1556" s="399">
        <v>5.3912000000000004</v>
      </c>
      <c r="Z1556" s="399">
        <v>11.4901</v>
      </c>
    </row>
    <row r="1557" spans="1:26">
      <c r="A1557" s="402">
        <v>44824</v>
      </c>
      <c r="E1557" s="400">
        <v>1.8472999999999999</v>
      </c>
      <c r="G1557" s="400">
        <v>6.4480000000000004</v>
      </c>
      <c r="H1557" s="400">
        <v>4.6562000000000001</v>
      </c>
      <c r="I1557" s="400">
        <v>7.3753000000000002</v>
      </c>
      <c r="J1557" s="400">
        <v>7.5172999999999996</v>
      </c>
      <c r="K1557" s="400">
        <v>6.1059000000000001</v>
      </c>
      <c r="L1557" s="400">
        <v>11.907999999999999</v>
      </c>
      <c r="M1557" s="400">
        <v>6.3228999999999997</v>
      </c>
      <c r="N1557" s="400">
        <v>7.2824999999999998</v>
      </c>
      <c r="O1557" s="400">
        <v>4.4513999999999996</v>
      </c>
      <c r="P1557" s="399">
        <v>3.1501000000000001</v>
      </c>
      <c r="Q1557" s="399">
        <v>5.5575000000000001</v>
      </c>
      <c r="S1557" s="399">
        <v>5.2519</v>
      </c>
      <c r="X1557" s="399">
        <v>1.8669</v>
      </c>
      <c r="Y1557" s="399">
        <v>5.3799000000000001</v>
      </c>
      <c r="Z1557" s="399">
        <v>11.4346</v>
      </c>
    </row>
    <row r="1558" spans="1:26">
      <c r="A1558" s="402">
        <v>44825</v>
      </c>
      <c r="E1558" s="400">
        <v>1.8445</v>
      </c>
      <c r="G1558" s="400">
        <v>6.4733000000000001</v>
      </c>
      <c r="H1558" s="400">
        <v>4.6601999999999997</v>
      </c>
      <c r="I1558" s="400">
        <v>7.4176000000000002</v>
      </c>
      <c r="J1558" s="400">
        <v>7.5416999999999996</v>
      </c>
      <c r="K1558" s="400">
        <v>6.1475999999999997</v>
      </c>
      <c r="L1558" s="400">
        <v>11.8917</v>
      </c>
      <c r="M1558" s="400">
        <v>6.3586999999999998</v>
      </c>
      <c r="N1558" s="400">
        <v>7.3246000000000002</v>
      </c>
      <c r="O1558" s="400">
        <v>4.4496000000000002</v>
      </c>
      <c r="P1558" s="399">
        <v>3.1421999999999999</v>
      </c>
      <c r="Q1558" s="399">
        <v>5.5587999999999997</v>
      </c>
      <c r="S1558" s="399">
        <v>5.2507000000000001</v>
      </c>
      <c r="X1558" s="399">
        <v>1.8632</v>
      </c>
      <c r="Y1558" s="399">
        <v>5.3769999999999998</v>
      </c>
      <c r="Z1558" s="399">
        <v>11.4612</v>
      </c>
    </row>
    <row r="1559" spans="1:26">
      <c r="A1559" s="402">
        <v>44826</v>
      </c>
      <c r="E1559" s="400">
        <v>1.8406</v>
      </c>
      <c r="G1559" s="400">
        <v>6.4603999999999999</v>
      </c>
      <c r="H1559" s="400">
        <v>4.6458000000000004</v>
      </c>
      <c r="I1559" s="400">
        <v>7.3918999999999997</v>
      </c>
      <c r="J1559" s="400">
        <v>7.5080999999999998</v>
      </c>
      <c r="K1559" s="400">
        <v>6.0755999999999997</v>
      </c>
      <c r="L1559" s="400">
        <v>11.8942</v>
      </c>
      <c r="M1559" s="400">
        <v>6.2930999999999999</v>
      </c>
      <c r="N1559" s="400">
        <v>7.2382</v>
      </c>
      <c r="O1559" s="400">
        <v>4.4337999999999997</v>
      </c>
      <c r="P1559" s="399">
        <v>3.1356999999999999</v>
      </c>
      <c r="Q1559" s="399">
        <v>5.5496999999999996</v>
      </c>
      <c r="S1559" s="399">
        <v>5.2450999999999999</v>
      </c>
      <c r="X1559" s="399">
        <v>1.8589</v>
      </c>
      <c r="Y1559" s="399">
        <v>5.3681000000000001</v>
      </c>
      <c r="Z1559" s="399">
        <v>11.4389</v>
      </c>
    </row>
    <row r="1560" spans="1:26">
      <c r="A1560" s="402">
        <v>44827</v>
      </c>
      <c r="E1560" s="400">
        <v>1.8353999999999999</v>
      </c>
      <c r="G1560" s="400">
        <v>6.4333</v>
      </c>
      <c r="H1560" s="400">
        <v>4.6333000000000002</v>
      </c>
      <c r="I1560" s="400">
        <v>7.3875000000000002</v>
      </c>
      <c r="J1560" s="400">
        <v>7.4917999999999996</v>
      </c>
      <c r="K1560" s="400">
        <v>6.0872000000000002</v>
      </c>
      <c r="L1560" s="400">
        <v>11.891500000000001</v>
      </c>
      <c r="M1560" s="400">
        <v>6.2915999999999999</v>
      </c>
      <c r="N1560" s="400">
        <v>7.2413999999999996</v>
      </c>
      <c r="O1560" s="400">
        <v>4.4139999999999997</v>
      </c>
      <c r="P1560" s="399">
        <v>3.1255000000000002</v>
      </c>
      <c r="Q1560" s="399">
        <v>5.5323000000000002</v>
      </c>
      <c r="S1560" s="399">
        <v>5.2355</v>
      </c>
      <c r="X1560" s="399">
        <v>1.8544</v>
      </c>
      <c r="Y1560" s="399">
        <v>5.3587999999999996</v>
      </c>
      <c r="Z1560" s="399">
        <v>11.4292</v>
      </c>
    </row>
    <row r="1561" spans="1:26">
      <c r="A1561" s="402">
        <v>44830</v>
      </c>
      <c r="E1561" s="400">
        <v>1.8258000000000001</v>
      </c>
      <c r="G1561" s="400">
        <v>6.3930999999999996</v>
      </c>
      <c r="H1561" s="400">
        <v>4.6181999999999999</v>
      </c>
      <c r="I1561" s="400">
        <v>7.3593999999999999</v>
      </c>
      <c r="J1561" s="400">
        <v>7.4268000000000001</v>
      </c>
      <c r="K1561" s="400">
        <v>6.0259999999999998</v>
      </c>
      <c r="L1561" s="400">
        <v>11.837999999999999</v>
      </c>
      <c r="M1561" s="400">
        <v>6.2291999999999996</v>
      </c>
      <c r="N1561" s="400">
        <v>7.1618000000000004</v>
      </c>
      <c r="O1561" s="400">
        <v>4.3940999999999999</v>
      </c>
      <c r="P1561" s="399">
        <v>3.1042999999999998</v>
      </c>
      <c r="Q1561" s="399">
        <v>5.5058999999999996</v>
      </c>
      <c r="S1561" s="399">
        <v>5.2214999999999998</v>
      </c>
      <c r="X1561" s="399">
        <v>1.8452999999999999</v>
      </c>
      <c r="Y1561" s="399">
        <v>5.3482000000000003</v>
      </c>
      <c r="Z1561" s="399">
        <v>11.406000000000001</v>
      </c>
    </row>
    <row r="1562" spans="1:26">
      <c r="A1562" s="402">
        <v>44831</v>
      </c>
      <c r="E1562" s="400">
        <v>1.821</v>
      </c>
      <c r="G1562" s="400">
        <v>6.3052000000000001</v>
      </c>
      <c r="H1562" s="400">
        <v>4.5933000000000002</v>
      </c>
      <c r="I1562" s="400">
        <v>7.2606999999999999</v>
      </c>
      <c r="J1562" s="400">
        <v>7.3396999999999997</v>
      </c>
      <c r="K1562" s="400">
        <v>5.9528999999999996</v>
      </c>
      <c r="L1562" s="400">
        <v>11.7948</v>
      </c>
      <c r="M1562" s="400">
        <v>6.1449999999999996</v>
      </c>
      <c r="N1562" s="400">
        <v>7.0590000000000002</v>
      </c>
      <c r="O1562" s="400">
        <v>4.3832000000000004</v>
      </c>
      <c r="P1562" s="399">
        <v>3.0998999999999999</v>
      </c>
      <c r="Q1562" s="399">
        <v>5.4942000000000002</v>
      </c>
      <c r="S1562" s="399">
        <v>5.2103999999999999</v>
      </c>
      <c r="X1562" s="399">
        <v>1.8413999999999999</v>
      </c>
      <c r="Y1562" s="399">
        <v>5.3400999999999996</v>
      </c>
      <c r="Z1562" s="399">
        <v>11.339700000000001</v>
      </c>
    </row>
    <row r="1563" spans="1:26">
      <c r="A1563" s="402">
        <v>44832</v>
      </c>
      <c r="E1563" s="400">
        <v>1.8209</v>
      </c>
      <c r="G1563" s="400">
        <v>6.3364000000000003</v>
      </c>
      <c r="H1563" s="400">
        <v>4.5876000000000001</v>
      </c>
      <c r="I1563" s="400">
        <v>7.2717000000000001</v>
      </c>
      <c r="J1563" s="400">
        <v>7.4071999999999996</v>
      </c>
      <c r="K1563" s="400">
        <v>6.0358999999999998</v>
      </c>
      <c r="L1563" s="400">
        <v>11.764900000000001</v>
      </c>
      <c r="M1563" s="400">
        <v>6.1929999999999996</v>
      </c>
      <c r="N1563" s="400">
        <v>7.1124999999999998</v>
      </c>
      <c r="O1563" s="400">
        <v>4.3773999999999997</v>
      </c>
      <c r="P1563" s="399">
        <v>3.0836000000000001</v>
      </c>
      <c r="Q1563" s="399">
        <v>5.4833999999999996</v>
      </c>
      <c r="S1563" s="399">
        <v>5.2144000000000004</v>
      </c>
      <c r="X1563" s="399">
        <v>1.8384</v>
      </c>
      <c r="Y1563" s="399">
        <v>5.3376000000000001</v>
      </c>
      <c r="Z1563" s="399">
        <v>11.3247</v>
      </c>
    </row>
    <row r="1564" spans="1:26">
      <c r="A1564" s="402">
        <v>44833</v>
      </c>
      <c r="E1564" s="400">
        <v>1.8186</v>
      </c>
      <c r="G1564" s="400">
        <v>6.3067000000000002</v>
      </c>
      <c r="H1564" s="400">
        <v>4.5719000000000003</v>
      </c>
      <c r="I1564" s="400">
        <v>7.218</v>
      </c>
      <c r="J1564" s="400">
        <v>7.3978999999999999</v>
      </c>
      <c r="K1564" s="400">
        <v>6.0183999999999997</v>
      </c>
      <c r="L1564" s="400">
        <v>11.811400000000001</v>
      </c>
      <c r="M1564" s="400">
        <v>6.1513</v>
      </c>
      <c r="N1564" s="400">
        <v>7.0698999999999996</v>
      </c>
      <c r="O1564" s="400">
        <v>4.3651</v>
      </c>
      <c r="P1564" s="399">
        <v>3.0769000000000002</v>
      </c>
      <c r="Q1564" s="399">
        <v>5.4775</v>
      </c>
      <c r="S1564" s="399">
        <v>5.2103000000000002</v>
      </c>
      <c r="X1564" s="399">
        <v>1.8352999999999999</v>
      </c>
      <c r="Y1564" s="399">
        <v>5.3318000000000003</v>
      </c>
      <c r="Z1564" s="399">
        <v>11.2813</v>
      </c>
    </row>
    <row r="1565" spans="1:26">
      <c r="A1565" s="402">
        <v>44834</v>
      </c>
      <c r="E1565" s="400">
        <v>1.8177000000000001</v>
      </c>
      <c r="G1565" s="400">
        <v>6.3334000000000001</v>
      </c>
      <c r="H1565" s="400">
        <v>4.58</v>
      </c>
      <c r="I1565" s="400">
        <v>7.2337999999999996</v>
      </c>
      <c r="J1565" s="400">
        <v>7.3997999999999999</v>
      </c>
      <c r="K1565" s="400">
        <v>5.99</v>
      </c>
      <c r="L1565" s="400">
        <v>11.812099999999999</v>
      </c>
      <c r="M1565" s="400">
        <v>6.1478999999999999</v>
      </c>
      <c r="N1565" s="400">
        <v>7.0603999999999996</v>
      </c>
      <c r="O1565" s="400">
        <v>4.3666999999999998</v>
      </c>
      <c r="P1565" s="399">
        <v>3.0798999999999999</v>
      </c>
      <c r="Q1565" s="399">
        <v>5.4824000000000002</v>
      </c>
      <c r="S1565" s="399">
        <v>5.2133000000000003</v>
      </c>
      <c r="X1565" s="399">
        <v>1.8339000000000001</v>
      </c>
      <c r="Y1565" s="399">
        <v>5.3343999999999996</v>
      </c>
      <c r="Z1565" s="399">
        <v>11.2981</v>
      </c>
    </row>
    <row r="1566" spans="1:26">
      <c r="A1566" s="402">
        <v>44837</v>
      </c>
      <c r="E1566" s="400">
        <v>1.8206</v>
      </c>
      <c r="G1566" s="400">
        <v>6.4309000000000003</v>
      </c>
      <c r="H1566" s="400">
        <v>4.6792999999999996</v>
      </c>
      <c r="I1566" s="400">
        <v>7.3746999999999998</v>
      </c>
      <c r="J1566" s="400">
        <v>7.5046999999999997</v>
      </c>
      <c r="K1566" s="400">
        <v>6.0983000000000001</v>
      </c>
      <c r="L1566" s="400">
        <v>11.9826</v>
      </c>
      <c r="M1566" s="400">
        <v>6.2584</v>
      </c>
      <c r="N1566" s="400">
        <v>7.1844999999999999</v>
      </c>
      <c r="O1566" s="400">
        <v>4.3916000000000004</v>
      </c>
      <c r="P1566" s="399">
        <v>3.0855000000000001</v>
      </c>
      <c r="Q1566" s="399">
        <v>5.5124000000000004</v>
      </c>
      <c r="S1566" s="399">
        <v>5.2678000000000003</v>
      </c>
      <c r="X1566" s="399">
        <v>1.9333</v>
      </c>
      <c r="Y1566" s="399">
        <v>5.4500999999999999</v>
      </c>
      <c r="Z1566" s="399">
        <v>11.3948</v>
      </c>
    </row>
    <row r="1567" spans="1:26">
      <c r="A1567" s="402">
        <v>44838</v>
      </c>
      <c r="E1567" s="400">
        <v>1.8189</v>
      </c>
      <c r="G1567" s="400">
        <v>6.4340999999999999</v>
      </c>
      <c r="H1567" s="400">
        <v>4.6882999999999999</v>
      </c>
      <c r="I1567" s="400">
        <v>7.3764000000000003</v>
      </c>
      <c r="J1567" s="400">
        <v>7.4992000000000001</v>
      </c>
      <c r="K1567" s="400">
        <v>6.0875000000000004</v>
      </c>
      <c r="L1567" s="400">
        <v>11.9964</v>
      </c>
      <c r="M1567" s="400">
        <v>6.2648999999999999</v>
      </c>
      <c r="N1567" s="400">
        <v>7.2001999999999997</v>
      </c>
      <c r="O1567" s="400">
        <v>4.4088000000000003</v>
      </c>
      <c r="P1567" s="399">
        <v>3.1013000000000002</v>
      </c>
      <c r="Q1567" s="399">
        <v>5.5198</v>
      </c>
      <c r="S1567" s="399">
        <v>5.2678000000000003</v>
      </c>
      <c r="X1567" s="399">
        <v>1.9328000000000001</v>
      </c>
      <c r="Y1567" s="399">
        <v>5.4532999999999996</v>
      </c>
      <c r="Z1567" s="399">
        <v>11.4169</v>
      </c>
    </row>
    <row r="1568" spans="1:26">
      <c r="A1568" s="402">
        <v>44839</v>
      </c>
      <c r="E1568" s="400">
        <v>1.8133999999999999</v>
      </c>
      <c r="G1568" s="400">
        <v>6.3411</v>
      </c>
      <c r="H1568" s="400">
        <v>4.6675000000000004</v>
      </c>
      <c r="I1568" s="400">
        <v>7.2876000000000003</v>
      </c>
      <c r="J1568" s="400">
        <v>7.4478999999999997</v>
      </c>
      <c r="K1568" s="400">
        <v>6.0559000000000003</v>
      </c>
      <c r="L1568" s="400">
        <v>11.9892</v>
      </c>
      <c r="M1568" s="400">
        <v>6.2356999999999996</v>
      </c>
      <c r="N1568" s="400">
        <v>7.1624999999999996</v>
      </c>
      <c r="O1568" s="400">
        <v>4.4036999999999997</v>
      </c>
      <c r="P1568" s="399">
        <v>3.0998999999999999</v>
      </c>
      <c r="Q1568" s="399">
        <v>5.5167999999999999</v>
      </c>
      <c r="S1568" s="399">
        <v>5.2538</v>
      </c>
      <c r="X1568" s="399">
        <v>1.9278</v>
      </c>
      <c r="Y1568" s="399">
        <v>5.4435000000000002</v>
      </c>
      <c r="Z1568" s="399">
        <v>11.3721</v>
      </c>
    </row>
    <row r="1569" spans="1:26">
      <c r="A1569" s="402">
        <v>44840</v>
      </c>
      <c r="E1569" s="400">
        <v>1.8095000000000001</v>
      </c>
      <c r="G1569" s="400">
        <v>6.3277000000000001</v>
      </c>
      <c r="H1569" s="400">
        <v>4.6558000000000002</v>
      </c>
      <c r="I1569" s="400">
        <v>7.2774000000000001</v>
      </c>
      <c r="J1569" s="400">
        <v>7.431</v>
      </c>
      <c r="K1569" s="400">
        <v>6.0408999999999997</v>
      </c>
      <c r="L1569" s="400">
        <v>11.980399999999999</v>
      </c>
      <c r="M1569" s="400">
        <v>6.2283999999999997</v>
      </c>
      <c r="N1569" s="400">
        <v>7.1567999999999996</v>
      </c>
      <c r="O1569" s="400">
        <v>4.4029999999999996</v>
      </c>
      <c r="P1569" s="399">
        <v>3.0929000000000002</v>
      </c>
      <c r="Q1569" s="399">
        <v>5.5137999999999998</v>
      </c>
      <c r="S1569" s="399">
        <v>5.2474999999999996</v>
      </c>
      <c r="X1569" s="399">
        <v>1.9232</v>
      </c>
      <c r="Y1569" s="399">
        <v>5.4349999999999996</v>
      </c>
      <c r="Z1569" s="399">
        <v>11.3568</v>
      </c>
    </row>
    <row r="1570" spans="1:26">
      <c r="A1570" s="402">
        <v>44841</v>
      </c>
      <c r="E1570" s="400">
        <v>1.8041</v>
      </c>
      <c r="G1570" s="400">
        <v>6.2628000000000004</v>
      </c>
      <c r="H1570" s="400">
        <v>4.6371000000000002</v>
      </c>
      <c r="I1570" s="400">
        <v>7.2148000000000003</v>
      </c>
      <c r="J1570" s="400">
        <v>7.3952999999999998</v>
      </c>
      <c r="K1570" s="400">
        <v>6.0125999999999999</v>
      </c>
      <c r="L1570" s="400">
        <v>11.970599999999999</v>
      </c>
      <c r="M1570" s="400">
        <v>6.1993</v>
      </c>
      <c r="N1570" s="400">
        <v>7.1203000000000003</v>
      </c>
      <c r="O1570" s="400">
        <v>4.3947000000000003</v>
      </c>
      <c r="P1570" s="399">
        <v>3.0836000000000001</v>
      </c>
      <c r="Q1570" s="399">
        <v>5.5118</v>
      </c>
      <c r="S1570" s="399">
        <v>5.2359</v>
      </c>
      <c r="X1570" s="399">
        <v>1.9188000000000001</v>
      </c>
      <c r="Y1570" s="399">
        <v>5.4257</v>
      </c>
      <c r="Z1570" s="399">
        <v>11.314</v>
      </c>
    </row>
    <row r="1571" spans="1:26">
      <c r="A1571" s="402">
        <v>44844</v>
      </c>
      <c r="E1571" s="400">
        <v>1.7975000000000001</v>
      </c>
      <c r="G1571" s="400">
        <v>6.2488999999999999</v>
      </c>
      <c r="H1571" s="400">
        <v>4.6067</v>
      </c>
      <c r="I1571" s="400">
        <v>7.1383000000000001</v>
      </c>
      <c r="J1571" s="400">
        <v>7.3521999999999998</v>
      </c>
      <c r="K1571" s="400">
        <v>6.0046999999999997</v>
      </c>
      <c r="L1571" s="400">
        <v>11.9625</v>
      </c>
      <c r="M1571" s="400">
        <v>6.1864999999999997</v>
      </c>
      <c r="N1571" s="400">
        <v>7.1127000000000002</v>
      </c>
      <c r="O1571" s="400">
        <v>4.3864999999999998</v>
      </c>
      <c r="P1571" s="399">
        <v>3.0676999999999999</v>
      </c>
      <c r="Q1571" s="399">
        <v>5.4932999999999996</v>
      </c>
      <c r="S1571" s="399">
        <v>5.2305999999999999</v>
      </c>
      <c r="X1571" s="399">
        <v>1.9097</v>
      </c>
      <c r="Y1571" s="399">
        <v>5.4104999999999999</v>
      </c>
      <c r="Z1571" s="399">
        <v>11.241300000000001</v>
      </c>
    </row>
    <row r="1572" spans="1:26">
      <c r="A1572" s="402">
        <v>44845</v>
      </c>
      <c r="E1572" s="400">
        <v>1.7952999999999999</v>
      </c>
      <c r="G1572" s="400">
        <v>6.2370000000000001</v>
      </c>
      <c r="H1572" s="400">
        <v>4.6058000000000003</v>
      </c>
      <c r="I1572" s="400">
        <v>7.1318999999999999</v>
      </c>
      <c r="J1572" s="400">
        <v>7.3223000000000003</v>
      </c>
      <c r="K1572" s="400">
        <v>5.9729999999999999</v>
      </c>
      <c r="L1572" s="400">
        <v>11.906000000000001</v>
      </c>
      <c r="M1572" s="400">
        <v>6.1375999999999999</v>
      </c>
      <c r="N1572" s="400">
        <v>7.0472999999999999</v>
      </c>
      <c r="O1572" s="400">
        <v>4.3680000000000003</v>
      </c>
      <c r="P1572" s="399">
        <v>3.0630000000000002</v>
      </c>
      <c r="Q1572" s="399">
        <v>5.4802999999999997</v>
      </c>
      <c r="S1572" s="399">
        <v>5.2275999999999998</v>
      </c>
      <c r="X1572" s="399">
        <v>1.9077</v>
      </c>
      <c r="Y1572" s="399">
        <v>5.4100999999999999</v>
      </c>
      <c r="Z1572" s="399">
        <v>11.236000000000001</v>
      </c>
    </row>
    <row r="1573" spans="1:26">
      <c r="A1573" s="402">
        <v>44846</v>
      </c>
      <c r="E1573" s="400">
        <v>1.7919</v>
      </c>
      <c r="G1573" s="400">
        <v>6.1803999999999997</v>
      </c>
      <c r="H1573" s="400">
        <v>4.5913000000000004</v>
      </c>
      <c r="I1573" s="400">
        <v>7.0743999999999998</v>
      </c>
      <c r="J1573" s="400">
        <v>7.2935999999999996</v>
      </c>
      <c r="K1573" s="400">
        <v>5.9828000000000001</v>
      </c>
      <c r="L1573" s="400">
        <v>11.870699999999999</v>
      </c>
      <c r="M1573" s="400">
        <v>6.1279000000000003</v>
      </c>
      <c r="N1573" s="400">
        <v>7.0395000000000003</v>
      </c>
      <c r="O1573" s="400">
        <v>4.3624000000000001</v>
      </c>
      <c r="P1573" s="399">
        <v>3.0605000000000002</v>
      </c>
      <c r="Q1573" s="399">
        <v>5.4759000000000002</v>
      </c>
      <c r="S1573" s="399">
        <v>5.2206000000000001</v>
      </c>
      <c r="X1573" s="399">
        <v>1.9038999999999999</v>
      </c>
      <c r="Y1573" s="399">
        <v>5.4034000000000004</v>
      </c>
      <c r="Z1573" s="399">
        <v>11.1951</v>
      </c>
    </row>
    <row r="1574" spans="1:26">
      <c r="A1574" s="402">
        <v>44847</v>
      </c>
      <c r="E1574" s="400">
        <v>1.7894000000000001</v>
      </c>
      <c r="G1574" s="400">
        <v>6.2111000000000001</v>
      </c>
      <c r="H1574" s="400">
        <v>4.5877999999999997</v>
      </c>
      <c r="I1574" s="400">
        <v>7.1052</v>
      </c>
      <c r="J1574" s="400">
        <v>7.3022999999999998</v>
      </c>
      <c r="K1574" s="400">
        <v>5.9584000000000001</v>
      </c>
      <c r="L1574" s="400">
        <v>11.867900000000001</v>
      </c>
      <c r="M1574" s="400">
        <v>6.1108000000000002</v>
      </c>
      <c r="N1574" s="400">
        <v>7.0125999999999999</v>
      </c>
      <c r="O1574" s="400">
        <v>4.3536000000000001</v>
      </c>
      <c r="P1574" s="399">
        <v>3.0539000000000001</v>
      </c>
      <c r="Q1574" s="399">
        <v>5.4722</v>
      </c>
      <c r="S1574" s="399">
        <v>5.22</v>
      </c>
      <c r="X1574" s="399">
        <v>1.8996999999999999</v>
      </c>
      <c r="Y1574" s="399">
        <v>5.3974000000000002</v>
      </c>
      <c r="Z1574" s="399">
        <v>11.2036</v>
      </c>
    </row>
    <row r="1575" spans="1:26">
      <c r="A1575" s="402">
        <v>44848</v>
      </c>
      <c r="E1575" s="400">
        <v>1.7866</v>
      </c>
      <c r="G1575" s="400">
        <v>6.1870000000000003</v>
      </c>
      <c r="H1575" s="400">
        <v>4.5862999999999996</v>
      </c>
      <c r="I1575" s="400">
        <v>7.0701999999999998</v>
      </c>
      <c r="J1575" s="400">
        <v>7.2725999999999997</v>
      </c>
      <c r="K1575" s="400">
        <v>5.9344000000000001</v>
      </c>
      <c r="L1575" s="400">
        <v>11.874700000000001</v>
      </c>
      <c r="M1575" s="400">
        <v>6.0937999999999999</v>
      </c>
      <c r="N1575" s="400">
        <v>6.9935</v>
      </c>
      <c r="O1575" s="400">
        <v>4.3522999999999996</v>
      </c>
      <c r="P1575" s="399">
        <v>3.0602</v>
      </c>
      <c r="Q1575" s="399">
        <v>5.4659000000000004</v>
      </c>
      <c r="S1575" s="399">
        <v>5.2164999999999999</v>
      </c>
      <c r="X1575" s="399">
        <v>1.8966000000000001</v>
      </c>
      <c r="Y1575" s="399">
        <v>5.3963000000000001</v>
      </c>
      <c r="Z1575" s="399">
        <v>11.196199999999999</v>
      </c>
    </row>
    <row r="1576" spans="1:26">
      <c r="A1576" s="402">
        <v>44851</v>
      </c>
      <c r="E1576" s="400">
        <v>1.7789999999999999</v>
      </c>
      <c r="G1576" s="400">
        <v>6.2156000000000002</v>
      </c>
      <c r="H1576" s="400">
        <v>4.5875000000000004</v>
      </c>
      <c r="I1576" s="400">
        <v>7.1082000000000001</v>
      </c>
      <c r="J1576" s="400">
        <v>7.2798999999999996</v>
      </c>
      <c r="K1576" s="400">
        <v>5.9131999999999998</v>
      </c>
      <c r="L1576" s="400">
        <v>11.8286</v>
      </c>
      <c r="M1576" s="400">
        <v>6.0915999999999997</v>
      </c>
      <c r="N1576" s="400">
        <v>6.9867999999999997</v>
      </c>
      <c r="O1576" s="400">
        <v>4.3658999999999999</v>
      </c>
      <c r="P1576" s="399">
        <v>3.0587</v>
      </c>
      <c r="Q1576" s="399">
        <v>5.4630999999999998</v>
      </c>
      <c r="S1576" s="399">
        <v>5.2111999999999998</v>
      </c>
      <c r="X1576" s="399">
        <v>1.8887</v>
      </c>
      <c r="Y1576" s="399">
        <v>5.3909000000000002</v>
      </c>
      <c r="Z1576" s="399">
        <v>11.2181</v>
      </c>
    </row>
    <row r="1577" spans="1:26">
      <c r="A1577" s="402">
        <v>44852</v>
      </c>
      <c r="E1577" s="400">
        <v>1.7766999999999999</v>
      </c>
      <c r="G1577" s="400">
        <v>6.2207999999999997</v>
      </c>
      <c r="H1577" s="400">
        <v>4.5921000000000003</v>
      </c>
      <c r="I1577" s="400">
        <v>7.1158000000000001</v>
      </c>
      <c r="J1577" s="400">
        <v>7.2845000000000004</v>
      </c>
      <c r="K1577" s="400">
        <v>5.9179000000000004</v>
      </c>
      <c r="L1577" s="400">
        <v>11.8203</v>
      </c>
      <c r="M1577" s="400">
        <v>6.1035000000000004</v>
      </c>
      <c r="N1577" s="400">
        <v>7.0006000000000004</v>
      </c>
      <c r="O1577" s="400">
        <v>4.3704999999999998</v>
      </c>
      <c r="P1577" s="399">
        <v>3.0634999999999999</v>
      </c>
      <c r="Q1577" s="399">
        <v>5.4629000000000003</v>
      </c>
      <c r="S1577" s="399">
        <v>5.2103999999999999</v>
      </c>
      <c r="X1577" s="399">
        <v>1.8872</v>
      </c>
      <c r="Y1577" s="399">
        <v>5.3910999999999998</v>
      </c>
      <c r="Z1577" s="399">
        <v>11.2363</v>
      </c>
    </row>
    <row r="1578" spans="1:26">
      <c r="A1578" s="402">
        <v>44853</v>
      </c>
      <c r="E1578" s="400">
        <v>1.7726</v>
      </c>
      <c r="G1578" s="400">
        <v>6.2003000000000004</v>
      </c>
      <c r="H1578" s="400">
        <v>4.5774999999999997</v>
      </c>
      <c r="I1578" s="400">
        <v>7.0932000000000004</v>
      </c>
      <c r="J1578" s="400">
        <v>7.2705000000000002</v>
      </c>
      <c r="K1578" s="400">
        <v>5.8674999999999997</v>
      </c>
      <c r="L1578" s="400">
        <v>11.8268</v>
      </c>
      <c r="M1578" s="400">
        <v>6.0662000000000003</v>
      </c>
      <c r="N1578" s="400">
        <v>6.9450000000000003</v>
      </c>
      <c r="O1578" s="400">
        <v>4.3601000000000001</v>
      </c>
      <c r="P1578" s="399">
        <v>3.0594999999999999</v>
      </c>
      <c r="Q1578" s="399">
        <v>5.4520999999999997</v>
      </c>
      <c r="S1578" s="399">
        <v>5.2035</v>
      </c>
      <c r="X1578" s="399">
        <v>1.8825000000000001</v>
      </c>
      <c r="Y1578" s="399">
        <v>5.3815999999999997</v>
      </c>
      <c r="Z1578" s="399">
        <v>11.216200000000001</v>
      </c>
    </row>
    <row r="1579" spans="1:26">
      <c r="A1579" s="402">
        <v>44854</v>
      </c>
      <c r="E1579" s="400">
        <v>1.7699</v>
      </c>
      <c r="G1579" s="400">
        <v>6.2012999999999998</v>
      </c>
      <c r="H1579" s="400">
        <v>4.5671999999999997</v>
      </c>
      <c r="I1579" s="400">
        <v>7.0797999999999996</v>
      </c>
      <c r="J1579" s="400">
        <v>7.2453000000000003</v>
      </c>
      <c r="K1579" s="400">
        <v>5.8243999999999998</v>
      </c>
      <c r="L1579" s="400">
        <v>11.7963</v>
      </c>
      <c r="M1579" s="400">
        <v>6.0331000000000001</v>
      </c>
      <c r="N1579" s="400">
        <v>6.9012000000000002</v>
      </c>
      <c r="O1579" s="400">
        <v>4.3525999999999998</v>
      </c>
      <c r="P1579" s="399">
        <v>3.0533999999999999</v>
      </c>
      <c r="Q1579" s="399">
        <v>5.4356999999999998</v>
      </c>
      <c r="S1579" s="399">
        <v>5.2012999999999998</v>
      </c>
      <c r="X1579" s="399">
        <v>1.8789</v>
      </c>
      <c r="Y1579" s="399">
        <v>5.3761000000000001</v>
      </c>
      <c r="Z1579" s="399">
        <v>11.1928</v>
      </c>
    </row>
    <row r="1580" spans="1:26">
      <c r="A1580" s="402">
        <v>44855</v>
      </c>
      <c r="E1580" s="400">
        <v>1.7673000000000001</v>
      </c>
      <c r="G1580" s="400">
        <v>6.1826999999999996</v>
      </c>
      <c r="H1580" s="400">
        <v>4.5575000000000001</v>
      </c>
      <c r="I1580" s="400">
        <v>7.0401999999999996</v>
      </c>
      <c r="J1580" s="400">
        <v>7.1905000000000001</v>
      </c>
      <c r="K1580" s="400">
        <v>5.7709000000000001</v>
      </c>
      <c r="L1580" s="400">
        <v>11.7539</v>
      </c>
      <c r="M1580" s="400">
        <v>5.9912999999999998</v>
      </c>
      <c r="N1580" s="400">
        <v>6.843</v>
      </c>
      <c r="O1580" s="400">
        <v>4.3440000000000003</v>
      </c>
      <c r="P1580" s="399">
        <v>3.0463</v>
      </c>
      <c r="Q1580" s="399">
        <v>5.4284999999999997</v>
      </c>
      <c r="S1580" s="399">
        <v>5.1977000000000002</v>
      </c>
      <c r="X1580" s="399">
        <v>1.8769</v>
      </c>
      <c r="Y1580" s="399">
        <v>5.3730000000000002</v>
      </c>
      <c r="Z1580" s="399">
        <v>11.163399999999999</v>
      </c>
    </row>
    <row r="1581" spans="1:26">
      <c r="A1581" s="402">
        <v>44858</v>
      </c>
      <c r="E1581" s="400">
        <v>1.7607999999999999</v>
      </c>
      <c r="G1581" s="400">
        <v>6.2304000000000004</v>
      </c>
      <c r="H1581" s="400">
        <v>4.5658000000000003</v>
      </c>
      <c r="I1581" s="400">
        <v>7.0968999999999998</v>
      </c>
      <c r="J1581" s="400">
        <v>7.2069000000000001</v>
      </c>
      <c r="K1581" s="400">
        <v>5.7446000000000002</v>
      </c>
      <c r="L1581" s="400">
        <v>11.705</v>
      </c>
      <c r="M1581" s="400">
        <v>5.9917999999999996</v>
      </c>
      <c r="N1581" s="400">
        <v>6.8372000000000002</v>
      </c>
      <c r="O1581" s="400">
        <v>4.3411999999999997</v>
      </c>
      <c r="P1581" s="399">
        <v>3.0419999999999998</v>
      </c>
      <c r="Q1581" s="399">
        <v>5.4257999999999997</v>
      </c>
      <c r="S1581" s="399">
        <v>5.1963999999999997</v>
      </c>
      <c r="X1581" s="399">
        <v>1.8697999999999999</v>
      </c>
      <c r="Y1581" s="399">
        <v>5.3708999999999998</v>
      </c>
      <c r="Z1581" s="399">
        <v>11.199400000000001</v>
      </c>
    </row>
    <row r="1582" spans="1:26">
      <c r="A1582" s="402">
        <v>44859</v>
      </c>
      <c r="E1582" s="400">
        <v>1.7601</v>
      </c>
      <c r="G1582" s="400">
        <v>6.3037000000000001</v>
      </c>
      <c r="H1582" s="400">
        <v>4.5872999999999999</v>
      </c>
      <c r="I1582" s="400">
        <v>7.2004000000000001</v>
      </c>
      <c r="J1582" s="400">
        <v>7.2793999999999999</v>
      </c>
      <c r="K1582" s="400">
        <v>5.8122999999999996</v>
      </c>
      <c r="L1582" s="400">
        <v>11.7393</v>
      </c>
      <c r="M1582" s="400">
        <v>6.048</v>
      </c>
      <c r="N1582" s="400">
        <v>6.9135</v>
      </c>
      <c r="O1582" s="400">
        <v>4.3464999999999998</v>
      </c>
      <c r="P1582" s="399">
        <v>3.0463</v>
      </c>
      <c r="Q1582" s="399">
        <v>5.4306999999999999</v>
      </c>
      <c r="S1582" s="399">
        <v>5.2027000000000001</v>
      </c>
      <c r="X1582" s="399">
        <v>1.8691</v>
      </c>
      <c r="Y1582" s="399">
        <v>5.3773</v>
      </c>
      <c r="Z1582" s="399">
        <v>11.259499999999999</v>
      </c>
    </row>
    <row r="1583" spans="1:26">
      <c r="A1583" s="402">
        <v>44860</v>
      </c>
      <c r="E1583" s="400">
        <v>1.7576000000000001</v>
      </c>
      <c r="G1583" s="400">
        <v>6.3129999999999997</v>
      </c>
      <c r="H1583" s="400">
        <v>4.5933000000000002</v>
      </c>
      <c r="I1583" s="400">
        <v>7.2210999999999999</v>
      </c>
      <c r="J1583" s="400">
        <v>7.3059000000000003</v>
      </c>
      <c r="K1583" s="400">
        <v>5.8448000000000002</v>
      </c>
      <c r="L1583" s="400">
        <v>11.7476</v>
      </c>
      <c r="M1583" s="400">
        <v>6.0720000000000001</v>
      </c>
      <c r="N1583" s="400">
        <v>6.9516</v>
      </c>
      <c r="O1583" s="400">
        <v>4.3499999999999996</v>
      </c>
      <c r="P1583" s="399">
        <v>3.0506000000000002</v>
      </c>
      <c r="Q1583" s="399">
        <v>5.4367999999999999</v>
      </c>
      <c r="S1583" s="399">
        <v>5.2020999999999997</v>
      </c>
      <c r="X1583" s="399">
        <v>1.8669</v>
      </c>
      <c r="Y1583" s="399">
        <v>5.3787000000000003</v>
      </c>
      <c r="Z1583" s="399">
        <v>11.275</v>
      </c>
    </row>
    <row r="1584" spans="1:26">
      <c r="A1584" s="402">
        <v>44861</v>
      </c>
      <c r="E1584" s="400">
        <v>1.7585</v>
      </c>
      <c r="G1584" s="400">
        <v>6.3779000000000003</v>
      </c>
      <c r="H1584" s="400">
        <v>4.6087999999999996</v>
      </c>
      <c r="I1584" s="400">
        <v>7.2747999999999999</v>
      </c>
      <c r="J1584" s="400">
        <v>7.3445</v>
      </c>
      <c r="K1584" s="400">
        <v>5.8666</v>
      </c>
      <c r="L1584" s="400">
        <v>11.7865</v>
      </c>
      <c r="M1584" s="400">
        <v>6.0970000000000004</v>
      </c>
      <c r="N1584" s="400">
        <v>6.9782000000000002</v>
      </c>
      <c r="O1584" s="400">
        <v>4.3550000000000004</v>
      </c>
      <c r="P1584" s="399">
        <v>3.0564</v>
      </c>
      <c r="Q1584" s="399">
        <v>5.4364999999999997</v>
      </c>
      <c r="S1584" s="399">
        <v>5.2115999999999998</v>
      </c>
      <c r="X1584" s="399">
        <v>1.8673999999999999</v>
      </c>
      <c r="Y1584" s="399">
        <v>5.3865999999999996</v>
      </c>
      <c r="Z1584" s="399">
        <v>11.3066</v>
      </c>
    </row>
    <row r="1585" spans="1:26">
      <c r="A1585" s="402">
        <v>44862</v>
      </c>
      <c r="E1585" s="400">
        <v>1.7539</v>
      </c>
      <c r="G1585" s="400">
        <v>6.3509000000000002</v>
      </c>
      <c r="H1585" s="400">
        <v>4.5967000000000002</v>
      </c>
      <c r="I1585" s="400">
        <v>7.2569999999999997</v>
      </c>
      <c r="J1585" s="400">
        <v>7.3403999999999998</v>
      </c>
      <c r="K1585" s="400">
        <v>5.8463000000000003</v>
      </c>
      <c r="L1585" s="400">
        <v>11.8239</v>
      </c>
      <c r="M1585" s="400">
        <v>6.0876000000000001</v>
      </c>
      <c r="N1585" s="400">
        <v>6.9627999999999997</v>
      </c>
      <c r="O1585" s="400">
        <v>4.3567</v>
      </c>
      <c r="P1585" s="399">
        <v>3.0564</v>
      </c>
      <c r="Q1585" s="399">
        <v>5.4355000000000002</v>
      </c>
      <c r="S1585" s="399">
        <v>5.2039999999999997</v>
      </c>
      <c r="X1585" s="399">
        <v>1.8633999999999999</v>
      </c>
      <c r="Y1585" s="399">
        <v>5.3776999999999999</v>
      </c>
      <c r="Z1585" s="399">
        <v>11.295999999999999</v>
      </c>
    </row>
    <row r="1586" spans="1:26">
      <c r="A1586" s="402">
        <v>44865</v>
      </c>
      <c r="E1586" s="400">
        <v>1.7441</v>
      </c>
      <c r="G1586" s="400">
        <v>6.2782</v>
      </c>
      <c r="H1586" s="400">
        <v>4.5834999999999999</v>
      </c>
      <c r="I1586" s="400">
        <v>7.1939000000000002</v>
      </c>
      <c r="J1586" s="400">
        <v>7.3071000000000002</v>
      </c>
      <c r="K1586" s="400">
        <v>5.8201999999999998</v>
      </c>
      <c r="L1586" s="400">
        <v>11.8476</v>
      </c>
      <c r="M1586" s="400">
        <v>6.0735000000000001</v>
      </c>
      <c r="N1586" s="400">
        <v>6.9446000000000003</v>
      </c>
      <c r="O1586" s="400">
        <v>4.3493000000000004</v>
      </c>
      <c r="P1586" s="399">
        <v>3.0792000000000002</v>
      </c>
      <c r="Q1586" s="399">
        <v>5.4185999999999996</v>
      </c>
      <c r="S1586" s="399">
        <v>5.1896000000000004</v>
      </c>
      <c r="X1586" s="399">
        <v>1.8556999999999999</v>
      </c>
      <c r="Y1586" s="399">
        <v>5.3693999999999997</v>
      </c>
      <c r="Z1586" s="399">
        <v>11.268000000000001</v>
      </c>
    </row>
    <row r="1587" spans="1:26">
      <c r="A1587" s="402">
        <v>44866</v>
      </c>
      <c r="E1587" s="400">
        <v>1.8255999999999999</v>
      </c>
      <c r="G1587" s="400">
        <v>6.4259000000000004</v>
      </c>
      <c r="H1587" s="400">
        <v>4.6454000000000004</v>
      </c>
      <c r="I1587" s="400">
        <v>7.3308</v>
      </c>
      <c r="J1587" s="400">
        <v>7.3932000000000002</v>
      </c>
      <c r="K1587" s="400">
        <v>5.9196</v>
      </c>
      <c r="L1587" s="400">
        <v>11.878500000000001</v>
      </c>
      <c r="M1587" s="400">
        <v>6.1426999999999996</v>
      </c>
      <c r="N1587" s="400">
        <v>7.0164999999999997</v>
      </c>
      <c r="O1587" s="400">
        <v>4.3773999999999997</v>
      </c>
      <c r="P1587" s="399">
        <v>3.0695999999999999</v>
      </c>
      <c r="Q1587" s="399">
        <v>5.4745999999999997</v>
      </c>
      <c r="S1587" s="399">
        <v>5.2161999999999997</v>
      </c>
      <c r="X1587" s="399">
        <v>1.923</v>
      </c>
      <c r="Y1587" s="399">
        <v>5.4192999999999998</v>
      </c>
      <c r="Z1587" s="399">
        <v>11.2517</v>
      </c>
    </row>
    <row r="1588" spans="1:26">
      <c r="A1588" s="402">
        <v>44867</v>
      </c>
      <c r="E1588" s="400">
        <v>1.8224</v>
      </c>
      <c r="G1588" s="400">
        <v>6.4104000000000001</v>
      </c>
      <c r="H1588" s="400">
        <v>4.6445999999999996</v>
      </c>
      <c r="I1588" s="400">
        <v>7.3379000000000003</v>
      </c>
      <c r="J1588" s="400">
        <v>7.3860999999999999</v>
      </c>
      <c r="K1588" s="400">
        <v>5.9069000000000003</v>
      </c>
      <c r="L1588" s="400">
        <v>11.8482</v>
      </c>
      <c r="M1588" s="400">
        <v>6.1412000000000004</v>
      </c>
      <c r="N1588" s="400">
        <v>7.0134999999999996</v>
      </c>
      <c r="O1588" s="400">
        <v>4.3733000000000004</v>
      </c>
      <c r="P1588" s="399">
        <v>3.0629</v>
      </c>
      <c r="Q1588" s="399">
        <v>5.4779</v>
      </c>
      <c r="S1588" s="399">
        <v>5.2117000000000004</v>
      </c>
      <c r="X1588" s="399">
        <v>1.9200999999999999</v>
      </c>
      <c r="Y1588" s="399">
        <v>5.4160000000000004</v>
      </c>
      <c r="Z1588" s="399">
        <v>11.2658</v>
      </c>
    </row>
    <row r="1589" spans="1:26">
      <c r="A1589" s="402">
        <v>44868</v>
      </c>
      <c r="E1589" s="400">
        <v>1.8185</v>
      </c>
      <c r="G1589" s="400">
        <v>6.3769999999999998</v>
      </c>
      <c r="H1589" s="400">
        <v>4.6276000000000002</v>
      </c>
      <c r="I1589" s="400">
        <v>7.2971000000000004</v>
      </c>
      <c r="J1589" s="400">
        <v>7.3555999999999999</v>
      </c>
      <c r="K1589" s="400">
        <v>5.8902999999999999</v>
      </c>
      <c r="L1589" s="400">
        <v>11.845499999999999</v>
      </c>
      <c r="M1589" s="400">
        <v>6.1169000000000002</v>
      </c>
      <c r="N1589" s="400">
        <v>6.9809999999999999</v>
      </c>
      <c r="O1589" s="400">
        <v>4.3555999999999999</v>
      </c>
      <c r="P1589" s="399">
        <v>3.056</v>
      </c>
      <c r="Q1589" s="399">
        <v>5.4732000000000003</v>
      </c>
      <c r="S1589" s="399">
        <v>5.2038000000000002</v>
      </c>
      <c r="X1589" s="399">
        <v>1.9152</v>
      </c>
      <c r="Y1589" s="399">
        <v>5.4066999999999998</v>
      </c>
      <c r="Z1589" s="399">
        <v>11.2357</v>
      </c>
    </row>
    <row r="1590" spans="1:26">
      <c r="A1590" s="402">
        <v>44869</v>
      </c>
      <c r="E1590" s="400">
        <v>1.8151999999999999</v>
      </c>
      <c r="G1590" s="400">
        <v>6.359</v>
      </c>
      <c r="H1590" s="400">
        <v>4.6243999999999996</v>
      </c>
      <c r="I1590" s="400">
        <v>7.2702</v>
      </c>
      <c r="J1590" s="400">
        <v>7.3235000000000001</v>
      </c>
      <c r="K1590" s="400">
        <v>5.8464</v>
      </c>
      <c r="L1590" s="400">
        <v>11.824199999999999</v>
      </c>
      <c r="M1590" s="400">
        <v>6.0871000000000004</v>
      </c>
      <c r="N1590" s="400">
        <v>6.9462000000000002</v>
      </c>
      <c r="O1590" s="400">
        <v>4.3539000000000003</v>
      </c>
      <c r="P1590" s="399">
        <v>3.0546000000000002</v>
      </c>
      <c r="Q1590" s="399">
        <v>5.4736000000000002</v>
      </c>
      <c r="S1590" s="399">
        <v>5.1985999999999999</v>
      </c>
      <c r="X1590" s="399">
        <v>1.9127000000000001</v>
      </c>
      <c r="Y1590" s="399">
        <v>5.4032999999999998</v>
      </c>
      <c r="Z1590" s="399">
        <v>11.233700000000001</v>
      </c>
    </row>
    <row r="1591" spans="1:26">
      <c r="A1591" s="402">
        <v>44872</v>
      </c>
      <c r="E1591" s="400">
        <v>1.8069</v>
      </c>
      <c r="G1591" s="400">
        <v>6.3487</v>
      </c>
      <c r="H1591" s="400">
        <v>4.6188000000000002</v>
      </c>
      <c r="I1591" s="400">
        <v>7.2601000000000004</v>
      </c>
      <c r="J1591" s="400">
        <v>7.3028000000000004</v>
      </c>
      <c r="K1591" s="400">
        <v>5.8133999999999997</v>
      </c>
      <c r="L1591" s="400">
        <v>11.802</v>
      </c>
      <c r="M1591" s="400">
        <v>6.0664999999999996</v>
      </c>
      <c r="N1591" s="400">
        <v>6.9257999999999997</v>
      </c>
      <c r="O1591" s="400">
        <v>4.3472999999999997</v>
      </c>
      <c r="P1591" s="399">
        <v>3.0556999999999999</v>
      </c>
      <c r="Q1591" s="399">
        <v>5.4737999999999998</v>
      </c>
      <c r="S1591" s="399">
        <v>5.19</v>
      </c>
      <c r="X1591" s="399">
        <v>1.9044000000000001</v>
      </c>
      <c r="Y1591" s="399">
        <v>5.3958000000000004</v>
      </c>
      <c r="Z1591" s="399">
        <v>11.2323</v>
      </c>
    </row>
    <row r="1592" spans="1:26">
      <c r="A1592" s="402">
        <v>44873</v>
      </c>
      <c r="E1592" s="400">
        <v>1.8048</v>
      </c>
      <c r="G1592" s="400">
        <v>6.3761999999999999</v>
      </c>
      <c r="H1592" s="400">
        <v>4.6261000000000001</v>
      </c>
      <c r="I1592" s="400">
        <v>7.2967000000000004</v>
      </c>
      <c r="J1592" s="400">
        <v>7.3273999999999999</v>
      </c>
      <c r="K1592" s="400">
        <v>5.8368000000000002</v>
      </c>
      <c r="L1592" s="400">
        <v>11.781499999999999</v>
      </c>
      <c r="M1592" s="400">
        <v>6.0838999999999999</v>
      </c>
      <c r="N1592" s="400">
        <v>6.9478</v>
      </c>
      <c r="O1592" s="400">
        <v>4.3451000000000004</v>
      </c>
      <c r="P1592" s="399">
        <v>3.0604</v>
      </c>
      <c r="Q1592" s="399">
        <v>5.4720000000000004</v>
      </c>
      <c r="S1592" s="399">
        <v>5.1902999999999997</v>
      </c>
      <c r="X1592" s="399">
        <v>1.9017999999999999</v>
      </c>
      <c r="Y1592" s="399">
        <v>5.3959000000000001</v>
      </c>
      <c r="Z1592" s="399">
        <v>11.2593</v>
      </c>
    </row>
    <row r="1593" spans="1:26">
      <c r="A1593" s="402">
        <v>44874</v>
      </c>
      <c r="E1593" s="400">
        <v>1.8029999999999999</v>
      </c>
      <c r="G1593" s="400">
        <v>6.3989000000000003</v>
      </c>
      <c r="H1593" s="400">
        <v>4.6375999999999999</v>
      </c>
      <c r="I1593" s="400">
        <v>7.3327</v>
      </c>
      <c r="J1593" s="400">
        <v>7.3531000000000004</v>
      </c>
      <c r="K1593" s="400">
        <v>5.8402000000000003</v>
      </c>
      <c r="L1593" s="400">
        <v>11.8271</v>
      </c>
      <c r="M1593" s="400">
        <v>6.0872000000000002</v>
      </c>
      <c r="N1593" s="400">
        <v>6.9450000000000003</v>
      </c>
      <c r="O1593" s="400">
        <v>4.3342000000000001</v>
      </c>
      <c r="P1593" s="399">
        <v>3.0592000000000001</v>
      </c>
      <c r="Q1593" s="399">
        <v>5.4843000000000002</v>
      </c>
      <c r="S1593" s="399">
        <v>5.1909999999999998</v>
      </c>
      <c r="X1593" s="399">
        <v>1.9001999999999999</v>
      </c>
      <c r="Y1593" s="399">
        <v>5.3989000000000003</v>
      </c>
      <c r="Z1593" s="399">
        <v>11.288</v>
      </c>
    </row>
    <row r="1594" spans="1:26">
      <c r="A1594" s="402">
        <v>44875</v>
      </c>
      <c r="E1594" s="400">
        <v>1.8038000000000001</v>
      </c>
      <c r="G1594" s="400">
        <v>6.4767000000000001</v>
      </c>
      <c r="H1594" s="400">
        <v>4.6623999999999999</v>
      </c>
      <c r="I1594" s="400">
        <v>7.4142000000000001</v>
      </c>
      <c r="J1594" s="400">
        <v>7.4417999999999997</v>
      </c>
      <c r="K1594" s="400">
        <v>5.931</v>
      </c>
      <c r="L1594" s="400">
        <v>11.821400000000001</v>
      </c>
      <c r="M1594" s="400">
        <v>6.1654</v>
      </c>
      <c r="N1594" s="400">
        <v>7.0519999999999996</v>
      </c>
      <c r="O1594" s="400">
        <v>4.3520000000000003</v>
      </c>
      <c r="P1594" s="399">
        <v>3.0651000000000002</v>
      </c>
      <c r="Q1594" s="399">
        <v>5.5022000000000002</v>
      </c>
      <c r="S1594" s="399">
        <v>5.2005999999999997</v>
      </c>
      <c r="X1594" s="399">
        <v>1.9014</v>
      </c>
      <c r="Y1594" s="399">
        <v>5.4089</v>
      </c>
      <c r="Z1594" s="399">
        <v>11.3406</v>
      </c>
    </row>
    <row r="1595" spans="1:26">
      <c r="A1595" s="402">
        <v>44876</v>
      </c>
      <c r="E1595" s="400">
        <v>1.7983</v>
      </c>
      <c r="G1595" s="400">
        <v>6.4062000000000001</v>
      </c>
      <c r="H1595" s="400">
        <v>4.6492000000000004</v>
      </c>
      <c r="I1595" s="400">
        <v>7.3228999999999997</v>
      </c>
      <c r="J1595" s="400">
        <v>7.4321999999999999</v>
      </c>
      <c r="K1595" s="400">
        <v>5.9283999999999999</v>
      </c>
      <c r="L1595" s="400">
        <v>11.877599999999999</v>
      </c>
      <c r="M1595" s="400">
        <v>6.1542000000000003</v>
      </c>
      <c r="N1595" s="400">
        <v>7.0499000000000001</v>
      </c>
      <c r="O1595" s="400">
        <v>4.3491999999999997</v>
      </c>
      <c r="P1595" s="399">
        <v>3.0708000000000002</v>
      </c>
      <c r="Q1595" s="399">
        <v>5.5156000000000001</v>
      </c>
      <c r="S1595" s="399">
        <v>5.1893000000000002</v>
      </c>
      <c r="X1595" s="399">
        <v>1.8976</v>
      </c>
      <c r="Y1595" s="399">
        <v>5.4024999999999999</v>
      </c>
      <c r="Z1595" s="399">
        <v>11.3103</v>
      </c>
    </row>
    <row r="1596" spans="1:26">
      <c r="A1596" s="402">
        <v>44879</v>
      </c>
      <c r="E1596" s="400">
        <v>1.7905</v>
      </c>
      <c r="G1596" s="400">
        <v>6.3998999999999997</v>
      </c>
      <c r="H1596" s="400">
        <v>4.6440000000000001</v>
      </c>
      <c r="I1596" s="400">
        <v>7.3110999999999997</v>
      </c>
      <c r="J1596" s="400">
        <v>7.4027000000000003</v>
      </c>
      <c r="K1596" s="400">
        <v>5.9069000000000003</v>
      </c>
      <c r="L1596" s="400">
        <v>11.8293</v>
      </c>
      <c r="M1596" s="400">
        <v>6.1605999999999996</v>
      </c>
      <c r="N1596" s="400">
        <v>7.0608000000000004</v>
      </c>
      <c r="O1596" s="400">
        <v>4.3521999999999998</v>
      </c>
      <c r="P1596" s="399">
        <v>3.0701999999999998</v>
      </c>
      <c r="Q1596" s="399">
        <v>5.5138999999999996</v>
      </c>
      <c r="S1596" s="399">
        <v>5.1821999999999999</v>
      </c>
      <c r="X1596" s="399">
        <v>1.8903000000000001</v>
      </c>
      <c r="Y1596" s="399">
        <v>5.3963000000000001</v>
      </c>
      <c r="Z1596" s="399">
        <v>11.3065</v>
      </c>
    </row>
    <row r="1597" spans="1:26">
      <c r="A1597" s="402">
        <v>44880</v>
      </c>
      <c r="E1597" s="400">
        <v>1.7909999999999999</v>
      </c>
      <c r="G1597" s="400">
        <v>6.4612999999999996</v>
      </c>
      <c r="H1597" s="400">
        <v>4.6538000000000004</v>
      </c>
      <c r="I1597" s="400">
        <v>7.359</v>
      </c>
      <c r="J1597" s="400">
        <v>7.4527000000000001</v>
      </c>
      <c r="K1597" s="400">
        <v>5.9599000000000002</v>
      </c>
      <c r="L1597" s="400">
        <v>11.8565</v>
      </c>
      <c r="M1597" s="400">
        <v>6.2087000000000003</v>
      </c>
      <c r="N1597" s="400">
        <v>7.1288999999999998</v>
      </c>
      <c r="O1597" s="400">
        <v>4.3696000000000002</v>
      </c>
      <c r="P1597" s="399">
        <v>3.0831</v>
      </c>
      <c r="Q1597" s="399">
        <v>5.5236000000000001</v>
      </c>
      <c r="S1597" s="399">
        <v>5.1856999999999998</v>
      </c>
      <c r="X1597" s="399">
        <v>1.8884000000000001</v>
      </c>
      <c r="Y1597" s="399">
        <v>5.3986999999999998</v>
      </c>
      <c r="Z1597" s="399">
        <v>11.338900000000001</v>
      </c>
    </row>
    <row r="1598" spans="1:26">
      <c r="A1598" s="402">
        <v>44881</v>
      </c>
      <c r="E1598" s="400">
        <v>1.7881</v>
      </c>
      <c r="G1598" s="400">
        <v>6.5010000000000003</v>
      </c>
      <c r="H1598" s="400">
        <v>4.6651999999999996</v>
      </c>
      <c r="I1598" s="400">
        <v>7.4137000000000004</v>
      </c>
      <c r="J1598" s="400">
        <v>7.5011000000000001</v>
      </c>
      <c r="K1598" s="400">
        <v>6.0143000000000004</v>
      </c>
      <c r="L1598" s="400">
        <v>11.8645</v>
      </c>
      <c r="M1598" s="400">
        <v>6.2518000000000002</v>
      </c>
      <c r="N1598" s="400">
        <v>7.1870000000000003</v>
      </c>
      <c r="O1598" s="400">
        <v>4.3681000000000001</v>
      </c>
      <c r="P1598" s="399">
        <v>3.0769000000000002</v>
      </c>
      <c r="Q1598" s="399">
        <v>5.5193000000000003</v>
      </c>
      <c r="S1598" s="399">
        <v>5.1867000000000001</v>
      </c>
      <c r="X1598" s="399">
        <v>1.8867</v>
      </c>
      <c r="Y1598" s="399">
        <v>5.4015000000000004</v>
      </c>
      <c r="Z1598" s="399">
        <v>11.374000000000001</v>
      </c>
    </row>
    <row r="1599" spans="1:26">
      <c r="A1599" s="402">
        <v>44882</v>
      </c>
      <c r="E1599" s="400">
        <v>1.7849999999999999</v>
      </c>
      <c r="G1599" s="400">
        <v>6.4988000000000001</v>
      </c>
      <c r="H1599" s="400">
        <v>4.6596000000000002</v>
      </c>
      <c r="I1599" s="400">
        <v>7.4119999999999999</v>
      </c>
      <c r="J1599" s="400">
        <v>7.4885999999999999</v>
      </c>
      <c r="K1599" s="400">
        <v>5.9847999999999999</v>
      </c>
      <c r="L1599" s="400">
        <v>11.8942</v>
      </c>
      <c r="M1599" s="400">
        <v>6.2363</v>
      </c>
      <c r="N1599" s="400">
        <v>7.165</v>
      </c>
      <c r="O1599" s="400">
        <v>4.3586999999999998</v>
      </c>
      <c r="P1599" s="399">
        <v>3.0710999999999999</v>
      </c>
      <c r="Q1599" s="399">
        <v>5.5175000000000001</v>
      </c>
      <c r="S1599" s="399">
        <v>5.1828000000000003</v>
      </c>
      <c r="X1599" s="399">
        <v>1.8835999999999999</v>
      </c>
      <c r="Y1599" s="399">
        <v>5.3971999999999998</v>
      </c>
      <c r="Z1599" s="399">
        <v>11.3704</v>
      </c>
    </row>
    <row r="1600" spans="1:26">
      <c r="A1600" s="402">
        <v>44883</v>
      </c>
      <c r="E1600" s="400">
        <v>1.7831999999999999</v>
      </c>
      <c r="G1600" s="400">
        <v>6.5327999999999999</v>
      </c>
      <c r="H1600" s="400">
        <v>4.6608999999999998</v>
      </c>
      <c r="I1600" s="400">
        <v>7.4260999999999999</v>
      </c>
      <c r="J1600" s="400">
        <v>7.4851999999999999</v>
      </c>
      <c r="K1600" s="400">
        <v>5.9673999999999996</v>
      </c>
      <c r="L1600" s="400">
        <v>11.8751</v>
      </c>
      <c r="M1600" s="400">
        <v>6.2310999999999996</v>
      </c>
      <c r="N1600" s="400">
        <v>7.1600999999999999</v>
      </c>
      <c r="O1600" s="400">
        <v>4.3582000000000001</v>
      </c>
      <c r="P1600" s="399">
        <v>3.0691000000000002</v>
      </c>
      <c r="Q1600" s="399">
        <v>5.5114000000000001</v>
      </c>
      <c r="S1600" s="399">
        <v>5.1833999999999998</v>
      </c>
      <c r="X1600" s="399">
        <v>1.8822000000000001</v>
      </c>
      <c r="Y1600" s="399">
        <v>5.3971999999999998</v>
      </c>
      <c r="Z1600" s="399">
        <v>11.373699999999999</v>
      </c>
    </row>
    <row r="1601" spans="1:26">
      <c r="A1601" s="402">
        <v>44886</v>
      </c>
      <c r="E1601" s="400">
        <v>1.7742</v>
      </c>
      <c r="G1601" s="400">
        <v>6.5152000000000001</v>
      </c>
      <c r="H1601" s="400">
        <v>4.6593</v>
      </c>
      <c r="I1601" s="400">
        <v>7.4282000000000004</v>
      </c>
      <c r="J1601" s="400">
        <v>7.4771000000000001</v>
      </c>
      <c r="K1601" s="400">
        <v>5.9691000000000001</v>
      </c>
      <c r="L1601" s="400">
        <v>11.8521</v>
      </c>
      <c r="M1601" s="400">
        <v>6.2466999999999997</v>
      </c>
      <c r="N1601" s="400">
        <v>7.1740000000000004</v>
      </c>
      <c r="O1601" s="400">
        <v>4.3502999999999998</v>
      </c>
      <c r="P1601" s="399">
        <v>3.0621999999999998</v>
      </c>
      <c r="Q1601" s="399">
        <v>5.5000999999999998</v>
      </c>
      <c r="S1601" s="399">
        <v>5.1725000000000003</v>
      </c>
      <c r="X1601" s="399">
        <v>1.8748</v>
      </c>
      <c r="Y1601" s="399">
        <v>5.3914</v>
      </c>
      <c r="Z1601" s="399">
        <v>11.381600000000001</v>
      </c>
    </row>
    <row r="1602" spans="1:26">
      <c r="A1602" s="402">
        <v>44887</v>
      </c>
      <c r="E1602" s="400">
        <v>1.7713000000000001</v>
      </c>
      <c r="G1602" s="400">
        <v>6.5128000000000004</v>
      </c>
      <c r="H1602" s="400">
        <v>4.6604999999999999</v>
      </c>
      <c r="I1602" s="400">
        <v>7.4276999999999997</v>
      </c>
      <c r="J1602" s="400">
        <v>7.4896000000000003</v>
      </c>
      <c r="K1602" s="400">
        <v>6.0015999999999998</v>
      </c>
      <c r="L1602" s="400">
        <v>11.8431</v>
      </c>
      <c r="M1602" s="400">
        <v>6.2717000000000001</v>
      </c>
      <c r="N1602" s="400">
        <v>7.2125000000000004</v>
      </c>
      <c r="O1602" s="400">
        <v>4.3525</v>
      </c>
      <c r="P1602" s="399">
        <v>3.0623999999999998</v>
      </c>
      <c r="Q1602" s="399">
        <v>5.5015999999999998</v>
      </c>
      <c r="S1602" s="399">
        <v>5.1698000000000004</v>
      </c>
      <c r="X1602" s="399">
        <v>1.8728</v>
      </c>
      <c r="Y1602" s="399">
        <v>5.391</v>
      </c>
      <c r="Z1602" s="399">
        <v>11.385999999999999</v>
      </c>
    </row>
    <row r="1603" spans="1:26">
      <c r="A1603" s="402">
        <v>44888</v>
      </c>
      <c r="E1603" s="400">
        <v>1.7692000000000001</v>
      </c>
      <c r="G1603" s="400">
        <v>6.5704000000000002</v>
      </c>
      <c r="H1603" s="400">
        <v>4.6699000000000002</v>
      </c>
      <c r="I1603" s="400">
        <v>7.4935</v>
      </c>
      <c r="J1603" s="400">
        <v>7.5414000000000003</v>
      </c>
      <c r="K1603" s="400">
        <v>6.0414000000000003</v>
      </c>
      <c r="L1603" s="400">
        <v>11.840400000000001</v>
      </c>
      <c r="M1603" s="400">
        <v>6.3071000000000002</v>
      </c>
      <c r="N1603" s="400">
        <v>7.2618999999999998</v>
      </c>
      <c r="O1603" s="400">
        <v>4.3563999999999998</v>
      </c>
      <c r="P1603" s="399">
        <v>3.0659000000000001</v>
      </c>
      <c r="Q1603" s="399">
        <v>5.5080999999999998</v>
      </c>
      <c r="S1603" s="399">
        <v>5.1711999999999998</v>
      </c>
      <c r="X1603" s="399">
        <v>1.8701000000000001</v>
      </c>
      <c r="Y1603" s="399">
        <v>5.3909000000000002</v>
      </c>
      <c r="Z1603" s="399">
        <v>11.4185</v>
      </c>
    </row>
    <row r="1604" spans="1:26">
      <c r="A1604" s="402">
        <v>44889</v>
      </c>
      <c r="E1604" s="400">
        <v>1.7670999999999999</v>
      </c>
      <c r="G1604" s="400">
        <v>6.6056999999999997</v>
      </c>
      <c r="H1604" s="400">
        <v>4.6833</v>
      </c>
      <c r="I1604" s="400">
        <v>7.5415000000000001</v>
      </c>
      <c r="J1604" s="400">
        <v>7.5583</v>
      </c>
      <c r="K1604" s="400">
        <v>6.0387000000000004</v>
      </c>
      <c r="L1604" s="400">
        <v>11.844200000000001</v>
      </c>
      <c r="M1604" s="400">
        <v>6.3055000000000003</v>
      </c>
      <c r="N1604" s="400">
        <v>7.2598000000000003</v>
      </c>
      <c r="O1604" s="400">
        <v>4.3536999999999999</v>
      </c>
      <c r="P1604" s="399">
        <v>3.0722999999999998</v>
      </c>
      <c r="Q1604" s="399">
        <v>5.5193000000000003</v>
      </c>
      <c r="S1604" s="399">
        <v>5.1722000000000001</v>
      </c>
      <c r="X1604" s="399">
        <v>1.8692</v>
      </c>
      <c r="Y1604" s="399">
        <v>5.3948</v>
      </c>
      <c r="Z1604" s="399">
        <v>11.4549</v>
      </c>
    </row>
    <row r="1605" spans="1:26">
      <c r="A1605" s="402">
        <v>44890</v>
      </c>
      <c r="E1605" s="400">
        <v>1.7634000000000001</v>
      </c>
      <c r="G1605" s="400">
        <v>6.5442</v>
      </c>
      <c r="H1605" s="400">
        <v>4.6650999999999998</v>
      </c>
      <c r="I1605" s="400">
        <v>7.4732000000000003</v>
      </c>
      <c r="J1605" s="400">
        <v>7.5193000000000003</v>
      </c>
      <c r="K1605" s="400">
        <v>6.0328999999999997</v>
      </c>
      <c r="L1605" s="400">
        <v>11.818099999999999</v>
      </c>
      <c r="M1605" s="400">
        <v>6.3005000000000004</v>
      </c>
      <c r="N1605" s="400">
        <v>7.2584</v>
      </c>
      <c r="O1605" s="400">
        <v>4.3517999999999999</v>
      </c>
      <c r="P1605" s="399">
        <v>3.0697999999999999</v>
      </c>
      <c r="Q1605" s="399">
        <v>5.5164</v>
      </c>
      <c r="S1605" s="399">
        <v>5.1624999999999996</v>
      </c>
      <c r="X1605" s="399">
        <v>1.8652</v>
      </c>
      <c r="Y1605" s="399">
        <v>5.3860000000000001</v>
      </c>
      <c r="Z1605" s="399">
        <v>11.4224</v>
      </c>
    </row>
    <row r="1606" spans="1:26">
      <c r="A1606" s="402">
        <v>44893</v>
      </c>
      <c r="E1606" s="400">
        <v>1.7545999999999999</v>
      </c>
      <c r="G1606" s="400">
        <v>6.5212000000000003</v>
      </c>
      <c r="H1606" s="400">
        <v>4.6566999999999998</v>
      </c>
      <c r="I1606" s="400">
        <v>7.4558999999999997</v>
      </c>
      <c r="J1606" s="400">
        <v>7.5090000000000003</v>
      </c>
      <c r="K1606" s="400">
        <v>6.0273000000000003</v>
      </c>
      <c r="L1606" s="400">
        <v>11.802300000000001</v>
      </c>
      <c r="M1606" s="400">
        <v>6.2930000000000001</v>
      </c>
      <c r="N1606" s="400">
        <v>7.2533000000000003</v>
      </c>
      <c r="O1606" s="400">
        <v>4.3357000000000001</v>
      </c>
      <c r="P1606" s="399">
        <v>3.0573999999999999</v>
      </c>
      <c r="Q1606" s="399">
        <v>5.5098000000000003</v>
      </c>
      <c r="S1606" s="399">
        <v>5.1524000000000001</v>
      </c>
      <c r="X1606" s="399">
        <v>1.8575999999999999</v>
      </c>
      <c r="Y1606" s="399">
        <v>5.3783000000000003</v>
      </c>
      <c r="Z1606" s="399">
        <v>11.4125</v>
      </c>
    </row>
    <row r="1607" spans="1:26">
      <c r="A1607" s="402">
        <v>44894</v>
      </c>
      <c r="E1607" s="400">
        <v>1.7533000000000001</v>
      </c>
      <c r="G1607" s="400">
        <v>6.5438000000000001</v>
      </c>
      <c r="H1607" s="400">
        <v>4.6665000000000001</v>
      </c>
      <c r="I1607" s="400">
        <v>7.4943</v>
      </c>
      <c r="J1607" s="400">
        <v>7.5034999999999998</v>
      </c>
      <c r="K1607" s="400">
        <v>5.9947999999999997</v>
      </c>
      <c r="L1607" s="400">
        <v>11.774800000000001</v>
      </c>
      <c r="M1607" s="400">
        <v>6.2662000000000004</v>
      </c>
      <c r="N1607" s="400">
        <v>7.2126999999999999</v>
      </c>
      <c r="O1607" s="400">
        <v>4.3288000000000002</v>
      </c>
      <c r="P1607" s="399">
        <v>3.0573000000000001</v>
      </c>
      <c r="Q1607" s="399">
        <v>5.5092999999999996</v>
      </c>
      <c r="S1607" s="399">
        <v>5.1543000000000001</v>
      </c>
      <c r="X1607" s="399">
        <v>1.8568</v>
      </c>
      <c r="Y1607" s="399">
        <v>5.3814000000000002</v>
      </c>
      <c r="Z1607" s="399">
        <v>11.439299999999999</v>
      </c>
    </row>
    <row r="1608" spans="1:26">
      <c r="A1608" s="402">
        <v>44895</v>
      </c>
      <c r="E1608" s="400">
        <v>1.7501</v>
      </c>
      <c r="G1608" s="400">
        <v>6.52</v>
      </c>
      <c r="H1608" s="400">
        <v>4.6589</v>
      </c>
      <c r="I1608" s="400">
        <v>7.4794</v>
      </c>
      <c r="J1608" s="400">
        <v>7.4912000000000001</v>
      </c>
      <c r="K1608" s="400">
        <v>6.0103999999999997</v>
      </c>
      <c r="L1608" s="400">
        <v>11.774800000000001</v>
      </c>
      <c r="M1608" s="400">
        <v>6.2733999999999996</v>
      </c>
      <c r="N1608" s="400">
        <v>7.2226999999999997</v>
      </c>
      <c r="O1608" s="400">
        <v>4.3308999999999997</v>
      </c>
      <c r="P1608" s="399">
        <v>3.0598000000000001</v>
      </c>
      <c r="Q1608" s="399">
        <v>5.51</v>
      </c>
      <c r="S1608" s="399">
        <v>5.1486000000000001</v>
      </c>
      <c r="X1608" s="399">
        <v>1.8532999999999999</v>
      </c>
      <c r="Y1608" s="399">
        <v>5.3769999999999998</v>
      </c>
      <c r="Z1608" s="399">
        <v>11.426</v>
      </c>
    </row>
    <row r="1609" spans="1:26">
      <c r="A1609" s="402">
        <v>44896</v>
      </c>
      <c r="E1609" s="400">
        <v>1.8721000000000001</v>
      </c>
      <c r="G1609" s="400">
        <v>6.6700999999999997</v>
      </c>
      <c r="H1609" s="400">
        <v>4.7385000000000002</v>
      </c>
      <c r="I1609" s="400">
        <v>7.5801999999999996</v>
      </c>
      <c r="J1609" s="400">
        <v>7.6222000000000003</v>
      </c>
      <c r="K1609" s="400">
        <v>6.1894999999999998</v>
      </c>
      <c r="L1609" s="400">
        <v>11.8086</v>
      </c>
      <c r="M1609" s="400">
        <v>6.3639000000000001</v>
      </c>
      <c r="N1609" s="400">
        <v>7.3308999999999997</v>
      </c>
      <c r="O1609" s="400">
        <v>4.3741000000000003</v>
      </c>
      <c r="P1609" s="399">
        <v>3.0804999999999998</v>
      </c>
      <c r="Q1609" s="399">
        <v>5.5266000000000002</v>
      </c>
      <c r="S1609" s="399">
        <v>5.4156000000000004</v>
      </c>
      <c r="X1609" s="399">
        <v>1.9278999999999999</v>
      </c>
      <c r="Y1609" s="399">
        <v>5.4356</v>
      </c>
      <c r="Z1609" s="399">
        <v>11.4298</v>
      </c>
    </row>
    <row r="1610" spans="1:26">
      <c r="A1610" s="402">
        <v>44897</v>
      </c>
      <c r="E1610" s="400">
        <v>1.8687</v>
      </c>
      <c r="G1610" s="400">
        <v>6.6443000000000003</v>
      </c>
      <c r="H1610" s="400">
        <v>4.7363</v>
      </c>
      <c r="I1610" s="400">
        <v>7.5724</v>
      </c>
      <c r="J1610" s="400">
        <v>7.6303000000000001</v>
      </c>
      <c r="K1610" s="400">
        <v>6.2186000000000003</v>
      </c>
      <c r="L1610" s="400">
        <v>11.817399999999999</v>
      </c>
      <c r="M1610" s="400">
        <v>6.3875000000000002</v>
      </c>
      <c r="N1610" s="400">
        <v>7.3674999999999997</v>
      </c>
      <c r="O1610" s="400">
        <v>4.3707000000000003</v>
      </c>
      <c r="P1610" s="399">
        <v>3.0789</v>
      </c>
      <c r="Q1610" s="399">
        <v>5.5465</v>
      </c>
      <c r="S1610" s="399">
        <v>5.4097999999999997</v>
      </c>
      <c r="X1610" s="399">
        <v>1.9248000000000001</v>
      </c>
      <c r="Y1610" s="399">
        <v>5.4322999999999997</v>
      </c>
      <c r="Z1610" s="399">
        <v>11.434900000000001</v>
      </c>
    </row>
    <row r="1611" spans="1:26">
      <c r="A1611" s="402">
        <v>44900</v>
      </c>
      <c r="E1611" s="400">
        <v>1.8605</v>
      </c>
      <c r="G1611" s="400">
        <v>6.6463999999999999</v>
      </c>
      <c r="H1611" s="400">
        <v>4.7305999999999999</v>
      </c>
      <c r="I1611" s="400">
        <v>7.5708000000000002</v>
      </c>
      <c r="J1611" s="400">
        <v>7.6143999999999998</v>
      </c>
      <c r="K1611" s="400">
        <v>6.1776</v>
      </c>
      <c r="L1611" s="400">
        <v>11.809699999999999</v>
      </c>
      <c r="M1611" s="400">
        <v>6.3567999999999998</v>
      </c>
      <c r="N1611" s="400">
        <v>7.3285999999999998</v>
      </c>
      <c r="O1611" s="400">
        <v>4.3620999999999999</v>
      </c>
      <c r="P1611" s="399">
        <v>3.0697999999999999</v>
      </c>
      <c r="Q1611" s="399">
        <v>5.5425000000000004</v>
      </c>
      <c r="S1611" s="399">
        <v>5.4016999999999999</v>
      </c>
      <c r="X1611" s="399">
        <v>1.9177</v>
      </c>
      <c r="Y1611" s="399">
        <v>5.4264000000000001</v>
      </c>
      <c r="Z1611" s="399">
        <v>11.433400000000001</v>
      </c>
    </row>
    <row r="1612" spans="1:26">
      <c r="A1612" s="402">
        <v>44901</v>
      </c>
      <c r="E1612" s="400">
        <v>1.8589</v>
      </c>
      <c r="G1612" s="400">
        <v>6.6666999999999996</v>
      </c>
      <c r="H1612" s="400">
        <v>4.7382</v>
      </c>
      <c r="I1612" s="400">
        <v>7.5975000000000001</v>
      </c>
      <c r="J1612" s="400">
        <v>7.6322000000000001</v>
      </c>
      <c r="K1612" s="400">
        <v>6.2077</v>
      </c>
      <c r="L1612" s="400">
        <v>11.811400000000001</v>
      </c>
      <c r="M1612" s="400">
        <v>6.3837000000000002</v>
      </c>
      <c r="N1612" s="400">
        <v>7.3650000000000002</v>
      </c>
      <c r="O1612" s="400">
        <v>4.3498999999999999</v>
      </c>
      <c r="P1612" s="399">
        <v>3.0712000000000002</v>
      </c>
      <c r="Q1612" s="399">
        <v>5.5327000000000002</v>
      </c>
      <c r="S1612" s="399">
        <v>5.4020999999999999</v>
      </c>
      <c r="X1612" s="399">
        <v>1.9162999999999999</v>
      </c>
      <c r="Y1612" s="399">
        <v>5.4291</v>
      </c>
      <c r="Z1612" s="399">
        <v>11.450100000000001</v>
      </c>
    </row>
    <row r="1613" spans="1:26">
      <c r="A1613" s="402">
        <v>44902</v>
      </c>
      <c r="E1613" s="400">
        <v>1.8574999999999999</v>
      </c>
      <c r="G1613" s="400">
        <v>6.6829000000000001</v>
      </c>
      <c r="H1613" s="400">
        <v>4.7366000000000001</v>
      </c>
      <c r="I1613" s="400">
        <v>7.5976999999999997</v>
      </c>
      <c r="J1613" s="400">
        <v>7.6502999999999997</v>
      </c>
      <c r="K1613" s="400">
        <v>6.2618999999999998</v>
      </c>
      <c r="L1613" s="400">
        <v>11.8178</v>
      </c>
      <c r="M1613" s="400">
        <v>6.4196999999999997</v>
      </c>
      <c r="N1613" s="400">
        <v>7.4188999999999998</v>
      </c>
      <c r="O1613" s="400">
        <v>4.3461999999999996</v>
      </c>
      <c r="P1613" s="399">
        <v>3.0739999999999998</v>
      </c>
      <c r="Q1613" s="399">
        <v>5.5391000000000004</v>
      </c>
      <c r="S1613" s="399">
        <v>5.4036</v>
      </c>
      <c r="X1613" s="399">
        <v>1.9140999999999999</v>
      </c>
      <c r="Y1613" s="399">
        <v>5.4276999999999997</v>
      </c>
      <c r="Z1613" s="399">
        <v>11.4453</v>
      </c>
    </row>
    <row r="1614" spans="1:26">
      <c r="A1614" s="402">
        <v>44903</v>
      </c>
      <c r="E1614" s="400">
        <v>1.8540000000000001</v>
      </c>
      <c r="G1614" s="400">
        <v>6.6527000000000003</v>
      </c>
      <c r="H1614" s="400">
        <v>4.7309999999999999</v>
      </c>
      <c r="I1614" s="400">
        <v>7.5834000000000001</v>
      </c>
      <c r="J1614" s="400">
        <v>7.6464999999999996</v>
      </c>
      <c r="K1614" s="400">
        <v>6.2514000000000003</v>
      </c>
      <c r="L1614" s="400">
        <v>11.835000000000001</v>
      </c>
      <c r="M1614" s="400">
        <v>6.4156000000000004</v>
      </c>
      <c r="N1614" s="400">
        <v>7.4189999999999996</v>
      </c>
      <c r="O1614" s="400">
        <v>4.3475000000000001</v>
      </c>
      <c r="P1614" s="399">
        <v>3.0663999999999998</v>
      </c>
      <c r="Q1614" s="399">
        <v>5.5591999999999997</v>
      </c>
      <c r="S1614" s="399">
        <v>5.3975</v>
      </c>
      <c r="X1614" s="399">
        <v>1.9109</v>
      </c>
      <c r="Y1614" s="399">
        <v>5.4236000000000004</v>
      </c>
      <c r="Z1614" s="399">
        <v>11.4384</v>
      </c>
    </row>
    <row r="1615" spans="1:26">
      <c r="A1615" s="402">
        <v>44904</v>
      </c>
      <c r="E1615" s="400">
        <v>1.8499000000000001</v>
      </c>
      <c r="G1615" s="400">
        <v>6.6074000000000002</v>
      </c>
      <c r="H1615" s="400">
        <v>4.7103999999999999</v>
      </c>
      <c r="I1615" s="400">
        <v>7.5259999999999998</v>
      </c>
      <c r="J1615" s="400">
        <v>7.6029999999999998</v>
      </c>
      <c r="K1615" s="400">
        <v>6.1817000000000002</v>
      </c>
      <c r="L1615" s="400">
        <v>11.857799999999999</v>
      </c>
      <c r="M1615" s="400">
        <v>6.3644999999999996</v>
      </c>
      <c r="N1615" s="400">
        <v>7.3497000000000003</v>
      </c>
      <c r="O1615" s="400">
        <v>4.3452000000000002</v>
      </c>
      <c r="P1615" s="399">
        <v>3.06</v>
      </c>
      <c r="Q1615" s="399">
        <v>5.5533999999999999</v>
      </c>
      <c r="S1615" s="399">
        <v>5.3891999999999998</v>
      </c>
      <c r="X1615" s="399">
        <v>1.9063000000000001</v>
      </c>
      <c r="Y1615" s="399">
        <v>5.4131999999999998</v>
      </c>
      <c r="Z1615" s="399">
        <v>11.3972</v>
      </c>
    </row>
    <row r="1616" spans="1:26">
      <c r="A1616" s="402">
        <v>44907</v>
      </c>
      <c r="E1616" s="400">
        <v>1.8412999999999999</v>
      </c>
      <c r="G1616" s="400">
        <v>6.5987999999999998</v>
      </c>
      <c r="H1616" s="400">
        <v>4.7026000000000003</v>
      </c>
      <c r="I1616" s="400">
        <v>7.5347</v>
      </c>
      <c r="J1616" s="400">
        <v>7.5909000000000004</v>
      </c>
      <c r="K1616" s="400">
        <v>6.18</v>
      </c>
      <c r="L1616" s="400">
        <v>11.8363</v>
      </c>
      <c r="M1616" s="400">
        <v>6.3639000000000001</v>
      </c>
      <c r="N1616" s="400">
        <v>7.3551000000000002</v>
      </c>
      <c r="O1616" s="400">
        <v>4.3406000000000002</v>
      </c>
      <c r="P1616" s="399">
        <v>3.0592000000000001</v>
      </c>
      <c r="Q1616" s="399">
        <v>5.5427</v>
      </c>
      <c r="S1616" s="399">
        <v>5.3803999999999998</v>
      </c>
      <c r="X1616" s="399">
        <v>1.8979999999999999</v>
      </c>
      <c r="Y1616" s="399">
        <v>5.4046000000000003</v>
      </c>
      <c r="Z1616" s="399">
        <v>11.394299999999999</v>
      </c>
    </row>
    <row r="1617" spans="1:26">
      <c r="A1617" s="402">
        <v>44908</v>
      </c>
      <c r="E1617" s="400">
        <v>1.8389</v>
      </c>
      <c r="G1617" s="400">
        <v>6.6006</v>
      </c>
      <c r="H1617" s="400">
        <v>4.7068000000000003</v>
      </c>
      <c r="I1617" s="400">
        <v>7.5331000000000001</v>
      </c>
      <c r="J1617" s="400">
        <v>7.6044999999999998</v>
      </c>
      <c r="K1617" s="400">
        <v>6.2003000000000004</v>
      </c>
      <c r="L1617" s="400">
        <v>11.8491</v>
      </c>
      <c r="M1617" s="400">
        <v>6.3784999999999998</v>
      </c>
      <c r="N1617" s="400">
        <v>7.3822000000000001</v>
      </c>
      <c r="O1617" s="400">
        <v>4.3487999999999998</v>
      </c>
      <c r="P1617" s="399">
        <v>3.0596999999999999</v>
      </c>
      <c r="Q1617" s="399">
        <v>5.5429000000000004</v>
      </c>
      <c r="S1617" s="399">
        <v>5.3794000000000004</v>
      </c>
      <c r="X1617" s="399">
        <v>1.897</v>
      </c>
      <c r="Y1617" s="399">
        <v>5.4066000000000001</v>
      </c>
      <c r="Z1617" s="399">
        <v>11.398199999999999</v>
      </c>
    </row>
    <row r="1618" spans="1:26">
      <c r="A1618" s="402">
        <v>44909</v>
      </c>
      <c r="E1618" s="400">
        <v>1.8357000000000001</v>
      </c>
      <c r="G1618" s="400">
        <v>6.5617000000000001</v>
      </c>
      <c r="H1618" s="400">
        <v>4.6992000000000003</v>
      </c>
      <c r="I1618" s="400">
        <v>7.4794999999999998</v>
      </c>
      <c r="J1618" s="400">
        <v>7.5945</v>
      </c>
      <c r="K1618" s="400">
        <v>6.2115999999999998</v>
      </c>
      <c r="L1618" s="400">
        <v>11.8573</v>
      </c>
      <c r="M1618" s="400">
        <v>6.3803999999999998</v>
      </c>
      <c r="N1618" s="400">
        <v>7.3898999999999999</v>
      </c>
      <c r="O1618" s="400">
        <v>4.3475999999999999</v>
      </c>
      <c r="P1618" s="399">
        <v>3.0611999999999999</v>
      </c>
      <c r="Q1618" s="399">
        <v>5.5534999999999997</v>
      </c>
      <c r="S1618" s="399">
        <v>5.3739999999999997</v>
      </c>
      <c r="X1618" s="399">
        <v>1.8948</v>
      </c>
      <c r="Y1618" s="399">
        <v>5.4043999999999999</v>
      </c>
      <c r="Z1618" s="399">
        <v>11.3695</v>
      </c>
    </row>
    <row r="1619" spans="1:26">
      <c r="A1619" s="402">
        <v>44910</v>
      </c>
      <c r="E1619" s="400">
        <v>1.8289</v>
      </c>
      <c r="G1619" s="400">
        <v>6.4770000000000003</v>
      </c>
      <c r="H1619" s="400">
        <v>4.6769999999999996</v>
      </c>
      <c r="I1619" s="400">
        <v>7.4154</v>
      </c>
      <c r="J1619" s="400">
        <v>7.5651000000000002</v>
      </c>
      <c r="K1619" s="400">
        <v>6.22</v>
      </c>
      <c r="L1619" s="400">
        <v>11.8375</v>
      </c>
      <c r="M1619" s="400">
        <v>6.3825000000000003</v>
      </c>
      <c r="N1619" s="400">
        <v>7.3971</v>
      </c>
      <c r="O1619" s="400">
        <v>4.3467000000000002</v>
      </c>
      <c r="P1619" s="399">
        <v>3.0531999999999999</v>
      </c>
      <c r="Q1619" s="399">
        <v>5.5555000000000003</v>
      </c>
      <c r="S1619" s="399">
        <v>5.3628999999999998</v>
      </c>
      <c r="X1619" s="399">
        <v>1.8882000000000001</v>
      </c>
      <c r="Y1619" s="399">
        <v>5.3903999999999996</v>
      </c>
      <c r="Z1619" s="399">
        <v>11.3386</v>
      </c>
    </row>
    <row r="1620" spans="1:26">
      <c r="A1620" s="402">
        <v>44911</v>
      </c>
      <c r="E1620" s="400">
        <v>1.8249</v>
      </c>
      <c r="G1620" s="400">
        <v>6.4337999999999997</v>
      </c>
      <c r="H1620" s="400">
        <v>4.6581000000000001</v>
      </c>
      <c r="I1620" s="400">
        <v>7.3602999999999996</v>
      </c>
      <c r="J1620" s="400">
        <v>7.5258000000000003</v>
      </c>
      <c r="K1620" s="400">
        <v>6.1856</v>
      </c>
      <c r="L1620" s="400">
        <v>11.79</v>
      </c>
      <c r="M1620" s="400">
        <v>6.3482000000000003</v>
      </c>
      <c r="N1620" s="400">
        <v>7.3525</v>
      </c>
      <c r="O1620" s="400">
        <v>4.3372999999999999</v>
      </c>
      <c r="P1620" s="399">
        <v>3.0407000000000002</v>
      </c>
      <c r="Q1620" s="399">
        <v>5.5529999999999999</v>
      </c>
      <c r="S1620" s="399">
        <v>5.3540999999999999</v>
      </c>
      <c r="X1620" s="399">
        <v>1.8832</v>
      </c>
      <c r="Y1620" s="399">
        <v>5.3807999999999998</v>
      </c>
      <c r="Z1620" s="399">
        <v>11.2972</v>
      </c>
    </row>
    <row r="1621" spans="1:26">
      <c r="A1621" s="402">
        <v>44914</v>
      </c>
      <c r="E1621" s="400">
        <v>1.8165</v>
      </c>
      <c r="G1621" s="400">
        <v>6.3952</v>
      </c>
      <c r="H1621" s="400">
        <v>4.6456</v>
      </c>
      <c r="I1621" s="400">
        <v>7.3238000000000003</v>
      </c>
      <c r="J1621" s="400">
        <v>7.4785000000000004</v>
      </c>
      <c r="K1621" s="400">
        <v>6.1337999999999999</v>
      </c>
      <c r="L1621" s="400">
        <v>11.748699999999999</v>
      </c>
      <c r="M1621" s="400">
        <v>6.3026999999999997</v>
      </c>
      <c r="N1621" s="400">
        <v>7.2938000000000001</v>
      </c>
      <c r="O1621" s="400">
        <v>4.3240999999999996</v>
      </c>
      <c r="P1621" s="399">
        <v>3.0449999999999999</v>
      </c>
      <c r="Q1621" s="399">
        <v>5.5457999999999998</v>
      </c>
      <c r="S1621" s="399">
        <v>5.3440000000000003</v>
      </c>
      <c r="X1621" s="399">
        <v>1.8753</v>
      </c>
      <c r="Y1621" s="399">
        <v>5.3723000000000001</v>
      </c>
      <c r="Z1621" s="399">
        <v>11.272500000000001</v>
      </c>
    </row>
    <row r="1622" spans="1:26">
      <c r="A1622" s="402">
        <v>44915</v>
      </c>
      <c r="E1622" s="400">
        <v>1.8131999999999999</v>
      </c>
      <c r="G1622" s="400">
        <v>6.3571</v>
      </c>
      <c r="H1622" s="400">
        <v>4.6250999999999998</v>
      </c>
      <c r="I1622" s="400">
        <v>7.2595000000000001</v>
      </c>
      <c r="J1622" s="400">
        <v>7.4550999999999998</v>
      </c>
      <c r="K1622" s="400">
        <v>6.0831999999999997</v>
      </c>
      <c r="L1622" s="400">
        <v>11.747999999999999</v>
      </c>
      <c r="M1622" s="400">
        <v>6.2478999999999996</v>
      </c>
      <c r="N1622" s="400">
        <v>7.2290000000000001</v>
      </c>
      <c r="O1622" s="400">
        <v>4.3140000000000001</v>
      </c>
      <c r="P1622" s="399">
        <v>3.0327000000000002</v>
      </c>
      <c r="Q1622" s="399">
        <v>5.5321999999999996</v>
      </c>
      <c r="S1622" s="399">
        <v>5.3372000000000002</v>
      </c>
      <c r="X1622" s="399">
        <v>1.8714</v>
      </c>
      <c r="Y1622" s="399">
        <v>5.3634000000000004</v>
      </c>
      <c r="Z1622" s="399">
        <v>11.2012</v>
      </c>
    </row>
    <row r="1623" spans="1:26">
      <c r="A1623" s="402">
        <v>44916</v>
      </c>
      <c r="E1623" s="400">
        <v>1.8109</v>
      </c>
      <c r="G1623" s="400">
        <v>6.3628999999999998</v>
      </c>
      <c r="H1623" s="400">
        <v>4.6216999999999997</v>
      </c>
      <c r="I1623" s="400">
        <v>7.2563000000000004</v>
      </c>
      <c r="J1623" s="400">
        <v>7.4527000000000001</v>
      </c>
      <c r="K1623" s="400">
        <v>6.0835999999999997</v>
      </c>
      <c r="L1623" s="400">
        <v>11.7477</v>
      </c>
      <c r="M1623" s="400">
        <v>6.2502000000000004</v>
      </c>
      <c r="N1623" s="400">
        <v>7.23</v>
      </c>
      <c r="O1623" s="400">
        <v>4.3173000000000004</v>
      </c>
      <c r="P1623" s="399">
        <v>3.0287000000000002</v>
      </c>
      <c r="Q1623" s="399">
        <v>5.5275999999999996</v>
      </c>
      <c r="S1623" s="399">
        <v>5.3358999999999996</v>
      </c>
      <c r="X1623" s="399">
        <v>1.8688</v>
      </c>
      <c r="Y1623" s="399">
        <v>5.3606999999999996</v>
      </c>
      <c r="Z1623" s="399">
        <v>11.1957</v>
      </c>
    </row>
    <row r="1624" spans="1:26">
      <c r="A1624" s="402">
        <v>44917</v>
      </c>
      <c r="E1624" s="400">
        <v>1.8082</v>
      </c>
      <c r="G1624" s="400">
        <v>6.3437999999999999</v>
      </c>
      <c r="H1624" s="400">
        <v>4.6128</v>
      </c>
      <c r="I1624" s="400">
        <v>7.2310999999999996</v>
      </c>
      <c r="J1624" s="400">
        <v>7.4433999999999996</v>
      </c>
      <c r="K1624" s="400">
        <v>6.0820999999999996</v>
      </c>
      <c r="L1624" s="400">
        <v>11.7501</v>
      </c>
      <c r="M1624" s="400">
        <v>6.2477999999999998</v>
      </c>
      <c r="N1624" s="400">
        <v>7.2286999999999999</v>
      </c>
      <c r="O1624" s="400">
        <v>4.3125999999999998</v>
      </c>
      <c r="P1624" s="399">
        <v>3.0270000000000001</v>
      </c>
      <c r="Q1624" s="399">
        <v>5.5266999999999999</v>
      </c>
      <c r="S1624" s="399">
        <v>5.3322000000000003</v>
      </c>
      <c r="X1624" s="399">
        <v>1.8655999999999999</v>
      </c>
      <c r="Y1624" s="399">
        <v>5.3555000000000001</v>
      </c>
      <c r="Z1624" s="399">
        <v>11.178900000000001</v>
      </c>
    </row>
    <row r="1625" spans="1:26">
      <c r="A1625" s="402">
        <v>44918</v>
      </c>
      <c r="E1625" s="400">
        <v>1.8045</v>
      </c>
      <c r="G1625" s="400">
        <v>6.3372999999999999</v>
      </c>
      <c r="H1625" s="400">
        <v>4.6054000000000004</v>
      </c>
      <c r="I1625" s="400">
        <v>7.2232000000000003</v>
      </c>
      <c r="J1625" s="400">
        <v>7.4230999999999998</v>
      </c>
      <c r="K1625" s="400">
        <v>6.0401999999999996</v>
      </c>
      <c r="L1625" s="400">
        <v>11.76</v>
      </c>
      <c r="M1625" s="400">
        <v>6.2191999999999998</v>
      </c>
      <c r="N1625" s="400">
        <v>7.1912000000000003</v>
      </c>
      <c r="O1625" s="400">
        <v>4.3071999999999999</v>
      </c>
      <c r="P1625" s="399">
        <v>3.0240999999999998</v>
      </c>
      <c r="Q1625" s="399">
        <v>5.5212000000000003</v>
      </c>
      <c r="S1625" s="399">
        <v>5.3263999999999996</v>
      </c>
      <c r="X1625" s="399">
        <v>1.8615999999999999</v>
      </c>
      <c r="Y1625" s="399">
        <v>5.3497000000000003</v>
      </c>
      <c r="Z1625" s="399">
        <v>11.167299999999999</v>
      </c>
    </row>
    <row r="1626" spans="1:26">
      <c r="A1626" s="402">
        <v>44921</v>
      </c>
      <c r="E1626" s="400">
        <v>1.8045</v>
      </c>
      <c r="G1626" s="400">
        <v>6.3372999999999999</v>
      </c>
      <c r="H1626" s="400">
        <v>4.6054000000000004</v>
      </c>
      <c r="I1626" s="400">
        <v>7.2232000000000003</v>
      </c>
      <c r="J1626" s="400">
        <v>7.4230999999999998</v>
      </c>
      <c r="K1626" s="400">
        <v>6.0401999999999996</v>
      </c>
      <c r="L1626" s="400">
        <v>11.76</v>
      </c>
      <c r="M1626" s="400">
        <v>6.2191999999999998</v>
      </c>
      <c r="N1626" s="400">
        <v>7.1912000000000003</v>
      </c>
      <c r="O1626" s="400">
        <v>4.3071999999999999</v>
      </c>
      <c r="P1626" s="399">
        <v>3.016</v>
      </c>
      <c r="Q1626" s="399">
        <v>5.5212000000000003</v>
      </c>
      <c r="S1626" s="399">
        <v>5.3263999999999996</v>
      </c>
      <c r="X1626" s="399">
        <v>1.8615999999999999</v>
      </c>
      <c r="Y1626" s="399">
        <v>5.3497000000000003</v>
      </c>
      <c r="Z1626" s="399">
        <v>11.167299999999999</v>
      </c>
    </row>
    <row r="1627" spans="1:26">
      <c r="A1627" s="402">
        <v>44922</v>
      </c>
      <c r="E1627" s="400">
        <v>1.7932999999999999</v>
      </c>
      <c r="G1627" s="400">
        <v>6.2675999999999998</v>
      </c>
      <c r="H1627" s="400">
        <v>4.5763999999999996</v>
      </c>
      <c r="I1627" s="400">
        <v>7.1273999999999997</v>
      </c>
      <c r="J1627" s="400">
        <v>7.3593999999999999</v>
      </c>
      <c r="K1627" s="400">
        <v>5.9798</v>
      </c>
      <c r="L1627" s="400">
        <v>11.724500000000001</v>
      </c>
      <c r="M1627" s="400">
        <v>6.1673999999999998</v>
      </c>
      <c r="N1627" s="400">
        <v>7.1283000000000003</v>
      </c>
      <c r="O1627" s="400">
        <v>4.2923999999999998</v>
      </c>
      <c r="P1627" s="399">
        <v>3.0141</v>
      </c>
      <c r="Q1627" s="399">
        <v>5.5098000000000003</v>
      </c>
      <c r="S1627" s="399">
        <v>5.3127000000000004</v>
      </c>
      <c r="X1627" s="399">
        <v>1.8501000000000001</v>
      </c>
      <c r="Y1627" s="399">
        <v>5.3319999999999999</v>
      </c>
      <c r="Z1627" s="399">
        <v>11.1022</v>
      </c>
    </row>
    <row r="1628" spans="1:26">
      <c r="A1628" s="402">
        <v>44923</v>
      </c>
      <c r="E1628" s="400">
        <v>1.7902</v>
      </c>
      <c r="G1628" s="400">
        <v>6.2523999999999997</v>
      </c>
      <c r="H1628" s="400">
        <v>4.5739000000000001</v>
      </c>
      <c r="I1628" s="400">
        <v>7.1181999999999999</v>
      </c>
      <c r="J1628" s="400">
        <v>7.3369</v>
      </c>
      <c r="K1628" s="400">
        <v>5.9611000000000001</v>
      </c>
      <c r="L1628" s="400">
        <v>11.7067</v>
      </c>
      <c r="M1628" s="400">
        <v>6.1524000000000001</v>
      </c>
      <c r="N1628" s="400">
        <v>7.1075999999999997</v>
      </c>
      <c r="O1628" s="400">
        <v>4.2803000000000004</v>
      </c>
      <c r="P1628" s="399">
        <v>3.0108000000000001</v>
      </c>
      <c r="Q1628" s="399">
        <v>5.5034999999999998</v>
      </c>
      <c r="S1628" s="399">
        <v>5.3087</v>
      </c>
      <c r="X1628" s="399">
        <v>1.8478000000000001</v>
      </c>
      <c r="Y1628" s="399">
        <v>5.33</v>
      </c>
      <c r="Z1628" s="399">
        <v>11.0992</v>
      </c>
    </row>
    <row r="1629" spans="1:26">
      <c r="A1629" s="402">
        <v>44924</v>
      </c>
      <c r="E1629" s="400">
        <v>1.7879</v>
      </c>
      <c r="G1629" s="400">
        <v>6.2839</v>
      </c>
      <c r="H1629" s="400">
        <v>4.5770999999999997</v>
      </c>
      <c r="I1629" s="400">
        <v>7.1364000000000001</v>
      </c>
      <c r="J1629" s="400">
        <v>7.3457999999999997</v>
      </c>
      <c r="K1629" s="400">
        <v>5.9866000000000001</v>
      </c>
      <c r="L1629" s="400">
        <v>11.662599999999999</v>
      </c>
      <c r="M1629" s="400">
        <v>6.1654999999999998</v>
      </c>
      <c r="N1629" s="400">
        <v>7.1280000000000001</v>
      </c>
      <c r="O1629" s="400">
        <v>4.2709999999999999</v>
      </c>
      <c r="P1629" s="399">
        <v>3.0084</v>
      </c>
      <c r="Q1629" s="399">
        <v>5.4989999999999997</v>
      </c>
      <c r="S1629" s="399">
        <v>5.3098000000000001</v>
      </c>
      <c r="X1629" s="399">
        <v>1.8454999999999999</v>
      </c>
      <c r="Y1629" s="399">
        <v>5.3301999999999996</v>
      </c>
      <c r="Z1629" s="399">
        <v>11.107200000000001</v>
      </c>
    </row>
    <row r="1630" spans="1:26">
      <c r="A1630" s="402">
        <v>44925</v>
      </c>
      <c r="E1630" s="400">
        <v>1.7816000000000001</v>
      </c>
      <c r="G1630" s="400">
        <v>6.2310999999999996</v>
      </c>
      <c r="H1630" s="400">
        <v>4.5579999999999998</v>
      </c>
      <c r="I1630" s="400">
        <v>7.0681000000000003</v>
      </c>
      <c r="J1630" s="400">
        <v>7.3223000000000003</v>
      </c>
      <c r="K1630" s="400">
        <v>5.9572000000000003</v>
      </c>
      <c r="L1630" s="400">
        <v>11.6608</v>
      </c>
      <c r="M1630" s="400">
        <v>6.1416000000000004</v>
      </c>
      <c r="N1630" s="400">
        <v>7.0987</v>
      </c>
      <c r="O1630" s="400">
        <v>4.2685000000000004</v>
      </c>
      <c r="P1630" s="399">
        <v>3.0044</v>
      </c>
      <c r="Q1630" s="399">
        <v>5.4988000000000001</v>
      </c>
      <c r="S1630" s="399">
        <v>5.2998000000000003</v>
      </c>
      <c r="X1630" s="399">
        <v>1.8389</v>
      </c>
      <c r="Y1630" s="399">
        <v>5.32</v>
      </c>
      <c r="Z1630" s="399">
        <v>11.0619</v>
      </c>
    </row>
    <row r="1631" spans="1:26">
      <c r="A1631" s="402">
        <v>44928</v>
      </c>
      <c r="E1631" s="400">
        <v>1.7816000000000001</v>
      </c>
      <c r="G1631" s="400">
        <v>6.2310999999999996</v>
      </c>
      <c r="H1631" s="400">
        <v>4.5579999999999998</v>
      </c>
      <c r="I1631" s="400">
        <v>7.0681000000000003</v>
      </c>
      <c r="J1631" s="400">
        <v>7.3223000000000003</v>
      </c>
      <c r="K1631" s="400">
        <v>5.9572000000000003</v>
      </c>
      <c r="L1631" s="400">
        <v>11.6608</v>
      </c>
      <c r="M1631" s="400">
        <v>6.1416000000000004</v>
      </c>
      <c r="N1631" s="400">
        <v>7.0987</v>
      </c>
      <c r="O1631" s="400">
        <v>4.2685000000000004</v>
      </c>
      <c r="P1631" s="399">
        <v>3.0148000000000001</v>
      </c>
      <c r="Q1631" s="399">
        <v>5.4988000000000001</v>
      </c>
      <c r="S1631" s="399">
        <v>5.2998000000000003</v>
      </c>
      <c r="X1631" s="399">
        <v>1.8389</v>
      </c>
      <c r="Y1631" s="399">
        <v>5.32</v>
      </c>
      <c r="Z1631" s="399">
        <v>11.0619</v>
      </c>
    </row>
    <row r="1632" spans="1:26">
      <c r="A1632" s="402">
        <v>44929</v>
      </c>
      <c r="E1632" s="400">
        <v>1.8294999999999999</v>
      </c>
      <c r="G1632" s="400">
        <v>6.2653999999999996</v>
      </c>
      <c r="H1632" s="400">
        <v>4.6052</v>
      </c>
      <c r="I1632" s="400">
        <v>7.1852999999999998</v>
      </c>
      <c r="J1632" s="400">
        <v>7.4432999999999998</v>
      </c>
      <c r="K1632" s="400">
        <v>6.0867000000000004</v>
      </c>
      <c r="L1632" s="400">
        <v>11.892099999999999</v>
      </c>
      <c r="M1632" s="400">
        <v>6.1905999999999999</v>
      </c>
      <c r="N1632" s="400">
        <v>7.1547999999999998</v>
      </c>
      <c r="O1632" s="400">
        <v>4.2846000000000002</v>
      </c>
      <c r="P1632" s="399">
        <v>3.0165000000000002</v>
      </c>
      <c r="Q1632" s="399">
        <v>5.5781999999999998</v>
      </c>
      <c r="S1632" s="399">
        <v>5.3808999999999996</v>
      </c>
      <c r="X1632" s="399">
        <v>1.8668</v>
      </c>
      <c r="Y1632" s="399">
        <v>5.3582999999999998</v>
      </c>
      <c r="Z1632" s="399">
        <v>11.123699999999999</v>
      </c>
    </row>
    <row r="1633" spans="1:26">
      <c r="A1633" s="402">
        <v>44930</v>
      </c>
      <c r="E1633" s="400">
        <v>1.8291999999999999</v>
      </c>
      <c r="G1633" s="400">
        <v>6.3230000000000004</v>
      </c>
      <c r="H1633" s="400">
        <v>4.6196000000000002</v>
      </c>
      <c r="I1633" s="400">
        <v>7.2508999999999997</v>
      </c>
      <c r="J1633" s="400">
        <v>7.4676999999999998</v>
      </c>
      <c r="K1633" s="400">
        <v>6.1196000000000002</v>
      </c>
      <c r="L1633" s="400">
        <v>11.865500000000001</v>
      </c>
      <c r="M1633" s="400">
        <v>6.2146999999999997</v>
      </c>
      <c r="N1633" s="400">
        <v>7.1864999999999997</v>
      </c>
      <c r="O1633" s="400">
        <v>4.2888999999999999</v>
      </c>
      <c r="P1633" s="399">
        <v>3.0198</v>
      </c>
      <c r="Q1633" s="399">
        <v>5.5857999999999999</v>
      </c>
      <c r="S1633" s="399">
        <v>5.3875000000000002</v>
      </c>
      <c r="X1633" s="399">
        <v>1.8658999999999999</v>
      </c>
      <c r="Y1633" s="399">
        <v>5.3631000000000002</v>
      </c>
      <c r="Z1633" s="399">
        <v>11.158899999999999</v>
      </c>
    </row>
    <row r="1634" spans="1:26">
      <c r="A1634" s="402">
        <v>44931</v>
      </c>
      <c r="E1634" s="400">
        <v>1.8255999999999999</v>
      </c>
      <c r="G1634" s="400">
        <v>6.2988999999999997</v>
      </c>
      <c r="H1634" s="400">
        <v>4.6124000000000001</v>
      </c>
      <c r="I1634" s="400">
        <v>7.2229000000000001</v>
      </c>
      <c r="J1634" s="400">
        <v>7.4528999999999996</v>
      </c>
      <c r="K1634" s="400">
        <v>6.1280999999999999</v>
      </c>
      <c r="L1634" s="400">
        <v>11.8786</v>
      </c>
      <c r="M1634" s="400">
        <v>6.2210999999999999</v>
      </c>
      <c r="N1634" s="400">
        <v>7.1955</v>
      </c>
      <c r="O1634" s="400">
        <v>4.2855999999999996</v>
      </c>
      <c r="P1634" s="399">
        <v>3.0145</v>
      </c>
      <c r="Q1634" s="399">
        <v>5.5868000000000002</v>
      </c>
      <c r="S1634" s="399">
        <v>5.3821000000000003</v>
      </c>
      <c r="X1634" s="399">
        <v>1.8625</v>
      </c>
      <c r="Y1634" s="399">
        <v>5.3586</v>
      </c>
      <c r="Z1634" s="399">
        <v>11.1449</v>
      </c>
    </row>
    <row r="1635" spans="1:26">
      <c r="A1635" s="402">
        <v>44932</v>
      </c>
      <c r="E1635" s="400">
        <v>1.8238000000000001</v>
      </c>
      <c r="G1635" s="400">
        <v>6.3436000000000003</v>
      </c>
      <c r="H1635" s="400">
        <v>4.6268000000000002</v>
      </c>
      <c r="I1635" s="400">
        <v>7.2742000000000004</v>
      </c>
      <c r="J1635" s="400">
        <v>7.4907000000000004</v>
      </c>
      <c r="K1635" s="400">
        <v>6.1698000000000004</v>
      </c>
      <c r="L1635" s="400">
        <v>11.885</v>
      </c>
      <c r="M1635" s="400">
        <v>6.2595000000000001</v>
      </c>
      <c r="N1635" s="400">
        <v>7.2484999999999999</v>
      </c>
      <c r="O1635" s="400">
        <v>4.2968000000000002</v>
      </c>
      <c r="P1635" s="399">
        <v>3.0179</v>
      </c>
      <c r="Q1635" s="399">
        <v>5.5848000000000004</v>
      </c>
      <c r="S1635" s="399">
        <v>5.3849999999999998</v>
      </c>
      <c r="X1635" s="399">
        <v>1.8613</v>
      </c>
      <c r="Y1635" s="399">
        <v>5.3628</v>
      </c>
      <c r="Z1635" s="399">
        <v>11.1815</v>
      </c>
    </row>
    <row r="1636" spans="1:26">
      <c r="A1636" s="402">
        <v>44935</v>
      </c>
      <c r="E1636" s="400">
        <v>1.8156000000000001</v>
      </c>
      <c r="G1636" s="400">
        <v>6.3301999999999996</v>
      </c>
      <c r="H1636" s="400">
        <v>4.6162999999999998</v>
      </c>
      <c r="I1636" s="400">
        <v>7.2496</v>
      </c>
      <c r="J1636" s="400">
        <v>7.4794</v>
      </c>
      <c r="K1636" s="400">
        <v>6.1757</v>
      </c>
      <c r="L1636" s="400">
        <v>11.876899999999999</v>
      </c>
      <c r="M1636" s="400">
        <v>6.266</v>
      </c>
      <c r="N1636" s="400">
        <v>7.2716000000000003</v>
      </c>
      <c r="O1636" s="400">
        <v>4.2999000000000001</v>
      </c>
      <c r="P1636" s="399">
        <v>3.0110000000000001</v>
      </c>
      <c r="Q1636" s="399">
        <v>5.5948000000000002</v>
      </c>
      <c r="S1636" s="399">
        <v>5.3768000000000002</v>
      </c>
      <c r="X1636" s="399">
        <v>1.8533999999999999</v>
      </c>
      <c r="Y1636" s="399">
        <v>5.3547000000000002</v>
      </c>
      <c r="Z1636" s="399">
        <v>11.162599999999999</v>
      </c>
    </row>
    <row r="1637" spans="1:26">
      <c r="A1637" s="402">
        <v>44936</v>
      </c>
      <c r="E1637" s="400">
        <v>1.8127</v>
      </c>
      <c r="G1637" s="400">
        <v>6.3308999999999997</v>
      </c>
      <c r="H1637" s="400">
        <v>4.6033999999999997</v>
      </c>
      <c r="I1637" s="400">
        <v>7.2190000000000003</v>
      </c>
      <c r="J1637" s="400">
        <v>7.4476000000000004</v>
      </c>
      <c r="K1637" s="400">
        <v>6.1287000000000003</v>
      </c>
      <c r="L1637" s="400">
        <v>11.8422</v>
      </c>
      <c r="M1637" s="400">
        <v>6.24</v>
      </c>
      <c r="N1637" s="400">
        <v>7.2350000000000003</v>
      </c>
      <c r="O1637" s="400">
        <v>4.2960000000000003</v>
      </c>
      <c r="P1637" s="399">
        <v>3.0078999999999998</v>
      </c>
      <c r="Q1637" s="399">
        <v>5.5871000000000004</v>
      </c>
      <c r="S1637" s="399">
        <v>5.3734000000000002</v>
      </c>
      <c r="X1637" s="399">
        <v>1.8499000000000001</v>
      </c>
      <c r="Y1637" s="399">
        <v>5.3478000000000003</v>
      </c>
      <c r="Z1637" s="399">
        <v>11.136100000000001</v>
      </c>
    </row>
    <row r="1638" spans="1:26">
      <c r="A1638" s="402">
        <v>44937</v>
      </c>
      <c r="E1638" s="400">
        <v>1.8110999999999999</v>
      </c>
      <c r="G1638" s="400">
        <v>6.3834</v>
      </c>
      <c r="H1638" s="400">
        <v>4.6189999999999998</v>
      </c>
      <c r="I1638" s="400">
        <v>7.2845000000000004</v>
      </c>
      <c r="J1638" s="400">
        <v>7.49</v>
      </c>
      <c r="K1638" s="400">
        <v>6.1684000000000001</v>
      </c>
      <c r="L1638" s="400">
        <v>11.8528</v>
      </c>
      <c r="M1638" s="400">
        <v>6.2847999999999997</v>
      </c>
      <c r="N1638" s="400">
        <v>7.2912999999999997</v>
      </c>
      <c r="O1638" s="400">
        <v>4.2999000000000001</v>
      </c>
      <c r="P1638" s="399">
        <v>3.0133999999999999</v>
      </c>
      <c r="Q1638" s="399">
        <v>5.5919999999999996</v>
      </c>
      <c r="S1638" s="399">
        <v>5.3769999999999998</v>
      </c>
      <c r="X1638" s="399">
        <v>1.8483000000000001</v>
      </c>
      <c r="Y1638" s="399">
        <v>5.3521000000000001</v>
      </c>
      <c r="Z1638" s="399">
        <v>11.1783</v>
      </c>
    </row>
    <row r="1639" spans="1:26">
      <c r="A1639" s="402">
        <v>44938</v>
      </c>
      <c r="E1639" s="400">
        <v>1.8089</v>
      </c>
      <c r="G1639" s="400">
        <v>6.3925999999999998</v>
      </c>
      <c r="H1639" s="400">
        <v>4.6258999999999997</v>
      </c>
      <c r="I1639" s="400">
        <v>7.2962999999999996</v>
      </c>
      <c r="J1639" s="400">
        <v>7.5164</v>
      </c>
      <c r="K1639" s="400">
        <v>6.2152000000000003</v>
      </c>
      <c r="L1639" s="400">
        <v>11.813000000000001</v>
      </c>
      <c r="M1639" s="400">
        <v>6.3220000000000001</v>
      </c>
      <c r="N1639" s="400">
        <v>7.3452000000000002</v>
      </c>
      <c r="O1639" s="400">
        <v>4.3052000000000001</v>
      </c>
      <c r="P1639" s="399">
        <v>3.0167999999999999</v>
      </c>
      <c r="Q1639" s="399">
        <v>5.6043000000000003</v>
      </c>
      <c r="S1639" s="399">
        <v>5.3776000000000002</v>
      </c>
      <c r="X1639" s="399">
        <v>1.8474999999999999</v>
      </c>
      <c r="Y1639" s="399">
        <v>5.3552999999999997</v>
      </c>
      <c r="Z1639" s="399">
        <v>11.1919</v>
      </c>
    </row>
    <row r="1640" spans="1:26">
      <c r="A1640" s="402">
        <v>44939</v>
      </c>
      <c r="E1640" s="400">
        <v>1.8063</v>
      </c>
      <c r="G1640" s="400">
        <v>6.3840000000000003</v>
      </c>
      <c r="H1640" s="400">
        <v>4.6262999999999996</v>
      </c>
      <c r="I1640" s="400">
        <v>7.2754000000000003</v>
      </c>
      <c r="J1640" s="400">
        <v>7.5137</v>
      </c>
      <c r="K1640" s="400">
        <v>6.1890000000000001</v>
      </c>
      <c r="L1640" s="400">
        <v>11.824299999999999</v>
      </c>
      <c r="M1640" s="400">
        <v>6.3066000000000004</v>
      </c>
      <c r="N1640" s="400">
        <v>7.3253000000000004</v>
      </c>
      <c r="O1640" s="400">
        <v>4.3040000000000003</v>
      </c>
      <c r="P1640" s="399">
        <v>3.0207000000000002</v>
      </c>
      <c r="Q1640" s="399">
        <v>5.6055000000000001</v>
      </c>
      <c r="S1640" s="399">
        <v>5.3757999999999999</v>
      </c>
      <c r="X1640" s="399">
        <v>1.8454999999999999</v>
      </c>
      <c r="Y1640" s="399">
        <v>5.3554000000000004</v>
      </c>
      <c r="Z1640" s="399">
        <v>11.189299999999999</v>
      </c>
    </row>
    <row r="1641" spans="1:26">
      <c r="A1641" s="402">
        <v>44942</v>
      </c>
      <c r="E1641" s="400">
        <v>1.7981</v>
      </c>
      <c r="G1641" s="400">
        <v>6.3691000000000004</v>
      </c>
      <c r="H1641" s="400">
        <v>4.62</v>
      </c>
      <c r="I1641" s="400">
        <v>7.2705000000000002</v>
      </c>
      <c r="J1641" s="400">
        <v>7.5080999999999998</v>
      </c>
      <c r="K1641" s="400">
        <v>6.1817000000000002</v>
      </c>
      <c r="L1641" s="400">
        <v>11.853199999999999</v>
      </c>
      <c r="M1641" s="400">
        <v>6.3037999999999998</v>
      </c>
      <c r="N1641" s="400">
        <v>7.3261000000000003</v>
      </c>
      <c r="O1641" s="400">
        <v>4.3113999999999999</v>
      </c>
      <c r="P1641" s="399">
        <v>3.0318000000000001</v>
      </c>
      <c r="Q1641" s="399">
        <v>5.5909000000000004</v>
      </c>
      <c r="S1641" s="399">
        <v>5.3681000000000001</v>
      </c>
      <c r="X1641" s="399">
        <v>1.8383</v>
      </c>
      <c r="Y1641" s="399">
        <v>5.3490000000000002</v>
      </c>
      <c r="Z1641" s="399">
        <v>11.1859</v>
      </c>
    </row>
    <row r="1642" spans="1:26">
      <c r="A1642" s="402">
        <v>44943</v>
      </c>
      <c r="E1642" s="400">
        <v>1.7972999999999999</v>
      </c>
      <c r="G1642" s="400">
        <v>6.3968999999999996</v>
      </c>
      <c r="H1642" s="400">
        <v>4.6296999999999997</v>
      </c>
      <c r="I1642" s="400">
        <v>7.3059000000000003</v>
      </c>
      <c r="J1642" s="400">
        <v>7.5156000000000001</v>
      </c>
      <c r="K1642" s="400">
        <v>6.1614000000000004</v>
      </c>
      <c r="L1642" s="400">
        <v>11.859400000000001</v>
      </c>
      <c r="M1642" s="400">
        <v>6.2991999999999999</v>
      </c>
      <c r="N1642" s="400">
        <v>7.3141999999999996</v>
      </c>
      <c r="O1642" s="400">
        <v>4.3083999999999998</v>
      </c>
      <c r="P1642" s="399">
        <v>3.0293999999999999</v>
      </c>
      <c r="Q1642" s="399">
        <v>5.5842999999999998</v>
      </c>
      <c r="S1642" s="399">
        <v>5.3716999999999997</v>
      </c>
      <c r="X1642" s="399">
        <v>1.8383</v>
      </c>
      <c r="Y1642" s="399">
        <v>5.3532000000000002</v>
      </c>
      <c r="Z1642" s="399">
        <v>11.2079</v>
      </c>
    </row>
    <row r="1643" spans="1:26">
      <c r="A1643" s="402">
        <v>44944</v>
      </c>
      <c r="E1643" s="400">
        <v>1.7954000000000001</v>
      </c>
      <c r="G1643" s="400">
        <v>6.4646999999999997</v>
      </c>
      <c r="H1643" s="400">
        <v>4.6430999999999996</v>
      </c>
      <c r="I1643" s="400">
        <v>7.3818999999999999</v>
      </c>
      <c r="J1643" s="400">
        <v>7.5625</v>
      </c>
      <c r="K1643" s="400">
        <v>6.2207999999999997</v>
      </c>
      <c r="L1643" s="400">
        <v>11.867599999999999</v>
      </c>
      <c r="M1643" s="400">
        <v>6.3478000000000003</v>
      </c>
      <c r="N1643" s="400">
        <v>7.3808999999999996</v>
      </c>
      <c r="O1643" s="400">
        <v>4.3121</v>
      </c>
      <c r="P1643" s="399">
        <v>3.0314999999999999</v>
      </c>
      <c r="Q1643" s="399">
        <v>5.5922000000000001</v>
      </c>
      <c r="S1643" s="399">
        <v>5.3746999999999998</v>
      </c>
      <c r="X1643" s="399">
        <v>1.8368</v>
      </c>
      <c r="Y1643" s="399">
        <v>5.3564999999999996</v>
      </c>
      <c r="Z1643" s="399">
        <v>11.2477</v>
      </c>
    </row>
    <row r="1644" spans="1:26">
      <c r="A1644" s="402">
        <v>44945</v>
      </c>
      <c r="E1644" s="400">
        <v>1.7918000000000001</v>
      </c>
      <c r="G1644" s="400">
        <v>6.4511000000000003</v>
      </c>
      <c r="H1644" s="400">
        <v>4.6307999999999998</v>
      </c>
      <c r="I1644" s="400">
        <v>7.3552</v>
      </c>
      <c r="J1644" s="400">
        <v>7.5505000000000004</v>
      </c>
      <c r="K1644" s="400">
        <v>6.2023999999999999</v>
      </c>
      <c r="L1644" s="400">
        <v>11.866899999999999</v>
      </c>
      <c r="M1644" s="400">
        <v>6.3243999999999998</v>
      </c>
      <c r="N1644" s="400">
        <v>7.3497000000000003</v>
      </c>
      <c r="O1644" s="400">
        <v>4.3011999999999997</v>
      </c>
      <c r="P1644" s="399">
        <v>3.0238</v>
      </c>
      <c r="Q1644" s="399">
        <v>5.5956999999999999</v>
      </c>
      <c r="S1644" s="399">
        <v>5.3691000000000004</v>
      </c>
      <c r="X1644" s="399">
        <v>1.8331</v>
      </c>
      <c r="Y1644" s="399">
        <v>5.3495999999999997</v>
      </c>
      <c r="Z1644" s="399">
        <v>11.2255</v>
      </c>
    </row>
    <row r="1645" spans="1:26">
      <c r="A1645" s="402">
        <v>44946</v>
      </c>
      <c r="E1645" s="400">
        <v>1.7873000000000001</v>
      </c>
      <c r="G1645" s="400">
        <v>6.3794000000000004</v>
      </c>
      <c r="H1645" s="400">
        <v>4.6120999999999999</v>
      </c>
      <c r="I1645" s="400">
        <v>7.2671000000000001</v>
      </c>
      <c r="J1645" s="400">
        <v>7.4973999999999998</v>
      </c>
      <c r="K1645" s="400">
        <v>6.1558999999999999</v>
      </c>
      <c r="L1645" s="400">
        <v>11.8635</v>
      </c>
      <c r="M1645" s="400">
        <v>6.2824999999999998</v>
      </c>
      <c r="N1645" s="400">
        <v>7.2990000000000004</v>
      </c>
      <c r="O1645" s="400">
        <v>4.2954999999999997</v>
      </c>
      <c r="P1645" s="399">
        <v>3.0196000000000001</v>
      </c>
      <c r="Q1645" s="399">
        <v>5.5975999999999999</v>
      </c>
      <c r="S1645" s="399">
        <v>5.3586999999999998</v>
      </c>
      <c r="X1645" s="399">
        <v>1.8294999999999999</v>
      </c>
      <c r="Y1645" s="399">
        <v>5.3415999999999997</v>
      </c>
      <c r="Z1645" s="399">
        <v>11.1774</v>
      </c>
    </row>
    <row r="1646" spans="1:26">
      <c r="A1646" s="402">
        <v>44949</v>
      </c>
      <c r="E1646" s="400">
        <v>1.7786</v>
      </c>
      <c r="G1646" s="400">
        <v>6.36</v>
      </c>
      <c r="H1646" s="400">
        <v>4.6007999999999996</v>
      </c>
      <c r="I1646" s="400">
        <v>7.2407000000000004</v>
      </c>
      <c r="J1646" s="400">
        <v>7.4747000000000003</v>
      </c>
      <c r="K1646" s="400">
        <v>6.1357999999999997</v>
      </c>
      <c r="L1646" s="400">
        <v>11.8474</v>
      </c>
      <c r="M1646" s="400">
        <v>6.2664</v>
      </c>
      <c r="N1646" s="400">
        <v>7.2831999999999999</v>
      </c>
      <c r="O1646" s="400">
        <v>4.2888000000000002</v>
      </c>
      <c r="P1646" s="399">
        <v>3.0082</v>
      </c>
      <c r="Q1646" s="399">
        <v>5.5979999999999999</v>
      </c>
      <c r="S1646" s="399">
        <v>5.3487</v>
      </c>
      <c r="X1646" s="399">
        <v>1.8216000000000001</v>
      </c>
      <c r="Y1646" s="399">
        <v>5.3324999999999996</v>
      </c>
      <c r="Z1646" s="399">
        <v>11.1592</v>
      </c>
    </row>
    <row r="1647" spans="1:26">
      <c r="A1647" s="402">
        <v>44950</v>
      </c>
      <c r="E1647" s="400">
        <v>1.7766</v>
      </c>
      <c r="G1647" s="400">
        <v>6.3872999999999998</v>
      </c>
      <c r="H1647" s="400">
        <v>4.6044999999999998</v>
      </c>
      <c r="I1647" s="400">
        <v>7.2702</v>
      </c>
      <c r="J1647" s="400">
        <v>7.5034000000000001</v>
      </c>
      <c r="K1647" s="400">
        <v>6.1711999999999998</v>
      </c>
      <c r="L1647" s="400">
        <v>11.859299999999999</v>
      </c>
      <c r="M1647" s="400">
        <v>6.2929000000000004</v>
      </c>
      <c r="N1647" s="400">
        <v>7.3197000000000001</v>
      </c>
      <c r="O1647" s="400">
        <v>4.2853000000000003</v>
      </c>
      <c r="P1647" s="399">
        <v>3.0053999999999998</v>
      </c>
      <c r="Q1647" s="399">
        <v>5.5991</v>
      </c>
      <c r="S1647" s="399">
        <v>5.3487999999999998</v>
      </c>
      <c r="X1647" s="399">
        <v>1.8198000000000001</v>
      </c>
      <c r="Y1647" s="399">
        <v>5.3324999999999996</v>
      </c>
      <c r="Z1647" s="399">
        <v>11.174899999999999</v>
      </c>
    </row>
    <row r="1648" spans="1:26">
      <c r="A1648" s="402">
        <v>44951</v>
      </c>
      <c r="E1648" s="400">
        <v>1.7736000000000001</v>
      </c>
      <c r="G1648" s="400">
        <v>6.3677999999999999</v>
      </c>
      <c r="H1648" s="400">
        <v>4.6022999999999996</v>
      </c>
      <c r="I1648" s="400">
        <v>7.2572000000000001</v>
      </c>
      <c r="J1648" s="400">
        <v>7.5021000000000004</v>
      </c>
      <c r="K1648" s="400">
        <v>6.1744000000000003</v>
      </c>
      <c r="L1648" s="400">
        <v>11.852600000000001</v>
      </c>
      <c r="M1648" s="400">
        <v>6.2930999999999999</v>
      </c>
      <c r="N1648" s="400">
        <v>7.3250999999999999</v>
      </c>
      <c r="O1648" s="400">
        <v>4.2812999999999999</v>
      </c>
      <c r="P1648" s="399">
        <v>3.0028999999999999</v>
      </c>
      <c r="Q1648" s="399">
        <v>5.6017999999999999</v>
      </c>
      <c r="S1648" s="399">
        <v>5.3445</v>
      </c>
      <c r="X1648" s="399">
        <v>1.8178000000000001</v>
      </c>
      <c r="Y1648" s="399">
        <v>5.3316999999999997</v>
      </c>
      <c r="Z1648" s="399">
        <v>11.1692</v>
      </c>
    </row>
    <row r="1649" spans="1:26">
      <c r="A1649" s="402">
        <v>44952</v>
      </c>
      <c r="E1649" s="400">
        <v>1.7703</v>
      </c>
      <c r="G1649" s="400">
        <v>6.3391999999999999</v>
      </c>
      <c r="H1649" s="400">
        <v>4.5926999999999998</v>
      </c>
      <c r="I1649" s="400">
        <v>7.2237999999999998</v>
      </c>
      <c r="J1649" s="400">
        <v>7.48</v>
      </c>
      <c r="K1649" s="400">
        <v>6.1581999999999999</v>
      </c>
      <c r="L1649" s="400">
        <v>11.855600000000001</v>
      </c>
      <c r="M1649" s="400">
        <v>6.2877000000000001</v>
      </c>
      <c r="N1649" s="400">
        <v>7.3169000000000004</v>
      </c>
      <c r="O1649" s="400">
        <v>4.2819000000000003</v>
      </c>
      <c r="P1649" s="399">
        <v>2.9996</v>
      </c>
      <c r="Q1649" s="399">
        <v>5.6021000000000001</v>
      </c>
      <c r="S1649" s="399">
        <v>5.3390000000000004</v>
      </c>
      <c r="X1649" s="399">
        <v>1.8148</v>
      </c>
      <c r="Y1649" s="399">
        <v>5.3270999999999997</v>
      </c>
      <c r="Z1649" s="399">
        <v>11.1479</v>
      </c>
    </row>
    <row r="1650" spans="1:26">
      <c r="A1650" s="402">
        <v>44953</v>
      </c>
      <c r="E1650" s="400">
        <v>1.7668999999999999</v>
      </c>
      <c r="G1650" s="400">
        <v>6.3127000000000004</v>
      </c>
      <c r="H1650" s="400">
        <v>4.5872999999999999</v>
      </c>
      <c r="I1650" s="400">
        <v>7.2061999999999999</v>
      </c>
      <c r="J1650" s="400">
        <v>7.4619</v>
      </c>
      <c r="K1650" s="400">
        <v>6.15</v>
      </c>
      <c r="L1650" s="400">
        <v>11.8155</v>
      </c>
      <c r="M1650" s="400">
        <v>6.2797000000000001</v>
      </c>
      <c r="N1650" s="400">
        <v>7.3070000000000004</v>
      </c>
      <c r="O1650" s="400">
        <v>4.2785000000000002</v>
      </c>
      <c r="P1650" s="399">
        <v>2.9969999999999999</v>
      </c>
      <c r="Q1650" s="399">
        <v>5.5932000000000004</v>
      </c>
      <c r="S1650" s="399">
        <v>5.3330000000000002</v>
      </c>
      <c r="X1650" s="399">
        <v>1.8122</v>
      </c>
      <c r="Y1650" s="399">
        <v>5.3234000000000004</v>
      </c>
      <c r="Z1650" s="399">
        <v>11.1389</v>
      </c>
    </row>
    <row r="1651" spans="1:26">
      <c r="A1651" s="402">
        <v>44956</v>
      </c>
      <c r="E1651" s="400">
        <v>1.7575000000000001</v>
      </c>
      <c r="G1651" s="400">
        <v>6.2857000000000003</v>
      </c>
      <c r="H1651" s="400">
        <v>4.5707000000000004</v>
      </c>
      <c r="I1651" s="400">
        <v>7.1794000000000002</v>
      </c>
      <c r="J1651" s="400">
        <v>7.4401000000000002</v>
      </c>
      <c r="K1651" s="400">
        <v>6.1322999999999999</v>
      </c>
      <c r="L1651" s="400">
        <v>11.7841</v>
      </c>
      <c r="M1651" s="400">
        <v>6.2586000000000004</v>
      </c>
      <c r="N1651" s="400">
        <v>7.2843</v>
      </c>
      <c r="O1651" s="400">
        <v>4.2663000000000002</v>
      </c>
      <c r="P1651" s="399">
        <v>2.9906000000000001</v>
      </c>
      <c r="Q1651" s="399">
        <v>5.5830000000000002</v>
      </c>
      <c r="S1651" s="399">
        <v>5.3209999999999997</v>
      </c>
      <c r="X1651" s="399">
        <v>1.8029999999999999</v>
      </c>
      <c r="Y1651" s="399">
        <v>5.3120000000000003</v>
      </c>
      <c r="Z1651" s="399">
        <v>11.1204</v>
      </c>
    </row>
    <row r="1652" spans="1:26">
      <c r="A1652" s="402">
        <v>44957</v>
      </c>
      <c r="E1652" s="400">
        <v>1.7549999999999999</v>
      </c>
      <c r="G1652" s="400">
        <v>6.2865000000000002</v>
      </c>
      <c r="H1652" s="400">
        <v>4.5692000000000004</v>
      </c>
      <c r="I1652" s="400">
        <v>7.1779000000000002</v>
      </c>
      <c r="J1652" s="400">
        <v>7.4436</v>
      </c>
      <c r="K1652" s="400">
        <v>6.1501999999999999</v>
      </c>
      <c r="L1652" s="400">
        <v>11.783099999999999</v>
      </c>
      <c r="M1652" s="400">
        <v>6.2727000000000004</v>
      </c>
      <c r="N1652" s="400">
        <v>7.3052000000000001</v>
      </c>
      <c r="O1652" s="400">
        <v>4.2668999999999997</v>
      </c>
      <c r="P1652" s="399">
        <v>2.9889999999999999</v>
      </c>
      <c r="Q1652" s="399">
        <v>5.5804999999999998</v>
      </c>
      <c r="S1652" s="399">
        <v>5.32</v>
      </c>
      <c r="X1652" s="399">
        <v>1.8008999999999999</v>
      </c>
      <c r="Y1652" s="399">
        <v>5.3112000000000004</v>
      </c>
      <c r="Z1652" s="399">
        <v>11.1142</v>
      </c>
    </row>
    <row r="1653" spans="1:26">
      <c r="A1653" s="402">
        <v>44958</v>
      </c>
      <c r="E1653" s="400">
        <v>1.8605</v>
      </c>
      <c r="G1653" s="400">
        <v>6.4306999999999999</v>
      </c>
      <c r="H1653" s="400">
        <v>4.6341000000000001</v>
      </c>
      <c r="I1653" s="400">
        <v>7.2523999999999997</v>
      </c>
      <c r="J1653" s="400">
        <v>7.5023999999999997</v>
      </c>
      <c r="K1653" s="400">
        <v>6.2423000000000002</v>
      </c>
      <c r="L1653" s="400">
        <v>11.974399999999999</v>
      </c>
      <c r="M1653" s="400">
        <v>6.3322000000000003</v>
      </c>
      <c r="N1653" s="400">
        <v>7.3620999999999999</v>
      </c>
      <c r="O1653" s="400">
        <v>4.2854000000000001</v>
      </c>
      <c r="P1653" s="399">
        <v>3.0011000000000001</v>
      </c>
      <c r="Q1653" s="399">
        <v>5.5910000000000002</v>
      </c>
      <c r="S1653" s="399">
        <v>5.3452999999999999</v>
      </c>
      <c r="X1653" s="399">
        <v>1.8891</v>
      </c>
      <c r="Y1653" s="399">
        <v>5.3860000000000001</v>
      </c>
      <c r="Z1653" s="399">
        <v>11.242900000000001</v>
      </c>
    </row>
    <row r="1654" spans="1:26">
      <c r="A1654" s="402">
        <v>44959</v>
      </c>
      <c r="E1654" s="400">
        <v>1.8620000000000001</v>
      </c>
      <c r="G1654" s="400">
        <v>6.5557999999999996</v>
      </c>
      <c r="H1654" s="400">
        <v>4.6768999999999998</v>
      </c>
      <c r="I1654" s="400">
        <v>7.3742999999999999</v>
      </c>
      <c r="J1654" s="400">
        <v>7.5598999999999998</v>
      </c>
      <c r="K1654" s="400">
        <v>6.2432999999999996</v>
      </c>
      <c r="L1654" s="400">
        <v>12.006600000000001</v>
      </c>
      <c r="M1654" s="400">
        <v>6.3563999999999998</v>
      </c>
      <c r="N1654" s="400">
        <v>7.3822999999999999</v>
      </c>
      <c r="O1654" s="400">
        <v>4.3015999999999996</v>
      </c>
      <c r="P1654" s="399">
        <v>3.0078999999999998</v>
      </c>
      <c r="Q1654" s="399">
        <v>5.5944000000000003</v>
      </c>
      <c r="S1654" s="399">
        <v>5.3601999999999999</v>
      </c>
      <c r="X1654" s="399">
        <v>1.8918999999999999</v>
      </c>
      <c r="Y1654" s="399">
        <v>5.4048999999999996</v>
      </c>
      <c r="Z1654" s="399">
        <v>11.3331</v>
      </c>
    </row>
    <row r="1655" spans="1:26">
      <c r="A1655" s="402">
        <v>44960</v>
      </c>
      <c r="E1655" s="400">
        <v>1.8582000000000001</v>
      </c>
      <c r="G1655" s="400">
        <v>6.4836999999999998</v>
      </c>
      <c r="H1655" s="400">
        <v>4.6543000000000001</v>
      </c>
      <c r="I1655" s="400">
        <v>7.2778</v>
      </c>
      <c r="J1655" s="400">
        <v>7.5030000000000001</v>
      </c>
      <c r="K1655" s="400">
        <v>6.2030000000000003</v>
      </c>
      <c r="L1655" s="400">
        <v>12.01</v>
      </c>
      <c r="M1655" s="400">
        <v>6.3194999999999997</v>
      </c>
      <c r="N1655" s="400">
        <v>7.3346999999999998</v>
      </c>
      <c r="O1655" s="400">
        <v>4.2920999999999996</v>
      </c>
      <c r="P1655" s="399">
        <v>3.0108000000000001</v>
      </c>
      <c r="Q1655" s="399">
        <v>5.5925000000000002</v>
      </c>
      <c r="S1655" s="399">
        <v>5.3513000000000002</v>
      </c>
      <c r="X1655" s="399">
        <v>1.8882000000000001</v>
      </c>
      <c r="Y1655" s="399">
        <v>5.3948999999999998</v>
      </c>
      <c r="Z1655" s="399">
        <v>11.279500000000001</v>
      </c>
    </row>
    <row r="1656" spans="1:26">
      <c r="A1656" s="402">
        <v>44963</v>
      </c>
      <c r="E1656" s="400">
        <v>1.8488</v>
      </c>
      <c r="G1656" s="400">
        <v>6.4465000000000003</v>
      </c>
      <c r="H1656" s="400">
        <v>4.6341999999999999</v>
      </c>
      <c r="I1656" s="400">
        <v>7.2396000000000003</v>
      </c>
      <c r="J1656" s="400">
        <v>7.4661999999999997</v>
      </c>
      <c r="K1656" s="400">
        <v>6.1783000000000001</v>
      </c>
      <c r="L1656" s="400">
        <v>11.9924</v>
      </c>
      <c r="M1656" s="400">
        <v>6.2942</v>
      </c>
      <c r="N1656" s="400">
        <v>7.3015999999999996</v>
      </c>
      <c r="O1656" s="400">
        <v>4.2727000000000004</v>
      </c>
      <c r="P1656" s="399">
        <v>2.9977999999999998</v>
      </c>
      <c r="Q1656" s="399">
        <v>5.5829000000000004</v>
      </c>
      <c r="S1656" s="399">
        <v>5.3383000000000003</v>
      </c>
      <c r="X1656" s="399">
        <v>1.8792</v>
      </c>
      <c r="Y1656" s="399">
        <v>5.3811999999999998</v>
      </c>
      <c r="Z1656" s="399">
        <v>11.250400000000001</v>
      </c>
    </row>
    <row r="1657" spans="1:26">
      <c r="A1657" s="402">
        <v>44964</v>
      </c>
      <c r="E1657" s="400">
        <v>1.8455999999999999</v>
      </c>
      <c r="G1657" s="400">
        <v>6.4410999999999996</v>
      </c>
      <c r="H1657" s="400">
        <v>4.6291000000000002</v>
      </c>
      <c r="I1657" s="400">
        <v>7.2317</v>
      </c>
      <c r="J1657" s="400">
        <v>7.4551999999999996</v>
      </c>
      <c r="K1657" s="400">
        <v>6.1519000000000004</v>
      </c>
      <c r="L1657" s="400">
        <v>11.9727</v>
      </c>
      <c r="M1657" s="400">
        <v>6.2694999999999999</v>
      </c>
      <c r="N1657" s="400">
        <v>7.2649999999999997</v>
      </c>
      <c r="O1657" s="400">
        <v>4.2683</v>
      </c>
      <c r="P1657" s="399">
        <v>3.0034000000000001</v>
      </c>
      <c r="Q1657" s="399">
        <v>5.5677000000000003</v>
      </c>
      <c r="S1657" s="399">
        <v>5.3334999999999999</v>
      </c>
      <c r="X1657" s="399">
        <v>1.8767</v>
      </c>
      <c r="Y1657" s="399">
        <v>5.3776999999999999</v>
      </c>
      <c r="Z1657" s="399">
        <v>11.242699999999999</v>
      </c>
    </row>
    <row r="1658" spans="1:26">
      <c r="A1658" s="402">
        <v>44965</v>
      </c>
      <c r="E1658" s="400">
        <v>1.8419000000000001</v>
      </c>
      <c r="G1658" s="400">
        <v>6.4180999999999999</v>
      </c>
      <c r="H1658" s="400">
        <v>4.6191000000000004</v>
      </c>
      <c r="I1658" s="400">
        <v>7.2016</v>
      </c>
      <c r="J1658" s="400">
        <v>7.4493</v>
      </c>
      <c r="K1658" s="400">
        <v>6.1608000000000001</v>
      </c>
      <c r="L1658" s="400">
        <v>11.9841</v>
      </c>
      <c r="M1658" s="400">
        <v>6.2725</v>
      </c>
      <c r="N1658" s="400">
        <v>7.2758000000000003</v>
      </c>
      <c r="O1658" s="400">
        <v>4.2630999999999997</v>
      </c>
      <c r="P1658" s="399">
        <v>2.9990000000000001</v>
      </c>
      <c r="Q1658" s="399">
        <v>5.5666000000000002</v>
      </c>
      <c r="S1658" s="399">
        <v>5.3277999999999999</v>
      </c>
      <c r="X1658" s="399">
        <v>1.8723000000000001</v>
      </c>
      <c r="Y1658" s="399">
        <v>5.3719999999999999</v>
      </c>
      <c r="Z1658" s="399">
        <v>11.2232</v>
      </c>
    </row>
    <row r="1659" spans="1:26">
      <c r="A1659" s="402">
        <v>44966</v>
      </c>
      <c r="E1659" s="400">
        <v>1.84</v>
      </c>
      <c r="G1659" s="400">
        <v>6.4512999999999998</v>
      </c>
      <c r="H1659" s="400">
        <v>4.6238999999999999</v>
      </c>
      <c r="I1659" s="400">
        <v>7.2298999999999998</v>
      </c>
      <c r="J1659" s="400">
        <v>7.4497</v>
      </c>
      <c r="K1659" s="400">
        <v>6.1341000000000001</v>
      </c>
      <c r="L1659" s="400">
        <v>11.9825</v>
      </c>
      <c r="M1659" s="400">
        <v>6.2487000000000004</v>
      </c>
      <c r="N1659" s="400">
        <v>7.2439999999999998</v>
      </c>
      <c r="O1659" s="400">
        <v>4.2568000000000001</v>
      </c>
      <c r="P1659" s="399">
        <v>3.0022000000000002</v>
      </c>
      <c r="Q1659" s="399">
        <v>5.5673000000000004</v>
      </c>
      <c r="S1659" s="399">
        <v>5.3292000000000002</v>
      </c>
      <c r="X1659" s="399">
        <v>1.8701000000000001</v>
      </c>
      <c r="Y1659" s="399">
        <v>5.3724999999999996</v>
      </c>
      <c r="Z1659" s="399">
        <v>11.2393</v>
      </c>
    </row>
    <row r="1660" spans="1:26">
      <c r="A1660" s="402">
        <v>44967</v>
      </c>
      <c r="E1660" s="400">
        <v>1.8363</v>
      </c>
      <c r="G1660" s="400">
        <v>6.4222999999999999</v>
      </c>
      <c r="H1660" s="400">
        <v>4.6097999999999999</v>
      </c>
      <c r="I1660" s="400">
        <v>7.1958000000000002</v>
      </c>
      <c r="J1660" s="400">
        <v>7.4165000000000001</v>
      </c>
      <c r="K1660" s="400">
        <v>6.0998000000000001</v>
      </c>
      <c r="L1660" s="400">
        <v>11.9643</v>
      </c>
      <c r="M1660" s="400">
        <v>6.2111000000000001</v>
      </c>
      <c r="N1660" s="400">
        <v>7.1909999999999998</v>
      </c>
      <c r="O1660" s="400">
        <v>4.2374999999999998</v>
      </c>
      <c r="P1660" s="399">
        <v>3.0045999999999999</v>
      </c>
      <c r="Q1660" s="399">
        <v>5.5568</v>
      </c>
      <c r="S1660" s="399">
        <v>5.3231000000000002</v>
      </c>
      <c r="X1660" s="399">
        <v>1.8658999999999999</v>
      </c>
      <c r="Y1660" s="399">
        <v>5.3640999999999996</v>
      </c>
      <c r="Z1660" s="399">
        <v>11.2111</v>
      </c>
    </row>
    <row r="1661" spans="1:26">
      <c r="A1661" s="402">
        <v>44970</v>
      </c>
      <c r="E1661" s="400">
        <v>1.8283</v>
      </c>
      <c r="G1661" s="400">
        <v>6.4260999999999999</v>
      </c>
      <c r="H1661" s="400">
        <v>4.5998999999999999</v>
      </c>
      <c r="I1661" s="400">
        <v>7.1944999999999997</v>
      </c>
      <c r="J1661" s="400">
        <v>7.4189999999999996</v>
      </c>
      <c r="K1661" s="400">
        <v>6.1146000000000003</v>
      </c>
      <c r="L1661" s="400">
        <v>11.993499999999999</v>
      </c>
      <c r="M1661" s="400">
        <v>6.2115999999999998</v>
      </c>
      <c r="N1661" s="400">
        <v>7.1985999999999999</v>
      </c>
      <c r="O1661" s="400">
        <v>4.2281000000000004</v>
      </c>
      <c r="P1661" s="399">
        <v>2.9967000000000001</v>
      </c>
      <c r="Q1661" s="399">
        <v>5.5469999999999997</v>
      </c>
      <c r="S1661" s="399">
        <v>5.3154000000000003</v>
      </c>
      <c r="X1661" s="399">
        <v>1.8573999999999999</v>
      </c>
      <c r="Y1661" s="399">
        <v>5.3541999999999996</v>
      </c>
      <c r="Z1661" s="399">
        <v>11.2019</v>
      </c>
    </row>
    <row r="1662" spans="1:26">
      <c r="A1662" s="402">
        <v>44971</v>
      </c>
      <c r="E1662" s="400">
        <v>1.8249</v>
      </c>
      <c r="G1662" s="400">
        <v>6.4207000000000001</v>
      </c>
      <c r="H1662" s="400">
        <v>4.5894000000000004</v>
      </c>
      <c r="I1662" s="400">
        <v>7.1722000000000001</v>
      </c>
      <c r="J1662" s="400">
        <v>7.4097999999999997</v>
      </c>
      <c r="K1662" s="400">
        <v>6.1078999999999999</v>
      </c>
      <c r="L1662" s="400">
        <v>12.0001</v>
      </c>
      <c r="M1662" s="400">
        <v>6.2035999999999998</v>
      </c>
      <c r="N1662" s="400">
        <v>7.1923000000000004</v>
      </c>
      <c r="O1662" s="400">
        <v>4.2225000000000001</v>
      </c>
      <c r="P1662" s="399">
        <v>2.9925000000000002</v>
      </c>
      <c r="Q1662" s="399">
        <v>5.5429000000000004</v>
      </c>
      <c r="S1662" s="399">
        <v>5.3112000000000004</v>
      </c>
      <c r="X1662" s="399">
        <v>1.8535999999999999</v>
      </c>
      <c r="Y1662" s="399">
        <v>5.3475000000000001</v>
      </c>
      <c r="Z1662" s="399">
        <v>11.187200000000001</v>
      </c>
    </row>
    <row r="1663" spans="1:26">
      <c r="A1663" s="402">
        <v>44972</v>
      </c>
      <c r="E1663" s="400">
        <v>1.8216000000000001</v>
      </c>
      <c r="G1663" s="400">
        <v>6.3772000000000002</v>
      </c>
      <c r="H1663" s="400">
        <v>4.5796999999999999</v>
      </c>
      <c r="I1663" s="400">
        <v>7.1348000000000003</v>
      </c>
      <c r="J1663" s="400">
        <v>7.3906000000000001</v>
      </c>
      <c r="K1663" s="400">
        <v>6.0970000000000004</v>
      </c>
      <c r="L1663" s="400">
        <v>12.003500000000001</v>
      </c>
      <c r="M1663" s="400">
        <v>6.1886000000000001</v>
      </c>
      <c r="N1663" s="400">
        <v>7.1725000000000003</v>
      </c>
      <c r="O1663" s="400">
        <v>4.2294</v>
      </c>
      <c r="P1663" s="399">
        <v>2.9979</v>
      </c>
      <c r="Q1663" s="399">
        <v>5.5377000000000001</v>
      </c>
      <c r="S1663" s="399">
        <v>5.3053999999999997</v>
      </c>
      <c r="X1663" s="399">
        <v>1.8507</v>
      </c>
      <c r="Y1663" s="399">
        <v>5.343</v>
      </c>
      <c r="Z1663" s="399">
        <v>11.162599999999999</v>
      </c>
    </row>
    <row r="1664" spans="1:26">
      <c r="A1664" s="402">
        <v>44973</v>
      </c>
      <c r="E1664" s="400">
        <v>1.8183</v>
      </c>
      <c r="G1664" s="400">
        <v>6.3628</v>
      </c>
      <c r="H1664" s="400">
        <v>4.5755999999999997</v>
      </c>
      <c r="I1664" s="400">
        <v>7.12</v>
      </c>
      <c r="J1664" s="400">
        <v>7.3681999999999999</v>
      </c>
      <c r="K1664" s="400">
        <v>6.0557999999999996</v>
      </c>
      <c r="L1664" s="400">
        <v>12.005599999999999</v>
      </c>
      <c r="M1664" s="400">
        <v>6.1551</v>
      </c>
      <c r="N1664" s="400">
        <v>7.1257999999999999</v>
      </c>
      <c r="O1664" s="400">
        <v>4.2191999999999998</v>
      </c>
      <c r="P1664" s="399">
        <v>2.9935</v>
      </c>
      <c r="Q1664" s="399">
        <v>5.5305</v>
      </c>
      <c r="S1664" s="399">
        <v>5.3010999999999999</v>
      </c>
      <c r="X1664" s="399">
        <v>1.8476999999999999</v>
      </c>
      <c r="Y1664" s="399">
        <v>5.3396999999999997</v>
      </c>
      <c r="Z1664" s="399">
        <v>11.1556</v>
      </c>
    </row>
    <row r="1665" spans="1:26">
      <c r="A1665" s="402">
        <v>44974</v>
      </c>
      <c r="E1665" s="400">
        <v>1.8158000000000001</v>
      </c>
      <c r="G1665" s="400">
        <v>6.3758999999999997</v>
      </c>
      <c r="H1665" s="400">
        <v>4.5765000000000002</v>
      </c>
      <c r="I1665" s="400">
        <v>7.1368999999999998</v>
      </c>
      <c r="J1665" s="400">
        <v>7.3704000000000001</v>
      </c>
      <c r="K1665" s="400">
        <v>6.0713999999999997</v>
      </c>
      <c r="L1665" s="400">
        <v>11.9841</v>
      </c>
      <c r="M1665" s="400">
        <v>6.1577999999999999</v>
      </c>
      <c r="N1665" s="400">
        <v>7.1304999999999996</v>
      </c>
      <c r="O1665" s="400">
        <v>4.2092000000000001</v>
      </c>
      <c r="P1665" s="399">
        <v>2.9969999999999999</v>
      </c>
      <c r="Q1665" s="399">
        <v>5.5202</v>
      </c>
      <c r="S1665" s="399">
        <v>5.2996999999999996</v>
      </c>
      <c r="X1665" s="399">
        <v>1.8454999999999999</v>
      </c>
      <c r="Y1665" s="399">
        <v>5.3376999999999999</v>
      </c>
      <c r="Z1665" s="399">
        <v>11.1646</v>
      </c>
    </row>
    <row r="1666" spans="1:26">
      <c r="A1666" s="402">
        <v>44977</v>
      </c>
      <c r="E1666" s="400">
        <v>1.8071999999999999</v>
      </c>
      <c r="G1666" s="400">
        <v>6.3590999999999998</v>
      </c>
      <c r="H1666" s="400">
        <v>4.5683999999999996</v>
      </c>
      <c r="I1666" s="400">
        <v>7.1277999999999997</v>
      </c>
      <c r="J1666" s="400">
        <v>7.3643000000000001</v>
      </c>
      <c r="K1666" s="400">
        <v>6.0632999999999999</v>
      </c>
      <c r="L1666" s="400">
        <v>11.976800000000001</v>
      </c>
      <c r="M1666" s="400">
        <v>6.1502999999999997</v>
      </c>
      <c r="N1666" s="400">
        <v>7.1234000000000002</v>
      </c>
      <c r="O1666" s="400">
        <v>4.2012</v>
      </c>
      <c r="P1666" s="399">
        <v>2.9853999999999998</v>
      </c>
      <c r="Q1666" s="399">
        <v>5.5122</v>
      </c>
      <c r="S1666" s="399">
        <v>5.2900999999999998</v>
      </c>
      <c r="X1666" s="399">
        <v>1.8371</v>
      </c>
      <c r="Y1666" s="399">
        <v>5.3293999999999997</v>
      </c>
      <c r="Z1666" s="399">
        <v>11.157299999999999</v>
      </c>
    </row>
    <row r="1667" spans="1:26">
      <c r="A1667" s="402">
        <v>44978</v>
      </c>
      <c r="E1667" s="400">
        <v>1.8030999999999999</v>
      </c>
      <c r="G1667" s="400">
        <v>6.3143000000000002</v>
      </c>
      <c r="H1667" s="400">
        <v>4.5521000000000003</v>
      </c>
      <c r="I1667" s="400">
        <v>7.0777000000000001</v>
      </c>
      <c r="J1667" s="400">
        <v>7.3219000000000003</v>
      </c>
      <c r="K1667" s="400">
        <v>6.0091999999999999</v>
      </c>
      <c r="L1667" s="400">
        <v>11.9739</v>
      </c>
      <c r="M1667" s="400">
        <v>6.0990000000000002</v>
      </c>
      <c r="N1667" s="400">
        <v>7.0571999999999999</v>
      </c>
      <c r="O1667" s="400">
        <v>4.1860999999999997</v>
      </c>
      <c r="P1667" s="399">
        <v>2.9859</v>
      </c>
      <c r="Q1667" s="399">
        <v>5.5004</v>
      </c>
      <c r="S1667" s="399">
        <v>5.2820999999999998</v>
      </c>
      <c r="X1667" s="399">
        <v>1.8328</v>
      </c>
      <c r="Y1667" s="399">
        <v>5.3201000000000001</v>
      </c>
      <c r="Z1667" s="399">
        <v>11.127800000000001</v>
      </c>
    </row>
    <row r="1668" spans="1:26">
      <c r="A1668" s="402">
        <v>44979</v>
      </c>
      <c r="E1668" s="400">
        <v>1.8004</v>
      </c>
      <c r="G1668" s="400">
        <v>6.3061999999999996</v>
      </c>
      <c r="H1668" s="400">
        <v>4.5511999999999997</v>
      </c>
      <c r="I1668" s="400">
        <v>7.0753000000000004</v>
      </c>
      <c r="J1668" s="400">
        <v>7.3349000000000002</v>
      </c>
      <c r="K1668" s="400">
        <v>6.0305</v>
      </c>
      <c r="L1668" s="400">
        <v>11.995900000000001</v>
      </c>
      <c r="M1668" s="400">
        <v>6.1135999999999999</v>
      </c>
      <c r="N1668" s="400">
        <v>7.0762999999999998</v>
      </c>
      <c r="O1668" s="400">
        <v>4.1871999999999998</v>
      </c>
      <c r="P1668" s="399">
        <v>2.9786000000000001</v>
      </c>
      <c r="Q1668" s="399">
        <v>5.5018000000000002</v>
      </c>
      <c r="S1668" s="399">
        <v>5.2793000000000001</v>
      </c>
      <c r="X1668" s="399">
        <v>1.8306</v>
      </c>
      <c r="Y1668" s="399">
        <v>5.3185000000000002</v>
      </c>
      <c r="Z1668" s="399">
        <v>11.1274</v>
      </c>
    </row>
    <row r="1669" spans="1:26">
      <c r="A1669" s="402">
        <v>44980</v>
      </c>
      <c r="E1669" s="400">
        <v>1.7982</v>
      </c>
      <c r="G1669" s="400">
        <v>6.3323999999999998</v>
      </c>
      <c r="H1669" s="400">
        <v>4.5541</v>
      </c>
      <c r="I1669" s="400">
        <v>7.1026999999999996</v>
      </c>
      <c r="J1669" s="400">
        <v>7.3478000000000003</v>
      </c>
      <c r="K1669" s="400">
        <v>6.0514000000000001</v>
      </c>
      <c r="L1669" s="400">
        <v>11.9932</v>
      </c>
      <c r="M1669" s="400">
        <v>6.1308999999999996</v>
      </c>
      <c r="N1669" s="400">
        <v>7.1001000000000003</v>
      </c>
      <c r="O1669" s="400">
        <v>4.1917999999999997</v>
      </c>
      <c r="P1669" s="399">
        <v>2.9784999999999999</v>
      </c>
      <c r="Q1669" s="399">
        <v>5.5011999999999999</v>
      </c>
      <c r="S1669" s="399">
        <v>5.2788000000000004</v>
      </c>
      <c r="X1669" s="399">
        <v>1.8285</v>
      </c>
      <c r="Y1669" s="399">
        <v>5.3182999999999998</v>
      </c>
      <c r="Z1669" s="399">
        <v>11.1411</v>
      </c>
    </row>
    <row r="1670" spans="1:26">
      <c r="A1670" s="402">
        <v>44981</v>
      </c>
      <c r="E1670" s="400">
        <v>1.7939000000000001</v>
      </c>
      <c r="G1670" s="400">
        <v>6.3106</v>
      </c>
      <c r="H1670" s="400">
        <v>4.5429000000000004</v>
      </c>
      <c r="I1670" s="400">
        <v>7.0757000000000003</v>
      </c>
      <c r="J1670" s="400">
        <v>7.3213999999999997</v>
      </c>
      <c r="K1670" s="400">
        <v>6.0152999999999999</v>
      </c>
      <c r="L1670" s="400">
        <v>12.0046</v>
      </c>
      <c r="M1670" s="400">
        <v>6.1028000000000002</v>
      </c>
      <c r="N1670" s="400">
        <v>7.0602999999999998</v>
      </c>
      <c r="O1670" s="400">
        <v>4.1851000000000003</v>
      </c>
      <c r="P1670" s="399">
        <v>2.9784999999999999</v>
      </c>
      <c r="Q1670" s="399">
        <v>5.5026000000000002</v>
      </c>
      <c r="S1670" s="399">
        <v>5.2717000000000001</v>
      </c>
      <c r="X1670" s="399">
        <v>1.8236000000000001</v>
      </c>
      <c r="Y1670" s="399">
        <v>5.3106999999999998</v>
      </c>
      <c r="Z1670" s="399">
        <v>11.121</v>
      </c>
    </row>
    <row r="1671" spans="1:26">
      <c r="A1671" s="402">
        <v>44984</v>
      </c>
      <c r="E1671" s="400">
        <v>1.7861</v>
      </c>
      <c r="G1671" s="400">
        <v>6.2998000000000003</v>
      </c>
      <c r="H1671" s="400">
        <v>4.5301999999999998</v>
      </c>
      <c r="I1671" s="400">
        <v>7.0404</v>
      </c>
      <c r="J1671" s="400">
        <v>7.3083</v>
      </c>
      <c r="K1671" s="400">
        <v>6.0149999999999997</v>
      </c>
      <c r="L1671" s="400">
        <v>12.0024</v>
      </c>
      <c r="M1671" s="400">
        <v>6.0934999999999997</v>
      </c>
      <c r="N1671" s="400">
        <v>7.0545</v>
      </c>
      <c r="O1671" s="400">
        <v>4.1798000000000002</v>
      </c>
      <c r="P1671" s="399">
        <v>2.9698000000000002</v>
      </c>
      <c r="Q1671" s="399">
        <v>5.4893999999999998</v>
      </c>
      <c r="S1671" s="399">
        <v>5.2648999999999999</v>
      </c>
      <c r="X1671" s="399">
        <v>1.8154999999999999</v>
      </c>
      <c r="Y1671" s="399">
        <v>5.3011999999999997</v>
      </c>
      <c r="Z1671" s="399">
        <v>11.0954</v>
      </c>
    </row>
    <row r="1672" spans="1:26">
      <c r="A1672" s="402">
        <v>44985</v>
      </c>
      <c r="E1672" s="400">
        <v>1.7827999999999999</v>
      </c>
      <c r="G1672" s="400">
        <v>6.2778999999999998</v>
      </c>
      <c r="H1672" s="400">
        <v>4.5278</v>
      </c>
      <c r="I1672" s="400">
        <v>7.0129000000000001</v>
      </c>
      <c r="J1672" s="400">
        <v>7.3182</v>
      </c>
      <c r="K1672" s="400">
        <v>6.0255999999999998</v>
      </c>
      <c r="L1672" s="400">
        <v>12.061299999999999</v>
      </c>
      <c r="M1672" s="400">
        <v>6.0926</v>
      </c>
      <c r="N1672" s="400">
        <v>7.0548000000000002</v>
      </c>
      <c r="O1672" s="400">
        <v>4.1779000000000002</v>
      </c>
      <c r="P1672" s="399">
        <v>2.9653999999999998</v>
      </c>
      <c r="Q1672" s="399">
        <v>5.4850000000000003</v>
      </c>
      <c r="S1672" s="399">
        <v>5.2590000000000003</v>
      </c>
      <c r="X1672" s="399">
        <v>1.8129999999999999</v>
      </c>
      <c r="Y1672" s="399">
        <v>5.2991000000000001</v>
      </c>
      <c r="Z1672" s="399">
        <v>11.093500000000001</v>
      </c>
    </row>
    <row r="1673" spans="1:26">
      <c r="A1673" s="402">
        <v>44986</v>
      </c>
      <c r="E1673" s="400">
        <v>1.8527</v>
      </c>
      <c r="G1673" s="400">
        <v>6.3087</v>
      </c>
      <c r="H1673" s="400">
        <v>4.5715000000000003</v>
      </c>
      <c r="I1673" s="400">
        <v>7.0933999999999999</v>
      </c>
      <c r="J1673" s="400">
        <v>7.3936999999999999</v>
      </c>
      <c r="K1673" s="400">
        <v>6.1066000000000003</v>
      </c>
      <c r="L1673" s="400">
        <v>12.1425</v>
      </c>
      <c r="M1673" s="400">
        <v>6.0960999999999999</v>
      </c>
      <c r="N1673" s="400">
        <v>7.0675999999999997</v>
      </c>
      <c r="O1673" s="400">
        <v>4.2046999999999999</v>
      </c>
      <c r="P1673" s="399">
        <v>2.984</v>
      </c>
      <c r="Q1673" s="399">
        <v>5.4855</v>
      </c>
      <c r="S1673" s="399">
        <v>5.3409000000000004</v>
      </c>
      <c r="X1673" s="399">
        <v>1.8809</v>
      </c>
      <c r="Y1673" s="399">
        <v>5.3495999999999997</v>
      </c>
      <c r="Z1673" s="399">
        <v>11.1601</v>
      </c>
    </row>
    <row r="1674" spans="1:26">
      <c r="A1674" s="402">
        <v>44987</v>
      </c>
      <c r="E1674" s="400">
        <v>1.85</v>
      </c>
      <c r="G1674" s="400">
        <v>6.2866999999999997</v>
      </c>
      <c r="H1674" s="400">
        <v>4.5648999999999997</v>
      </c>
      <c r="I1674" s="400">
        <v>7.0772000000000004</v>
      </c>
      <c r="J1674" s="400">
        <v>7.3685</v>
      </c>
      <c r="K1674" s="400">
        <v>6.0787000000000004</v>
      </c>
      <c r="L1674" s="400">
        <v>12.117800000000001</v>
      </c>
      <c r="M1674" s="400">
        <v>6.0808</v>
      </c>
      <c r="N1674" s="400">
        <v>7.0434000000000001</v>
      </c>
      <c r="O1674" s="400">
        <v>4.1974999999999998</v>
      </c>
      <c r="P1674" s="399">
        <v>2.9796</v>
      </c>
      <c r="Q1674" s="399">
        <v>5.4774000000000003</v>
      </c>
      <c r="S1674" s="399">
        <v>5.3365</v>
      </c>
      <c r="X1674" s="399">
        <v>1.8783000000000001</v>
      </c>
      <c r="Y1674" s="399">
        <v>5.3457999999999997</v>
      </c>
      <c r="Z1674" s="399">
        <v>11.1473</v>
      </c>
    </row>
    <row r="1675" spans="1:26">
      <c r="A1675" s="402">
        <v>44988</v>
      </c>
      <c r="E1675" s="400">
        <v>1.8482000000000001</v>
      </c>
      <c r="G1675" s="400">
        <v>6.3074000000000003</v>
      </c>
      <c r="H1675" s="400">
        <v>4.5640000000000001</v>
      </c>
      <c r="I1675" s="400">
        <v>7.0933000000000002</v>
      </c>
      <c r="J1675" s="400">
        <v>7.3935000000000004</v>
      </c>
      <c r="K1675" s="400">
        <v>6.1375999999999999</v>
      </c>
      <c r="L1675" s="400">
        <v>12.0938</v>
      </c>
      <c r="M1675" s="400">
        <v>6.1298000000000004</v>
      </c>
      <c r="N1675" s="400">
        <v>7.1135999999999999</v>
      </c>
      <c r="O1675" s="400">
        <v>4.2035999999999998</v>
      </c>
      <c r="P1675" s="399">
        <v>2.9782999999999999</v>
      </c>
      <c r="Q1675" s="399">
        <v>5.4741</v>
      </c>
      <c r="S1675" s="399">
        <v>5.3362999999999996</v>
      </c>
      <c r="X1675" s="399">
        <v>1.8752</v>
      </c>
      <c r="Y1675" s="399">
        <v>5.3432000000000004</v>
      </c>
      <c r="Z1675" s="399">
        <v>11.152799999999999</v>
      </c>
    </row>
    <row r="1676" spans="1:26">
      <c r="A1676" s="402">
        <v>44991</v>
      </c>
      <c r="E1676" s="400">
        <v>1.8396999999999999</v>
      </c>
      <c r="G1676" s="400">
        <v>6.3106999999999998</v>
      </c>
      <c r="H1676" s="400">
        <v>4.5593000000000004</v>
      </c>
      <c r="I1676" s="400">
        <v>7.0989000000000004</v>
      </c>
      <c r="J1676" s="400">
        <v>7.3865999999999996</v>
      </c>
      <c r="K1676" s="400">
        <v>6.1105999999999998</v>
      </c>
      <c r="L1676" s="400">
        <v>12.0875</v>
      </c>
      <c r="M1676" s="400">
        <v>6.1192000000000002</v>
      </c>
      <c r="N1676" s="400">
        <v>7.1033999999999997</v>
      </c>
      <c r="O1676" s="400">
        <v>4.1989000000000001</v>
      </c>
      <c r="P1676" s="399">
        <v>2.9849999999999999</v>
      </c>
      <c r="Q1676" s="399">
        <v>5.4657999999999998</v>
      </c>
      <c r="S1676" s="399">
        <v>5.3282999999999996</v>
      </c>
      <c r="X1676" s="399">
        <v>1.8668</v>
      </c>
      <c r="Y1676" s="399">
        <v>5.3360000000000003</v>
      </c>
      <c r="Z1676" s="399">
        <v>11.1564</v>
      </c>
    </row>
    <row r="1677" spans="1:26">
      <c r="A1677" s="402">
        <v>44992</v>
      </c>
      <c r="E1677" s="400">
        <v>1.8367</v>
      </c>
      <c r="G1677" s="400">
        <v>6.3033000000000001</v>
      </c>
      <c r="H1677" s="400">
        <v>4.5608000000000004</v>
      </c>
      <c r="I1677" s="400">
        <v>7.1052</v>
      </c>
      <c r="J1677" s="400">
        <v>7.3925000000000001</v>
      </c>
      <c r="K1677" s="400">
        <v>6.1265000000000001</v>
      </c>
      <c r="L1677" s="400">
        <v>12.0778</v>
      </c>
      <c r="M1677" s="400">
        <v>6.1275000000000004</v>
      </c>
      <c r="N1677" s="400">
        <v>7.1105</v>
      </c>
      <c r="O1677" s="400">
        <v>4.1917999999999997</v>
      </c>
      <c r="P1677" s="399">
        <v>2.9847999999999999</v>
      </c>
      <c r="Q1677" s="399">
        <v>5.4640000000000004</v>
      </c>
      <c r="S1677" s="399">
        <v>5.3253000000000004</v>
      </c>
      <c r="X1677" s="399">
        <v>1.8641000000000001</v>
      </c>
      <c r="Y1677" s="399">
        <v>5.3348000000000004</v>
      </c>
      <c r="Z1677" s="399">
        <v>11.165800000000001</v>
      </c>
    </row>
    <row r="1678" spans="1:26">
      <c r="A1678" s="402">
        <v>44993</v>
      </c>
      <c r="E1678" s="400">
        <v>1.8349</v>
      </c>
      <c r="G1678" s="400">
        <v>6.3441999999999998</v>
      </c>
      <c r="H1678" s="400">
        <v>4.5667</v>
      </c>
      <c r="I1678" s="400">
        <v>7.1441999999999997</v>
      </c>
      <c r="J1678" s="400">
        <v>7.4039999999999999</v>
      </c>
      <c r="K1678" s="400">
        <v>6.1280999999999999</v>
      </c>
      <c r="L1678" s="400">
        <v>12.0525</v>
      </c>
      <c r="M1678" s="400">
        <v>6.1231</v>
      </c>
      <c r="N1678" s="400">
        <v>7.0994000000000002</v>
      </c>
      <c r="O1678" s="400">
        <v>4.1821000000000002</v>
      </c>
      <c r="P1678" s="399">
        <v>2.9897</v>
      </c>
      <c r="Q1678" s="399">
        <v>5.4565000000000001</v>
      </c>
      <c r="S1678" s="399">
        <v>5.3274999999999997</v>
      </c>
      <c r="X1678" s="399">
        <v>1.8615999999999999</v>
      </c>
      <c r="Y1678" s="399">
        <v>5.3342999999999998</v>
      </c>
      <c r="Z1678" s="399">
        <v>11.1897</v>
      </c>
    </row>
    <row r="1679" spans="1:26">
      <c r="A1679" s="402">
        <v>44994</v>
      </c>
      <c r="E1679" s="400">
        <v>1.8325</v>
      </c>
      <c r="G1679" s="400">
        <v>6.3230000000000004</v>
      </c>
      <c r="H1679" s="400">
        <v>4.5613999999999999</v>
      </c>
      <c r="I1679" s="400">
        <v>7.1181000000000001</v>
      </c>
      <c r="J1679" s="400">
        <v>7.3944000000000001</v>
      </c>
      <c r="K1679" s="400">
        <v>6.1289999999999996</v>
      </c>
      <c r="L1679" s="400">
        <v>12.045999999999999</v>
      </c>
      <c r="M1679" s="400">
        <v>6.1158000000000001</v>
      </c>
      <c r="N1679" s="400">
        <v>7.0918999999999999</v>
      </c>
      <c r="O1679" s="400">
        <v>4.1755000000000004</v>
      </c>
      <c r="P1679" s="399">
        <v>2.9843000000000002</v>
      </c>
      <c r="Q1679" s="399">
        <v>5.4657999999999998</v>
      </c>
      <c r="S1679" s="399">
        <v>5.3250999999999999</v>
      </c>
      <c r="X1679" s="399">
        <v>1.8595999999999999</v>
      </c>
      <c r="Y1679" s="399">
        <v>5.3322000000000003</v>
      </c>
      <c r="Z1679" s="399">
        <v>11.175000000000001</v>
      </c>
    </row>
    <row r="1680" spans="1:26">
      <c r="A1680" s="402">
        <v>44995</v>
      </c>
      <c r="E1680" s="400">
        <v>1.8320000000000001</v>
      </c>
      <c r="G1680" s="400">
        <v>6.3494999999999999</v>
      </c>
      <c r="H1680" s="400">
        <v>4.5781999999999998</v>
      </c>
      <c r="I1680" s="400">
        <v>7.1810999999999998</v>
      </c>
      <c r="J1680" s="400">
        <v>7.468</v>
      </c>
      <c r="K1680" s="400">
        <v>6.2122999999999999</v>
      </c>
      <c r="L1680" s="400">
        <v>12.081200000000001</v>
      </c>
      <c r="M1680" s="400">
        <v>6.1554000000000002</v>
      </c>
      <c r="N1680" s="400">
        <v>7.1517999999999997</v>
      </c>
      <c r="O1680" s="400">
        <v>4.1675000000000004</v>
      </c>
      <c r="P1680" s="399">
        <v>2.9796</v>
      </c>
      <c r="Q1680" s="399">
        <v>5.4696999999999996</v>
      </c>
      <c r="S1680" s="399">
        <v>5.3289</v>
      </c>
      <c r="X1680" s="399">
        <v>1.8601000000000001</v>
      </c>
      <c r="Y1680" s="399">
        <v>5.3391000000000002</v>
      </c>
      <c r="Z1680" s="399">
        <v>11.2196</v>
      </c>
    </row>
    <row r="1681" spans="1:26">
      <c r="A1681" s="402">
        <v>44998</v>
      </c>
      <c r="E1681" s="400">
        <v>1.8263</v>
      </c>
      <c r="G1681" s="400">
        <v>6.3710000000000004</v>
      </c>
      <c r="H1681" s="400">
        <v>4.5872000000000002</v>
      </c>
      <c r="I1681" s="400">
        <v>7.2325999999999997</v>
      </c>
      <c r="J1681" s="400">
        <v>7.5007999999999999</v>
      </c>
      <c r="K1681" s="400">
        <v>6.2026000000000003</v>
      </c>
      <c r="L1681" s="400">
        <v>12.1526</v>
      </c>
      <c r="M1681" s="400">
        <v>6.1319999999999997</v>
      </c>
      <c r="N1681" s="400">
        <v>7.1158999999999999</v>
      </c>
      <c r="O1681" s="400">
        <v>4.1570999999999998</v>
      </c>
      <c r="P1681" s="399">
        <v>2.9746000000000001</v>
      </c>
      <c r="Q1681" s="399">
        <v>5.4718</v>
      </c>
      <c r="S1681" s="399">
        <v>5.3270999999999997</v>
      </c>
      <c r="X1681" s="399">
        <v>1.8557999999999999</v>
      </c>
      <c r="Y1681" s="399">
        <v>5.3395000000000001</v>
      </c>
      <c r="Z1681" s="399">
        <v>11.251300000000001</v>
      </c>
    </row>
    <row r="1682" spans="1:26">
      <c r="A1682" s="402">
        <v>44999</v>
      </c>
      <c r="E1682" s="400">
        <v>1.8206</v>
      </c>
      <c r="G1682" s="400">
        <v>6.3387000000000002</v>
      </c>
      <c r="H1682" s="400">
        <v>4.5519999999999996</v>
      </c>
      <c r="I1682" s="400">
        <v>7.1589</v>
      </c>
      <c r="J1682" s="400">
        <v>7.4791999999999996</v>
      </c>
      <c r="K1682" s="400">
        <v>6.1574</v>
      </c>
      <c r="L1682" s="400">
        <v>12.2644</v>
      </c>
      <c r="M1682" s="400">
        <v>6.1070000000000002</v>
      </c>
      <c r="N1682" s="400">
        <v>7.0898000000000003</v>
      </c>
      <c r="O1682" s="400">
        <v>4.1593</v>
      </c>
      <c r="P1682" s="399">
        <v>2.9695</v>
      </c>
      <c r="Q1682" s="399">
        <v>5.4831000000000003</v>
      </c>
      <c r="S1682" s="399">
        <v>5.3163</v>
      </c>
      <c r="X1682" s="399">
        <v>1.8483000000000001</v>
      </c>
      <c r="Y1682" s="399">
        <v>5.3216000000000001</v>
      </c>
      <c r="Z1682" s="399">
        <v>11.174799999999999</v>
      </c>
    </row>
    <row r="1683" spans="1:26">
      <c r="A1683" s="402">
        <v>45000</v>
      </c>
      <c r="E1683" s="400">
        <v>1.8220000000000001</v>
      </c>
      <c r="G1683" s="400">
        <v>6.4020999999999999</v>
      </c>
      <c r="H1683" s="400">
        <v>4.5834999999999999</v>
      </c>
      <c r="I1683" s="400">
        <v>7.2775999999999996</v>
      </c>
      <c r="J1683" s="400">
        <v>7.5232999999999999</v>
      </c>
      <c r="K1683" s="400">
        <v>6.2001999999999997</v>
      </c>
      <c r="L1683" s="400">
        <v>12.176600000000001</v>
      </c>
      <c r="M1683" s="400">
        <v>6.1528999999999998</v>
      </c>
      <c r="N1683" s="400">
        <v>7.1401000000000003</v>
      </c>
      <c r="O1683" s="400">
        <v>4.1570999999999998</v>
      </c>
      <c r="P1683" s="399">
        <v>2.9702000000000002</v>
      </c>
      <c r="Q1683" s="399">
        <v>5.4856999999999996</v>
      </c>
      <c r="S1683" s="399">
        <v>5.3258000000000001</v>
      </c>
      <c r="X1683" s="399">
        <v>1.8511</v>
      </c>
      <c r="Y1683" s="399">
        <v>5.3352000000000004</v>
      </c>
      <c r="Z1683" s="399">
        <v>11.260300000000001</v>
      </c>
    </row>
    <row r="1684" spans="1:26">
      <c r="A1684" s="402">
        <v>45001</v>
      </c>
      <c r="E1684" s="400">
        <v>1.8192999999999999</v>
      </c>
      <c r="G1684" s="400">
        <v>6.3871000000000002</v>
      </c>
      <c r="H1684" s="400">
        <v>4.5639000000000003</v>
      </c>
      <c r="I1684" s="400">
        <v>7.2285000000000004</v>
      </c>
      <c r="J1684" s="400">
        <v>7.5042</v>
      </c>
      <c r="K1684" s="400">
        <v>6.1794000000000002</v>
      </c>
      <c r="L1684" s="400">
        <v>12.1774</v>
      </c>
      <c r="M1684" s="400">
        <v>6.1421000000000001</v>
      </c>
      <c r="N1684" s="400">
        <v>7.1345999999999998</v>
      </c>
      <c r="O1684" s="400">
        <v>4.1616999999999997</v>
      </c>
      <c r="P1684" s="399">
        <v>2.9693000000000001</v>
      </c>
      <c r="Q1684" s="399">
        <v>5.4817999999999998</v>
      </c>
      <c r="S1684" s="399">
        <v>5.3224999999999998</v>
      </c>
      <c r="X1684" s="399">
        <v>1.8451</v>
      </c>
      <c r="Y1684" s="399">
        <v>5.3240999999999996</v>
      </c>
      <c r="Z1684" s="399">
        <v>11.219900000000001</v>
      </c>
    </row>
    <row r="1685" spans="1:26">
      <c r="A1685" s="402">
        <v>45002</v>
      </c>
      <c r="E1685" s="400">
        <v>1.8184</v>
      </c>
      <c r="G1685" s="400">
        <v>6.4162999999999997</v>
      </c>
      <c r="H1685" s="400">
        <v>4.5776000000000003</v>
      </c>
      <c r="I1685" s="400">
        <v>7.2853000000000003</v>
      </c>
      <c r="J1685" s="400">
        <v>7.5331999999999999</v>
      </c>
      <c r="K1685" s="400">
        <v>6.2107000000000001</v>
      </c>
      <c r="L1685" s="400">
        <v>12.1601</v>
      </c>
      <c r="M1685" s="400">
        <v>6.1702000000000004</v>
      </c>
      <c r="N1685" s="400">
        <v>7.1698000000000004</v>
      </c>
      <c r="O1685" s="400">
        <v>4.1588000000000003</v>
      </c>
      <c r="P1685" s="399">
        <v>2.9670000000000001</v>
      </c>
      <c r="Q1685" s="399">
        <v>5.4852999999999996</v>
      </c>
      <c r="S1685" s="399">
        <v>5.3247999999999998</v>
      </c>
      <c r="X1685" s="399">
        <v>1.8441000000000001</v>
      </c>
      <c r="Y1685" s="399">
        <v>5.3289999999999997</v>
      </c>
      <c r="Z1685" s="399">
        <v>11.255599999999999</v>
      </c>
    </row>
    <row r="1686" spans="1:26">
      <c r="A1686" s="402">
        <v>45005</v>
      </c>
      <c r="E1686" s="400">
        <v>1.8117000000000001</v>
      </c>
      <c r="G1686" s="400">
        <v>6.4116</v>
      </c>
      <c r="H1686" s="400">
        <v>4.5570000000000004</v>
      </c>
      <c r="I1686" s="400">
        <v>7.2629999999999999</v>
      </c>
      <c r="J1686" s="400">
        <v>7.5223000000000004</v>
      </c>
      <c r="K1686" s="400">
        <v>6.1783000000000001</v>
      </c>
      <c r="L1686" s="400">
        <v>12.2287</v>
      </c>
      <c r="M1686" s="400">
        <v>6.1395999999999997</v>
      </c>
      <c r="N1686" s="400">
        <v>7.1395999999999997</v>
      </c>
      <c r="O1686" s="400">
        <v>4.1470000000000002</v>
      </c>
      <c r="P1686" s="399">
        <v>2.9510999999999998</v>
      </c>
      <c r="Q1686" s="399">
        <v>5.4836</v>
      </c>
      <c r="S1686" s="399">
        <v>5.3198999999999996</v>
      </c>
      <c r="X1686" s="399">
        <v>1.8365</v>
      </c>
      <c r="Y1686" s="399">
        <v>5.3155999999999999</v>
      </c>
      <c r="Z1686" s="399">
        <v>11.220499999999999</v>
      </c>
    </row>
    <row r="1687" spans="1:26">
      <c r="A1687" s="402">
        <v>45006</v>
      </c>
      <c r="E1687" s="400">
        <v>1.8073999999999999</v>
      </c>
      <c r="G1687" s="400">
        <v>6.3807999999999998</v>
      </c>
      <c r="H1687" s="400">
        <v>4.5514999999999999</v>
      </c>
      <c r="I1687" s="400">
        <v>7.2054999999999998</v>
      </c>
      <c r="J1687" s="400">
        <v>7.4927999999999999</v>
      </c>
      <c r="K1687" s="400">
        <v>6.1555</v>
      </c>
      <c r="L1687" s="400">
        <v>12.228199999999999</v>
      </c>
      <c r="M1687" s="400">
        <v>6.1329000000000002</v>
      </c>
      <c r="N1687" s="400">
        <v>7.1334</v>
      </c>
      <c r="O1687" s="400">
        <v>4.1509999999999998</v>
      </c>
      <c r="P1687" s="399">
        <v>2.9613</v>
      </c>
      <c r="Q1687" s="399">
        <v>5.4783999999999997</v>
      </c>
      <c r="S1687" s="399">
        <v>5.3120000000000003</v>
      </c>
      <c r="X1687" s="399">
        <v>1.8343</v>
      </c>
      <c r="Y1687" s="399">
        <v>5.3132000000000001</v>
      </c>
      <c r="Z1687" s="399">
        <v>11.210599999999999</v>
      </c>
    </row>
    <row r="1688" spans="1:26">
      <c r="A1688" s="402">
        <v>45007</v>
      </c>
      <c r="E1688" s="400">
        <v>1.8032999999999999</v>
      </c>
      <c r="G1688" s="400">
        <v>6.3577000000000004</v>
      </c>
      <c r="H1688" s="400">
        <v>4.5488999999999997</v>
      </c>
      <c r="I1688" s="400">
        <v>7.1872999999999996</v>
      </c>
      <c r="J1688" s="400">
        <v>7.4776999999999996</v>
      </c>
      <c r="K1688" s="400">
        <v>6.1839000000000004</v>
      </c>
      <c r="L1688" s="400">
        <v>12.171900000000001</v>
      </c>
      <c r="M1688" s="400">
        <v>6.1574</v>
      </c>
      <c r="N1688" s="400">
        <v>7.1684999999999999</v>
      </c>
      <c r="O1688" s="400">
        <v>4.1532999999999998</v>
      </c>
      <c r="P1688" s="399">
        <v>2.9592999999999998</v>
      </c>
      <c r="Q1688" s="399">
        <v>5.4757999999999996</v>
      </c>
      <c r="S1688" s="399">
        <v>5.3047000000000004</v>
      </c>
      <c r="X1688" s="399">
        <v>1.8314999999999999</v>
      </c>
      <c r="Y1688" s="399">
        <v>5.3106</v>
      </c>
      <c r="Z1688" s="399">
        <v>11.2103</v>
      </c>
    </row>
    <row r="1689" spans="1:26">
      <c r="A1689" s="402">
        <v>45008</v>
      </c>
      <c r="E1689" s="400">
        <v>1.8026</v>
      </c>
      <c r="G1689" s="400">
        <v>6.3882000000000003</v>
      </c>
      <c r="H1689" s="400">
        <v>4.5646000000000004</v>
      </c>
      <c r="I1689" s="400">
        <v>7.2313999999999998</v>
      </c>
      <c r="J1689" s="400">
        <v>7.4942000000000002</v>
      </c>
      <c r="K1689" s="400">
        <v>6.1791</v>
      </c>
      <c r="L1689" s="400">
        <v>12.1569</v>
      </c>
      <c r="M1689" s="400">
        <v>6.1571999999999996</v>
      </c>
      <c r="N1689" s="400">
        <v>7.1684000000000001</v>
      </c>
      <c r="O1689" s="400">
        <v>4.1521999999999997</v>
      </c>
      <c r="P1689" s="399">
        <v>2.9626000000000001</v>
      </c>
      <c r="Q1689" s="399">
        <v>5.4793000000000003</v>
      </c>
      <c r="S1689" s="399">
        <v>5.3087</v>
      </c>
      <c r="X1689" s="399">
        <v>1.8317000000000001</v>
      </c>
      <c r="Y1689" s="399">
        <v>5.3175999999999997</v>
      </c>
      <c r="Z1689" s="399">
        <v>11.2432</v>
      </c>
    </row>
    <row r="1690" spans="1:26">
      <c r="A1690" s="402">
        <v>45009</v>
      </c>
      <c r="E1690" s="400">
        <v>1.8009999999999999</v>
      </c>
      <c r="G1690" s="400">
        <v>6.3930999999999996</v>
      </c>
      <c r="H1690" s="400">
        <v>4.5647000000000002</v>
      </c>
      <c r="I1690" s="400">
        <v>7.2488999999999999</v>
      </c>
      <c r="J1690" s="400">
        <v>7.5087000000000002</v>
      </c>
      <c r="K1690" s="400">
        <v>6.1858000000000004</v>
      </c>
      <c r="L1690" s="400">
        <v>12.151999999999999</v>
      </c>
      <c r="M1690" s="400">
        <v>6.1590999999999996</v>
      </c>
      <c r="N1690" s="400">
        <v>7.1635999999999997</v>
      </c>
      <c r="O1690" s="400">
        <v>4.1428000000000003</v>
      </c>
      <c r="P1690" s="399">
        <v>2.9575</v>
      </c>
      <c r="Q1690" s="399">
        <v>5.4821999999999997</v>
      </c>
      <c r="S1690" s="399">
        <v>5.3087999999999997</v>
      </c>
      <c r="X1690" s="399">
        <v>1.8293999999999999</v>
      </c>
      <c r="Y1690" s="399">
        <v>5.3155000000000001</v>
      </c>
      <c r="Z1690" s="399">
        <v>11.245699999999999</v>
      </c>
    </row>
    <row r="1691" spans="1:26">
      <c r="A1691" s="402">
        <v>45012</v>
      </c>
      <c r="E1691" s="400">
        <v>1.7922</v>
      </c>
      <c r="G1691" s="400">
        <v>6.3677000000000001</v>
      </c>
      <c r="H1691" s="400">
        <v>4.5481999999999996</v>
      </c>
      <c r="I1691" s="400">
        <v>7.2028999999999996</v>
      </c>
      <c r="J1691" s="400">
        <v>7.4607999999999999</v>
      </c>
      <c r="K1691" s="400">
        <v>6.1223000000000001</v>
      </c>
      <c r="L1691" s="400">
        <v>12.128399999999999</v>
      </c>
      <c r="M1691" s="400">
        <v>6.1197999999999997</v>
      </c>
      <c r="N1691" s="400">
        <v>7.1147999999999998</v>
      </c>
      <c r="O1691" s="400">
        <v>4.1364000000000001</v>
      </c>
      <c r="P1691" s="399">
        <v>2.9497</v>
      </c>
      <c r="Q1691" s="399">
        <v>5.4749999999999996</v>
      </c>
      <c r="S1691" s="399">
        <v>5.2987000000000002</v>
      </c>
      <c r="X1691" s="399">
        <v>1.8205</v>
      </c>
      <c r="Y1691" s="399">
        <v>5.3045</v>
      </c>
      <c r="Z1691" s="399">
        <v>11.2151</v>
      </c>
    </row>
    <row r="1692" spans="1:26">
      <c r="A1692" s="402">
        <v>45013</v>
      </c>
      <c r="E1692" s="400">
        <v>1.7885</v>
      </c>
      <c r="G1692" s="400">
        <v>6.3288000000000002</v>
      </c>
      <c r="H1692" s="400">
        <v>4.5343999999999998</v>
      </c>
      <c r="I1692" s="400">
        <v>7.1615000000000002</v>
      </c>
      <c r="J1692" s="400">
        <v>7.4603999999999999</v>
      </c>
      <c r="K1692" s="400">
        <v>6.1238000000000001</v>
      </c>
      <c r="L1692" s="400">
        <v>12.182600000000001</v>
      </c>
      <c r="M1692" s="400">
        <v>6.1113999999999997</v>
      </c>
      <c r="N1692" s="400">
        <v>7.1108000000000002</v>
      </c>
      <c r="O1692" s="400">
        <v>4.1315</v>
      </c>
      <c r="P1692" s="399">
        <v>2.9485000000000001</v>
      </c>
      <c r="Q1692" s="399">
        <v>5.4683999999999999</v>
      </c>
      <c r="S1692" s="399">
        <v>5.2919999999999998</v>
      </c>
      <c r="X1692" s="399">
        <v>1.8162</v>
      </c>
      <c r="Y1692" s="399">
        <v>5.2971000000000004</v>
      </c>
      <c r="Z1692" s="399">
        <v>11.184100000000001</v>
      </c>
    </row>
    <row r="1693" spans="1:26">
      <c r="A1693" s="402">
        <v>45014</v>
      </c>
      <c r="E1693" s="400">
        <v>1.7854000000000001</v>
      </c>
      <c r="G1693" s="400">
        <v>6.3277999999999999</v>
      </c>
      <c r="H1693" s="400">
        <v>4.532</v>
      </c>
      <c r="I1693" s="400">
        <v>7.1590999999999996</v>
      </c>
      <c r="J1693" s="400">
        <v>7.4618000000000002</v>
      </c>
      <c r="K1693" s="400">
        <v>6.1158999999999999</v>
      </c>
      <c r="L1693" s="400">
        <v>12.236000000000001</v>
      </c>
      <c r="M1693" s="400">
        <v>6.1123000000000003</v>
      </c>
      <c r="N1693" s="400">
        <v>7.1113</v>
      </c>
      <c r="O1693" s="400">
        <v>4.1344000000000003</v>
      </c>
      <c r="P1693" s="399">
        <v>2.9432</v>
      </c>
      <c r="Q1693" s="399">
        <v>5.4654999999999996</v>
      </c>
      <c r="S1693" s="399">
        <v>5.2884000000000002</v>
      </c>
      <c r="X1693" s="399">
        <v>1.8139000000000001</v>
      </c>
      <c r="Y1693" s="399">
        <v>5.2950999999999997</v>
      </c>
      <c r="Z1693" s="399">
        <v>11.1821</v>
      </c>
    </row>
    <row r="1694" spans="1:26">
      <c r="A1694" s="402">
        <v>45015</v>
      </c>
      <c r="E1694" s="400">
        <v>1.7811999999999999</v>
      </c>
      <c r="G1694" s="400">
        <v>6.3095999999999997</v>
      </c>
      <c r="H1694" s="400">
        <v>4.5278999999999998</v>
      </c>
      <c r="I1694" s="400">
        <v>7.1398999999999999</v>
      </c>
      <c r="J1694" s="400">
        <v>7.4550000000000001</v>
      </c>
      <c r="K1694" s="400">
        <v>6.1257000000000001</v>
      </c>
      <c r="L1694" s="400">
        <v>12.2311</v>
      </c>
      <c r="M1694" s="400">
        <v>6.1238000000000001</v>
      </c>
      <c r="N1694" s="400">
        <v>7.1345999999999998</v>
      </c>
      <c r="O1694" s="400">
        <v>4.1387999999999998</v>
      </c>
      <c r="P1694" s="399">
        <v>2.9441999999999999</v>
      </c>
      <c r="Q1694" s="399">
        <v>5.4617000000000004</v>
      </c>
      <c r="S1694" s="399">
        <v>5.2816000000000001</v>
      </c>
      <c r="X1694" s="399">
        <v>1.8109</v>
      </c>
      <c r="Y1694" s="399">
        <v>5.2919</v>
      </c>
      <c r="Z1694" s="399">
        <v>11.177300000000001</v>
      </c>
    </row>
    <row r="1695" spans="1:26">
      <c r="A1695" s="402">
        <v>45016</v>
      </c>
      <c r="E1695" s="400">
        <v>1.7789999999999999</v>
      </c>
      <c r="G1695" s="400">
        <v>6.3322000000000003</v>
      </c>
      <c r="H1695" s="400">
        <v>4.5362999999999998</v>
      </c>
      <c r="I1695" s="400">
        <v>7.1626000000000003</v>
      </c>
      <c r="J1695" s="400">
        <v>7.4672000000000001</v>
      </c>
      <c r="K1695" s="400">
        <v>6.1631999999999998</v>
      </c>
      <c r="L1695" s="400">
        <v>12.2104</v>
      </c>
      <c r="M1695" s="400">
        <v>6.1546000000000003</v>
      </c>
      <c r="N1695" s="400">
        <v>7.1749000000000001</v>
      </c>
      <c r="O1695" s="400">
        <v>4.1466000000000003</v>
      </c>
      <c r="P1695" s="399">
        <v>2.9508999999999999</v>
      </c>
      <c r="Q1695" s="399">
        <v>5.4640000000000004</v>
      </c>
      <c r="S1695" s="399">
        <v>5.2817999999999996</v>
      </c>
      <c r="X1695" s="399">
        <v>1.8096000000000001</v>
      </c>
      <c r="Y1695" s="399">
        <v>5.2953999999999999</v>
      </c>
      <c r="Z1695" s="399">
        <v>11.1952</v>
      </c>
    </row>
    <row r="1696" spans="1:26">
      <c r="A1696" s="402">
        <v>45019</v>
      </c>
      <c r="E1696" s="400">
        <v>1.8905000000000001</v>
      </c>
      <c r="G1696" s="400">
        <v>6.4126000000000003</v>
      </c>
      <c r="H1696" s="400">
        <v>4.6020000000000003</v>
      </c>
      <c r="I1696" s="400">
        <v>7.2896000000000001</v>
      </c>
      <c r="J1696" s="400">
        <v>7.5438999999999998</v>
      </c>
      <c r="K1696" s="400">
        <v>6.2424999999999997</v>
      </c>
      <c r="L1696" s="400">
        <v>12.327199999999999</v>
      </c>
      <c r="M1696" s="400">
        <v>6.2541000000000002</v>
      </c>
      <c r="N1696" s="400">
        <v>7.2843</v>
      </c>
      <c r="O1696" s="400">
        <v>4.1627000000000001</v>
      </c>
      <c r="P1696" s="399">
        <v>2.9750999999999999</v>
      </c>
      <c r="Q1696" s="399">
        <v>5.4912000000000001</v>
      </c>
      <c r="S1696" s="399">
        <v>5.4184000000000001</v>
      </c>
      <c r="X1696" s="399">
        <v>1.8962000000000001</v>
      </c>
      <c r="Y1696" s="399">
        <v>5.4009</v>
      </c>
      <c r="Z1696" s="399">
        <v>11.309200000000001</v>
      </c>
    </row>
    <row r="1697" spans="1:26">
      <c r="A1697" s="402">
        <v>45020</v>
      </c>
      <c r="E1697" s="400">
        <v>1.8876999999999999</v>
      </c>
      <c r="G1697" s="400">
        <v>6.3929</v>
      </c>
      <c r="H1697" s="400">
        <v>4.5991</v>
      </c>
      <c r="I1697" s="400">
        <v>7.2630999999999997</v>
      </c>
      <c r="J1697" s="400">
        <v>7.5328999999999997</v>
      </c>
      <c r="K1697" s="400">
        <v>6.2534999999999998</v>
      </c>
      <c r="L1697" s="400">
        <v>12.2903</v>
      </c>
      <c r="M1697" s="400">
        <v>6.2554999999999996</v>
      </c>
      <c r="N1697" s="400">
        <v>7.2929000000000004</v>
      </c>
      <c r="O1697" s="400">
        <v>4.1592000000000002</v>
      </c>
      <c r="P1697" s="399">
        <v>2.9725000000000001</v>
      </c>
      <c r="Q1697" s="399">
        <v>5.4926000000000004</v>
      </c>
      <c r="S1697" s="399">
        <v>5.4145000000000003</v>
      </c>
      <c r="X1697" s="399">
        <v>1.8939999999999999</v>
      </c>
      <c r="Y1697" s="399">
        <v>5.3990999999999998</v>
      </c>
      <c r="Z1697" s="399">
        <v>11.3002</v>
      </c>
    </row>
    <row r="1698" spans="1:26">
      <c r="A1698" s="402">
        <v>45021</v>
      </c>
      <c r="E1698" s="400">
        <v>1.8866000000000001</v>
      </c>
      <c r="G1698" s="400">
        <v>6.4128999999999996</v>
      </c>
      <c r="H1698" s="400">
        <v>4.6071</v>
      </c>
      <c r="I1698" s="400">
        <v>7.2946</v>
      </c>
      <c r="J1698" s="400">
        <v>7.5514999999999999</v>
      </c>
      <c r="K1698" s="400">
        <v>6.2758000000000003</v>
      </c>
      <c r="L1698" s="400">
        <v>12.2864</v>
      </c>
      <c r="M1698" s="400">
        <v>6.2672999999999996</v>
      </c>
      <c r="N1698" s="400">
        <v>7.3075999999999999</v>
      </c>
      <c r="O1698" s="400">
        <v>4.1528999999999998</v>
      </c>
      <c r="P1698" s="399">
        <v>2.9708000000000001</v>
      </c>
      <c r="Q1698" s="399">
        <v>5.4954999999999998</v>
      </c>
      <c r="S1698" s="399">
        <v>5.4169</v>
      </c>
      <c r="X1698" s="399">
        <v>1.893</v>
      </c>
      <c r="Y1698" s="399">
        <v>5.4010999999999996</v>
      </c>
      <c r="Z1698" s="399">
        <v>11.323600000000001</v>
      </c>
    </row>
    <row r="1699" spans="1:26">
      <c r="A1699" s="402">
        <v>45022</v>
      </c>
      <c r="E1699" s="400">
        <v>1.8837999999999999</v>
      </c>
      <c r="G1699" s="400">
        <v>6.4123000000000001</v>
      </c>
      <c r="H1699" s="400">
        <v>4.6059999999999999</v>
      </c>
      <c r="I1699" s="400">
        <v>7.2912999999999997</v>
      </c>
      <c r="J1699" s="400">
        <v>7.5505000000000004</v>
      </c>
      <c r="K1699" s="400">
        <v>6.2801</v>
      </c>
      <c r="L1699" s="400">
        <v>12.2941</v>
      </c>
      <c r="M1699" s="400">
        <v>6.2718999999999996</v>
      </c>
      <c r="N1699" s="400">
        <v>7.3150000000000004</v>
      </c>
      <c r="O1699" s="400">
        <v>4.1501999999999999</v>
      </c>
      <c r="P1699" s="399">
        <v>2.9706999999999999</v>
      </c>
      <c r="Q1699" s="399">
        <v>5.4908999999999999</v>
      </c>
      <c r="S1699" s="399">
        <v>5.4143999999999997</v>
      </c>
      <c r="X1699" s="399">
        <v>1.8900999999999999</v>
      </c>
      <c r="Y1699" s="399">
        <v>5.3996000000000004</v>
      </c>
      <c r="Z1699" s="399">
        <v>11.324400000000001</v>
      </c>
    </row>
    <row r="1700" spans="1:26">
      <c r="A1700" s="402">
        <v>45023</v>
      </c>
      <c r="E1700" s="400">
        <v>1.8811</v>
      </c>
      <c r="G1700" s="400">
        <v>6.4097</v>
      </c>
      <c r="H1700" s="400">
        <v>4.6040000000000001</v>
      </c>
      <c r="I1700" s="400">
        <v>7.2887000000000004</v>
      </c>
      <c r="J1700" s="400">
        <v>7.5412999999999997</v>
      </c>
      <c r="K1700" s="400">
        <v>6.2468000000000004</v>
      </c>
      <c r="L1700" s="400">
        <v>12.306900000000001</v>
      </c>
      <c r="M1700" s="400">
        <v>6.2442000000000002</v>
      </c>
      <c r="N1700" s="400">
        <v>7.2762000000000002</v>
      </c>
      <c r="O1700" s="400">
        <v>4.1466000000000003</v>
      </c>
      <c r="P1700" s="399">
        <v>2.968</v>
      </c>
      <c r="Q1700" s="399">
        <v>5.4886999999999997</v>
      </c>
      <c r="S1700" s="399">
        <v>5.4116999999999997</v>
      </c>
      <c r="X1700" s="399">
        <v>1.8876999999999999</v>
      </c>
      <c r="Y1700" s="399">
        <v>5.3978999999999999</v>
      </c>
      <c r="Z1700" s="399">
        <v>11.3217</v>
      </c>
    </row>
    <row r="1701" spans="1:26">
      <c r="A1701" s="402">
        <v>45026</v>
      </c>
      <c r="E1701" s="400">
        <v>1.873</v>
      </c>
      <c r="G1701" s="400">
        <v>6.4016999999999999</v>
      </c>
      <c r="H1701" s="400">
        <v>4.5970000000000004</v>
      </c>
      <c r="I1701" s="400">
        <v>7.2807000000000004</v>
      </c>
      <c r="J1701" s="400">
        <v>7.5216000000000003</v>
      </c>
      <c r="K1701" s="400">
        <v>6.2309999999999999</v>
      </c>
      <c r="L1701" s="400">
        <v>12.303800000000001</v>
      </c>
      <c r="M1701" s="400">
        <v>6.2388000000000003</v>
      </c>
      <c r="N1701" s="400">
        <v>7.2667999999999999</v>
      </c>
      <c r="O1701" s="400">
        <v>4.1393000000000004</v>
      </c>
      <c r="P1701" s="399">
        <v>2.9601000000000002</v>
      </c>
      <c r="Q1701" s="399">
        <v>5.6380999999999997</v>
      </c>
      <c r="S1701" s="399">
        <v>5.4036</v>
      </c>
      <c r="X1701" s="399">
        <v>1.8801000000000001</v>
      </c>
      <c r="Y1701" s="399">
        <v>5.3902999999999999</v>
      </c>
      <c r="Z1701" s="399">
        <v>11.313499999999999</v>
      </c>
    </row>
    <row r="1702" spans="1:26">
      <c r="A1702" s="402">
        <v>45027</v>
      </c>
      <c r="E1702" s="400">
        <v>1.8682000000000001</v>
      </c>
      <c r="G1702" s="400">
        <v>6.3551000000000002</v>
      </c>
      <c r="H1702" s="400">
        <v>4.5785</v>
      </c>
      <c r="I1702" s="400">
        <v>7.2205000000000004</v>
      </c>
      <c r="J1702" s="400">
        <v>7.5023999999999997</v>
      </c>
      <c r="K1702" s="400">
        <v>6.2323000000000004</v>
      </c>
      <c r="L1702" s="400">
        <v>12.301600000000001</v>
      </c>
      <c r="M1702" s="400">
        <v>6.2374000000000001</v>
      </c>
      <c r="N1702" s="400">
        <v>7.2751999999999999</v>
      </c>
      <c r="O1702" s="400">
        <v>4.1387999999999998</v>
      </c>
      <c r="P1702" s="399">
        <v>2.9556</v>
      </c>
      <c r="Q1702" s="399">
        <v>5.4739000000000004</v>
      </c>
      <c r="S1702" s="399">
        <v>5.3937999999999997</v>
      </c>
      <c r="X1702" s="399">
        <v>1.8747</v>
      </c>
      <c r="Y1702" s="399">
        <v>5.3799000000000001</v>
      </c>
      <c r="Z1702" s="399">
        <v>11.2751</v>
      </c>
    </row>
    <row r="1703" spans="1:26">
      <c r="A1703" s="402">
        <v>45028</v>
      </c>
      <c r="E1703" s="400">
        <v>1.8646</v>
      </c>
      <c r="G1703" s="400">
        <v>6.3375000000000004</v>
      </c>
      <c r="H1703" s="400">
        <v>4.5688000000000004</v>
      </c>
      <c r="I1703" s="400">
        <v>7.1958000000000002</v>
      </c>
      <c r="J1703" s="400">
        <v>7.4908000000000001</v>
      </c>
      <c r="K1703" s="400">
        <v>6.2248999999999999</v>
      </c>
      <c r="L1703" s="400">
        <v>12.3026</v>
      </c>
      <c r="M1703" s="400">
        <v>6.2317</v>
      </c>
      <c r="N1703" s="400">
        <v>7.2733999999999996</v>
      </c>
      <c r="O1703" s="400">
        <v>4.1409000000000002</v>
      </c>
      <c r="P1703" s="399">
        <v>2.9548000000000001</v>
      </c>
      <c r="Q1703" s="399">
        <v>5.4668000000000001</v>
      </c>
      <c r="S1703" s="399">
        <v>5.3883000000000001</v>
      </c>
      <c r="X1703" s="399">
        <v>1.8709</v>
      </c>
      <c r="Y1703" s="399">
        <v>5.3737000000000004</v>
      </c>
      <c r="Z1703" s="399">
        <v>11.257199999999999</v>
      </c>
    </row>
    <row r="1704" spans="1:26">
      <c r="A1704" s="402">
        <v>45029</v>
      </c>
      <c r="E1704" s="400">
        <v>1.8617999999999999</v>
      </c>
      <c r="G1704" s="400">
        <v>6.3314000000000004</v>
      </c>
      <c r="H1704" s="400">
        <v>4.5674000000000001</v>
      </c>
      <c r="I1704" s="400">
        <v>7.1841999999999997</v>
      </c>
      <c r="J1704" s="400">
        <v>7.4808000000000003</v>
      </c>
      <c r="K1704" s="400">
        <v>6.2001999999999997</v>
      </c>
      <c r="L1704" s="400">
        <v>12.3178</v>
      </c>
      <c r="M1704" s="400">
        <v>6.2081</v>
      </c>
      <c r="N1704" s="400">
        <v>7.2451999999999996</v>
      </c>
      <c r="O1704" s="400">
        <v>4.1414</v>
      </c>
      <c r="P1704" s="399">
        <v>2.9497</v>
      </c>
      <c r="Q1704" s="399">
        <v>5.4653999999999998</v>
      </c>
      <c r="S1704" s="399">
        <v>5.3853999999999997</v>
      </c>
      <c r="X1704" s="399">
        <v>1.8689</v>
      </c>
      <c r="Y1704" s="399">
        <v>5.3719999999999999</v>
      </c>
      <c r="Z1704" s="399">
        <v>11.255100000000001</v>
      </c>
    </row>
    <row r="1705" spans="1:26">
      <c r="A1705" s="402">
        <v>45030</v>
      </c>
      <c r="E1705" s="400">
        <v>1.8584000000000001</v>
      </c>
      <c r="G1705" s="400">
        <v>6.3112000000000004</v>
      </c>
      <c r="H1705" s="400">
        <v>4.5594999999999999</v>
      </c>
      <c r="I1705" s="400">
        <v>7.1592000000000002</v>
      </c>
      <c r="J1705" s="400">
        <v>7.4528999999999996</v>
      </c>
      <c r="K1705" s="400">
        <v>6.1722000000000001</v>
      </c>
      <c r="L1705" s="400">
        <v>12.3093</v>
      </c>
      <c r="M1705" s="400">
        <v>6.1906999999999996</v>
      </c>
      <c r="N1705" s="400">
        <v>7.2217000000000002</v>
      </c>
      <c r="O1705" s="400">
        <v>4.1375999999999999</v>
      </c>
      <c r="P1705" s="399">
        <v>2.9468999999999999</v>
      </c>
      <c r="Q1705" s="399">
        <v>5.4633000000000003</v>
      </c>
      <c r="S1705" s="399">
        <v>5.3796999999999997</v>
      </c>
      <c r="X1705" s="399">
        <v>1.8654999999999999</v>
      </c>
      <c r="Y1705" s="399">
        <v>5.367</v>
      </c>
      <c r="Z1705" s="399">
        <v>11.241</v>
      </c>
    </row>
    <row r="1706" spans="1:26">
      <c r="A1706" s="402">
        <v>45033</v>
      </c>
      <c r="E1706" s="400">
        <v>1.85</v>
      </c>
      <c r="G1706" s="400">
        <v>6.2881</v>
      </c>
      <c r="H1706" s="400">
        <v>4.5471000000000004</v>
      </c>
      <c r="I1706" s="400">
        <v>7.1235999999999997</v>
      </c>
      <c r="J1706" s="400">
        <v>7.4130000000000003</v>
      </c>
      <c r="K1706" s="400">
        <v>6.1356000000000002</v>
      </c>
      <c r="L1706" s="400">
        <v>12.274100000000001</v>
      </c>
      <c r="M1706" s="400">
        <v>6.1692</v>
      </c>
      <c r="N1706" s="400">
        <v>7.1914999999999996</v>
      </c>
      <c r="O1706" s="400">
        <v>4.1387999999999998</v>
      </c>
      <c r="P1706" s="399">
        <v>2.9401000000000002</v>
      </c>
      <c r="Q1706" s="399">
        <v>5.4546000000000001</v>
      </c>
      <c r="S1706" s="399">
        <v>5.3696000000000002</v>
      </c>
      <c r="X1706" s="399">
        <v>1.8579000000000001</v>
      </c>
      <c r="Y1706" s="399">
        <v>5.3582000000000001</v>
      </c>
      <c r="Z1706" s="399">
        <v>11.216900000000001</v>
      </c>
    </row>
    <row r="1707" spans="1:26">
      <c r="A1707" s="402">
        <v>45034</v>
      </c>
      <c r="E1707" s="400">
        <v>1.8478000000000001</v>
      </c>
      <c r="G1707" s="400">
        <v>6.3038999999999996</v>
      </c>
      <c r="H1707" s="400">
        <v>4.5510000000000002</v>
      </c>
      <c r="I1707" s="400">
        <v>7.1421000000000001</v>
      </c>
      <c r="J1707" s="400">
        <v>7.4218999999999999</v>
      </c>
      <c r="K1707" s="400">
        <v>6.1429999999999998</v>
      </c>
      <c r="L1707" s="400">
        <v>12.2737</v>
      </c>
      <c r="M1707" s="400">
        <v>6.1760000000000002</v>
      </c>
      <c r="N1707" s="400">
        <v>7.2042000000000002</v>
      </c>
      <c r="O1707" s="400">
        <v>4.1364999999999998</v>
      </c>
      <c r="P1707" s="399">
        <v>2.9434999999999998</v>
      </c>
      <c r="Q1707" s="399">
        <v>5.4535</v>
      </c>
      <c r="S1707" s="399">
        <v>5.3689</v>
      </c>
      <c r="X1707" s="399">
        <v>1.8561000000000001</v>
      </c>
      <c r="Y1707" s="399">
        <v>5.3586999999999998</v>
      </c>
      <c r="Z1707" s="399">
        <v>11.230700000000001</v>
      </c>
    </row>
    <row r="1708" spans="1:26">
      <c r="A1708" s="402">
        <v>45035</v>
      </c>
      <c r="E1708" s="400">
        <v>1.8439000000000001</v>
      </c>
      <c r="G1708" s="400">
        <v>6.2824999999999998</v>
      </c>
      <c r="H1708" s="400">
        <v>4.5435999999999996</v>
      </c>
      <c r="I1708" s="400">
        <v>7.1269999999999998</v>
      </c>
      <c r="J1708" s="400">
        <v>7.4109999999999996</v>
      </c>
      <c r="K1708" s="400">
        <v>6.1382000000000003</v>
      </c>
      <c r="L1708" s="400">
        <v>12.2845</v>
      </c>
      <c r="M1708" s="400">
        <v>6.1679000000000004</v>
      </c>
      <c r="N1708" s="400">
        <v>7.1958000000000002</v>
      </c>
      <c r="O1708" s="400">
        <v>4.13</v>
      </c>
      <c r="P1708" s="399">
        <v>2.9375</v>
      </c>
      <c r="Q1708" s="399">
        <v>5.4527999999999999</v>
      </c>
      <c r="S1708" s="399">
        <v>5.3628</v>
      </c>
      <c r="X1708" s="399">
        <v>1.8520000000000001</v>
      </c>
      <c r="Y1708" s="399">
        <v>5.3525999999999998</v>
      </c>
      <c r="Z1708" s="399">
        <v>11.2224</v>
      </c>
    </row>
    <row r="1709" spans="1:26">
      <c r="A1709" s="402">
        <v>45036</v>
      </c>
      <c r="E1709" s="400">
        <v>1.8418000000000001</v>
      </c>
      <c r="G1709" s="400">
        <v>6.2865000000000002</v>
      </c>
      <c r="H1709" s="400">
        <v>4.5457999999999998</v>
      </c>
      <c r="I1709" s="400">
        <v>7.1372999999999998</v>
      </c>
      <c r="J1709" s="400">
        <v>7.4211</v>
      </c>
      <c r="K1709" s="400">
        <v>6.1547000000000001</v>
      </c>
      <c r="L1709" s="400">
        <v>12.2637</v>
      </c>
      <c r="M1709" s="400">
        <v>6.1764999999999999</v>
      </c>
      <c r="N1709" s="400">
        <v>7.2081</v>
      </c>
      <c r="O1709" s="400">
        <v>4.1241000000000003</v>
      </c>
      <c r="P1709" s="399">
        <v>2.9401000000000002</v>
      </c>
      <c r="Q1709" s="399">
        <v>5.4526000000000003</v>
      </c>
      <c r="S1709" s="399">
        <v>5.3619000000000003</v>
      </c>
      <c r="X1709" s="399">
        <v>1.8502000000000001</v>
      </c>
      <c r="Y1709" s="399">
        <v>5.3529999999999998</v>
      </c>
      <c r="Z1709" s="399">
        <v>11.228999999999999</v>
      </c>
    </row>
    <row r="1710" spans="1:26">
      <c r="A1710" s="402">
        <v>45037</v>
      </c>
      <c r="E1710" s="400">
        <v>1.8384</v>
      </c>
      <c r="G1710" s="400">
        <v>6.2697000000000003</v>
      </c>
      <c r="H1710" s="400">
        <v>4.5385</v>
      </c>
      <c r="I1710" s="400">
        <v>7.1131000000000002</v>
      </c>
      <c r="J1710" s="400">
        <v>7.4047999999999998</v>
      </c>
      <c r="K1710" s="400">
        <v>6.1379999999999999</v>
      </c>
      <c r="L1710" s="400">
        <v>12.253</v>
      </c>
      <c r="M1710" s="400">
        <v>6.1651999999999996</v>
      </c>
      <c r="N1710" s="400">
        <v>7.1933999999999996</v>
      </c>
      <c r="O1710" s="400">
        <v>4.1210000000000004</v>
      </c>
      <c r="P1710" s="399">
        <v>2.9369999999999998</v>
      </c>
      <c r="Q1710" s="399">
        <v>5.4504000000000001</v>
      </c>
      <c r="S1710" s="399">
        <v>5.3570000000000002</v>
      </c>
      <c r="X1710" s="399">
        <v>1.8472</v>
      </c>
      <c r="Y1710" s="399">
        <v>5.3490000000000002</v>
      </c>
      <c r="Z1710" s="399">
        <v>11.2128</v>
      </c>
    </row>
    <row r="1711" spans="1:26">
      <c r="A1711" s="402">
        <v>45040</v>
      </c>
      <c r="E1711" s="400">
        <v>1.8303</v>
      </c>
      <c r="G1711" s="400">
        <v>6.2633000000000001</v>
      </c>
      <c r="H1711" s="400">
        <v>4.5308999999999999</v>
      </c>
      <c r="I1711" s="400">
        <v>7.1105999999999998</v>
      </c>
      <c r="J1711" s="400">
        <v>7.4071999999999996</v>
      </c>
      <c r="K1711" s="400">
        <v>6.1542000000000003</v>
      </c>
      <c r="L1711" s="400">
        <v>12.2409</v>
      </c>
      <c r="M1711" s="400">
        <v>6.1764000000000001</v>
      </c>
      <c r="N1711" s="400">
        <v>7.2145000000000001</v>
      </c>
      <c r="O1711" s="400">
        <v>4.1159999999999997</v>
      </c>
      <c r="P1711" s="399">
        <v>2.9367000000000001</v>
      </c>
      <c r="Q1711" s="399">
        <v>5.4459</v>
      </c>
      <c r="S1711" s="399">
        <v>5.3490000000000002</v>
      </c>
      <c r="X1711" s="399">
        <v>1.839</v>
      </c>
      <c r="Y1711" s="399">
        <v>5.3414000000000001</v>
      </c>
      <c r="Z1711" s="399">
        <v>11.206099999999999</v>
      </c>
    </row>
    <row r="1712" spans="1:26">
      <c r="A1712" s="402">
        <v>45041</v>
      </c>
      <c r="E1712" s="400">
        <v>1.8289</v>
      </c>
      <c r="G1712" s="400">
        <v>6.2868000000000004</v>
      </c>
      <c r="H1712" s="400">
        <v>4.5407999999999999</v>
      </c>
      <c r="I1712" s="400">
        <v>7.1631999999999998</v>
      </c>
      <c r="J1712" s="400">
        <v>7.4406999999999996</v>
      </c>
      <c r="K1712" s="400">
        <v>6.1871999999999998</v>
      </c>
      <c r="L1712" s="400">
        <v>12.249700000000001</v>
      </c>
      <c r="M1712" s="400">
        <v>6.2011000000000003</v>
      </c>
      <c r="N1712" s="400">
        <v>7.2424999999999997</v>
      </c>
      <c r="O1712" s="400">
        <v>4.1135999999999999</v>
      </c>
      <c r="P1712" s="399">
        <v>2.9365999999999999</v>
      </c>
      <c r="Q1712" s="399">
        <v>5.4470000000000001</v>
      </c>
      <c r="S1712" s="399">
        <v>5.351</v>
      </c>
      <c r="X1712" s="399">
        <v>1.8381000000000001</v>
      </c>
      <c r="Y1712" s="399">
        <v>5.3448000000000002</v>
      </c>
      <c r="Z1712" s="399">
        <v>11.2316</v>
      </c>
    </row>
    <row r="1713" spans="1:26">
      <c r="A1713" s="402">
        <v>45042</v>
      </c>
      <c r="E1713" s="400">
        <v>1.8265</v>
      </c>
      <c r="G1713" s="400">
        <v>6.2794999999999996</v>
      </c>
      <c r="H1713" s="400">
        <v>4.5323000000000002</v>
      </c>
      <c r="I1713" s="400">
        <v>7.1466000000000003</v>
      </c>
      <c r="J1713" s="400">
        <v>7.4317000000000002</v>
      </c>
      <c r="K1713" s="400">
        <v>6.1581000000000001</v>
      </c>
      <c r="L1713" s="400">
        <v>12.273</v>
      </c>
      <c r="M1713" s="400">
        <v>6.1734</v>
      </c>
      <c r="N1713" s="400">
        <v>7.2103000000000002</v>
      </c>
      <c r="O1713" s="400">
        <v>4.1077000000000004</v>
      </c>
      <c r="P1713" s="399">
        <v>2.9342000000000001</v>
      </c>
      <c r="Q1713" s="399">
        <v>5.4448999999999996</v>
      </c>
      <c r="S1713" s="399">
        <v>5.3487</v>
      </c>
      <c r="X1713" s="399">
        <v>1.8355999999999999</v>
      </c>
      <c r="Y1713" s="399">
        <v>5.3410000000000002</v>
      </c>
      <c r="Z1713" s="399">
        <v>11.2082</v>
      </c>
    </row>
    <row r="1714" spans="1:26">
      <c r="A1714" s="402">
        <v>45043</v>
      </c>
      <c r="E1714" s="400">
        <v>1.8226</v>
      </c>
      <c r="G1714" s="400">
        <v>6.2519</v>
      </c>
      <c r="H1714" s="400">
        <v>4.5217999999999998</v>
      </c>
      <c r="I1714" s="400">
        <v>7.1116000000000001</v>
      </c>
      <c r="J1714" s="400">
        <v>7.4010999999999996</v>
      </c>
      <c r="K1714" s="400">
        <v>6.1307999999999998</v>
      </c>
      <c r="L1714" s="400">
        <v>12.2559</v>
      </c>
      <c r="M1714" s="400">
        <v>6.1559999999999997</v>
      </c>
      <c r="N1714" s="400">
        <v>7.1898</v>
      </c>
      <c r="O1714" s="400">
        <v>4.1055999999999999</v>
      </c>
      <c r="P1714" s="399">
        <v>2.9445999999999999</v>
      </c>
      <c r="Q1714" s="399">
        <v>5.4412000000000003</v>
      </c>
      <c r="S1714" s="399">
        <v>5.3415999999999997</v>
      </c>
      <c r="X1714" s="399">
        <v>1.8322000000000001</v>
      </c>
      <c r="Y1714" s="399">
        <v>5.335</v>
      </c>
      <c r="Z1714" s="399">
        <v>11.1876</v>
      </c>
    </row>
    <row r="1715" spans="1:26">
      <c r="A1715" s="402">
        <v>45044</v>
      </c>
      <c r="E1715" s="400">
        <v>1.8165</v>
      </c>
      <c r="G1715" s="400">
        <v>6.2893999999999997</v>
      </c>
      <c r="H1715" s="400">
        <v>4.5332999999999997</v>
      </c>
      <c r="I1715" s="400">
        <v>7.165</v>
      </c>
      <c r="J1715" s="400">
        <v>7.4386000000000001</v>
      </c>
      <c r="K1715" s="400">
        <v>6.1669</v>
      </c>
      <c r="L1715" s="400">
        <v>12.3264</v>
      </c>
      <c r="M1715" s="400">
        <v>6.1805000000000003</v>
      </c>
      <c r="N1715" s="400">
        <v>7.2232000000000003</v>
      </c>
      <c r="O1715" s="400">
        <v>4.1020000000000003</v>
      </c>
      <c r="P1715" s="399">
        <v>2.9531000000000001</v>
      </c>
      <c r="Q1715" s="399">
        <v>5.4371</v>
      </c>
      <c r="S1715" s="399">
        <v>5.3404999999999996</v>
      </c>
      <c r="X1715" s="399">
        <v>1.8268</v>
      </c>
      <c r="Y1715" s="399">
        <v>5.3365</v>
      </c>
      <c r="Z1715" s="399">
        <v>11.2265</v>
      </c>
    </row>
    <row r="1716" spans="1:26">
      <c r="A1716" s="402">
        <v>45047</v>
      </c>
      <c r="E1716" s="400">
        <v>1.9281999999999999</v>
      </c>
      <c r="G1716" s="400">
        <v>6.3573000000000004</v>
      </c>
      <c r="H1716" s="400">
        <v>4.5716999999999999</v>
      </c>
      <c r="I1716" s="400">
        <v>7.2118000000000002</v>
      </c>
      <c r="J1716" s="400">
        <v>7.476</v>
      </c>
      <c r="K1716" s="400">
        <v>6.1605999999999996</v>
      </c>
      <c r="L1716" s="400">
        <v>12.3368</v>
      </c>
      <c r="M1716" s="400">
        <v>6.1718999999999999</v>
      </c>
      <c r="N1716" s="400">
        <v>7.1852</v>
      </c>
      <c r="O1716" s="400">
        <v>4.1246</v>
      </c>
      <c r="P1716" s="399">
        <v>2.9619</v>
      </c>
      <c r="Q1716" s="399">
        <v>5.5087000000000002</v>
      </c>
      <c r="S1716" s="399">
        <v>5.5145</v>
      </c>
      <c r="X1716" s="399">
        <v>1.9194</v>
      </c>
      <c r="Y1716" s="399">
        <v>5.4101999999999997</v>
      </c>
      <c r="Z1716" s="399">
        <v>11.262700000000001</v>
      </c>
    </row>
    <row r="1717" spans="1:26">
      <c r="A1717" s="402">
        <v>45048</v>
      </c>
      <c r="E1717" s="400">
        <v>1.9259999999999999</v>
      </c>
      <c r="G1717" s="400">
        <v>6.3587999999999996</v>
      </c>
      <c r="H1717" s="400">
        <v>4.5762999999999998</v>
      </c>
      <c r="I1717" s="400">
        <v>7.2253999999999996</v>
      </c>
      <c r="J1717" s="400">
        <v>7.5019</v>
      </c>
      <c r="K1717" s="400">
        <v>6.2183000000000002</v>
      </c>
      <c r="L1717" s="400">
        <v>12.3256</v>
      </c>
      <c r="M1717" s="400">
        <v>6.2057000000000002</v>
      </c>
      <c r="N1717" s="400">
        <v>7.2329999999999997</v>
      </c>
      <c r="O1717" s="400">
        <v>4.1181000000000001</v>
      </c>
      <c r="P1717" s="399">
        <v>2.9569000000000001</v>
      </c>
      <c r="Q1717" s="399">
        <v>5.5057999999999998</v>
      </c>
      <c r="S1717" s="399">
        <v>5.5134999999999996</v>
      </c>
      <c r="X1717" s="399">
        <v>1.9177999999999999</v>
      </c>
      <c r="Y1717" s="399">
        <v>5.4112</v>
      </c>
      <c r="Z1717" s="399">
        <v>11.278600000000001</v>
      </c>
    </row>
    <row r="1718" spans="1:26">
      <c r="A1718" s="402">
        <v>45049</v>
      </c>
      <c r="E1718" s="400">
        <v>1.9235</v>
      </c>
      <c r="G1718" s="400">
        <v>6.3643000000000001</v>
      </c>
      <c r="H1718" s="400">
        <v>4.5731000000000002</v>
      </c>
      <c r="I1718" s="400">
        <v>7.2271000000000001</v>
      </c>
      <c r="J1718" s="400">
        <v>7.5091999999999999</v>
      </c>
      <c r="K1718" s="400">
        <v>6.2302999999999997</v>
      </c>
      <c r="L1718" s="400">
        <v>12.322900000000001</v>
      </c>
      <c r="M1718" s="400">
        <v>6.2108999999999996</v>
      </c>
      <c r="N1718" s="400">
        <v>7.2460000000000004</v>
      </c>
      <c r="O1718" s="400">
        <v>4.1166999999999998</v>
      </c>
      <c r="P1718" s="399">
        <v>2.9527999999999999</v>
      </c>
      <c r="Q1718" s="399">
        <v>5.5075000000000003</v>
      </c>
      <c r="S1718" s="399">
        <v>5.5117000000000003</v>
      </c>
      <c r="X1718" s="399">
        <v>1.9144000000000001</v>
      </c>
      <c r="Y1718" s="399">
        <v>5.4074999999999998</v>
      </c>
      <c r="Z1718" s="399">
        <v>11.2759</v>
      </c>
    </row>
    <row r="1719" spans="1:26">
      <c r="A1719" s="402">
        <v>45050</v>
      </c>
      <c r="E1719" s="400">
        <v>1.9218999999999999</v>
      </c>
      <c r="G1719" s="400">
        <v>6.3564999999999996</v>
      </c>
      <c r="H1719" s="400">
        <v>4.5754999999999999</v>
      </c>
      <c r="I1719" s="400">
        <v>7.2209000000000003</v>
      </c>
      <c r="J1719" s="400">
        <v>7.5004</v>
      </c>
      <c r="K1719" s="400">
        <v>6.1996000000000002</v>
      </c>
      <c r="L1719" s="400">
        <v>12.3202</v>
      </c>
      <c r="M1719" s="400">
        <v>6.1816000000000004</v>
      </c>
      <c r="N1719" s="400">
        <v>7.2026000000000003</v>
      </c>
      <c r="O1719" s="400">
        <v>4.1071999999999997</v>
      </c>
      <c r="P1719" s="399">
        <v>2.9485999999999999</v>
      </c>
      <c r="Q1719" s="399">
        <v>5.5105000000000004</v>
      </c>
      <c r="S1719" s="399">
        <v>5.5113000000000003</v>
      </c>
      <c r="W1719" s="399">
        <v>3.8475999999999999</v>
      </c>
      <c r="X1719" s="399">
        <v>1.9137</v>
      </c>
      <c r="Y1719" s="399">
        <v>5.4097999999999997</v>
      </c>
      <c r="Z1719" s="399">
        <v>11.2745</v>
      </c>
    </row>
    <row r="1720" spans="1:26">
      <c r="A1720" s="402">
        <v>45051</v>
      </c>
      <c r="E1720" s="400">
        <v>1.9186000000000001</v>
      </c>
      <c r="G1720" s="400">
        <v>6.3250999999999999</v>
      </c>
      <c r="H1720" s="400">
        <v>4.5603999999999996</v>
      </c>
      <c r="I1720" s="400">
        <v>7.1753999999999998</v>
      </c>
      <c r="J1720" s="400">
        <v>7.4748000000000001</v>
      </c>
      <c r="K1720" s="400">
        <v>6.1877000000000004</v>
      </c>
      <c r="L1720" s="400">
        <v>12.317500000000001</v>
      </c>
      <c r="M1720" s="400">
        <v>6.1702000000000004</v>
      </c>
      <c r="N1720" s="400">
        <v>7.1925999999999997</v>
      </c>
      <c r="O1720" s="400">
        <v>4.1086999999999998</v>
      </c>
      <c r="P1720" s="399">
        <v>2.9531999999999998</v>
      </c>
      <c r="Q1720" s="399">
        <v>5.5084999999999997</v>
      </c>
      <c r="S1720" s="399">
        <v>5.5053000000000001</v>
      </c>
      <c r="W1720" s="399">
        <v>3.8481000000000001</v>
      </c>
      <c r="X1720" s="399">
        <v>1.9097999999999999</v>
      </c>
      <c r="Y1720" s="399">
        <v>5.4016000000000002</v>
      </c>
      <c r="Z1720" s="399">
        <v>11.2407</v>
      </c>
    </row>
    <row r="1721" spans="1:26">
      <c r="A1721" s="402">
        <v>45054</v>
      </c>
      <c r="E1721" s="400">
        <v>1.9097999999999999</v>
      </c>
      <c r="G1721" s="400">
        <v>6.3033999999999999</v>
      </c>
      <c r="H1721" s="400">
        <v>4.5498000000000003</v>
      </c>
      <c r="I1721" s="400">
        <v>7.1528</v>
      </c>
      <c r="J1721" s="400">
        <v>7.4507000000000003</v>
      </c>
      <c r="K1721" s="400">
        <v>6.1447000000000003</v>
      </c>
      <c r="L1721" s="400">
        <v>12.314399999999999</v>
      </c>
      <c r="M1721" s="400">
        <v>6.1355000000000004</v>
      </c>
      <c r="N1721" s="400">
        <v>7.1471</v>
      </c>
      <c r="O1721" s="400">
        <v>4.0984999999999996</v>
      </c>
      <c r="P1721" s="399">
        <v>2.9483000000000001</v>
      </c>
      <c r="Q1721" s="399">
        <v>5.5006000000000004</v>
      </c>
      <c r="S1721" s="399">
        <v>5.4947999999999997</v>
      </c>
      <c r="W1721" s="399">
        <v>3.8384999999999998</v>
      </c>
      <c r="X1721" s="399">
        <v>1.9016</v>
      </c>
      <c r="Y1721" s="399">
        <v>5.3922999999999996</v>
      </c>
      <c r="Z1721" s="399">
        <v>11.2286</v>
      </c>
    </row>
    <row r="1722" spans="1:26">
      <c r="A1722" s="402">
        <v>45055</v>
      </c>
      <c r="E1722" s="400">
        <v>1.907</v>
      </c>
      <c r="G1722" s="400">
        <v>6.2887000000000004</v>
      </c>
      <c r="H1722" s="400">
        <v>4.5429000000000004</v>
      </c>
      <c r="I1722" s="400">
        <v>7.1356999999999999</v>
      </c>
      <c r="J1722" s="400">
        <v>7.4353999999999996</v>
      </c>
      <c r="K1722" s="400">
        <v>6.1325000000000003</v>
      </c>
      <c r="L1722" s="400">
        <v>12.300800000000001</v>
      </c>
      <c r="M1722" s="400">
        <v>6.1265000000000001</v>
      </c>
      <c r="N1722" s="400">
        <v>7.1329000000000002</v>
      </c>
      <c r="O1722" s="400">
        <v>4.0937999999999999</v>
      </c>
      <c r="P1722" s="399">
        <v>2.9434999999999998</v>
      </c>
      <c r="Q1722" s="399">
        <v>5.4951999999999996</v>
      </c>
      <c r="S1722" s="399">
        <v>5.4909999999999997</v>
      </c>
      <c r="W1722" s="399">
        <v>3.8353000000000002</v>
      </c>
      <c r="X1722" s="399">
        <v>1.8985000000000001</v>
      </c>
      <c r="Y1722" s="399">
        <v>5.3886000000000003</v>
      </c>
      <c r="Z1722" s="399">
        <v>11.2125</v>
      </c>
    </row>
    <row r="1723" spans="1:26">
      <c r="A1723" s="402">
        <v>45056</v>
      </c>
      <c r="E1723" s="400">
        <v>1.9051</v>
      </c>
      <c r="G1723" s="400">
        <v>6.3029000000000002</v>
      </c>
      <c r="H1723" s="400">
        <v>4.5460000000000003</v>
      </c>
      <c r="I1723" s="400">
        <v>7.1584000000000003</v>
      </c>
      <c r="J1723" s="400">
        <v>7.4541000000000004</v>
      </c>
      <c r="K1723" s="400">
        <v>6.1538000000000004</v>
      </c>
      <c r="L1723" s="400">
        <v>12.308</v>
      </c>
      <c r="M1723" s="400">
        <v>6.1458000000000004</v>
      </c>
      <c r="N1723" s="400">
        <v>7.1593</v>
      </c>
      <c r="O1723" s="400">
        <v>4.0946999999999996</v>
      </c>
      <c r="P1723" s="399">
        <v>2.9430999999999998</v>
      </c>
      <c r="Q1723" s="399">
        <v>5.4863</v>
      </c>
      <c r="S1723" s="399">
        <v>5.4913999999999996</v>
      </c>
      <c r="W1723" s="399">
        <v>3.8357999999999999</v>
      </c>
      <c r="X1723" s="399">
        <v>1.8967000000000001</v>
      </c>
      <c r="Y1723" s="399">
        <v>5.3886000000000003</v>
      </c>
      <c r="Z1723" s="399">
        <v>11.2232</v>
      </c>
    </row>
    <row r="1724" spans="1:26">
      <c r="A1724" s="402">
        <v>45057</v>
      </c>
      <c r="E1724" s="400">
        <v>1.9029</v>
      </c>
      <c r="G1724" s="400">
        <v>6.3208000000000002</v>
      </c>
      <c r="H1724" s="400">
        <v>4.5514999999999999</v>
      </c>
      <c r="I1724" s="400">
        <v>7.1905999999999999</v>
      </c>
      <c r="J1724" s="400">
        <v>7.4821999999999997</v>
      </c>
      <c r="K1724" s="400">
        <v>6.1779999999999999</v>
      </c>
      <c r="L1724" s="400">
        <v>12.3383</v>
      </c>
      <c r="M1724" s="400">
        <v>6.1675000000000004</v>
      </c>
      <c r="N1724" s="400">
        <v>7.1858000000000004</v>
      </c>
      <c r="O1724" s="400">
        <v>4.0918000000000001</v>
      </c>
      <c r="P1724" s="399">
        <v>2.9470000000000001</v>
      </c>
      <c r="Q1724" s="399">
        <v>5.4869000000000003</v>
      </c>
      <c r="S1724" s="399">
        <v>5.4913999999999996</v>
      </c>
      <c r="W1724" s="399">
        <v>3.8340000000000001</v>
      </c>
      <c r="X1724" s="399">
        <v>1.8949</v>
      </c>
      <c r="Y1724" s="399">
        <v>5.3898999999999999</v>
      </c>
      <c r="Z1724" s="399">
        <v>11.2395</v>
      </c>
    </row>
    <row r="1725" spans="1:26">
      <c r="A1725" s="402">
        <v>45058</v>
      </c>
      <c r="E1725" s="400">
        <v>1.8994</v>
      </c>
      <c r="G1725" s="400">
        <v>6.3063000000000002</v>
      </c>
      <c r="H1725" s="400">
        <v>4.5427999999999997</v>
      </c>
      <c r="I1725" s="400">
        <v>7.1673999999999998</v>
      </c>
      <c r="J1725" s="400">
        <v>7.4579000000000004</v>
      </c>
      <c r="K1725" s="400">
        <v>6.1547000000000001</v>
      </c>
      <c r="L1725" s="400">
        <v>12.325100000000001</v>
      </c>
      <c r="M1725" s="400">
        <v>6.1513</v>
      </c>
      <c r="N1725" s="400">
        <v>7.1635999999999997</v>
      </c>
      <c r="O1725" s="400">
        <v>4.0876999999999999</v>
      </c>
      <c r="P1725" s="399">
        <v>2.9468999999999999</v>
      </c>
      <c r="Q1725" s="399">
        <v>5.4855999999999998</v>
      </c>
      <c r="S1725" s="399">
        <v>5.4863999999999997</v>
      </c>
      <c r="W1725" s="399">
        <v>3.8313000000000001</v>
      </c>
      <c r="X1725" s="399">
        <v>1.8916999999999999</v>
      </c>
      <c r="Y1725" s="399">
        <v>5.3852000000000002</v>
      </c>
      <c r="Z1725" s="399">
        <v>11.219200000000001</v>
      </c>
    </row>
    <row r="1726" spans="1:26">
      <c r="A1726" s="402">
        <v>45061</v>
      </c>
      <c r="E1726" s="400">
        <v>1.8942000000000001</v>
      </c>
      <c r="G1726" s="400">
        <v>6.2920999999999996</v>
      </c>
      <c r="H1726" s="400">
        <v>4.5278999999999998</v>
      </c>
      <c r="I1726" s="400">
        <v>7.1410999999999998</v>
      </c>
      <c r="J1726" s="400">
        <v>7.4322999999999997</v>
      </c>
      <c r="K1726" s="400">
        <v>6.1372</v>
      </c>
      <c r="L1726" s="400">
        <v>12.294700000000001</v>
      </c>
      <c r="M1726" s="400">
        <v>6.1197999999999997</v>
      </c>
      <c r="N1726" s="400">
        <v>7.1261000000000001</v>
      </c>
      <c r="O1726" s="400">
        <v>4.0884</v>
      </c>
      <c r="P1726" s="399">
        <v>2.9441000000000002</v>
      </c>
      <c r="Q1726" s="399">
        <v>5.4832000000000001</v>
      </c>
      <c r="S1726" s="399">
        <v>5.4778000000000002</v>
      </c>
      <c r="W1726" s="399">
        <v>3.8306</v>
      </c>
      <c r="X1726" s="399">
        <v>1.8835999999999999</v>
      </c>
      <c r="Y1726" s="399">
        <v>5.3757000000000001</v>
      </c>
      <c r="Z1726" s="399">
        <v>11.190899999999999</v>
      </c>
    </row>
    <row r="1727" spans="1:26">
      <c r="A1727" s="402">
        <v>45062</v>
      </c>
      <c r="E1727" s="400">
        <v>1.8915999999999999</v>
      </c>
      <c r="G1727" s="400">
        <v>6.2774000000000001</v>
      </c>
      <c r="H1727" s="400">
        <v>4.5148999999999999</v>
      </c>
      <c r="I1727" s="400">
        <v>7.1166999999999998</v>
      </c>
      <c r="J1727" s="400">
        <v>7.4214000000000002</v>
      </c>
      <c r="K1727" s="400">
        <v>6.1253000000000002</v>
      </c>
      <c r="L1727" s="400">
        <v>12.306800000000001</v>
      </c>
      <c r="M1727" s="400">
        <v>6.1022999999999996</v>
      </c>
      <c r="N1727" s="400">
        <v>7.1052999999999997</v>
      </c>
      <c r="O1727" s="400">
        <v>4.0814000000000004</v>
      </c>
      <c r="P1727" s="399">
        <v>2.9419</v>
      </c>
      <c r="Q1727" s="399">
        <v>5.4790000000000001</v>
      </c>
      <c r="S1727" s="399">
        <v>5.4733999999999998</v>
      </c>
      <c r="W1727" s="399">
        <v>3.8241000000000001</v>
      </c>
      <c r="X1727" s="399">
        <v>1.8794999999999999</v>
      </c>
      <c r="Y1727" s="399">
        <v>5.3681000000000001</v>
      </c>
      <c r="Z1727" s="399">
        <v>11.163500000000001</v>
      </c>
    </row>
    <row r="1728" spans="1:26">
      <c r="A1728" s="402">
        <v>45063</v>
      </c>
      <c r="E1728" s="400">
        <v>1.8888</v>
      </c>
      <c r="G1728" s="400">
        <v>6.2878999999999996</v>
      </c>
      <c r="H1728" s="400">
        <v>4.5106999999999999</v>
      </c>
      <c r="I1728" s="400">
        <v>7.1307</v>
      </c>
      <c r="J1728" s="400">
        <v>7.4260999999999999</v>
      </c>
      <c r="K1728" s="400">
        <v>6.1173000000000002</v>
      </c>
      <c r="L1728" s="400">
        <v>12.340199999999999</v>
      </c>
      <c r="M1728" s="400">
        <v>6.0987</v>
      </c>
      <c r="N1728" s="400">
        <v>7.0986000000000002</v>
      </c>
      <c r="O1728" s="400">
        <v>4.0761000000000003</v>
      </c>
      <c r="P1728" s="399">
        <v>2.9388999999999998</v>
      </c>
      <c r="Q1728" s="399">
        <v>5.4730999999999996</v>
      </c>
      <c r="S1728" s="399">
        <v>5.4717000000000002</v>
      </c>
      <c r="W1728" s="399">
        <v>3.8201000000000001</v>
      </c>
      <c r="X1728" s="399">
        <v>1.8758999999999999</v>
      </c>
      <c r="Y1728" s="399">
        <v>5.3638000000000003</v>
      </c>
      <c r="Z1728" s="399">
        <v>11.1648</v>
      </c>
    </row>
    <row r="1729" spans="1:26">
      <c r="A1729" s="402">
        <v>45064</v>
      </c>
      <c r="E1729" s="400">
        <v>1.8849</v>
      </c>
      <c r="G1729" s="400">
        <v>6.2436999999999996</v>
      </c>
      <c r="H1729" s="400">
        <v>4.4943999999999997</v>
      </c>
      <c r="I1729" s="400">
        <v>7.0640000000000001</v>
      </c>
      <c r="J1729" s="400">
        <v>7.3819999999999997</v>
      </c>
      <c r="K1729" s="400">
        <v>6.0942999999999996</v>
      </c>
      <c r="L1729" s="400">
        <v>12.314399999999999</v>
      </c>
      <c r="M1729" s="400">
        <v>6.0780000000000003</v>
      </c>
      <c r="N1729" s="400">
        <v>7.0735999999999999</v>
      </c>
      <c r="O1729" s="400">
        <v>4.0697000000000001</v>
      </c>
      <c r="P1729" s="399">
        <v>2.9354</v>
      </c>
      <c r="Q1729" s="399">
        <v>5.4679000000000002</v>
      </c>
      <c r="S1729" s="399">
        <v>5.4634999999999998</v>
      </c>
      <c r="W1729" s="399">
        <v>3.8153000000000001</v>
      </c>
      <c r="X1729" s="399">
        <v>1.8725000000000001</v>
      </c>
      <c r="Y1729" s="399">
        <v>5.3558000000000003</v>
      </c>
      <c r="Z1729" s="399">
        <v>11.130100000000001</v>
      </c>
    </row>
    <row r="1730" spans="1:26">
      <c r="A1730" s="402">
        <v>45065</v>
      </c>
      <c r="E1730" s="400">
        <v>1.8826000000000001</v>
      </c>
      <c r="G1730" s="400">
        <v>6.2610999999999999</v>
      </c>
      <c r="H1730" s="400">
        <v>4.4988999999999999</v>
      </c>
      <c r="I1730" s="400">
        <v>7.0834999999999999</v>
      </c>
      <c r="J1730" s="400">
        <v>7.3753000000000002</v>
      </c>
      <c r="K1730" s="400">
        <v>6.0728999999999997</v>
      </c>
      <c r="L1730" s="400">
        <v>12.3018</v>
      </c>
      <c r="M1730" s="400">
        <v>6.0662000000000003</v>
      </c>
      <c r="N1730" s="400">
        <v>7.0571999999999999</v>
      </c>
      <c r="O1730" s="400">
        <v>4.0671999999999997</v>
      </c>
      <c r="P1730" s="399">
        <v>2.9323999999999999</v>
      </c>
      <c r="Q1730" s="399">
        <v>5.4592000000000001</v>
      </c>
      <c r="S1730" s="399">
        <v>5.4626999999999999</v>
      </c>
      <c r="W1730" s="399">
        <v>3.8132000000000001</v>
      </c>
      <c r="X1730" s="399">
        <v>1.8703000000000001</v>
      </c>
      <c r="Y1730" s="399">
        <v>5.3559000000000001</v>
      </c>
      <c r="Z1730" s="399">
        <v>11.1495</v>
      </c>
    </row>
    <row r="1731" spans="1:26">
      <c r="A1731" s="402">
        <v>45068</v>
      </c>
      <c r="E1731" s="400">
        <v>1.8738999999999999</v>
      </c>
      <c r="G1731" s="400">
        <v>6.2381000000000002</v>
      </c>
      <c r="H1731" s="400">
        <v>4.4893999999999998</v>
      </c>
      <c r="I1731" s="400">
        <v>7.0613999999999999</v>
      </c>
      <c r="J1731" s="400">
        <v>7.3632999999999997</v>
      </c>
      <c r="K1731" s="400">
        <v>6.0553999999999997</v>
      </c>
      <c r="L1731" s="400">
        <v>12.3162</v>
      </c>
      <c r="M1731" s="400">
        <v>6.0574000000000003</v>
      </c>
      <c r="N1731" s="400">
        <v>7.0486000000000004</v>
      </c>
      <c r="O1731" s="400">
        <v>4.0602</v>
      </c>
      <c r="P1731" s="399">
        <v>2.9260000000000002</v>
      </c>
      <c r="Q1731" s="399">
        <v>5.4489000000000001</v>
      </c>
      <c r="S1731" s="399">
        <v>5.4523000000000001</v>
      </c>
      <c r="W1731" s="399">
        <v>3.8054000000000001</v>
      </c>
      <c r="X1731" s="399">
        <v>1.8622000000000001</v>
      </c>
      <c r="Y1731" s="399">
        <v>5.3472</v>
      </c>
      <c r="Z1731" s="399">
        <v>11.139099999999999</v>
      </c>
    </row>
    <row r="1732" spans="1:26">
      <c r="A1732" s="402">
        <v>45069</v>
      </c>
      <c r="E1732" s="400">
        <v>1.871</v>
      </c>
      <c r="G1732" s="400">
        <v>6.2266000000000004</v>
      </c>
      <c r="H1732" s="400">
        <v>4.4880000000000004</v>
      </c>
      <c r="I1732" s="400">
        <v>7.0534999999999997</v>
      </c>
      <c r="J1732" s="400">
        <v>7.3536999999999999</v>
      </c>
      <c r="K1732" s="400">
        <v>6.0589000000000004</v>
      </c>
      <c r="L1732" s="400">
        <v>12.3017</v>
      </c>
      <c r="M1732" s="400">
        <v>6.0579000000000001</v>
      </c>
      <c r="N1732" s="400">
        <v>7.0502000000000002</v>
      </c>
      <c r="O1732" s="400">
        <v>4.0571999999999999</v>
      </c>
      <c r="P1732" s="399">
        <v>2.9249999999999998</v>
      </c>
      <c r="Q1732" s="399">
        <v>5.4404000000000003</v>
      </c>
      <c r="S1732" s="399">
        <v>5.4488000000000003</v>
      </c>
      <c r="W1732" s="399">
        <v>3.8027000000000002</v>
      </c>
      <c r="X1732" s="399">
        <v>1.8595999999999999</v>
      </c>
      <c r="Y1732" s="399">
        <v>5.3453999999999997</v>
      </c>
      <c r="Z1732" s="399">
        <v>11.1404</v>
      </c>
    </row>
    <row r="1733" spans="1:26">
      <c r="A1733" s="402">
        <v>45070</v>
      </c>
      <c r="E1733" s="400">
        <v>1.8682000000000001</v>
      </c>
      <c r="G1733" s="400">
        <v>6.2306999999999997</v>
      </c>
      <c r="H1733" s="400">
        <v>4.4881000000000002</v>
      </c>
      <c r="I1733" s="400">
        <v>7.0639000000000003</v>
      </c>
      <c r="J1733" s="400">
        <v>7.3464999999999998</v>
      </c>
      <c r="K1733" s="400">
        <v>6.0457000000000001</v>
      </c>
      <c r="L1733" s="400">
        <v>12.285</v>
      </c>
      <c r="M1733" s="400">
        <v>6.0483000000000002</v>
      </c>
      <c r="N1733" s="400">
        <v>7.0355999999999996</v>
      </c>
      <c r="O1733" s="400">
        <v>4.0469999999999997</v>
      </c>
      <c r="P1733" s="399">
        <v>2.9224999999999999</v>
      </c>
      <c r="Q1733" s="399">
        <v>5.4352</v>
      </c>
      <c r="S1733" s="399">
        <v>5.4461000000000004</v>
      </c>
      <c r="W1733" s="399">
        <v>3.7936000000000001</v>
      </c>
      <c r="X1733" s="399">
        <v>1.8566</v>
      </c>
      <c r="Y1733" s="399">
        <v>5.3433000000000002</v>
      </c>
      <c r="Z1733" s="399">
        <v>11.1508</v>
      </c>
    </row>
    <row r="1734" spans="1:26">
      <c r="A1734" s="402">
        <v>45071</v>
      </c>
      <c r="E1734" s="400">
        <v>1.865</v>
      </c>
      <c r="G1734" s="400">
        <v>6.2237999999999998</v>
      </c>
      <c r="H1734" s="400">
        <v>4.4824999999999999</v>
      </c>
      <c r="I1734" s="400">
        <v>7.0614999999999997</v>
      </c>
      <c r="J1734" s="400">
        <v>7.3289999999999997</v>
      </c>
      <c r="K1734" s="400">
        <v>6.0368000000000004</v>
      </c>
      <c r="L1734" s="400">
        <v>12.258699999999999</v>
      </c>
      <c r="M1734" s="400">
        <v>6.0441000000000003</v>
      </c>
      <c r="N1734" s="400">
        <v>7.0339</v>
      </c>
      <c r="O1734" s="400">
        <v>4.0434000000000001</v>
      </c>
      <c r="P1734" s="399">
        <v>2.9211</v>
      </c>
      <c r="Q1734" s="399">
        <v>5.4261999999999997</v>
      </c>
      <c r="S1734" s="399">
        <v>5.4417</v>
      </c>
      <c r="W1734" s="399">
        <v>3.7906</v>
      </c>
      <c r="X1734" s="399">
        <v>1.8532</v>
      </c>
      <c r="Y1734" s="399">
        <v>5.3394000000000004</v>
      </c>
      <c r="Z1734" s="399">
        <v>11.144299999999999</v>
      </c>
    </row>
    <row r="1735" spans="1:26">
      <c r="A1735" s="402">
        <v>45072</v>
      </c>
      <c r="E1735" s="400">
        <v>1.8617999999999999</v>
      </c>
      <c r="G1735" s="400">
        <v>6.2089999999999996</v>
      </c>
      <c r="H1735" s="400">
        <v>4.4737</v>
      </c>
      <c r="I1735" s="400">
        <v>7.0320999999999998</v>
      </c>
      <c r="J1735" s="400">
        <v>7.3243999999999998</v>
      </c>
      <c r="K1735" s="400">
        <v>6.0480999999999998</v>
      </c>
      <c r="L1735" s="400">
        <v>12.2729</v>
      </c>
      <c r="M1735" s="400">
        <v>6.0522</v>
      </c>
      <c r="N1735" s="400">
        <v>7.0468999999999999</v>
      </c>
      <c r="O1735" s="400">
        <v>4.0399000000000003</v>
      </c>
      <c r="P1735" s="399">
        <v>2.9174000000000002</v>
      </c>
      <c r="Q1735" s="399">
        <v>5.4276</v>
      </c>
      <c r="S1735" s="399">
        <v>5.4367999999999999</v>
      </c>
      <c r="W1735" s="399">
        <v>3.7873000000000001</v>
      </c>
      <c r="X1735" s="399">
        <v>1.8493999999999999</v>
      </c>
      <c r="Y1735" s="399">
        <v>5.3342999999999998</v>
      </c>
      <c r="Z1735" s="399">
        <v>11.125400000000001</v>
      </c>
    </row>
    <row r="1736" spans="1:26">
      <c r="A1736" s="402">
        <v>45075</v>
      </c>
      <c r="E1736" s="400">
        <v>1.8549</v>
      </c>
      <c r="G1736" s="400">
        <v>6.2457000000000003</v>
      </c>
      <c r="H1736" s="400">
        <v>4.4816000000000003</v>
      </c>
      <c r="I1736" s="400">
        <v>7.0837000000000003</v>
      </c>
      <c r="J1736" s="400">
        <v>7.3345000000000002</v>
      </c>
      <c r="K1736" s="400">
        <v>6.0401999999999996</v>
      </c>
      <c r="L1736" s="400">
        <v>12.2567</v>
      </c>
      <c r="M1736" s="400">
        <v>6.0475000000000003</v>
      </c>
      <c r="N1736" s="400">
        <v>7.0395000000000003</v>
      </c>
      <c r="O1736" s="400">
        <v>4.0317999999999996</v>
      </c>
      <c r="P1736" s="399">
        <v>2.9070999999999998</v>
      </c>
      <c r="Q1736" s="399">
        <v>5.4226000000000001</v>
      </c>
      <c r="S1736" s="399">
        <v>5.4343000000000004</v>
      </c>
      <c r="W1736" s="399">
        <v>3.78</v>
      </c>
      <c r="X1736" s="399">
        <v>1.8431</v>
      </c>
      <c r="Y1736" s="399">
        <v>5.3342000000000001</v>
      </c>
      <c r="Z1736" s="399">
        <v>11.1593</v>
      </c>
    </row>
    <row r="1737" spans="1:26">
      <c r="A1737" s="402">
        <v>45076</v>
      </c>
      <c r="E1737" s="400">
        <v>1.8541000000000001</v>
      </c>
      <c r="G1737" s="400">
        <v>6.2755999999999998</v>
      </c>
      <c r="H1737" s="400">
        <v>4.4916999999999998</v>
      </c>
      <c r="I1737" s="400">
        <v>7.1195000000000004</v>
      </c>
      <c r="J1737" s="400">
        <v>7.3617999999999997</v>
      </c>
      <c r="K1737" s="400">
        <v>6.0688000000000004</v>
      </c>
      <c r="L1737" s="400">
        <v>12.2639</v>
      </c>
      <c r="M1737" s="400">
        <v>6.0758000000000001</v>
      </c>
      <c r="N1737" s="400">
        <v>7.0754999999999999</v>
      </c>
      <c r="O1737" s="400">
        <v>4.0354999999999999</v>
      </c>
      <c r="P1737" s="399">
        <v>2.9093</v>
      </c>
      <c r="Q1737" s="399">
        <v>5.4273999999999996</v>
      </c>
      <c r="S1737" s="399">
        <v>5.4368999999999996</v>
      </c>
      <c r="W1737" s="399">
        <v>3.7824</v>
      </c>
      <c r="X1737" s="399">
        <v>1.8423</v>
      </c>
      <c r="Y1737" s="399">
        <v>5.3381999999999996</v>
      </c>
      <c r="Z1737" s="399">
        <v>11.1845</v>
      </c>
    </row>
    <row r="1738" spans="1:26">
      <c r="A1738" s="402">
        <v>45077</v>
      </c>
      <c r="E1738" s="400">
        <v>1.8528</v>
      </c>
      <c r="G1738" s="400">
        <v>6.2903000000000002</v>
      </c>
      <c r="H1738" s="400">
        <v>4.4980000000000002</v>
      </c>
      <c r="I1738" s="400">
        <v>7.1420000000000003</v>
      </c>
      <c r="J1738" s="400">
        <v>7.3826999999999998</v>
      </c>
      <c r="K1738" s="400">
        <v>6.0945</v>
      </c>
      <c r="L1738" s="400">
        <v>12.258699999999999</v>
      </c>
      <c r="M1738" s="400">
        <v>6.0922000000000001</v>
      </c>
      <c r="N1738" s="400">
        <v>7.0928000000000004</v>
      </c>
      <c r="O1738" s="400">
        <v>4.0327999999999999</v>
      </c>
      <c r="P1738" s="399">
        <v>2.9079999999999999</v>
      </c>
      <c r="Q1738" s="399">
        <v>5.4349999999999996</v>
      </c>
      <c r="S1738" s="399">
        <v>5.4386999999999999</v>
      </c>
      <c r="W1738" s="399">
        <v>3.7810999999999999</v>
      </c>
      <c r="X1738" s="399">
        <v>1.8408</v>
      </c>
      <c r="Y1738" s="399">
        <v>5.3403999999999998</v>
      </c>
      <c r="Z1738" s="399">
        <v>11.202400000000001</v>
      </c>
    </row>
    <row r="1739" spans="1:26">
      <c r="A1739" s="402">
        <v>45078</v>
      </c>
      <c r="E1739" s="400">
        <v>1.9395</v>
      </c>
      <c r="G1739" s="400">
        <v>6.4314</v>
      </c>
      <c r="H1739" s="400">
        <v>4.5663999999999998</v>
      </c>
      <c r="I1739" s="400">
        <v>7.2614999999999998</v>
      </c>
      <c r="J1739" s="400">
        <v>7.4626999999999999</v>
      </c>
      <c r="K1739" s="400">
        <v>6.1928999999999998</v>
      </c>
      <c r="L1739" s="400">
        <v>12.3017</v>
      </c>
      <c r="M1739" s="400">
        <v>6.1787999999999998</v>
      </c>
      <c r="N1739" s="400">
        <v>7.1917999999999997</v>
      </c>
      <c r="O1739" s="400">
        <v>4.0843999999999996</v>
      </c>
      <c r="P1739" s="399">
        <v>2.9466000000000001</v>
      </c>
      <c r="Q1739" s="399">
        <v>5.4645000000000001</v>
      </c>
      <c r="S1739" s="399">
        <v>5.4473000000000003</v>
      </c>
      <c r="W1739" s="399">
        <v>3.8378000000000001</v>
      </c>
      <c r="X1739" s="399">
        <v>1.9437</v>
      </c>
      <c r="Y1739" s="399">
        <v>5.4100999999999999</v>
      </c>
      <c r="Z1739" s="399">
        <v>11.2143</v>
      </c>
    </row>
    <row r="1740" spans="1:26">
      <c r="A1740" s="402">
        <v>45079</v>
      </c>
      <c r="E1740" s="400">
        <v>1.9369000000000001</v>
      </c>
      <c r="G1740" s="400">
        <v>6.4409999999999998</v>
      </c>
      <c r="H1740" s="400">
        <v>4.5586000000000002</v>
      </c>
      <c r="I1740" s="400">
        <v>7.2534999999999998</v>
      </c>
      <c r="J1740" s="400">
        <v>7.4458000000000002</v>
      </c>
      <c r="K1740" s="400">
        <v>6.1660000000000004</v>
      </c>
      <c r="L1740" s="400">
        <v>12.2979</v>
      </c>
      <c r="M1740" s="400">
        <v>6.1641000000000004</v>
      </c>
      <c r="N1740" s="400">
        <v>7.1736000000000004</v>
      </c>
      <c r="O1740" s="400">
        <v>4.0890000000000004</v>
      </c>
      <c r="P1740" s="399">
        <v>2.9441999999999999</v>
      </c>
      <c r="Q1740" s="399">
        <v>5.4621000000000004</v>
      </c>
      <c r="S1740" s="399">
        <v>5.4459999999999997</v>
      </c>
      <c r="W1740" s="399">
        <v>3.8422000000000001</v>
      </c>
      <c r="X1740" s="399">
        <v>1.9398</v>
      </c>
      <c r="Y1740" s="399">
        <v>5.4040999999999997</v>
      </c>
      <c r="Z1740" s="399">
        <v>11.202199999999999</v>
      </c>
    </row>
    <row r="1741" spans="1:26">
      <c r="A1741" s="402">
        <v>45082</v>
      </c>
      <c r="E1741" s="400">
        <v>1.9276</v>
      </c>
      <c r="G1741" s="400">
        <v>6.4115000000000002</v>
      </c>
      <c r="H1741" s="400">
        <v>4.5429000000000004</v>
      </c>
      <c r="I1741" s="400">
        <v>7.2153999999999998</v>
      </c>
      <c r="J1741" s="400">
        <v>7.4222000000000001</v>
      </c>
      <c r="K1741" s="400">
        <v>6.1532</v>
      </c>
      <c r="L1741" s="400">
        <v>12.2796</v>
      </c>
      <c r="M1741" s="400">
        <v>6.1546000000000003</v>
      </c>
      <c r="N1741" s="400">
        <v>7.1631999999999998</v>
      </c>
      <c r="O1741" s="400">
        <v>4.0818000000000003</v>
      </c>
      <c r="P1741" s="399">
        <v>2.9323999999999999</v>
      </c>
      <c r="Q1741" s="399">
        <v>5.4596</v>
      </c>
      <c r="S1741" s="399">
        <v>5.4337999999999997</v>
      </c>
      <c r="W1741" s="399">
        <v>3.8357000000000001</v>
      </c>
      <c r="X1741" s="399">
        <v>1.9308000000000001</v>
      </c>
      <c r="Y1741" s="399">
        <v>5.3929</v>
      </c>
      <c r="Z1741" s="399">
        <v>11.1752</v>
      </c>
    </row>
    <row r="1742" spans="1:26">
      <c r="A1742" s="402">
        <v>45083</v>
      </c>
      <c r="E1742" s="400">
        <v>1.9246000000000001</v>
      </c>
      <c r="G1742" s="400">
        <v>6.3907999999999996</v>
      </c>
      <c r="H1742" s="400">
        <v>4.5404999999999998</v>
      </c>
      <c r="I1742" s="400">
        <v>7.2004999999999999</v>
      </c>
      <c r="J1742" s="400">
        <v>7.4260999999999999</v>
      </c>
      <c r="K1742" s="400">
        <v>6.165</v>
      </c>
      <c r="L1742" s="400">
        <v>12.293200000000001</v>
      </c>
      <c r="M1742" s="400">
        <v>6.1622000000000003</v>
      </c>
      <c r="N1742" s="400">
        <v>7.1744000000000003</v>
      </c>
      <c r="O1742" s="400">
        <v>4.0787000000000004</v>
      </c>
      <c r="P1742" s="399">
        <v>2.9285999999999999</v>
      </c>
      <c r="Q1742" s="399">
        <v>5.4596</v>
      </c>
      <c r="S1742" s="399">
        <v>5.4297000000000004</v>
      </c>
      <c r="W1742" s="399">
        <v>3.8332000000000002</v>
      </c>
      <c r="X1742" s="399">
        <v>1.9286000000000001</v>
      </c>
      <c r="Y1742" s="399">
        <v>5.3912000000000004</v>
      </c>
      <c r="Z1742" s="399">
        <v>11.168799999999999</v>
      </c>
    </row>
    <row r="1743" spans="1:26">
      <c r="A1743" s="402">
        <v>45084</v>
      </c>
      <c r="E1743" s="400">
        <v>1.9212</v>
      </c>
      <c r="G1743" s="400">
        <v>6.3771000000000004</v>
      </c>
      <c r="H1743" s="400">
        <v>4.5319000000000003</v>
      </c>
      <c r="I1743" s="400">
        <v>7.181</v>
      </c>
      <c r="J1743" s="400">
        <v>7.4051999999999998</v>
      </c>
      <c r="K1743" s="400">
        <v>6.1223999999999998</v>
      </c>
      <c r="L1743" s="400">
        <v>12.2964</v>
      </c>
      <c r="M1743" s="400">
        <v>6.1315</v>
      </c>
      <c r="N1743" s="400">
        <v>7.1345000000000001</v>
      </c>
      <c r="O1743" s="400">
        <v>4.0754999999999999</v>
      </c>
      <c r="P1743" s="399">
        <v>2.9275000000000002</v>
      </c>
      <c r="Q1743" s="399">
        <v>5.4657</v>
      </c>
      <c r="S1743" s="399">
        <v>5.4244000000000003</v>
      </c>
      <c r="W1743" s="399">
        <v>3.83</v>
      </c>
      <c r="X1743" s="399">
        <v>1.9249000000000001</v>
      </c>
      <c r="Y1743" s="399">
        <v>5.3856000000000002</v>
      </c>
      <c r="Z1743" s="399">
        <v>11.1547</v>
      </c>
    </row>
    <row r="1744" spans="1:26">
      <c r="A1744" s="402">
        <v>45085</v>
      </c>
      <c r="E1744" s="400">
        <v>1.9186000000000001</v>
      </c>
      <c r="G1744" s="400">
        <v>6.3775000000000004</v>
      </c>
      <c r="H1744" s="400">
        <v>4.5334000000000003</v>
      </c>
      <c r="I1744" s="400">
        <v>7.1852</v>
      </c>
      <c r="J1744" s="400">
        <v>7.4138999999999999</v>
      </c>
      <c r="K1744" s="400">
        <v>6.1479999999999997</v>
      </c>
      <c r="L1744" s="400">
        <v>12.2745</v>
      </c>
      <c r="M1744" s="400">
        <v>6.1433</v>
      </c>
      <c r="N1744" s="400">
        <v>7.1548999999999996</v>
      </c>
      <c r="O1744" s="400">
        <v>4.0734000000000004</v>
      </c>
      <c r="P1744" s="399">
        <v>2.9289000000000001</v>
      </c>
      <c r="Q1744" s="399">
        <v>5.4766000000000004</v>
      </c>
      <c r="S1744" s="399">
        <v>5.4229000000000003</v>
      </c>
      <c r="W1744" s="399">
        <v>3.8264999999999998</v>
      </c>
      <c r="X1744" s="399">
        <v>1.923</v>
      </c>
      <c r="Y1744" s="399">
        <v>5.3857999999999997</v>
      </c>
      <c r="Z1744" s="399">
        <v>11.1608</v>
      </c>
    </row>
    <row r="1745" spans="1:26">
      <c r="A1745" s="402">
        <v>45086</v>
      </c>
      <c r="E1745" s="400">
        <v>1.9167000000000001</v>
      </c>
      <c r="G1745" s="400">
        <v>6.4147999999999996</v>
      </c>
      <c r="H1745" s="400">
        <v>4.5397999999999996</v>
      </c>
      <c r="I1745" s="400">
        <v>7.2202999999999999</v>
      </c>
      <c r="J1745" s="400">
        <v>7.4259000000000004</v>
      </c>
      <c r="K1745" s="400">
        <v>6.1456</v>
      </c>
      <c r="L1745" s="400">
        <v>12.282299999999999</v>
      </c>
      <c r="M1745" s="400">
        <v>6.1416000000000004</v>
      </c>
      <c r="N1745" s="400">
        <v>7.1501000000000001</v>
      </c>
      <c r="O1745" s="400">
        <v>4.0724999999999998</v>
      </c>
      <c r="P1745" s="399">
        <v>2.9255</v>
      </c>
      <c r="Q1745" s="399">
        <v>5.4736000000000002</v>
      </c>
      <c r="S1745" s="399">
        <v>5.4245000000000001</v>
      </c>
      <c r="W1745" s="399">
        <v>3.8258999999999999</v>
      </c>
      <c r="X1745" s="399">
        <v>1.921</v>
      </c>
      <c r="Y1745" s="399">
        <v>5.3860999999999999</v>
      </c>
      <c r="Z1745" s="399">
        <v>11.1868</v>
      </c>
    </row>
    <row r="1746" spans="1:26">
      <c r="A1746" s="402">
        <v>45089</v>
      </c>
      <c r="E1746" s="400">
        <v>1.9093</v>
      </c>
      <c r="G1746" s="400">
        <v>6.4219999999999997</v>
      </c>
      <c r="H1746" s="400">
        <v>4.5326000000000004</v>
      </c>
      <c r="I1746" s="400">
        <v>7.2119999999999997</v>
      </c>
      <c r="J1746" s="400">
        <v>7.4142000000000001</v>
      </c>
      <c r="K1746" s="400">
        <v>6.1421999999999999</v>
      </c>
      <c r="L1746" s="400">
        <v>12.2746</v>
      </c>
      <c r="M1746" s="400">
        <v>6.1374000000000004</v>
      </c>
      <c r="N1746" s="400">
        <v>7.1494999999999997</v>
      </c>
      <c r="O1746" s="400">
        <v>4.0651999999999999</v>
      </c>
      <c r="P1746" s="399">
        <v>2.9174000000000002</v>
      </c>
      <c r="Q1746" s="399">
        <v>5.4762000000000004</v>
      </c>
      <c r="S1746" s="399">
        <v>5.4187000000000003</v>
      </c>
      <c r="W1746" s="399">
        <v>3.8191999999999999</v>
      </c>
      <c r="X1746" s="399">
        <v>1.9135</v>
      </c>
      <c r="Y1746" s="399">
        <v>5.3799000000000001</v>
      </c>
      <c r="Z1746" s="399">
        <v>11.173</v>
      </c>
    </row>
    <row r="1747" spans="1:26">
      <c r="A1747" s="402">
        <v>45090</v>
      </c>
      <c r="E1747" s="400">
        <v>1.9061999999999999</v>
      </c>
      <c r="G1747" s="400">
        <v>6.4192999999999998</v>
      </c>
      <c r="H1747" s="400">
        <v>4.5250000000000004</v>
      </c>
      <c r="I1747" s="400">
        <v>7.1967999999999996</v>
      </c>
      <c r="J1747" s="400">
        <v>7.3994999999999997</v>
      </c>
      <c r="K1747" s="400">
        <v>6.1143999999999998</v>
      </c>
      <c r="L1747" s="400">
        <v>12.287000000000001</v>
      </c>
      <c r="M1747" s="400">
        <v>6.1186999999999996</v>
      </c>
      <c r="N1747" s="400">
        <v>7.1298000000000004</v>
      </c>
      <c r="O1747" s="400">
        <v>4.0639000000000003</v>
      </c>
      <c r="P1747" s="399">
        <v>2.9182000000000001</v>
      </c>
      <c r="Q1747" s="399">
        <v>5.4748999999999999</v>
      </c>
      <c r="S1747" s="399">
        <v>5.415</v>
      </c>
      <c r="W1747" s="399">
        <v>3.8169</v>
      </c>
      <c r="X1747" s="399">
        <v>1.9098999999999999</v>
      </c>
      <c r="Y1747" s="399">
        <v>5.3742000000000001</v>
      </c>
      <c r="Z1747" s="399">
        <v>11.161799999999999</v>
      </c>
    </row>
    <row r="1748" spans="1:26">
      <c r="A1748" s="402">
        <v>45091</v>
      </c>
      <c r="E1748" s="400">
        <v>1.9025000000000001</v>
      </c>
      <c r="G1748" s="400">
        <v>6.4031000000000002</v>
      </c>
      <c r="H1748" s="400">
        <v>4.5199999999999996</v>
      </c>
      <c r="I1748" s="400">
        <v>7.1791</v>
      </c>
      <c r="J1748" s="400">
        <v>7.4054000000000002</v>
      </c>
      <c r="K1748" s="400">
        <v>6.1326999999999998</v>
      </c>
      <c r="L1748" s="400">
        <v>12.2864</v>
      </c>
      <c r="M1748" s="400">
        <v>6.1284000000000001</v>
      </c>
      <c r="N1748" s="400">
        <v>7.1475999999999997</v>
      </c>
      <c r="O1748" s="400">
        <v>4.0610999999999997</v>
      </c>
      <c r="P1748" s="399">
        <v>2.9154</v>
      </c>
      <c r="Q1748" s="399">
        <v>5.4698000000000002</v>
      </c>
      <c r="S1748" s="399">
        <v>5.4089</v>
      </c>
      <c r="W1748" s="399">
        <v>3.8134999999999999</v>
      </c>
      <c r="X1748" s="399">
        <v>1.9069</v>
      </c>
      <c r="Y1748" s="399">
        <v>5.3704000000000001</v>
      </c>
      <c r="Z1748" s="399">
        <v>11.155900000000001</v>
      </c>
    </row>
    <row r="1749" spans="1:26">
      <c r="A1749" s="402">
        <v>45092</v>
      </c>
      <c r="E1749" s="400">
        <v>1.8983000000000001</v>
      </c>
      <c r="G1749" s="400">
        <v>6.4047000000000001</v>
      </c>
      <c r="H1749" s="400">
        <v>4.5111999999999997</v>
      </c>
      <c r="I1749" s="400">
        <v>7.1814999999999998</v>
      </c>
      <c r="J1749" s="400">
        <v>7.4116</v>
      </c>
      <c r="K1749" s="400">
        <v>6.1539999999999999</v>
      </c>
      <c r="L1749" s="400">
        <v>12.2864</v>
      </c>
      <c r="M1749" s="400">
        <v>6.1497000000000002</v>
      </c>
      <c r="N1749" s="400">
        <v>7.1832000000000003</v>
      </c>
      <c r="O1749" s="400">
        <v>4.0679999999999996</v>
      </c>
      <c r="P1749" s="399">
        <v>2.9102999999999999</v>
      </c>
      <c r="Q1749" s="399">
        <v>5.4641999999999999</v>
      </c>
      <c r="S1749" s="399">
        <v>5.4180000000000001</v>
      </c>
      <c r="W1749" s="399">
        <v>3.8167</v>
      </c>
      <c r="X1749" s="399">
        <v>1.9019999999999999</v>
      </c>
      <c r="Y1749" s="399">
        <v>5.3632</v>
      </c>
      <c r="Z1749" s="399">
        <v>11.1509</v>
      </c>
    </row>
    <row r="1750" spans="1:26">
      <c r="A1750" s="402">
        <v>45093</v>
      </c>
      <c r="E1750" s="400">
        <v>1.8963000000000001</v>
      </c>
      <c r="G1750" s="400">
        <v>6.4447000000000001</v>
      </c>
      <c r="H1750" s="400">
        <v>4.5180999999999996</v>
      </c>
      <c r="I1750" s="400">
        <v>7.2229000000000001</v>
      </c>
      <c r="J1750" s="400">
        <v>7.4170999999999996</v>
      </c>
      <c r="K1750" s="400">
        <v>6.1436999999999999</v>
      </c>
      <c r="L1750" s="400">
        <v>12.293900000000001</v>
      </c>
      <c r="M1750" s="400">
        <v>6.1497999999999999</v>
      </c>
      <c r="N1750" s="400">
        <v>7.1825000000000001</v>
      </c>
      <c r="O1750" s="400">
        <v>4.0670999999999999</v>
      </c>
      <c r="P1750" s="399">
        <v>2.9104000000000001</v>
      </c>
      <c r="Q1750" s="399">
        <v>5.4626999999999999</v>
      </c>
      <c r="S1750" s="399">
        <v>5.4202000000000004</v>
      </c>
      <c r="W1750" s="399">
        <v>3.8161</v>
      </c>
      <c r="X1750" s="399">
        <v>1.9003000000000001</v>
      </c>
      <c r="Y1750" s="399">
        <v>5.3642000000000003</v>
      </c>
      <c r="Z1750" s="399">
        <v>11.1769</v>
      </c>
    </row>
    <row r="1751" spans="1:26">
      <c r="A1751" s="402">
        <v>45096</v>
      </c>
      <c r="E1751" s="400">
        <v>1.8874</v>
      </c>
      <c r="G1751" s="400">
        <v>6.3993000000000002</v>
      </c>
      <c r="H1751" s="400">
        <v>4.5026999999999999</v>
      </c>
      <c r="I1751" s="400">
        <v>7.1731999999999996</v>
      </c>
      <c r="J1751" s="400">
        <v>7.3940999999999999</v>
      </c>
      <c r="K1751" s="400">
        <v>6.1356999999999999</v>
      </c>
      <c r="L1751" s="400">
        <v>12.285500000000001</v>
      </c>
      <c r="M1751" s="400">
        <v>6.1407999999999996</v>
      </c>
      <c r="N1751" s="400">
        <v>7.1749999999999998</v>
      </c>
      <c r="O1751" s="400">
        <v>4.0590000000000002</v>
      </c>
      <c r="P1751" s="399">
        <v>2.9039000000000001</v>
      </c>
      <c r="Q1751" s="399">
        <v>5.4504999999999999</v>
      </c>
      <c r="S1751" s="399">
        <v>5.4080000000000004</v>
      </c>
      <c r="W1751" s="399">
        <v>3.8073000000000001</v>
      </c>
      <c r="X1751" s="399">
        <v>1.8918999999999999</v>
      </c>
      <c r="Y1751" s="399">
        <v>5.3543000000000003</v>
      </c>
      <c r="Z1751" s="399">
        <v>11.1454</v>
      </c>
    </row>
    <row r="1752" spans="1:26">
      <c r="A1752" s="402">
        <v>45097</v>
      </c>
      <c r="E1752" s="400">
        <v>1.8851</v>
      </c>
      <c r="G1752" s="400">
        <v>6.4356</v>
      </c>
      <c r="H1752" s="400">
        <v>4.5166000000000004</v>
      </c>
      <c r="I1752" s="400">
        <v>7.2294999999999998</v>
      </c>
      <c r="J1752" s="400">
        <v>7.4265999999999996</v>
      </c>
      <c r="K1752" s="400">
        <v>6.1505999999999998</v>
      </c>
      <c r="L1752" s="400">
        <v>12.32</v>
      </c>
      <c r="M1752" s="400">
        <v>6.1581999999999999</v>
      </c>
      <c r="N1752" s="400">
        <v>7.1928999999999998</v>
      </c>
      <c r="O1752" s="400">
        <v>4.0537000000000001</v>
      </c>
      <c r="P1752" s="399">
        <v>2.9083999999999999</v>
      </c>
      <c r="Q1752" s="399">
        <v>5.4466999999999999</v>
      </c>
      <c r="S1752" s="399">
        <v>5.4088000000000003</v>
      </c>
      <c r="W1752" s="399">
        <v>3.8031000000000001</v>
      </c>
      <c r="X1752" s="399">
        <v>1.8903000000000001</v>
      </c>
      <c r="Y1752" s="399">
        <v>5.3583999999999996</v>
      </c>
      <c r="Z1752" s="399">
        <v>11.1881</v>
      </c>
    </row>
    <row r="1753" spans="1:26">
      <c r="A1753" s="402">
        <v>45098</v>
      </c>
      <c r="E1753" s="400">
        <v>1.8821000000000001</v>
      </c>
      <c r="G1753" s="400">
        <v>6.4356999999999998</v>
      </c>
      <c r="H1753" s="400">
        <v>4.5111999999999997</v>
      </c>
      <c r="I1753" s="400">
        <v>7.226</v>
      </c>
      <c r="J1753" s="400">
        <v>7.4210000000000003</v>
      </c>
      <c r="K1753" s="400">
        <v>6.1554000000000002</v>
      </c>
      <c r="L1753" s="400">
        <v>12.319599999999999</v>
      </c>
      <c r="M1753" s="400">
        <v>6.1555</v>
      </c>
      <c r="N1753" s="400">
        <v>7.1959</v>
      </c>
      <c r="O1753" s="400">
        <v>4.0476000000000001</v>
      </c>
      <c r="P1753" s="399">
        <v>2.9068000000000001</v>
      </c>
      <c r="Q1753" s="399">
        <v>5.4442000000000004</v>
      </c>
      <c r="S1753" s="399">
        <v>5.4051</v>
      </c>
      <c r="W1753" s="399">
        <v>3.7961</v>
      </c>
      <c r="X1753" s="399">
        <v>1.887</v>
      </c>
      <c r="Y1753" s="399">
        <v>5.3536000000000001</v>
      </c>
      <c r="Z1753" s="399">
        <v>11.1835</v>
      </c>
    </row>
    <row r="1754" spans="1:26">
      <c r="A1754" s="402">
        <v>45099</v>
      </c>
      <c r="E1754" s="400">
        <v>1.8783000000000001</v>
      </c>
      <c r="G1754" s="400">
        <v>6.4202000000000004</v>
      </c>
      <c r="H1754" s="400">
        <v>4.4985999999999997</v>
      </c>
      <c r="I1754" s="400">
        <v>7.2106000000000003</v>
      </c>
      <c r="J1754" s="400">
        <v>7.3986999999999998</v>
      </c>
      <c r="K1754" s="400">
        <v>6.1196999999999999</v>
      </c>
      <c r="L1754" s="400">
        <v>12.305400000000001</v>
      </c>
      <c r="M1754" s="400">
        <v>6.1275000000000004</v>
      </c>
      <c r="N1754" s="400">
        <v>7.1581999999999999</v>
      </c>
      <c r="O1754" s="400">
        <v>4.0407000000000002</v>
      </c>
      <c r="P1754" s="399">
        <v>2.9015</v>
      </c>
      <c r="Q1754" s="399">
        <v>5.4428000000000001</v>
      </c>
      <c r="S1754" s="399">
        <v>5.3989000000000003</v>
      </c>
      <c r="W1754" s="399">
        <v>3.7892000000000001</v>
      </c>
      <c r="X1754" s="399">
        <v>1.8827</v>
      </c>
      <c r="Y1754" s="399">
        <v>5.3459000000000003</v>
      </c>
      <c r="Z1754" s="399">
        <v>11.164300000000001</v>
      </c>
    </row>
    <row r="1755" spans="1:26">
      <c r="A1755" s="402">
        <v>45100</v>
      </c>
      <c r="E1755" s="400">
        <v>1.8768</v>
      </c>
      <c r="G1755" s="400">
        <v>6.4507000000000003</v>
      </c>
      <c r="H1755" s="400">
        <v>4.5144000000000002</v>
      </c>
      <c r="I1755" s="400">
        <v>7.2577999999999996</v>
      </c>
      <c r="J1755" s="400">
        <v>7.4195000000000002</v>
      </c>
      <c r="K1755" s="400">
        <v>6.1412000000000004</v>
      </c>
      <c r="L1755" s="400">
        <v>12.304500000000001</v>
      </c>
      <c r="M1755" s="400">
        <v>6.1478000000000002</v>
      </c>
      <c r="N1755" s="400">
        <v>7.1779999999999999</v>
      </c>
      <c r="O1755" s="400">
        <v>4.0347999999999997</v>
      </c>
      <c r="P1755" s="399">
        <v>2.8980999999999999</v>
      </c>
      <c r="Q1755" s="399">
        <v>5.4443999999999999</v>
      </c>
      <c r="S1755" s="399">
        <v>5.4020000000000001</v>
      </c>
      <c r="W1755" s="399">
        <v>3.7850999999999999</v>
      </c>
      <c r="X1755" s="399">
        <v>1.8822000000000001</v>
      </c>
      <c r="Y1755" s="399">
        <v>5.3522999999999996</v>
      </c>
      <c r="Z1755" s="399">
        <v>11.200900000000001</v>
      </c>
    </row>
    <row r="1756" spans="1:26">
      <c r="A1756" s="402">
        <v>45103</v>
      </c>
      <c r="E1756" s="400">
        <v>1.869</v>
      </c>
      <c r="G1756" s="400">
        <v>6.4535</v>
      </c>
      <c r="H1756" s="400">
        <v>4.5115999999999996</v>
      </c>
      <c r="I1756" s="400">
        <v>7.2621000000000002</v>
      </c>
      <c r="J1756" s="400">
        <v>7.4253</v>
      </c>
      <c r="K1756" s="400">
        <v>6.1364000000000001</v>
      </c>
      <c r="L1756" s="400">
        <v>12.318099999999999</v>
      </c>
      <c r="M1756" s="400">
        <v>6.1436999999999999</v>
      </c>
      <c r="N1756" s="400">
        <v>7.1737000000000002</v>
      </c>
      <c r="O1756" s="400">
        <v>4.0269000000000004</v>
      </c>
      <c r="P1756" s="399">
        <v>2.8908</v>
      </c>
      <c r="Q1756" s="399">
        <v>5.4427000000000003</v>
      </c>
      <c r="S1756" s="399">
        <v>5.3962000000000003</v>
      </c>
      <c r="W1756" s="399">
        <v>3.7770000000000001</v>
      </c>
      <c r="X1756" s="399">
        <v>1.8746</v>
      </c>
      <c r="Y1756" s="399">
        <v>5.3472999999999997</v>
      </c>
      <c r="Z1756" s="399">
        <v>11.2028</v>
      </c>
    </row>
    <row r="1757" spans="1:26">
      <c r="A1757" s="402">
        <v>45104</v>
      </c>
      <c r="E1757" s="400">
        <v>1.8651</v>
      </c>
      <c r="G1757" s="400">
        <v>6.4439000000000002</v>
      </c>
      <c r="H1757" s="400">
        <v>4.5004</v>
      </c>
      <c r="I1757" s="400">
        <v>7.2507999999999999</v>
      </c>
      <c r="J1757" s="400">
        <v>7.4143999999999997</v>
      </c>
      <c r="K1757" s="400">
        <v>6.1271000000000004</v>
      </c>
      <c r="L1757" s="400">
        <v>12.315200000000001</v>
      </c>
      <c r="M1757" s="400">
        <v>6.1333000000000002</v>
      </c>
      <c r="N1757" s="400">
        <v>7.1660000000000004</v>
      </c>
      <c r="O1757" s="400">
        <v>4.0263999999999998</v>
      </c>
      <c r="P1757" s="399">
        <v>2.8866999999999998</v>
      </c>
      <c r="Q1757" s="399">
        <v>5.4413</v>
      </c>
      <c r="S1757" s="399">
        <v>5.3902000000000001</v>
      </c>
      <c r="W1757" s="399">
        <v>3.7751999999999999</v>
      </c>
      <c r="X1757" s="399">
        <v>1.8704000000000001</v>
      </c>
      <c r="Y1757" s="399">
        <v>5.3403</v>
      </c>
      <c r="Z1757" s="399">
        <v>11.184699999999999</v>
      </c>
    </row>
    <row r="1758" spans="1:26">
      <c r="A1758" s="402">
        <v>45105</v>
      </c>
      <c r="E1758" s="400">
        <v>1.8626</v>
      </c>
      <c r="G1758" s="400">
        <v>6.4401000000000002</v>
      </c>
      <c r="H1758" s="400">
        <v>4.5035999999999996</v>
      </c>
      <c r="I1758" s="400">
        <v>7.2584</v>
      </c>
      <c r="J1758" s="400">
        <v>7.4142000000000001</v>
      </c>
      <c r="K1758" s="400">
        <v>6.1364000000000001</v>
      </c>
      <c r="L1758" s="400">
        <v>12.3005</v>
      </c>
      <c r="M1758" s="400">
        <v>6.1426999999999996</v>
      </c>
      <c r="N1758" s="400">
        <v>7.1752000000000002</v>
      </c>
      <c r="O1758" s="400">
        <v>4.0274999999999999</v>
      </c>
      <c r="P1758" s="399">
        <v>2.8822000000000001</v>
      </c>
      <c r="Q1758" s="399">
        <v>5.4438000000000004</v>
      </c>
      <c r="S1758" s="399">
        <v>5.3878000000000004</v>
      </c>
      <c r="W1758" s="399">
        <v>3.7772000000000001</v>
      </c>
      <c r="X1758" s="399">
        <v>1.8688</v>
      </c>
      <c r="Y1758" s="399">
        <v>5.3411</v>
      </c>
      <c r="Z1758" s="399">
        <v>11.1938</v>
      </c>
    </row>
    <row r="1759" spans="1:26">
      <c r="A1759" s="402">
        <v>45106</v>
      </c>
      <c r="E1759" s="400">
        <v>1.8588</v>
      </c>
      <c r="G1759" s="400">
        <v>6.4142999999999999</v>
      </c>
      <c r="H1759" s="400">
        <v>4.49</v>
      </c>
      <c r="I1759" s="400">
        <v>7.2232000000000003</v>
      </c>
      <c r="J1759" s="400">
        <v>7.3845000000000001</v>
      </c>
      <c r="K1759" s="400">
        <v>6.0865</v>
      </c>
      <c r="L1759" s="400">
        <v>12.2988</v>
      </c>
      <c r="M1759" s="400">
        <v>6.1113999999999997</v>
      </c>
      <c r="N1759" s="400">
        <v>7.1345000000000001</v>
      </c>
      <c r="O1759" s="400">
        <v>4.0239000000000003</v>
      </c>
      <c r="P1759" s="399">
        <v>2.8788</v>
      </c>
      <c r="Q1759" s="399">
        <v>5.4371</v>
      </c>
      <c r="S1759" s="399">
        <v>5.3806000000000003</v>
      </c>
      <c r="W1759" s="399">
        <v>3.7740999999999998</v>
      </c>
      <c r="X1759" s="399">
        <v>1.8651</v>
      </c>
      <c r="Y1759" s="399">
        <v>5.3335999999999997</v>
      </c>
      <c r="Z1759" s="399">
        <v>11.167899999999999</v>
      </c>
    </row>
    <row r="1760" spans="1:26">
      <c r="A1760" s="402">
        <v>45107</v>
      </c>
      <c r="E1760" s="400">
        <v>1.8559000000000001</v>
      </c>
      <c r="G1760" s="400">
        <v>6.4158999999999997</v>
      </c>
      <c r="H1760" s="400">
        <v>4.4908999999999999</v>
      </c>
      <c r="I1760" s="400">
        <v>7.2302</v>
      </c>
      <c r="J1760" s="400">
        <v>7.3939000000000004</v>
      </c>
      <c r="K1760" s="400">
        <v>6.1176000000000004</v>
      </c>
      <c r="L1760" s="400">
        <v>12.264799999999999</v>
      </c>
      <c r="M1760" s="400">
        <v>6.1364000000000001</v>
      </c>
      <c r="N1760" s="400">
        <v>7.1714000000000002</v>
      </c>
      <c r="O1760" s="400">
        <v>4.0266999999999999</v>
      </c>
      <c r="P1760" s="399">
        <v>2.8776999999999999</v>
      </c>
      <c r="Q1760" s="399">
        <v>5.4368999999999996</v>
      </c>
      <c r="S1760" s="399">
        <v>5.3779000000000003</v>
      </c>
      <c r="W1760" s="399">
        <v>3.7761</v>
      </c>
      <c r="X1760" s="399">
        <v>1.8627</v>
      </c>
      <c r="Y1760" s="399">
        <v>5.3319999999999999</v>
      </c>
      <c r="Z1760" s="399">
        <v>11.1807</v>
      </c>
    </row>
    <row r="1761" spans="1:26">
      <c r="A1761" s="402">
        <v>45110</v>
      </c>
      <c r="E1761" s="400">
        <v>1.9054</v>
      </c>
      <c r="G1761" s="400">
        <v>6.3906000000000001</v>
      </c>
      <c r="H1761" s="400">
        <v>4.5766</v>
      </c>
      <c r="I1761" s="400">
        <v>7.2896999999999998</v>
      </c>
      <c r="J1761" s="400">
        <v>7.4489999999999998</v>
      </c>
      <c r="K1761" s="400">
        <v>6.1711999999999998</v>
      </c>
      <c r="L1761" s="400">
        <v>12.424099999999999</v>
      </c>
      <c r="M1761" s="400">
        <v>6.1852999999999998</v>
      </c>
      <c r="N1761" s="400">
        <v>7.1973000000000003</v>
      </c>
      <c r="O1761" s="400">
        <v>4.0476999999999999</v>
      </c>
      <c r="P1761" s="399">
        <v>2.8940999999999999</v>
      </c>
      <c r="Q1761" s="399">
        <v>5.5395000000000003</v>
      </c>
      <c r="S1761" s="399">
        <v>5.3792</v>
      </c>
      <c r="W1761" s="399">
        <v>3.8054000000000001</v>
      </c>
      <c r="X1761" s="399">
        <v>1.9618</v>
      </c>
      <c r="Y1761" s="399">
        <v>5.3929999999999998</v>
      </c>
      <c r="Z1761" s="399">
        <v>11.195499999999999</v>
      </c>
    </row>
    <row r="1762" spans="1:26">
      <c r="A1762" s="402">
        <v>45111</v>
      </c>
      <c r="E1762" s="400">
        <v>1.903</v>
      </c>
      <c r="G1762" s="400">
        <v>6.3602999999999996</v>
      </c>
      <c r="H1762" s="400">
        <v>4.5720999999999998</v>
      </c>
      <c r="I1762" s="400">
        <v>7.2632000000000003</v>
      </c>
      <c r="J1762" s="400">
        <v>7.4419000000000004</v>
      </c>
      <c r="K1762" s="400">
        <v>6.1684999999999999</v>
      </c>
      <c r="L1762" s="400">
        <v>12.431699999999999</v>
      </c>
      <c r="M1762" s="400">
        <v>6.1821999999999999</v>
      </c>
      <c r="N1762" s="400">
        <v>7.1946000000000003</v>
      </c>
      <c r="O1762" s="400">
        <v>4.0449999999999999</v>
      </c>
      <c r="P1762" s="399">
        <v>2.8984999999999999</v>
      </c>
      <c r="Q1762" s="399">
        <v>5.5376000000000003</v>
      </c>
      <c r="S1762" s="399">
        <v>5.3747999999999996</v>
      </c>
      <c r="W1762" s="399">
        <v>3.8029999999999999</v>
      </c>
      <c r="X1762" s="399">
        <v>1.9602999999999999</v>
      </c>
      <c r="Y1762" s="399">
        <v>5.3917000000000002</v>
      </c>
      <c r="Z1762" s="399">
        <v>11.179600000000001</v>
      </c>
    </row>
    <row r="1763" spans="1:26">
      <c r="A1763" s="402">
        <v>45112</v>
      </c>
      <c r="E1763" s="400">
        <v>1.9013</v>
      </c>
      <c r="G1763" s="400">
        <v>6.3647</v>
      </c>
      <c r="H1763" s="400">
        <v>4.5682</v>
      </c>
      <c r="I1763" s="400">
        <v>7.2512999999999996</v>
      </c>
      <c r="J1763" s="400">
        <v>7.4244000000000003</v>
      </c>
      <c r="K1763" s="400">
        <v>6.1334</v>
      </c>
      <c r="L1763" s="400">
        <v>12.446099999999999</v>
      </c>
      <c r="M1763" s="400">
        <v>6.1570999999999998</v>
      </c>
      <c r="N1763" s="400">
        <v>7.1607000000000003</v>
      </c>
      <c r="O1763" s="400">
        <v>4.0374999999999996</v>
      </c>
      <c r="P1763" s="399">
        <v>2.8967000000000001</v>
      </c>
      <c r="Q1763" s="399">
        <v>5.5372000000000003</v>
      </c>
      <c r="S1763" s="399">
        <v>5.3746</v>
      </c>
      <c r="W1763" s="399">
        <v>3.7968000000000002</v>
      </c>
      <c r="X1763" s="399">
        <v>1.9579</v>
      </c>
      <c r="Y1763" s="399">
        <v>5.3895</v>
      </c>
      <c r="Z1763" s="399">
        <v>11.169600000000001</v>
      </c>
    </row>
    <row r="1764" spans="1:26">
      <c r="A1764" s="402">
        <v>45113</v>
      </c>
      <c r="E1764" s="400">
        <v>1.8967000000000001</v>
      </c>
      <c r="G1764" s="400">
        <v>6.3041</v>
      </c>
      <c r="H1764" s="400">
        <v>4.5449999999999999</v>
      </c>
      <c r="I1764" s="400">
        <v>7.1864999999999997</v>
      </c>
      <c r="J1764" s="400">
        <v>7.3823999999999996</v>
      </c>
      <c r="K1764" s="400">
        <v>6.0919999999999996</v>
      </c>
      <c r="L1764" s="400">
        <v>12.4427</v>
      </c>
      <c r="M1764" s="400">
        <v>6.1140999999999996</v>
      </c>
      <c r="N1764" s="400">
        <v>7.1087999999999996</v>
      </c>
      <c r="O1764" s="400">
        <v>4.0243000000000002</v>
      </c>
      <c r="P1764" s="399">
        <v>2.8887999999999998</v>
      </c>
      <c r="Q1764" s="399">
        <v>5.5265000000000004</v>
      </c>
      <c r="S1764" s="399">
        <v>5.3634000000000004</v>
      </c>
      <c r="W1764" s="399">
        <v>3.7845</v>
      </c>
      <c r="X1764" s="399">
        <v>1.9533</v>
      </c>
      <c r="Y1764" s="399">
        <v>5.3768000000000002</v>
      </c>
      <c r="Z1764" s="399">
        <v>11.1251</v>
      </c>
    </row>
    <row r="1765" spans="1:26">
      <c r="A1765" s="402">
        <v>45114</v>
      </c>
      <c r="E1765" s="400">
        <v>1.8952</v>
      </c>
      <c r="G1765" s="400">
        <v>6.2937000000000003</v>
      </c>
      <c r="H1765" s="400">
        <v>4.5415000000000001</v>
      </c>
      <c r="I1765" s="400">
        <v>7.1638000000000002</v>
      </c>
      <c r="J1765" s="400">
        <v>7.3635999999999999</v>
      </c>
      <c r="K1765" s="400">
        <v>6.0711000000000004</v>
      </c>
      <c r="L1765" s="400">
        <v>12.3964</v>
      </c>
      <c r="M1765" s="400">
        <v>6.0979999999999999</v>
      </c>
      <c r="N1765" s="400">
        <v>7.0926999999999998</v>
      </c>
      <c r="O1765" s="400">
        <v>4.0229999999999997</v>
      </c>
      <c r="P1765" s="399">
        <v>2.8856999999999999</v>
      </c>
      <c r="Q1765" s="399">
        <v>5.5137</v>
      </c>
      <c r="S1765" s="399">
        <v>5.3620999999999999</v>
      </c>
      <c r="W1765" s="399">
        <v>3.7814999999999999</v>
      </c>
      <c r="X1765" s="399">
        <v>1.9519</v>
      </c>
      <c r="Y1765" s="399">
        <v>5.3764000000000003</v>
      </c>
      <c r="Z1765" s="399">
        <v>11.110300000000001</v>
      </c>
    </row>
    <row r="1766" spans="1:26">
      <c r="A1766" s="402">
        <v>45117</v>
      </c>
      <c r="E1766" s="400">
        <v>1.8866000000000001</v>
      </c>
      <c r="G1766" s="400">
        <v>6.2794999999999996</v>
      </c>
      <c r="H1766" s="400">
        <v>4.5336999999999996</v>
      </c>
      <c r="I1766" s="400">
        <v>7.1528999999999998</v>
      </c>
      <c r="J1766" s="400">
        <v>7.3489000000000004</v>
      </c>
      <c r="K1766" s="400">
        <v>6.0656999999999996</v>
      </c>
      <c r="L1766" s="400">
        <v>12.353999999999999</v>
      </c>
      <c r="M1766" s="400">
        <v>6.0918999999999999</v>
      </c>
      <c r="N1766" s="400">
        <v>7.0873999999999997</v>
      </c>
      <c r="O1766" s="400">
        <v>4.0163000000000002</v>
      </c>
      <c r="P1766" s="399">
        <v>2.8814000000000002</v>
      </c>
      <c r="Q1766" s="399">
        <v>5.5057999999999998</v>
      </c>
      <c r="S1766" s="399">
        <v>5.3529</v>
      </c>
      <c r="W1766" s="399">
        <v>3.7745000000000002</v>
      </c>
      <c r="X1766" s="399">
        <v>1.9437</v>
      </c>
      <c r="Y1766" s="399">
        <v>5.3681000000000001</v>
      </c>
      <c r="Z1766" s="399">
        <v>11.1037</v>
      </c>
    </row>
    <row r="1767" spans="1:26">
      <c r="A1767" s="402">
        <v>45118</v>
      </c>
      <c r="E1767" s="400">
        <v>1.8833</v>
      </c>
      <c r="G1767" s="400">
        <v>6.2587999999999999</v>
      </c>
      <c r="H1767" s="400">
        <v>4.5308999999999999</v>
      </c>
      <c r="I1767" s="400">
        <v>7.1380999999999997</v>
      </c>
      <c r="J1767" s="400">
        <v>7.3559000000000001</v>
      </c>
      <c r="K1767" s="400">
        <v>6.0765000000000002</v>
      </c>
      <c r="L1767" s="400">
        <v>12.366899999999999</v>
      </c>
      <c r="M1767" s="400">
        <v>6.1025999999999998</v>
      </c>
      <c r="N1767" s="400">
        <v>7.1055000000000001</v>
      </c>
      <c r="O1767" s="400">
        <v>4.0171000000000001</v>
      </c>
      <c r="P1767" s="399">
        <v>2.8786</v>
      </c>
      <c r="Q1767" s="399">
        <v>5.5114000000000001</v>
      </c>
      <c r="S1767" s="399">
        <v>5.3478000000000003</v>
      </c>
      <c r="W1767" s="399">
        <v>3.7746</v>
      </c>
      <c r="X1767" s="399">
        <v>1.9411</v>
      </c>
      <c r="Y1767" s="399">
        <v>5.3662000000000001</v>
      </c>
      <c r="Z1767" s="399">
        <v>11.098800000000001</v>
      </c>
    </row>
    <row r="1768" spans="1:26">
      <c r="A1768" s="402">
        <v>45119</v>
      </c>
      <c r="E1768" s="400">
        <v>1.8824000000000001</v>
      </c>
      <c r="G1768" s="400">
        <v>6.2914000000000003</v>
      </c>
      <c r="H1768" s="400">
        <v>4.5419</v>
      </c>
      <c r="I1768" s="400">
        <v>7.1708999999999996</v>
      </c>
      <c r="J1768" s="400">
        <v>7.3807999999999998</v>
      </c>
      <c r="K1768" s="400">
        <v>6.1028000000000002</v>
      </c>
      <c r="L1768" s="400">
        <v>12.3445</v>
      </c>
      <c r="M1768" s="400">
        <v>6.1262999999999996</v>
      </c>
      <c r="N1768" s="400">
        <v>7.1425999999999998</v>
      </c>
      <c r="O1768" s="400">
        <v>4.0248999999999997</v>
      </c>
      <c r="P1768" s="399">
        <v>2.8801000000000001</v>
      </c>
      <c r="Q1768" s="399">
        <v>5.5148000000000001</v>
      </c>
      <c r="S1768" s="399">
        <v>5.3517000000000001</v>
      </c>
      <c r="V1768" s="399">
        <v>3.1131000000000002</v>
      </c>
      <c r="W1768" s="399">
        <v>3.78</v>
      </c>
      <c r="X1768" s="399">
        <v>1.9404999999999999</v>
      </c>
      <c r="Y1768" s="399">
        <v>5.3712</v>
      </c>
      <c r="Z1768" s="399">
        <v>11.122299999999999</v>
      </c>
    </row>
    <row r="1769" spans="1:26">
      <c r="A1769" s="402">
        <v>45120</v>
      </c>
      <c r="E1769" s="400">
        <v>1.8809</v>
      </c>
      <c r="G1769" s="400">
        <v>6.3305999999999996</v>
      </c>
      <c r="H1769" s="400">
        <v>4.5540000000000003</v>
      </c>
      <c r="I1769" s="400">
        <v>7.2070999999999996</v>
      </c>
      <c r="J1769" s="400">
        <v>7.3981000000000003</v>
      </c>
      <c r="K1769" s="400">
        <v>6.1246</v>
      </c>
      <c r="L1769" s="400">
        <v>12.3292</v>
      </c>
      <c r="M1769" s="400">
        <v>6.1485000000000003</v>
      </c>
      <c r="N1769" s="400">
        <v>7.1737000000000002</v>
      </c>
      <c r="O1769" s="400">
        <v>4.0308999999999999</v>
      </c>
      <c r="P1769" s="399">
        <v>2.8812000000000002</v>
      </c>
      <c r="Q1769" s="399">
        <v>5.5244999999999997</v>
      </c>
      <c r="S1769" s="399">
        <v>5.3550000000000004</v>
      </c>
      <c r="V1769" s="399">
        <v>3.1156000000000001</v>
      </c>
      <c r="W1769" s="399">
        <v>3.7841999999999998</v>
      </c>
      <c r="X1769" s="399">
        <v>1.9397</v>
      </c>
      <c r="Y1769" s="399">
        <v>5.3757999999999999</v>
      </c>
      <c r="Z1769" s="399">
        <v>11.155799999999999</v>
      </c>
    </row>
    <row r="1770" spans="1:26">
      <c r="A1770" s="402">
        <v>45121</v>
      </c>
      <c r="E1770" s="400">
        <v>1.8777999999999999</v>
      </c>
      <c r="G1770" s="400">
        <v>6.3247</v>
      </c>
      <c r="H1770" s="400">
        <v>4.5517000000000003</v>
      </c>
      <c r="I1770" s="400">
        <v>7.2065000000000001</v>
      </c>
      <c r="J1770" s="400">
        <v>7.3890000000000002</v>
      </c>
      <c r="K1770" s="400">
        <v>6.1115000000000004</v>
      </c>
      <c r="L1770" s="400">
        <v>12.3001</v>
      </c>
      <c r="M1770" s="400">
        <v>6.1329000000000002</v>
      </c>
      <c r="N1770" s="400">
        <v>7.1558000000000002</v>
      </c>
      <c r="O1770" s="400">
        <v>4.0284000000000004</v>
      </c>
      <c r="P1770" s="399">
        <v>2.8797000000000001</v>
      </c>
      <c r="Q1770" s="399">
        <v>5.5210999999999997</v>
      </c>
      <c r="S1770" s="399">
        <v>5.351</v>
      </c>
      <c r="V1770" s="399">
        <v>3.1141000000000001</v>
      </c>
      <c r="W1770" s="399">
        <v>3.7810999999999999</v>
      </c>
      <c r="X1770" s="399">
        <v>1.9368000000000001</v>
      </c>
      <c r="Y1770" s="399">
        <v>5.3724999999999996</v>
      </c>
      <c r="Z1770" s="399">
        <v>11.1571</v>
      </c>
    </row>
    <row r="1771" spans="1:26">
      <c r="A1771" s="402">
        <v>45124</v>
      </c>
      <c r="E1771" s="400">
        <v>1.8714</v>
      </c>
      <c r="G1771" s="400">
        <v>6.3177000000000003</v>
      </c>
      <c r="H1771" s="400">
        <v>4.5457000000000001</v>
      </c>
      <c r="I1771" s="400">
        <v>7.2051999999999996</v>
      </c>
      <c r="J1771" s="400">
        <v>7.3787000000000003</v>
      </c>
      <c r="K1771" s="400">
        <v>6.1048</v>
      </c>
      <c r="L1771" s="400">
        <v>12.292</v>
      </c>
      <c r="M1771" s="400">
        <v>6.1254999999999997</v>
      </c>
      <c r="N1771" s="400">
        <v>7.1505000000000001</v>
      </c>
      <c r="O1771" s="400">
        <v>4.0305999999999997</v>
      </c>
      <c r="P1771" s="399">
        <v>2.89</v>
      </c>
      <c r="Q1771" s="399">
        <v>5.5156000000000001</v>
      </c>
      <c r="S1771" s="399">
        <v>5.3438999999999997</v>
      </c>
      <c r="V1771" s="399">
        <v>3.1086</v>
      </c>
      <c r="W1771" s="399">
        <v>3.7812999999999999</v>
      </c>
      <c r="X1771" s="399">
        <v>1.9293</v>
      </c>
      <c r="Y1771" s="399">
        <v>5.3662999999999998</v>
      </c>
      <c r="Z1771" s="399">
        <v>11.151400000000001</v>
      </c>
    </row>
    <row r="1772" spans="1:26">
      <c r="A1772" s="402">
        <v>45125</v>
      </c>
      <c r="E1772" s="400">
        <v>1.8708</v>
      </c>
      <c r="G1772" s="400">
        <v>6.3667999999999996</v>
      </c>
      <c r="H1772" s="400">
        <v>4.5591999999999997</v>
      </c>
      <c r="I1772" s="400">
        <v>7.2595000000000001</v>
      </c>
      <c r="J1772" s="400">
        <v>7.3997000000000002</v>
      </c>
      <c r="K1772" s="400">
        <v>6.1140999999999996</v>
      </c>
      <c r="L1772" s="400">
        <v>12.2654</v>
      </c>
      <c r="M1772" s="400">
        <v>6.1379000000000001</v>
      </c>
      <c r="N1772" s="400">
        <v>7.1635999999999997</v>
      </c>
      <c r="O1772" s="400">
        <v>4.0316000000000001</v>
      </c>
      <c r="P1772" s="399">
        <v>2.8881000000000001</v>
      </c>
      <c r="Q1772" s="399">
        <v>5.5167000000000002</v>
      </c>
      <c r="S1772" s="399">
        <v>5.3491999999999997</v>
      </c>
      <c r="V1772" s="399">
        <v>3.1078999999999999</v>
      </c>
      <c r="W1772" s="399">
        <v>3.7820999999999998</v>
      </c>
      <c r="X1772" s="399">
        <v>1.9289000000000001</v>
      </c>
      <c r="Y1772" s="399">
        <v>5.3711000000000002</v>
      </c>
      <c r="Z1772" s="399">
        <v>11.188599999999999</v>
      </c>
    </row>
    <row r="1773" spans="1:26">
      <c r="A1773" s="402">
        <v>45126</v>
      </c>
      <c r="E1773" s="400">
        <v>1.8676999999999999</v>
      </c>
      <c r="G1773" s="400">
        <v>6.3407999999999998</v>
      </c>
      <c r="H1773" s="400">
        <v>4.5503999999999998</v>
      </c>
      <c r="I1773" s="400">
        <v>7.2301000000000002</v>
      </c>
      <c r="J1773" s="400">
        <v>7.4070999999999998</v>
      </c>
      <c r="K1773" s="400">
        <v>6.1420000000000003</v>
      </c>
      <c r="L1773" s="400">
        <v>12.284700000000001</v>
      </c>
      <c r="M1773" s="400">
        <v>6.1642999999999999</v>
      </c>
      <c r="N1773" s="400">
        <v>7.1985999999999999</v>
      </c>
      <c r="O1773" s="400">
        <v>4.0308000000000002</v>
      </c>
      <c r="P1773" s="399">
        <v>2.8986000000000001</v>
      </c>
      <c r="Q1773" s="399">
        <v>5.5160999999999998</v>
      </c>
      <c r="S1773" s="399">
        <v>5.3440000000000003</v>
      </c>
      <c r="V1773" s="399">
        <v>3.1080999999999999</v>
      </c>
      <c r="W1773" s="399">
        <v>3.7826</v>
      </c>
      <c r="X1773" s="399">
        <v>1.9260999999999999</v>
      </c>
      <c r="Y1773" s="399">
        <v>5.367</v>
      </c>
      <c r="Z1773" s="399">
        <v>11.1717</v>
      </c>
    </row>
    <row r="1774" spans="1:26">
      <c r="A1774" s="402">
        <v>45127</v>
      </c>
      <c r="E1774" s="400">
        <v>1.8637999999999999</v>
      </c>
      <c r="G1774" s="400">
        <v>6.3266999999999998</v>
      </c>
      <c r="H1774" s="400">
        <v>4.5387000000000004</v>
      </c>
      <c r="I1774" s="400">
        <v>7.2042000000000002</v>
      </c>
      <c r="J1774" s="400">
        <v>7.3818000000000001</v>
      </c>
      <c r="K1774" s="400">
        <v>6.1040000000000001</v>
      </c>
      <c r="L1774" s="400">
        <v>12.3004</v>
      </c>
      <c r="M1774" s="400">
        <v>6.1348000000000003</v>
      </c>
      <c r="N1774" s="400">
        <v>7.1589</v>
      </c>
      <c r="O1774" s="400">
        <v>4.0237999999999996</v>
      </c>
      <c r="P1774" s="399">
        <v>2.9001000000000001</v>
      </c>
      <c r="Q1774" s="399">
        <v>5.5138999999999996</v>
      </c>
      <c r="S1774" s="399">
        <v>5.3383000000000003</v>
      </c>
      <c r="V1774" s="399">
        <v>3.1055000000000001</v>
      </c>
      <c r="W1774" s="399">
        <v>3.7770000000000001</v>
      </c>
      <c r="X1774" s="399">
        <v>1.9224000000000001</v>
      </c>
      <c r="Y1774" s="399">
        <v>5.3601000000000001</v>
      </c>
      <c r="Z1774" s="399">
        <v>11.1496</v>
      </c>
    </row>
    <row r="1775" spans="1:26">
      <c r="A1775" s="402">
        <v>45128</v>
      </c>
      <c r="E1775" s="400">
        <v>1.8615999999999999</v>
      </c>
      <c r="G1775" s="400">
        <v>6.3400999999999996</v>
      </c>
      <c r="H1775" s="400">
        <v>4.54</v>
      </c>
      <c r="I1775" s="400">
        <v>7.2168000000000001</v>
      </c>
      <c r="J1775" s="400">
        <v>7.3800999999999997</v>
      </c>
      <c r="K1775" s="400">
        <v>6.1032999999999999</v>
      </c>
      <c r="L1775" s="400">
        <v>12.3003</v>
      </c>
      <c r="M1775" s="400">
        <v>6.1371000000000002</v>
      </c>
      <c r="N1775" s="400">
        <v>7.1595000000000004</v>
      </c>
      <c r="O1775" s="400">
        <v>4.0217000000000001</v>
      </c>
      <c r="P1775" s="399">
        <v>2.8978999999999999</v>
      </c>
      <c r="Q1775" s="399">
        <v>5.5213999999999999</v>
      </c>
      <c r="S1775" s="399">
        <v>5.3376000000000001</v>
      </c>
      <c r="V1775" s="399">
        <v>3.1034000000000002</v>
      </c>
      <c r="W1775" s="399">
        <v>3.7753999999999999</v>
      </c>
      <c r="X1775" s="399">
        <v>1.9204000000000001</v>
      </c>
      <c r="Y1775" s="399">
        <v>5.3593999999999999</v>
      </c>
      <c r="Z1775" s="399">
        <v>11.1555</v>
      </c>
    </row>
    <row r="1776" spans="1:26">
      <c r="A1776" s="402">
        <v>45131</v>
      </c>
      <c r="E1776" s="400">
        <v>1.8542000000000001</v>
      </c>
      <c r="G1776" s="400">
        <v>6.3436000000000003</v>
      </c>
      <c r="H1776" s="400">
        <v>4.5368000000000004</v>
      </c>
      <c r="I1776" s="400">
        <v>7.2149000000000001</v>
      </c>
      <c r="J1776" s="400">
        <v>7.3806000000000003</v>
      </c>
      <c r="K1776" s="400">
        <v>6.0867000000000004</v>
      </c>
      <c r="L1776" s="400">
        <v>12.3254</v>
      </c>
      <c r="M1776" s="400">
        <v>6.1294000000000004</v>
      </c>
      <c r="N1776" s="400">
        <v>7.1487999999999996</v>
      </c>
      <c r="O1776" s="400">
        <v>4.0147000000000004</v>
      </c>
      <c r="P1776" s="399">
        <v>2.8898999999999999</v>
      </c>
      <c r="Q1776" s="399">
        <v>5.5163000000000002</v>
      </c>
      <c r="S1776" s="399">
        <v>5.3319000000000001</v>
      </c>
      <c r="V1776" s="399">
        <v>3.0968</v>
      </c>
      <c r="W1776" s="399">
        <v>3.7692999999999999</v>
      </c>
      <c r="X1776" s="399">
        <v>1.9136</v>
      </c>
      <c r="Y1776" s="399">
        <v>5.3548999999999998</v>
      </c>
      <c r="Z1776" s="399">
        <v>11.154999999999999</v>
      </c>
    </row>
    <row r="1777" spans="1:26">
      <c r="A1777" s="402">
        <v>45132</v>
      </c>
      <c r="E1777" s="400">
        <v>1.851</v>
      </c>
      <c r="G1777" s="400">
        <v>6.3258999999999999</v>
      </c>
      <c r="H1777" s="400">
        <v>4.532</v>
      </c>
      <c r="I1777" s="400">
        <v>7.2027999999999999</v>
      </c>
      <c r="J1777" s="400">
        <v>7.3685</v>
      </c>
      <c r="K1777" s="400">
        <v>6.0781000000000001</v>
      </c>
      <c r="L1777" s="400">
        <v>12.304500000000001</v>
      </c>
      <c r="M1777" s="400">
        <v>6.1273999999999997</v>
      </c>
      <c r="N1777" s="400">
        <v>7.1460999999999997</v>
      </c>
      <c r="O1777" s="400">
        <v>4.0098000000000003</v>
      </c>
      <c r="P1777" s="399">
        <v>2.8874</v>
      </c>
      <c r="Q1777" s="399">
        <v>5.5118</v>
      </c>
      <c r="S1777" s="399">
        <v>5.3274999999999997</v>
      </c>
      <c r="V1777" s="399">
        <v>3.0948000000000002</v>
      </c>
      <c r="W1777" s="399">
        <v>3.7652999999999999</v>
      </c>
      <c r="X1777" s="399">
        <v>1.9107000000000001</v>
      </c>
      <c r="Y1777" s="399">
        <v>5.3513999999999999</v>
      </c>
      <c r="Z1777" s="399">
        <v>11.1479</v>
      </c>
    </row>
    <row r="1778" spans="1:26">
      <c r="A1778" s="402">
        <v>45133</v>
      </c>
      <c r="E1778" s="400">
        <v>1.8474999999999999</v>
      </c>
      <c r="G1778" s="400">
        <v>6.3151999999999999</v>
      </c>
      <c r="H1778" s="400">
        <v>4.5225</v>
      </c>
      <c r="I1778" s="400">
        <v>7.1810999999999998</v>
      </c>
      <c r="J1778" s="400">
        <v>7.3692000000000002</v>
      </c>
      <c r="K1778" s="400">
        <v>6.0770999999999997</v>
      </c>
      <c r="L1778" s="400">
        <v>12.322100000000001</v>
      </c>
      <c r="M1778" s="400">
        <v>6.1280000000000001</v>
      </c>
      <c r="N1778" s="400">
        <v>7.1486999999999998</v>
      </c>
      <c r="O1778" s="400">
        <v>4.0061999999999998</v>
      </c>
      <c r="P1778" s="399">
        <v>2.8853</v>
      </c>
      <c r="Q1778" s="399">
        <v>5.5101000000000004</v>
      </c>
      <c r="S1778" s="399">
        <v>5.3226000000000004</v>
      </c>
      <c r="V1778" s="399">
        <v>3.0918000000000001</v>
      </c>
      <c r="W1778" s="399">
        <v>3.7614999999999998</v>
      </c>
      <c r="X1778" s="399">
        <v>1.907</v>
      </c>
      <c r="Y1778" s="399">
        <v>5.3449</v>
      </c>
      <c r="Z1778" s="399">
        <v>11.1303</v>
      </c>
    </row>
    <row r="1779" spans="1:26">
      <c r="A1779" s="402">
        <v>45134</v>
      </c>
      <c r="E1779" s="400">
        <v>1.8455999999999999</v>
      </c>
      <c r="G1779" s="400">
        <v>6.3140000000000001</v>
      </c>
      <c r="H1779" s="400">
        <v>4.5218999999999996</v>
      </c>
      <c r="I1779" s="400">
        <v>7.1721000000000004</v>
      </c>
      <c r="J1779" s="400">
        <v>7.3414999999999999</v>
      </c>
      <c r="K1779" s="400">
        <v>6.0218999999999996</v>
      </c>
      <c r="L1779" s="400">
        <v>12.329700000000001</v>
      </c>
      <c r="M1779" s="400">
        <v>6.0995999999999997</v>
      </c>
      <c r="N1779" s="400">
        <v>7.1052999999999997</v>
      </c>
      <c r="O1779" s="400">
        <v>4.0042999999999997</v>
      </c>
      <c r="P1779" s="399">
        <v>2.8803000000000001</v>
      </c>
      <c r="Q1779" s="399">
        <v>5.5106000000000002</v>
      </c>
      <c r="S1779" s="399">
        <v>5.3217999999999996</v>
      </c>
      <c r="V1779" s="399">
        <v>3.0901999999999998</v>
      </c>
      <c r="W1779" s="399">
        <v>3.7608000000000001</v>
      </c>
      <c r="X1779" s="399">
        <v>1.9056</v>
      </c>
      <c r="Y1779" s="399">
        <v>5.3448000000000002</v>
      </c>
      <c r="Z1779" s="399">
        <v>11.126200000000001</v>
      </c>
    </row>
    <row r="1780" spans="1:26">
      <c r="A1780" s="402">
        <v>45135</v>
      </c>
      <c r="E1780" s="400">
        <v>1.8432999999999999</v>
      </c>
      <c r="G1780" s="400">
        <v>6.3013000000000003</v>
      </c>
      <c r="H1780" s="400">
        <v>4.5198999999999998</v>
      </c>
      <c r="I1780" s="400">
        <v>7.1574</v>
      </c>
      <c r="J1780" s="400">
        <v>7.3285</v>
      </c>
      <c r="K1780" s="400">
        <v>6.0308999999999999</v>
      </c>
      <c r="L1780" s="400">
        <v>12.2677</v>
      </c>
      <c r="M1780" s="400">
        <v>6.1044999999999998</v>
      </c>
      <c r="N1780" s="400">
        <v>7.1157000000000004</v>
      </c>
      <c r="O1780" s="400">
        <v>4.0014000000000003</v>
      </c>
      <c r="P1780" s="399">
        <v>2.8761000000000001</v>
      </c>
      <c r="Q1780" s="399">
        <v>5.5057</v>
      </c>
      <c r="S1780" s="399">
        <v>5.3193999999999999</v>
      </c>
      <c r="V1780" s="399">
        <v>3.0901000000000001</v>
      </c>
      <c r="W1780" s="399">
        <v>3.7576000000000001</v>
      </c>
      <c r="X1780" s="399">
        <v>1.9036999999999999</v>
      </c>
      <c r="Y1780" s="399">
        <v>5.3433999999999999</v>
      </c>
      <c r="Z1780" s="399">
        <v>11.121</v>
      </c>
    </row>
    <row r="1781" spans="1:26">
      <c r="A1781" s="402">
        <v>45138</v>
      </c>
      <c r="E1781" s="400">
        <v>1.8353999999999999</v>
      </c>
      <c r="G1781" s="400">
        <v>6.2897999999999996</v>
      </c>
      <c r="H1781" s="400">
        <v>4.5134999999999996</v>
      </c>
      <c r="I1781" s="400">
        <v>7.1589</v>
      </c>
      <c r="J1781" s="400">
        <v>7.3055000000000003</v>
      </c>
      <c r="K1781" s="400">
        <v>6.0343</v>
      </c>
      <c r="L1781" s="400">
        <v>12.1822</v>
      </c>
      <c r="M1781" s="400">
        <v>6.1064999999999996</v>
      </c>
      <c r="N1781" s="400">
        <v>7.1193</v>
      </c>
      <c r="O1781" s="400">
        <v>3.9969999999999999</v>
      </c>
      <c r="P1781" s="399">
        <v>2.8769999999999998</v>
      </c>
      <c r="Q1781" s="399">
        <v>5.4984000000000002</v>
      </c>
      <c r="S1781" s="399">
        <v>5.3117000000000001</v>
      </c>
      <c r="V1781" s="399">
        <v>3.0861999999999998</v>
      </c>
      <c r="W1781" s="399">
        <v>3.7538</v>
      </c>
      <c r="X1781" s="399">
        <v>1.8962000000000001</v>
      </c>
      <c r="Y1781" s="399">
        <v>5.3369</v>
      </c>
      <c r="Z1781" s="399">
        <v>11.1153</v>
      </c>
    </row>
    <row r="1782" spans="1:26">
      <c r="A1782" s="402">
        <v>45139</v>
      </c>
      <c r="E1782" s="400">
        <v>1.9168000000000001</v>
      </c>
      <c r="G1782" s="400">
        <v>6.3220000000000001</v>
      </c>
      <c r="H1782" s="400">
        <v>4.5503999999999998</v>
      </c>
      <c r="I1782" s="400">
        <v>7.1909999999999998</v>
      </c>
      <c r="J1782" s="400">
        <v>7.3106999999999998</v>
      </c>
      <c r="K1782" s="400">
        <v>6.0472999999999999</v>
      </c>
      <c r="L1782" s="400">
        <v>12.1943</v>
      </c>
      <c r="M1782" s="400">
        <v>6.1116000000000001</v>
      </c>
      <c r="N1782" s="400">
        <v>7.0994000000000002</v>
      </c>
      <c r="O1782" s="400">
        <v>4.0156000000000001</v>
      </c>
      <c r="P1782" s="399">
        <v>2.8837000000000002</v>
      </c>
      <c r="Q1782" s="399">
        <v>5.5678000000000001</v>
      </c>
      <c r="S1782" s="399">
        <v>5.3433000000000002</v>
      </c>
      <c r="V1782" s="399">
        <v>3.1429</v>
      </c>
      <c r="W1782" s="399">
        <v>3.7837999999999998</v>
      </c>
      <c r="X1782" s="399">
        <v>1.9488000000000001</v>
      </c>
      <c r="Y1782" s="399">
        <v>5.3840000000000003</v>
      </c>
      <c r="Z1782" s="399">
        <v>11.138299999999999</v>
      </c>
    </row>
    <row r="1783" spans="1:26">
      <c r="A1783" s="402">
        <v>45140</v>
      </c>
      <c r="E1783" s="400">
        <v>1.9149</v>
      </c>
      <c r="G1783" s="400">
        <v>6.3159000000000001</v>
      </c>
      <c r="H1783" s="400">
        <v>4.5502000000000002</v>
      </c>
      <c r="I1783" s="400">
        <v>7.1893000000000002</v>
      </c>
      <c r="J1783" s="400">
        <v>7.2910000000000004</v>
      </c>
      <c r="K1783" s="400">
        <v>6.0155000000000003</v>
      </c>
      <c r="L1783" s="400">
        <v>12.168900000000001</v>
      </c>
      <c r="M1783" s="400">
        <v>6.0812999999999997</v>
      </c>
      <c r="N1783" s="400">
        <v>7.0537999999999998</v>
      </c>
      <c r="O1783" s="400">
        <v>4.0065</v>
      </c>
      <c r="P1783" s="399">
        <v>2.8820999999999999</v>
      </c>
      <c r="Q1783" s="399">
        <v>5.5627000000000004</v>
      </c>
      <c r="S1783" s="399">
        <v>5.3413000000000004</v>
      </c>
      <c r="V1783" s="399">
        <v>3.1396999999999999</v>
      </c>
      <c r="W1783" s="399">
        <v>3.7764000000000002</v>
      </c>
      <c r="X1783" s="399">
        <v>1.9470000000000001</v>
      </c>
      <c r="Y1783" s="399">
        <v>5.3830999999999998</v>
      </c>
      <c r="Z1783" s="399">
        <v>11.1395</v>
      </c>
    </row>
    <row r="1784" spans="1:26">
      <c r="A1784" s="402">
        <v>45141</v>
      </c>
      <c r="E1784" s="400">
        <v>1.9117999999999999</v>
      </c>
      <c r="G1784" s="400">
        <v>6.2889999999999997</v>
      </c>
      <c r="H1784" s="400">
        <v>4.5408999999999997</v>
      </c>
      <c r="I1784" s="400">
        <v>7.1632999999999996</v>
      </c>
      <c r="J1784" s="400">
        <v>7.2519999999999998</v>
      </c>
      <c r="K1784" s="400">
        <v>5.9508000000000001</v>
      </c>
      <c r="L1784" s="400">
        <v>12.146100000000001</v>
      </c>
      <c r="M1784" s="400">
        <v>6.0271999999999997</v>
      </c>
      <c r="N1784" s="400">
        <v>6.9809000000000001</v>
      </c>
      <c r="O1784" s="400">
        <v>3.9971000000000001</v>
      </c>
      <c r="P1784" s="399">
        <v>2.8871000000000002</v>
      </c>
      <c r="Q1784" s="399">
        <v>5.5491999999999999</v>
      </c>
      <c r="S1784" s="399">
        <v>5.3356000000000003</v>
      </c>
      <c r="V1784" s="399">
        <v>3.1341000000000001</v>
      </c>
      <c r="W1784" s="399">
        <v>3.7677</v>
      </c>
      <c r="X1784" s="399">
        <v>1.9442999999999999</v>
      </c>
      <c r="Y1784" s="399">
        <v>5.3780999999999999</v>
      </c>
      <c r="Z1784" s="399">
        <v>11.119899999999999</v>
      </c>
    </row>
    <row r="1785" spans="1:26">
      <c r="A1785" s="402">
        <v>45142</v>
      </c>
      <c r="E1785" s="400">
        <v>1.9091</v>
      </c>
      <c r="G1785" s="400">
        <v>6.2992999999999997</v>
      </c>
      <c r="H1785" s="400">
        <v>4.5395000000000003</v>
      </c>
      <c r="I1785" s="400">
        <v>7.1767000000000003</v>
      </c>
      <c r="J1785" s="400">
        <v>7.2713000000000001</v>
      </c>
      <c r="K1785" s="400">
        <v>5.9928999999999997</v>
      </c>
      <c r="L1785" s="400">
        <v>12.1241</v>
      </c>
      <c r="M1785" s="400">
        <v>6.0570000000000004</v>
      </c>
      <c r="N1785" s="400">
        <v>7.0269000000000004</v>
      </c>
      <c r="O1785" s="400">
        <v>3.9992000000000001</v>
      </c>
      <c r="P1785" s="399">
        <v>2.8837000000000002</v>
      </c>
      <c r="Q1785" s="399">
        <v>5.5449000000000002</v>
      </c>
      <c r="S1785" s="399">
        <v>5.3333000000000004</v>
      </c>
      <c r="V1785" s="399">
        <v>3.1307999999999998</v>
      </c>
      <c r="W1785" s="399">
        <v>3.7677</v>
      </c>
      <c r="X1785" s="399">
        <v>1.9415</v>
      </c>
      <c r="Y1785" s="399">
        <v>5.3754</v>
      </c>
      <c r="Z1785" s="399">
        <v>11.123699999999999</v>
      </c>
    </row>
    <row r="1786" spans="1:26">
      <c r="A1786" s="402">
        <v>45145</v>
      </c>
      <c r="E1786" s="400">
        <v>1.9009</v>
      </c>
      <c r="G1786" s="400">
        <v>6.2820999999999998</v>
      </c>
      <c r="H1786" s="400">
        <v>4.5289000000000001</v>
      </c>
      <c r="I1786" s="400">
        <v>7.1490999999999998</v>
      </c>
      <c r="J1786" s="400">
        <v>7.2445000000000004</v>
      </c>
      <c r="K1786" s="400">
        <v>5.9596999999999998</v>
      </c>
      <c r="L1786" s="400">
        <v>12.119400000000001</v>
      </c>
      <c r="M1786" s="400">
        <v>6.0319000000000003</v>
      </c>
      <c r="N1786" s="400">
        <v>6.9941000000000004</v>
      </c>
      <c r="O1786" s="400">
        <v>3.9916</v>
      </c>
      <c r="P1786" s="399">
        <v>2.8763999999999998</v>
      </c>
      <c r="Q1786" s="399">
        <v>5.5369000000000002</v>
      </c>
      <c r="S1786" s="399">
        <v>5.3238000000000003</v>
      </c>
      <c r="V1786" s="399">
        <v>3.1242999999999999</v>
      </c>
      <c r="W1786" s="399">
        <v>3.7606999999999999</v>
      </c>
      <c r="X1786" s="399">
        <v>1.9339999999999999</v>
      </c>
      <c r="Y1786" s="399">
        <v>5.3674999999999997</v>
      </c>
      <c r="Z1786" s="399">
        <v>11.1036</v>
      </c>
    </row>
    <row r="1787" spans="1:26">
      <c r="A1787" s="402">
        <v>45146</v>
      </c>
      <c r="E1787" s="400">
        <v>1.8989</v>
      </c>
      <c r="G1787" s="400">
        <v>6.3235999999999999</v>
      </c>
      <c r="H1787" s="400">
        <v>4.5420999999999996</v>
      </c>
      <c r="I1787" s="400">
        <v>7.2117000000000004</v>
      </c>
      <c r="J1787" s="400">
        <v>7.2792000000000003</v>
      </c>
      <c r="K1787" s="400">
        <v>5.9870000000000001</v>
      </c>
      <c r="L1787" s="400">
        <v>12.151899999999999</v>
      </c>
      <c r="M1787" s="400">
        <v>6.0556000000000001</v>
      </c>
      <c r="N1787" s="400">
        <v>7.0210999999999997</v>
      </c>
      <c r="O1787" s="400">
        <v>3.9883000000000002</v>
      </c>
      <c r="P1787" s="399">
        <v>2.8752</v>
      </c>
      <c r="Q1787" s="399">
        <v>5.5385</v>
      </c>
      <c r="S1787" s="399">
        <v>5.3262</v>
      </c>
      <c r="V1787" s="399">
        <v>3.1215000000000002</v>
      </c>
      <c r="W1787" s="399">
        <v>3.7584</v>
      </c>
      <c r="X1787" s="399">
        <v>1.9325000000000001</v>
      </c>
      <c r="Y1787" s="399">
        <v>5.3708999999999998</v>
      </c>
      <c r="Z1787" s="399">
        <v>11.146000000000001</v>
      </c>
    </row>
    <row r="1788" spans="1:26">
      <c r="A1788" s="402">
        <v>45147</v>
      </c>
      <c r="E1788" s="400">
        <v>1.8962000000000001</v>
      </c>
      <c r="G1788" s="400">
        <v>6.3182999999999998</v>
      </c>
      <c r="H1788" s="400">
        <v>4.5350000000000001</v>
      </c>
      <c r="I1788" s="400">
        <v>7.1955999999999998</v>
      </c>
      <c r="J1788" s="400">
        <v>7.2843</v>
      </c>
      <c r="K1788" s="400">
        <v>5.9992000000000001</v>
      </c>
      <c r="L1788" s="400">
        <v>12.187900000000001</v>
      </c>
      <c r="M1788" s="400">
        <v>6.0617000000000001</v>
      </c>
      <c r="N1788" s="400">
        <v>7.0350000000000001</v>
      </c>
      <c r="O1788" s="400">
        <v>3.9876</v>
      </c>
      <c r="P1788" s="399">
        <v>2.8719999999999999</v>
      </c>
      <c r="Q1788" s="399">
        <v>5.5374999999999996</v>
      </c>
      <c r="S1788" s="399">
        <v>5.3235000000000001</v>
      </c>
      <c r="V1788" s="399">
        <v>3.1198000000000001</v>
      </c>
      <c r="W1788" s="399">
        <v>3.7572000000000001</v>
      </c>
      <c r="X1788" s="399">
        <v>1.9291</v>
      </c>
      <c r="Y1788" s="399">
        <v>5.3654000000000002</v>
      </c>
      <c r="Z1788" s="399">
        <v>11.1333</v>
      </c>
    </row>
    <row r="1789" spans="1:26">
      <c r="A1789" s="402">
        <v>45148</v>
      </c>
      <c r="E1789" s="400">
        <v>1.8934</v>
      </c>
      <c r="G1789" s="400">
        <v>6.3113000000000001</v>
      </c>
      <c r="H1789" s="400">
        <v>4.5269000000000004</v>
      </c>
      <c r="I1789" s="400">
        <v>7.1749999999999998</v>
      </c>
      <c r="J1789" s="400">
        <v>7.2519999999999998</v>
      </c>
      <c r="K1789" s="400">
        <v>5.9528999999999996</v>
      </c>
      <c r="L1789" s="400">
        <v>12.1607</v>
      </c>
      <c r="M1789" s="400">
        <v>6.0282</v>
      </c>
      <c r="N1789" s="400">
        <v>6.9917999999999996</v>
      </c>
      <c r="O1789" s="400">
        <v>3.9863</v>
      </c>
      <c r="P1789" s="399">
        <v>2.8708</v>
      </c>
      <c r="Q1789" s="399">
        <v>5.5321999999999996</v>
      </c>
      <c r="S1789" s="399">
        <v>5.3201999999999998</v>
      </c>
      <c r="V1789" s="399">
        <v>3.1168</v>
      </c>
      <c r="W1789" s="399">
        <v>3.7553000000000001</v>
      </c>
      <c r="X1789" s="399">
        <v>1.9260999999999999</v>
      </c>
      <c r="Y1789" s="399">
        <v>5.3602999999999996</v>
      </c>
      <c r="Z1789" s="399">
        <v>11.1172</v>
      </c>
    </row>
    <row r="1790" spans="1:26">
      <c r="A1790" s="402">
        <v>45149</v>
      </c>
      <c r="E1790" s="400">
        <v>1.89</v>
      </c>
      <c r="G1790" s="400">
        <v>6.2782999999999998</v>
      </c>
      <c r="H1790" s="400">
        <v>4.5122999999999998</v>
      </c>
      <c r="I1790" s="400">
        <v>7.1353999999999997</v>
      </c>
      <c r="J1790" s="400">
        <v>7.2279999999999998</v>
      </c>
      <c r="K1790" s="400">
        <v>5.9416000000000002</v>
      </c>
      <c r="L1790" s="400">
        <v>12.157999999999999</v>
      </c>
      <c r="M1790" s="400">
        <v>6.0133000000000001</v>
      </c>
      <c r="N1790" s="400">
        <v>6.9756</v>
      </c>
      <c r="O1790" s="400">
        <v>3.9792000000000001</v>
      </c>
      <c r="P1790" s="399">
        <v>2.8553999999999999</v>
      </c>
      <c r="Q1790" s="399">
        <v>5.5265000000000004</v>
      </c>
      <c r="S1790" s="399">
        <v>5.3136000000000001</v>
      </c>
      <c r="V1790" s="399">
        <v>3.1141000000000001</v>
      </c>
      <c r="W1790" s="399">
        <v>3.7496</v>
      </c>
      <c r="X1790" s="399">
        <v>1.9220999999999999</v>
      </c>
      <c r="Y1790" s="399">
        <v>5.3521999999999998</v>
      </c>
      <c r="Z1790" s="399">
        <v>11.0863</v>
      </c>
    </row>
    <row r="1791" spans="1:26">
      <c r="A1791" s="402">
        <v>45152</v>
      </c>
      <c r="E1791" s="400">
        <v>1.8814</v>
      </c>
      <c r="G1791" s="400">
        <v>6.2638999999999996</v>
      </c>
      <c r="H1791" s="400">
        <v>4.5026999999999999</v>
      </c>
      <c r="I1791" s="400">
        <v>7.1201999999999996</v>
      </c>
      <c r="J1791" s="400">
        <v>7.2055999999999996</v>
      </c>
      <c r="K1791" s="400">
        <v>5.9303999999999997</v>
      </c>
      <c r="L1791" s="400">
        <v>12.1143</v>
      </c>
      <c r="M1791" s="400">
        <v>6.0058999999999996</v>
      </c>
      <c r="N1791" s="400">
        <v>6.9657</v>
      </c>
      <c r="O1791" s="400">
        <v>3.9689000000000001</v>
      </c>
      <c r="P1791" s="399">
        <v>2.8511000000000002</v>
      </c>
      <c r="Q1791" s="399">
        <v>5.5201000000000002</v>
      </c>
      <c r="S1791" s="399">
        <v>5.3038999999999996</v>
      </c>
      <c r="V1791" s="399">
        <v>3.1044</v>
      </c>
      <c r="W1791" s="399">
        <v>3.7403</v>
      </c>
      <c r="X1791" s="399">
        <v>1.9138999999999999</v>
      </c>
      <c r="Y1791" s="399">
        <v>5.343</v>
      </c>
      <c r="Z1791" s="399">
        <v>11.077500000000001</v>
      </c>
    </row>
    <row r="1792" spans="1:26">
      <c r="A1792" s="402">
        <v>45153</v>
      </c>
      <c r="E1792" s="400">
        <v>1.8783000000000001</v>
      </c>
      <c r="G1792" s="400">
        <v>6.2363</v>
      </c>
      <c r="H1792" s="400">
        <v>4.4927999999999999</v>
      </c>
      <c r="I1792" s="400">
        <v>7.0986000000000002</v>
      </c>
      <c r="J1792" s="400">
        <v>7.2004000000000001</v>
      </c>
      <c r="K1792" s="400">
        <v>5.9290000000000003</v>
      </c>
      <c r="L1792" s="400">
        <v>12.1069</v>
      </c>
      <c r="M1792" s="400">
        <v>5.9896000000000003</v>
      </c>
      <c r="N1792" s="400">
        <v>6.9500999999999999</v>
      </c>
      <c r="O1792" s="400">
        <v>3.9759000000000002</v>
      </c>
      <c r="P1792" s="399">
        <v>2.851</v>
      </c>
      <c r="Q1792" s="399">
        <v>5.5189000000000004</v>
      </c>
      <c r="S1792" s="399">
        <v>5.2987000000000002</v>
      </c>
      <c r="V1792" s="399">
        <v>3.1023000000000001</v>
      </c>
      <c r="W1792" s="399">
        <v>3.7437</v>
      </c>
      <c r="X1792" s="399">
        <v>1.9104000000000001</v>
      </c>
      <c r="Y1792" s="399">
        <v>5.3369</v>
      </c>
      <c r="Z1792" s="399">
        <v>11.057700000000001</v>
      </c>
    </row>
    <row r="1793" spans="1:26">
      <c r="A1793" s="402">
        <v>45154</v>
      </c>
      <c r="E1793" s="400">
        <v>1.8761000000000001</v>
      </c>
      <c r="G1793" s="400">
        <v>6.2343999999999999</v>
      </c>
      <c r="H1793" s="400">
        <v>4.4935999999999998</v>
      </c>
      <c r="I1793" s="400">
        <v>7.1056999999999997</v>
      </c>
      <c r="J1793" s="400">
        <v>7.1914999999999996</v>
      </c>
      <c r="K1793" s="400">
        <v>5.9061000000000003</v>
      </c>
      <c r="L1793" s="400">
        <v>12.1173</v>
      </c>
      <c r="M1793" s="400">
        <v>5.9696999999999996</v>
      </c>
      <c r="N1793" s="400">
        <v>6.9206000000000003</v>
      </c>
      <c r="O1793" s="400">
        <v>3.9710999999999999</v>
      </c>
      <c r="P1793" s="399">
        <v>2.8452000000000002</v>
      </c>
      <c r="Q1793" s="399">
        <v>5.5157999999999996</v>
      </c>
      <c r="S1793" s="399">
        <v>5.2965999999999998</v>
      </c>
      <c r="V1793" s="399">
        <v>3.0990000000000002</v>
      </c>
      <c r="W1793" s="399">
        <v>3.7397999999999998</v>
      </c>
      <c r="X1793" s="399">
        <v>1.9081999999999999</v>
      </c>
      <c r="Y1793" s="399">
        <v>5.3356000000000003</v>
      </c>
      <c r="Z1793" s="399">
        <v>11.064399999999999</v>
      </c>
    </row>
    <row r="1794" spans="1:26">
      <c r="A1794" s="402">
        <v>45155</v>
      </c>
      <c r="E1794" s="400">
        <v>1.873</v>
      </c>
      <c r="G1794" s="400">
        <v>6.2141999999999999</v>
      </c>
      <c r="H1794" s="400">
        <v>4.4832999999999998</v>
      </c>
      <c r="I1794" s="400">
        <v>7.0789999999999997</v>
      </c>
      <c r="J1794" s="400">
        <v>7.1622000000000003</v>
      </c>
      <c r="K1794" s="400">
        <v>5.8898000000000001</v>
      </c>
      <c r="L1794" s="400">
        <v>12.068300000000001</v>
      </c>
      <c r="M1794" s="400">
        <v>5.9532999999999996</v>
      </c>
      <c r="N1794" s="400">
        <v>6.9002999999999997</v>
      </c>
      <c r="O1794" s="400">
        <v>3.9615999999999998</v>
      </c>
      <c r="P1794" s="399">
        <v>2.8464999999999998</v>
      </c>
      <c r="Q1794" s="399">
        <v>5.5038</v>
      </c>
      <c r="S1794" s="399">
        <v>5.2918000000000003</v>
      </c>
      <c r="V1794" s="399">
        <v>3.093</v>
      </c>
      <c r="W1794" s="399">
        <v>3.7311000000000001</v>
      </c>
      <c r="X1794" s="399">
        <v>1.905</v>
      </c>
      <c r="Y1794" s="399">
        <v>5.3296000000000001</v>
      </c>
      <c r="Z1794" s="399">
        <v>11.0428</v>
      </c>
    </row>
    <row r="1795" spans="1:26">
      <c r="A1795" s="402">
        <v>45156</v>
      </c>
      <c r="E1795" s="400">
        <v>1.8712</v>
      </c>
      <c r="G1795" s="400">
        <v>6.2293000000000003</v>
      </c>
      <c r="H1795" s="400">
        <v>4.4881000000000002</v>
      </c>
      <c r="I1795" s="400">
        <v>7.1013000000000002</v>
      </c>
      <c r="J1795" s="400">
        <v>7.1784999999999997</v>
      </c>
      <c r="K1795" s="400">
        <v>5.8959999999999999</v>
      </c>
      <c r="L1795" s="400">
        <v>12.083600000000001</v>
      </c>
      <c r="M1795" s="400">
        <v>5.9592999999999998</v>
      </c>
      <c r="N1795" s="400">
        <v>6.9077000000000002</v>
      </c>
      <c r="O1795" s="400">
        <v>3.9510000000000001</v>
      </c>
      <c r="P1795" s="399">
        <v>2.8481999999999998</v>
      </c>
      <c r="Q1795" s="399">
        <v>5.4965999999999999</v>
      </c>
      <c r="S1795" s="399">
        <v>5.2926000000000002</v>
      </c>
      <c r="V1795" s="399">
        <v>3.089</v>
      </c>
      <c r="W1795" s="399">
        <v>3.7223000000000002</v>
      </c>
      <c r="X1795" s="399">
        <v>1.903</v>
      </c>
      <c r="Y1795" s="399">
        <v>5.3301999999999996</v>
      </c>
      <c r="Z1795" s="399">
        <v>11.0573</v>
      </c>
    </row>
    <row r="1796" spans="1:26">
      <c r="A1796" s="402">
        <v>45159</v>
      </c>
      <c r="E1796" s="400">
        <v>1.8626</v>
      </c>
      <c r="G1796" s="400">
        <v>6.1951999999999998</v>
      </c>
      <c r="H1796" s="400">
        <v>4.4679000000000002</v>
      </c>
      <c r="I1796" s="400">
        <v>7.0529000000000002</v>
      </c>
      <c r="J1796" s="400">
        <v>7.1356999999999999</v>
      </c>
      <c r="K1796" s="400">
        <v>5.8529999999999998</v>
      </c>
      <c r="L1796" s="400">
        <v>12.0549</v>
      </c>
      <c r="M1796" s="400">
        <v>5.9240000000000004</v>
      </c>
      <c r="N1796" s="400">
        <v>6.8644999999999996</v>
      </c>
      <c r="O1796" s="400">
        <v>3.9403999999999999</v>
      </c>
      <c r="P1796" s="399">
        <v>2.8393000000000002</v>
      </c>
      <c r="Q1796" s="399">
        <v>5.4912000000000001</v>
      </c>
      <c r="S1796" s="399">
        <v>5.2813999999999997</v>
      </c>
      <c r="V1796" s="399">
        <v>3.0798000000000001</v>
      </c>
      <c r="W1796" s="399">
        <v>3.7118000000000002</v>
      </c>
      <c r="X1796" s="399">
        <v>1.8937999999999999</v>
      </c>
      <c r="Y1796" s="399">
        <v>5.3170000000000002</v>
      </c>
      <c r="Z1796" s="399">
        <v>11.0174</v>
      </c>
    </row>
    <row r="1797" spans="1:26">
      <c r="A1797" s="402">
        <v>45160</v>
      </c>
      <c r="E1797" s="400">
        <v>1.8602000000000001</v>
      </c>
      <c r="G1797" s="400">
        <v>6.2226999999999997</v>
      </c>
      <c r="H1797" s="400">
        <v>4.4725999999999999</v>
      </c>
      <c r="I1797" s="400">
        <v>7.0871000000000004</v>
      </c>
      <c r="J1797" s="400">
        <v>7.1527000000000003</v>
      </c>
      <c r="K1797" s="400">
        <v>5.8693</v>
      </c>
      <c r="L1797" s="400">
        <v>12.038600000000001</v>
      </c>
      <c r="M1797" s="400">
        <v>5.9416000000000002</v>
      </c>
      <c r="N1797" s="400">
        <v>6.8856999999999999</v>
      </c>
      <c r="O1797" s="400">
        <v>3.9392</v>
      </c>
      <c r="P1797" s="399">
        <v>2.8401000000000001</v>
      </c>
      <c r="Q1797" s="399">
        <v>5.4858000000000002</v>
      </c>
      <c r="S1797" s="399">
        <v>5.2816999999999998</v>
      </c>
      <c r="V1797" s="399">
        <v>3.0789</v>
      </c>
      <c r="W1797" s="399">
        <v>3.7111999999999998</v>
      </c>
      <c r="X1797" s="399">
        <v>1.8915</v>
      </c>
      <c r="Y1797" s="399">
        <v>5.3169000000000004</v>
      </c>
      <c r="Z1797" s="399">
        <v>11.0372</v>
      </c>
    </row>
    <row r="1798" spans="1:26">
      <c r="A1798" s="402">
        <v>45161</v>
      </c>
      <c r="E1798" s="400">
        <v>1.8594999999999999</v>
      </c>
      <c r="G1798" s="400">
        <v>6.2610000000000001</v>
      </c>
      <c r="H1798" s="400">
        <v>4.4869000000000003</v>
      </c>
      <c r="I1798" s="400">
        <v>7.1421999999999999</v>
      </c>
      <c r="J1798" s="400">
        <v>7.1996000000000002</v>
      </c>
      <c r="K1798" s="400">
        <v>5.9279999999999999</v>
      </c>
      <c r="L1798" s="400">
        <v>12.0236</v>
      </c>
      <c r="M1798" s="400">
        <v>5.9942000000000002</v>
      </c>
      <c r="N1798" s="400">
        <v>6.9546000000000001</v>
      </c>
      <c r="O1798" s="400">
        <v>3.9415</v>
      </c>
      <c r="P1798" s="399">
        <v>2.8479999999999999</v>
      </c>
      <c r="Q1798" s="399">
        <v>5.4901999999999997</v>
      </c>
      <c r="S1798" s="399">
        <v>5.2861000000000002</v>
      </c>
      <c r="V1798" s="399">
        <v>3.0783</v>
      </c>
      <c r="W1798" s="399">
        <v>3.7132999999999998</v>
      </c>
      <c r="X1798" s="399">
        <v>1.8911</v>
      </c>
      <c r="Y1798" s="399">
        <v>5.3228999999999997</v>
      </c>
      <c r="Z1798" s="399">
        <v>11.0733</v>
      </c>
    </row>
    <row r="1799" spans="1:26">
      <c r="A1799" s="402">
        <v>45162</v>
      </c>
      <c r="E1799" s="400">
        <v>1.8564000000000001</v>
      </c>
      <c r="G1799" s="400">
        <v>6.2561999999999998</v>
      </c>
      <c r="H1799" s="400">
        <v>4.4847000000000001</v>
      </c>
      <c r="I1799" s="400">
        <v>7.1376999999999997</v>
      </c>
      <c r="J1799" s="400">
        <v>7.194</v>
      </c>
      <c r="K1799" s="400">
        <v>5.9103000000000003</v>
      </c>
      <c r="L1799" s="400">
        <v>12.0397</v>
      </c>
      <c r="M1799" s="400">
        <v>5.9888000000000003</v>
      </c>
      <c r="N1799" s="400">
        <v>6.9470000000000001</v>
      </c>
      <c r="O1799" s="400">
        <v>3.9380999999999999</v>
      </c>
      <c r="P1799" s="399">
        <v>2.8347000000000002</v>
      </c>
      <c r="Q1799" s="399">
        <v>5.4919000000000002</v>
      </c>
      <c r="S1799" s="399">
        <v>5.2826000000000004</v>
      </c>
      <c r="V1799" s="399">
        <v>3.0775000000000001</v>
      </c>
      <c r="W1799" s="399">
        <v>3.7105000000000001</v>
      </c>
      <c r="X1799" s="399">
        <v>1.8889</v>
      </c>
      <c r="Y1799" s="399">
        <v>5.3212999999999999</v>
      </c>
      <c r="Z1799" s="399">
        <v>11.0718</v>
      </c>
    </row>
    <row r="1800" spans="1:26">
      <c r="A1800" s="402">
        <v>45163</v>
      </c>
      <c r="E1800" s="400">
        <v>1.8525</v>
      </c>
      <c r="G1800" s="400">
        <v>6.2358000000000002</v>
      </c>
      <c r="H1800" s="400">
        <v>4.4763000000000002</v>
      </c>
      <c r="I1800" s="400">
        <v>7.1181999999999999</v>
      </c>
      <c r="J1800" s="400">
        <v>7.1862000000000004</v>
      </c>
      <c r="K1800" s="400">
        <v>5.9149000000000003</v>
      </c>
      <c r="L1800" s="400">
        <v>12.0413</v>
      </c>
      <c r="M1800" s="400">
        <v>5.9951999999999996</v>
      </c>
      <c r="N1800" s="400">
        <v>6.9551999999999996</v>
      </c>
      <c r="O1800" s="400">
        <v>3.9348999999999998</v>
      </c>
      <c r="P1800" s="399">
        <v>2.8355000000000001</v>
      </c>
      <c r="Q1800" s="399">
        <v>5.4927999999999999</v>
      </c>
      <c r="S1800" s="399">
        <v>5.2770000000000001</v>
      </c>
      <c r="V1800" s="399">
        <v>3.0735000000000001</v>
      </c>
      <c r="W1800" s="399">
        <v>3.7082999999999999</v>
      </c>
      <c r="X1800" s="399">
        <v>1.8849</v>
      </c>
      <c r="Y1800" s="399">
        <v>5.3150000000000004</v>
      </c>
      <c r="Z1800" s="399">
        <v>11.0565</v>
      </c>
    </row>
    <row r="1801" spans="1:26">
      <c r="A1801" s="402">
        <v>45166</v>
      </c>
      <c r="E1801" s="400">
        <v>1.8444</v>
      </c>
      <c r="G1801" s="400">
        <v>6.2255000000000003</v>
      </c>
      <c r="H1801" s="400">
        <v>4.4661</v>
      </c>
      <c r="I1801" s="400">
        <v>7.0994000000000002</v>
      </c>
      <c r="J1801" s="400">
        <v>7.1749999999999998</v>
      </c>
      <c r="K1801" s="400">
        <v>5.9099000000000004</v>
      </c>
      <c r="L1801" s="400">
        <v>12.0322</v>
      </c>
      <c r="M1801" s="400">
        <v>5.9939999999999998</v>
      </c>
      <c r="N1801" s="400">
        <v>6.9588999999999999</v>
      </c>
      <c r="O1801" s="400">
        <v>3.9306000000000001</v>
      </c>
      <c r="P1801" s="399">
        <v>2.8271999999999999</v>
      </c>
      <c r="Q1801" s="399">
        <v>5.4852999999999996</v>
      </c>
      <c r="S1801" s="399">
        <v>5.2685000000000004</v>
      </c>
      <c r="V1801" s="399">
        <v>3.0655000000000001</v>
      </c>
      <c r="W1801" s="399">
        <v>3.7029000000000001</v>
      </c>
      <c r="X1801" s="399">
        <v>1.8766</v>
      </c>
      <c r="Y1801" s="399">
        <v>5.3064</v>
      </c>
      <c r="Z1801" s="399">
        <v>11.042400000000001</v>
      </c>
    </row>
    <row r="1802" spans="1:26">
      <c r="A1802" s="402">
        <v>45167</v>
      </c>
      <c r="E1802" s="400">
        <v>1.8424</v>
      </c>
      <c r="G1802" s="400">
        <v>6.2474999999999996</v>
      </c>
      <c r="H1802" s="400">
        <v>4.4710000000000001</v>
      </c>
      <c r="I1802" s="400">
        <v>7.1276999999999999</v>
      </c>
      <c r="J1802" s="400">
        <v>7.1932999999999998</v>
      </c>
      <c r="K1802" s="400">
        <v>5.9329999999999998</v>
      </c>
      <c r="L1802" s="400">
        <v>12.0375</v>
      </c>
      <c r="M1802" s="400">
        <v>6.0121000000000002</v>
      </c>
      <c r="N1802" s="400">
        <v>6.9850000000000003</v>
      </c>
      <c r="O1802" s="400">
        <v>3.9331</v>
      </c>
      <c r="P1802" s="399">
        <v>2.8210000000000002</v>
      </c>
      <c r="Q1802" s="399">
        <v>5.4854000000000003</v>
      </c>
      <c r="S1802" s="399">
        <v>5.2694999999999999</v>
      </c>
      <c r="V1802" s="399">
        <v>3.0668000000000002</v>
      </c>
      <c r="W1802" s="399">
        <v>3.7048999999999999</v>
      </c>
      <c r="X1802" s="399">
        <v>1.8746</v>
      </c>
      <c r="Y1802" s="399">
        <v>5.3078000000000003</v>
      </c>
      <c r="Z1802" s="399">
        <v>11.0571</v>
      </c>
    </row>
    <row r="1803" spans="1:26">
      <c r="A1803" s="402">
        <v>45168</v>
      </c>
      <c r="E1803" s="400">
        <v>1.8394999999999999</v>
      </c>
      <c r="G1803" s="400">
        <v>6.2408000000000001</v>
      </c>
      <c r="H1803" s="400">
        <v>4.4653</v>
      </c>
      <c r="I1803" s="400">
        <v>7.1199000000000003</v>
      </c>
      <c r="J1803" s="400">
        <v>7.1894</v>
      </c>
      <c r="K1803" s="400">
        <v>5.9279999999999999</v>
      </c>
      <c r="L1803" s="400">
        <v>12.0251</v>
      </c>
      <c r="M1803" s="400">
        <v>6.0037000000000003</v>
      </c>
      <c r="N1803" s="400">
        <v>6.9805000000000001</v>
      </c>
      <c r="O1803" s="400">
        <v>3.9348999999999998</v>
      </c>
      <c r="P1803" s="399">
        <v>2.8174000000000001</v>
      </c>
      <c r="Q1803" s="399">
        <v>5.4794</v>
      </c>
      <c r="S1803" s="399">
        <v>5.2660999999999998</v>
      </c>
      <c r="V1803" s="399">
        <v>3.0646</v>
      </c>
      <c r="W1803" s="399">
        <v>3.7046000000000001</v>
      </c>
      <c r="X1803" s="399">
        <v>1.8716999999999999</v>
      </c>
      <c r="Y1803" s="399">
        <v>5.3040000000000003</v>
      </c>
      <c r="Z1803" s="399">
        <v>11.047000000000001</v>
      </c>
    </row>
    <row r="1804" spans="1:26">
      <c r="A1804" s="402">
        <v>45169</v>
      </c>
      <c r="E1804" s="400">
        <v>1.8380000000000001</v>
      </c>
      <c r="G1804" s="400">
        <v>6.2530999999999999</v>
      </c>
      <c r="H1804" s="400">
        <v>4.4726999999999997</v>
      </c>
      <c r="I1804" s="400">
        <v>7.1429999999999998</v>
      </c>
      <c r="J1804" s="400">
        <v>7.2026000000000003</v>
      </c>
      <c r="K1804" s="400">
        <v>5.9398999999999997</v>
      </c>
      <c r="L1804" s="400">
        <v>12.0137</v>
      </c>
      <c r="M1804" s="400">
        <v>6.0140000000000002</v>
      </c>
      <c r="N1804" s="400">
        <v>6.9882999999999997</v>
      </c>
      <c r="O1804" s="400">
        <v>3.9350999999999998</v>
      </c>
      <c r="P1804" s="399">
        <v>2.8163</v>
      </c>
      <c r="Q1804" s="399">
        <v>5.4791999999999996</v>
      </c>
      <c r="S1804" s="399">
        <v>5.2667999999999999</v>
      </c>
      <c r="V1804" s="399">
        <v>3.0646</v>
      </c>
      <c r="W1804" s="399">
        <v>3.7059000000000002</v>
      </c>
      <c r="X1804" s="399">
        <v>1.8708</v>
      </c>
      <c r="Y1804" s="399">
        <v>5.3074000000000003</v>
      </c>
      <c r="Z1804" s="399">
        <v>11.0642</v>
      </c>
    </row>
    <row r="1805" spans="1:26">
      <c r="A1805" s="402">
        <v>45170</v>
      </c>
      <c r="E1805" s="400">
        <v>1.9173</v>
      </c>
      <c r="G1805" s="400">
        <v>6.2998000000000003</v>
      </c>
      <c r="H1805" s="400">
        <v>4.4675000000000002</v>
      </c>
      <c r="I1805" s="400">
        <v>7.1403999999999996</v>
      </c>
      <c r="J1805" s="400">
        <v>7.2427999999999999</v>
      </c>
      <c r="K1805" s="400">
        <v>6.0256999999999996</v>
      </c>
      <c r="L1805" s="400">
        <v>12.0899</v>
      </c>
      <c r="M1805" s="400">
        <v>6.0054999999999996</v>
      </c>
      <c r="N1805" s="400">
        <v>6.9760999999999997</v>
      </c>
      <c r="O1805" s="400">
        <v>3.9817</v>
      </c>
      <c r="P1805" s="399">
        <v>2.8224</v>
      </c>
      <c r="Q1805" s="399">
        <v>5.4954999999999998</v>
      </c>
      <c r="S1805" s="399">
        <v>5.4066000000000001</v>
      </c>
      <c r="V1805" s="399">
        <v>3.0667</v>
      </c>
      <c r="W1805" s="399">
        <v>3.7416999999999998</v>
      </c>
      <c r="X1805" s="399">
        <v>1.8872</v>
      </c>
      <c r="Y1805" s="399">
        <v>5.3282999999999996</v>
      </c>
      <c r="Z1805" s="399">
        <v>11.0494</v>
      </c>
    </row>
    <row r="1806" spans="1:26">
      <c r="A1806" s="402">
        <v>45173</v>
      </c>
      <c r="E1806" s="400">
        <v>1.9080999999999999</v>
      </c>
      <c r="G1806" s="400">
        <v>6.2674000000000003</v>
      </c>
      <c r="H1806" s="400">
        <v>4.4535999999999998</v>
      </c>
      <c r="I1806" s="400">
        <v>7.1125999999999996</v>
      </c>
      <c r="J1806" s="400">
        <v>7.2203999999999997</v>
      </c>
      <c r="K1806" s="400">
        <v>6.0178000000000003</v>
      </c>
      <c r="L1806" s="400">
        <v>12.0687</v>
      </c>
      <c r="M1806" s="400">
        <v>5.9976000000000003</v>
      </c>
      <c r="N1806" s="400">
        <v>6.9699</v>
      </c>
      <c r="O1806" s="400">
        <v>3.9735</v>
      </c>
      <c r="P1806" s="399">
        <v>2.806</v>
      </c>
      <c r="Q1806" s="399">
        <v>5.4824999999999999</v>
      </c>
      <c r="S1806" s="399">
        <v>5.3944000000000001</v>
      </c>
      <c r="V1806" s="399">
        <v>3.0596999999999999</v>
      </c>
      <c r="W1806" s="399">
        <v>3.734</v>
      </c>
      <c r="X1806" s="399">
        <v>1.8786</v>
      </c>
      <c r="Y1806" s="399">
        <v>5.3177000000000003</v>
      </c>
      <c r="Z1806" s="399">
        <v>11.031599999999999</v>
      </c>
    </row>
    <row r="1807" spans="1:26">
      <c r="A1807" s="402">
        <v>45174</v>
      </c>
      <c r="E1807" s="400">
        <v>1.9055</v>
      </c>
      <c r="G1807" s="400">
        <v>6.2488000000000001</v>
      </c>
      <c r="H1807" s="400">
        <v>4.4473000000000003</v>
      </c>
      <c r="I1807" s="400">
        <v>7.0880000000000001</v>
      </c>
      <c r="J1807" s="400">
        <v>7.1909999999999998</v>
      </c>
      <c r="K1807" s="400">
        <v>5.9794999999999998</v>
      </c>
      <c r="L1807" s="400">
        <v>12.0631</v>
      </c>
      <c r="M1807" s="400">
        <v>5.9663000000000004</v>
      </c>
      <c r="N1807" s="400">
        <v>6.9222999999999999</v>
      </c>
      <c r="O1807" s="400">
        <v>3.9664999999999999</v>
      </c>
      <c r="P1807" s="399">
        <v>2.8046000000000002</v>
      </c>
      <c r="Q1807" s="399">
        <v>5.4744000000000002</v>
      </c>
      <c r="S1807" s="399">
        <v>5.3906999999999998</v>
      </c>
      <c r="V1807" s="399">
        <v>3.0566</v>
      </c>
      <c r="W1807" s="399">
        <v>3.7288000000000001</v>
      </c>
      <c r="X1807" s="399">
        <v>1.8755999999999999</v>
      </c>
      <c r="Y1807" s="399">
        <v>5.3151999999999999</v>
      </c>
      <c r="Z1807" s="399">
        <v>11.0153</v>
      </c>
    </row>
    <row r="1808" spans="1:26">
      <c r="A1808" s="402">
        <v>45175</v>
      </c>
      <c r="E1808" s="400">
        <v>1.9015</v>
      </c>
      <c r="G1808" s="400">
        <v>6.2285000000000004</v>
      </c>
      <c r="H1808" s="400">
        <v>4.4375</v>
      </c>
      <c r="I1808" s="400">
        <v>7.0732999999999997</v>
      </c>
      <c r="J1808" s="400">
        <v>7.1889000000000003</v>
      </c>
      <c r="K1808" s="400">
        <v>5.9832000000000001</v>
      </c>
      <c r="L1808" s="400">
        <v>12.0657</v>
      </c>
      <c r="M1808" s="400">
        <v>5.9614000000000003</v>
      </c>
      <c r="N1808" s="400">
        <v>6.9195000000000002</v>
      </c>
      <c r="O1808" s="400">
        <v>3.9599000000000002</v>
      </c>
      <c r="P1808" s="399">
        <v>2.7993000000000001</v>
      </c>
      <c r="Q1808" s="399">
        <v>5.4687999999999999</v>
      </c>
      <c r="S1808" s="399">
        <v>5.3840000000000003</v>
      </c>
      <c r="V1808" s="399">
        <v>3.0527000000000002</v>
      </c>
      <c r="W1808" s="399">
        <v>3.7225999999999999</v>
      </c>
      <c r="X1808" s="399">
        <v>1.8716999999999999</v>
      </c>
      <c r="Y1808" s="399">
        <v>5.3083</v>
      </c>
      <c r="Z1808" s="399">
        <v>11.000400000000001</v>
      </c>
    </row>
    <row r="1809" spans="1:26">
      <c r="A1809" s="402">
        <v>45176</v>
      </c>
      <c r="E1809" s="400">
        <v>1.8994</v>
      </c>
      <c r="G1809" s="400">
        <v>6.2423000000000002</v>
      </c>
      <c r="H1809" s="400">
        <v>4.4394999999999998</v>
      </c>
      <c r="I1809" s="400">
        <v>7.0865</v>
      </c>
      <c r="J1809" s="400">
        <v>7.1955999999999998</v>
      </c>
      <c r="K1809" s="400">
        <v>5.9847999999999999</v>
      </c>
      <c r="L1809" s="400">
        <v>12.055</v>
      </c>
      <c r="M1809" s="400">
        <v>5.9699</v>
      </c>
      <c r="N1809" s="400">
        <v>6.9295</v>
      </c>
      <c r="O1809" s="400">
        <v>3.9573</v>
      </c>
      <c r="P1809" s="399">
        <v>2.7984</v>
      </c>
      <c r="Q1809" s="399">
        <v>5.4733999999999998</v>
      </c>
      <c r="S1809" s="399">
        <v>5.3838999999999997</v>
      </c>
      <c r="V1809" s="399">
        <v>3.0503999999999998</v>
      </c>
      <c r="W1809" s="399">
        <v>3.7201</v>
      </c>
      <c r="X1809" s="399">
        <v>1.8696999999999999</v>
      </c>
      <c r="Y1809" s="399">
        <v>5.3091999999999997</v>
      </c>
      <c r="Z1809" s="399">
        <v>11.0082</v>
      </c>
    </row>
    <row r="1810" spans="1:26">
      <c r="A1810" s="402">
        <v>45177</v>
      </c>
      <c r="E1810" s="400">
        <v>1.8967000000000001</v>
      </c>
      <c r="G1810" s="400">
        <v>6.2455999999999996</v>
      </c>
      <c r="H1810" s="400">
        <v>4.4423000000000004</v>
      </c>
      <c r="I1810" s="400">
        <v>7.0930999999999997</v>
      </c>
      <c r="J1810" s="400">
        <v>7.1985999999999999</v>
      </c>
      <c r="K1810" s="400">
        <v>5.9924999999999997</v>
      </c>
      <c r="L1810" s="400">
        <v>12.046200000000001</v>
      </c>
      <c r="M1810" s="400">
        <v>5.9789000000000003</v>
      </c>
      <c r="N1810" s="400">
        <v>6.9427000000000003</v>
      </c>
      <c r="O1810" s="400">
        <v>3.9569000000000001</v>
      </c>
      <c r="P1810" s="399">
        <v>2.7995999999999999</v>
      </c>
      <c r="Q1810" s="399">
        <v>5.4711999999999996</v>
      </c>
      <c r="S1810" s="399">
        <v>5.3815999999999997</v>
      </c>
      <c r="V1810" s="399">
        <v>3.0482999999999998</v>
      </c>
      <c r="W1810" s="399">
        <v>3.7193000000000001</v>
      </c>
      <c r="X1810" s="399">
        <v>1.8677999999999999</v>
      </c>
      <c r="Y1810" s="399">
        <v>5.3090000000000002</v>
      </c>
      <c r="Z1810" s="399">
        <v>11.0204</v>
      </c>
    </row>
    <row r="1811" spans="1:26">
      <c r="A1811" s="402">
        <v>45180</v>
      </c>
      <c r="E1811" s="400">
        <v>1.8880999999999999</v>
      </c>
      <c r="G1811" s="400">
        <v>6.2156000000000002</v>
      </c>
      <c r="H1811" s="400">
        <v>4.4325000000000001</v>
      </c>
      <c r="I1811" s="400">
        <v>7.0590999999999999</v>
      </c>
      <c r="J1811" s="400">
        <v>7.1673</v>
      </c>
      <c r="K1811" s="400">
        <v>5.9657</v>
      </c>
      <c r="L1811" s="400">
        <v>12.001899999999999</v>
      </c>
      <c r="M1811" s="400">
        <v>5.9592000000000001</v>
      </c>
      <c r="N1811" s="400">
        <v>6.9212999999999996</v>
      </c>
      <c r="O1811" s="400">
        <v>3.9498000000000002</v>
      </c>
      <c r="P1811" s="399">
        <v>2.7928999999999999</v>
      </c>
      <c r="Q1811" s="399">
        <v>5.4561999999999999</v>
      </c>
      <c r="S1811" s="399">
        <v>5.3708999999999998</v>
      </c>
      <c r="V1811" s="399">
        <v>3.0417999999999998</v>
      </c>
      <c r="W1811" s="399">
        <v>3.7119</v>
      </c>
      <c r="X1811" s="399">
        <v>1.8602000000000001</v>
      </c>
      <c r="Y1811" s="399">
        <v>5.3003</v>
      </c>
      <c r="Z1811" s="399">
        <v>11.007899999999999</v>
      </c>
    </row>
    <row r="1812" spans="1:26">
      <c r="A1812" s="402">
        <v>45181</v>
      </c>
      <c r="E1812" s="400">
        <v>1.8852</v>
      </c>
      <c r="G1812" s="400">
        <v>6.2137000000000002</v>
      </c>
      <c r="H1812" s="400">
        <v>4.4311999999999996</v>
      </c>
      <c r="I1812" s="400">
        <v>7.0583999999999998</v>
      </c>
      <c r="J1812" s="400">
        <v>7.1683000000000003</v>
      </c>
      <c r="K1812" s="400">
        <v>5.9775</v>
      </c>
      <c r="L1812" s="400">
        <v>11.9954</v>
      </c>
      <c r="M1812" s="400">
        <v>5.9648000000000003</v>
      </c>
      <c r="N1812" s="400">
        <v>6.9276</v>
      </c>
      <c r="O1812" s="400">
        <v>3.9453</v>
      </c>
      <c r="P1812" s="399">
        <v>2.7844000000000002</v>
      </c>
      <c r="Q1812" s="399">
        <v>5.4524999999999997</v>
      </c>
      <c r="S1812" s="399">
        <v>5.3681000000000001</v>
      </c>
      <c r="V1812" s="399">
        <v>3.0396000000000001</v>
      </c>
      <c r="W1812" s="399">
        <v>3.7082000000000002</v>
      </c>
      <c r="X1812" s="399">
        <v>1.8574999999999999</v>
      </c>
      <c r="Y1812" s="399">
        <v>5.2979000000000003</v>
      </c>
      <c r="Z1812" s="399">
        <v>11.010199999999999</v>
      </c>
    </row>
    <row r="1813" spans="1:26">
      <c r="A1813" s="402">
        <v>45182</v>
      </c>
      <c r="E1813" s="400">
        <v>1.8814</v>
      </c>
      <c r="G1813" s="400">
        <v>6.1986999999999997</v>
      </c>
      <c r="H1813" s="400">
        <v>4.4268999999999998</v>
      </c>
      <c r="I1813" s="400">
        <v>7.0548999999999999</v>
      </c>
      <c r="J1813" s="400">
        <v>7.1696999999999997</v>
      </c>
      <c r="K1813" s="400">
        <v>5.9743000000000004</v>
      </c>
      <c r="L1813" s="400">
        <v>12.010300000000001</v>
      </c>
      <c r="M1813" s="400">
        <v>5.9630000000000001</v>
      </c>
      <c r="N1813" s="400">
        <v>6.9250999999999996</v>
      </c>
      <c r="O1813" s="400">
        <v>3.9424999999999999</v>
      </c>
      <c r="P1813" s="399">
        <v>2.7997999999999998</v>
      </c>
      <c r="Q1813" s="399">
        <v>5.4462000000000002</v>
      </c>
      <c r="S1813" s="399">
        <v>5.3620000000000001</v>
      </c>
      <c r="V1813" s="399">
        <v>3.036</v>
      </c>
      <c r="W1813" s="399">
        <v>3.7050999999999998</v>
      </c>
      <c r="X1813" s="399">
        <v>1.8539000000000001</v>
      </c>
      <c r="Y1813" s="399">
        <v>5.2939999999999996</v>
      </c>
      <c r="Z1813" s="399">
        <v>11.007300000000001</v>
      </c>
    </row>
    <row r="1814" spans="1:26">
      <c r="A1814" s="402">
        <v>45183</v>
      </c>
      <c r="E1814" s="400">
        <v>1.8801000000000001</v>
      </c>
      <c r="G1814" s="400">
        <v>6.2298</v>
      </c>
      <c r="H1814" s="400">
        <v>4.4353999999999996</v>
      </c>
      <c r="I1814" s="400">
        <v>7.0837000000000003</v>
      </c>
      <c r="J1814" s="400">
        <v>7.1776</v>
      </c>
      <c r="K1814" s="400">
        <v>5.9534000000000002</v>
      </c>
      <c r="L1814" s="400">
        <v>12.025</v>
      </c>
      <c r="M1814" s="400">
        <v>5.9622000000000002</v>
      </c>
      <c r="N1814" s="400">
        <v>6.9175000000000004</v>
      </c>
      <c r="O1814" s="400">
        <v>3.9419</v>
      </c>
      <c r="P1814" s="399">
        <v>2.8037999999999998</v>
      </c>
      <c r="Q1814" s="399">
        <v>5.4474</v>
      </c>
      <c r="S1814" s="399">
        <v>5.3651</v>
      </c>
      <c r="V1814" s="399">
        <v>3.0362</v>
      </c>
      <c r="W1814" s="399">
        <v>3.7058</v>
      </c>
      <c r="X1814" s="399">
        <v>1.8521000000000001</v>
      </c>
      <c r="Y1814" s="399">
        <v>5.2967000000000004</v>
      </c>
      <c r="Z1814" s="399">
        <v>11.0296</v>
      </c>
    </row>
    <row r="1815" spans="1:26">
      <c r="A1815" s="402">
        <v>45184</v>
      </c>
      <c r="E1815" s="400">
        <v>1.8763000000000001</v>
      </c>
      <c r="G1815" s="400">
        <v>6.181</v>
      </c>
      <c r="H1815" s="400">
        <v>4.4253</v>
      </c>
      <c r="I1815" s="400">
        <v>7.0273000000000003</v>
      </c>
      <c r="J1815" s="400">
        <v>7.1456999999999997</v>
      </c>
      <c r="K1815" s="400">
        <v>5.9370000000000003</v>
      </c>
      <c r="L1815" s="400">
        <v>12.0162</v>
      </c>
      <c r="M1815" s="400">
        <v>5.9511000000000003</v>
      </c>
      <c r="N1815" s="400">
        <v>6.9089</v>
      </c>
      <c r="O1815" s="400">
        <v>3.9466000000000001</v>
      </c>
      <c r="P1815" s="399">
        <v>2.8024</v>
      </c>
      <c r="Q1815" s="399">
        <v>5.4481999999999999</v>
      </c>
      <c r="S1815" s="399">
        <v>5.3573000000000004</v>
      </c>
      <c r="V1815" s="399">
        <v>3.0394999999999999</v>
      </c>
      <c r="W1815" s="399">
        <v>3.7092999999999998</v>
      </c>
      <c r="X1815" s="399">
        <v>1.8492999999999999</v>
      </c>
      <c r="Y1815" s="399">
        <v>5.2923</v>
      </c>
      <c r="Z1815" s="399">
        <v>11.0025</v>
      </c>
    </row>
    <row r="1816" spans="1:26">
      <c r="A1816" s="402">
        <v>45187</v>
      </c>
      <c r="E1816" s="400">
        <v>1.8674999999999999</v>
      </c>
      <c r="G1816" s="400">
        <v>6.1550000000000002</v>
      </c>
      <c r="H1816" s="400">
        <v>4.4119999999999999</v>
      </c>
      <c r="I1816" s="400">
        <v>6.9981</v>
      </c>
      <c r="J1816" s="400">
        <v>7.1349</v>
      </c>
      <c r="K1816" s="400">
        <v>5.9417999999999997</v>
      </c>
      <c r="L1816" s="400">
        <v>12.008100000000001</v>
      </c>
      <c r="M1816" s="400">
        <v>5.9512</v>
      </c>
      <c r="N1816" s="400">
        <v>6.9156000000000004</v>
      </c>
      <c r="O1816" s="400">
        <v>3.9363999999999999</v>
      </c>
      <c r="P1816" s="399">
        <v>2.7986</v>
      </c>
      <c r="Q1816" s="399">
        <v>5.4367999999999999</v>
      </c>
      <c r="S1816" s="399">
        <v>5.3464999999999998</v>
      </c>
      <c r="V1816" s="399">
        <v>3.03</v>
      </c>
      <c r="W1816" s="399">
        <v>3.6991999999999998</v>
      </c>
      <c r="X1816" s="399">
        <v>1.8411</v>
      </c>
      <c r="Y1816" s="399">
        <v>5.2820999999999998</v>
      </c>
      <c r="Z1816" s="399">
        <v>10.9818</v>
      </c>
    </row>
    <row r="1817" spans="1:26">
      <c r="A1817" s="402">
        <v>45188</v>
      </c>
      <c r="E1817" s="400">
        <v>1.8649</v>
      </c>
      <c r="G1817" s="400">
        <v>6.1569000000000003</v>
      </c>
      <c r="H1817" s="400">
        <v>4.4081000000000001</v>
      </c>
      <c r="I1817" s="400">
        <v>6.9943</v>
      </c>
      <c r="J1817" s="400">
        <v>7.1234000000000002</v>
      </c>
      <c r="K1817" s="400">
        <v>5.9218000000000002</v>
      </c>
      <c r="L1817" s="400">
        <v>11.992100000000001</v>
      </c>
      <c r="M1817" s="400">
        <v>5.9401000000000002</v>
      </c>
      <c r="N1817" s="400">
        <v>6.9009999999999998</v>
      </c>
      <c r="O1817" s="400">
        <v>3.93</v>
      </c>
      <c r="P1817" s="399">
        <v>2.8001</v>
      </c>
      <c r="Q1817" s="399">
        <v>5.4283000000000001</v>
      </c>
      <c r="S1817" s="399">
        <v>5.3438999999999997</v>
      </c>
      <c r="V1817" s="399">
        <v>3.0249999999999999</v>
      </c>
      <c r="W1817" s="399">
        <v>3.6926999999999999</v>
      </c>
      <c r="X1817" s="399">
        <v>1.8384</v>
      </c>
      <c r="Y1817" s="399">
        <v>5.2786</v>
      </c>
      <c r="Z1817" s="399">
        <v>10.9831</v>
      </c>
    </row>
    <row r="1818" spans="1:26">
      <c r="A1818" s="402">
        <v>45189</v>
      </c>
      <c r="E1818" s="400">
        <v>1.8628</v>
      </c>
      <c r="G1818" s="400">
        <v>6.1702000000000004</v>
      </c>
      <c r="H1818" s="400">
        <v>4.4097999999999997</v>
      </c>
      <c r="I1818" s="400">
        <v>7.0065</v>
      </c>
      <c r="J1818" s="400">
        <v>7.1317000000000004</v>
      </c>
      <c r="K1818" s="400">
        <v>5.9253</v>
      </c>
      <c r="L1818" s="400">
        <v>12.0223</v>
      </c>
      <c r="M1818" s="400">
        <v>5.9469000000000003</v>
      </c>
      <c r="N1818" s="400">
        <v>6.9114000000000004</v>
      </c>
      <c r="O1818" s="400">
        <v>3.9281000000000001</v>
      </c>
      <c r="P1818" s="399">
        <v>2.7932000000000001</v>
      </c>
      <c r="Q1818" s="399">
        <v>5.4249000000000001</v>
      </c>
      <c r="S1818" s="399">
        <v>5.3437000000000001</v>
      </c>
      <c r="V1818" s="399">
        <v>3.0228999999999999</v>
      </c>
      <c r="W1818" s="399">
        <v>3.6905000000000001</v>
      </c>
      <c r="X1818" s="399">
        <v>1.8364</v>
      </c>
      <c r="Y1818" s="399">
        <v>5.2786999999999997</v>
      </c>
      <c r="Z1818" s="399">
        <v>10.988899999999999</v>
      </c>
    </row>
    <row r="1819" spans="1:26">
      <c r="A1819" s="402">
        <v>45190</v>
      </c>
      <c r="E1819" s="400">
        <v>1.8595999999999999</v>
      </c>
      <c r="G1819" s="400">
        <v>6.1474000000000002</v>
      </c>
      <c r="H1819" s="400">
        <v>4.4036</v>
      </c>
      <c r="I1819" s="400">
        <v>6.9896000000000003</v>
      </c>
      <c r="J1819" s="400">
        <v>7.0987</v>
      </c>
      <c r="K1819" s="400">
        <v>5.8545999999999996</v>
      </c>
      <c r="L1819" s="400">
        <v>12.0283</v>
      </c>
      <c r="M1819" s="400">
        <v>5.8975999999999997</v>
      </c>
      <c r="N1819" s="400">
        <v>6.8396999999999997</v>
      </c>
      <c r="O1819" s="400">
        <v>3.9161999999999999</v>
      </c>
      <c r="P1819" s="399">
        <v>2.7890999999999999</v>
      </c>
      <c r="Q1819" s="399">
        <v>5.4183000000000003</v>
      </c>
      <c r="S1819" s="399">
        <v>5.3380000000000001</v>
      </c>
      <c r="V1819" s="399">
        <v>3.0181</v>
      </c>
      <c r="W1819" s="399">
        <v>3.6808000000000001</v>
      </c>
      <c r="X1819" s="399">
        <v>1.8335999999999999</v>
      </c>
      <c r="Y1819" s="399">
        <v>5.2760999999999996</v>
      </c>
      <c r="Z1819" s="399">
        <v>10.979799999999999</v>
      </c>
    </row>
    <row r="1820" spans="1:26">
      <c r="A1820" s="402">
        <v>45191</v>
      </c>
      <c r="E1820" s="400">
        <v>1.8567</v>
      </c>
      <c r="G1820" s="400">
        <v>6.1242999999999999</v>
      </c>
      <c r="H1820" s="400">
        <v>4.3997999999999999</v>
      </c>
      <c r="I1820" s="400">
        <v>6.9711999999999996</v>
      </c>
      <c r="J1820" s="400">
        <v>7.0940000000000003</v>
      </c>
      <c r="K1820" s="400">
        <v>5.8723000000000001</v>
      </c>
      <c r="L1820" s="400">
        <v>12.019600000000001</v>
      </c>
      <c r="M1820" s="400">
        <v>5.9177</v>
      </c>
      <c r="N1820" s="400">
        <v>6.8674999999999997</v>
      </c>
      <c r="O1820" s="400">
        <v>3.9144000000000001</v>
      </c>
      <c r="P1820" s="399">
        <v>2.7858999999999998</v>
      </c>
      <c r="Q1820" s="399">
        <v>5.4104000000000001</v>
      </c>
      <c r="S1820" s="399">
        <v>5.3333000000000004</v>
      </c>
      <c r="V1820" s="399">
        <v>3.0146000000000002</v>
      </c>
      <c r="W1820" s="399">
        <v>3.6789999999999998</v>
      </c>
      <c r="X1820" s="399">
        <v>1.831</v>
      </c>
      <c r="Y1820" s="399">
        <v>5.2733999999999996</v>
      </c>
      <c r="Z1820" s="399">
        <v>10.9695</v>
      </c>
    </row>
    <row r="1821" spans="1:26">
      <c r="A1821" s="402">
        <v>45194</v>
      </c>
      <c r="E1821" s="400">
        <v>1.8484</v>
      </c>
      <c r="G1821" s="400">
        <v>6.0846</v>
      </c>
      <c r="H1821" s="400">
        <v>4.3841999999999999</v>
      </c>
      <c r="I1821" s="400">
        <v>6.9196999999999997</v>
      </c>
      <c r="J1821" s="400">
        <v>7.0416999999999996</v>
      </c>
      <c r="K1821" s="400">
        <v>5.8002000000000002</v>
      </c>
      <c r="L1821" s="400">
        <v>12.0151</v>
      </c>
      <c r="M1821" s="400">
        <v>5.8708</v>
      </c>
      <c r="N1821" s="400">
        <v>6.8019999999999996</v>
      </c>
      <c r="O1821" s="400">
        <v>3.9018999999999999</v>
      </c>
      <c r="P1821" s="399">
        <v>2.7824</v>
      </c>
      <c r="Q1821" s="399">
        <v>5.4006999999999996</v>
      </c>
      <c r="S1821" s="399">
        <v>5.3228999999999997</v>
      </c>
      <c r="V1821" s="399">
        <v>3.0057</v>
      </c>
      <c r="W1821" s="399">
        <v>3.6684000000000001</v>
      </c>
      <c r="X1821" s="399">
        <v>1.8233999999999999</v>
      </c>
      <c r="Y1821" s="399">
        <v>5.2640000000000002</v>
      </c>
      <c r="Z1821" s="399">
        <v>10.9329</v>
      </c>
    </row>
    <row r="1822" spans="1:26">
      <c r="A1822" s="402">
        <v>45195</v>
      </c>
      <c r="E1822" s="400">
        <v>1.8451</v>
      </c>
      <c r="G1822" s="400">
        <v>6.0686999999999998</v>
      </c>
      <c r="H1822" s="400">
        <v>4.3765999999999998</v>
      </c>
      <c r="I1822" s="400">
        <v>6.9095000000000004</v>
      </c>
      <c r="J1822" s="400">
        <v>7.0309999999999997</v>
      </c>
      <c r="K1822" s="400">
        <v>5.7885999999999997</v>
      </c>
      <c r="L1822" s="400">
        <v>12.007300000000001</v>
      </c>
      <c r="M1822" s="400">
        <v>5.8602999999999996</v>
      </c>
      <c r="N1822" s="400">
        <v>6.7904999999999998</v>
      </c>
      <c r="O1822" s="400">
        <v>3.8938000000000001</v>
      </c>
      <c r="P1822" s="399">
        <v>2.7793000000000001</v>
      </c>
      <c r="Q1822" s="399">
        <v>5.3830999999999998</v>
      </c>
      <c r="S1822" s="399">
        <v>5.3178999999999998</v>
      </c>
      <c r="V1822" s="399">
        <v>2.9990999999999999</v>
      </c>
      <c r="W1822" s="399">
        <v>3.6606999999999998</v>
      </c>
      <c r="X1822" s="399">
        <v>1.8205</v>
      </c>
      <c r="Y1822" s="399">
        <v>5.2592999999999996</v>
      </c>
      <c r="Z1822" s="399">
        <v>10.918799999999999</v>
      </c>
    </row>
    <row r="1823" spans="1:26">
      <c r="A1823" s="402">
        <v>45196</v>
      </c>
      <c r="E1823" s="400">
        <v>1.8419000000000001</v>
      </c>
      <c r="G1823" s="400">
        <v>6.0541</v>
      </c>
      <c r="H1823" s="400">
        <v>4.3693</v>
      </c>
      <c r="I1823" s="400">
        <v>6.8913000000000002</v>
      </c>
      <c r="J1823" s="400">
        <v>7.0171999999999999</v>
      </c>
      <c r="K1823" s="400">
        <v>5.7709999999999999</v>
      </c>
      <c r="L1823" s="400">
        <v>12.002599999999999</v>
      </c>
      <c r="M1823" s="400">
        <v>5.8413000000000004</v>
      </c>
      <c r="N1823" s="400">
        <v>6.7614000000000001</v>
      </c>
      <c r="O1823" s="400">
        <v>3.8875000000000002</v>
      </c>
      <c r="P1823" s="399">
        <v>2.7749999999999999</v>
      </c>
      <c r="Q1823" s="399">
        <v>5.3773999999999997</v>
      </c>
      <c r="S1823" s="399">
        <v>5.3125999999999998</v>
      </c>
      <c r="V1823" s="399">
        <v>2.9954000000000001</v>
      </c>
      <c r="W1823" s="399">
        <v>3.6558999999999999</v>
      </c>
      <c r="X1823" s="399">
        <v>1.8177000000000001</v>
      </c>
      <c r="Y1823" s="399">
        <v>5.2558999999999996</v>
      </c>
      <c r="Z1823" s="399">
        <v>10.904299999999999</v>
      </c>
    </row>
    <row r="1824" spans="1:26">
      <c r="A1824" s="402">
        <v>45197</v>
      </c>
      <c r="E1824" s="400">
        <v>1.839</v>
      </c>
      <c r="G1824" s="400">
        <v>6.0061999999999998</v>
      </c>
      <c r="H1824" s="400">
        <v>4.3457999999999997</v>
      </c>
      <c r="I1824" s="400">
        <v>6.8289999999999997</v>
      </c>
      <c r="J1824" s="400">
        <v>6.9893000000000001</v>
      </c>
      <c r="K1824" s="400">
        <v>5.7728999999999999</v>
      </c>
      <c r="L1824" s="400">
        <v>11.9894</v>
      </c>
      <c r="M1824" s="400">
        <v>5.8304</v>
      </c>
      <c r="N1824" s="400">
        <v>6.7592999999999996</v>
      </c>
      <c r="O1824" s="400">
        <v>3.8797000000000001</v>
      </c>
      <c r="P1824" s="399">
        <v>2.7816999999999998</v>
      </c>
      <c r="Q1824" s="399">
        <v>5.3699000000000003</v>
      </c>
      <c r="S1824" s="399">
        <v>5.3026999999999997</v>
      </c>
      <c r="V1824" s="399">
        <v>2.9881000000000002</v>
      </c>
      <c r="W1824" s="399">
        <v>3.6476000000000002</v>
      </c>
      <c r="X1824" s="399">
        <v>1.8133999999999999</v>
      </c>
      <c r="Y1824" s="399">
        <v>5.2435</v>
      </c>
      <c r="Z1824" s="399">
        <v>10.856199999999999</v>
      </c>
    </row>
    <row r="1825" spans="1:26">
      <c r="A1825" s="402">
        <v>45198</v>
      </c>
      <c r="E1825" s="400">
        <v>1.8353999999999999</v>
      </c>
      <c r="G1825" s="400">
        <v>6.0465</v>
      </c>
      <c r="H1825" s="400">
        <v>4.3647</v>
      </c>
      <c r="I1825" s="400">
        <v>6.8840000000000003</v>
      </c>
      <c r="J1825" s="400">
        <v>7.0053999999999998</v>
      </c>
      <c r="K1825" s="400">
        <v>5.7733999999999996</v>
      </c>
      <c r="L1825" s="400">
        <v>11.9756</v>
      </c>
      <c r="M1825" s="400">
        <v>5.8289</v>
      </c>
      <c r="N1825" s="400">
        <v>6.7523</v>
      </c>
      <c r="O1825" s="400">
        <v>3.8805999999999998</v>
      </c>
      <c r="P1825" s="399">
        <v>2.7831999999999999</v>
      </c>
      <c r="Q1825" s="399">
        <v>5.3731</v>
      </c>
      <c r="S1825" s="399">
        <v>5.3045999999999998</v>
      </c>
      <c r="V1825" s="399">
        <v>2.9891000000000001</v>
      </c>
      <c r="W1825" s="399">
        <v>3.6482000000000001</v>
      </c>
      <c r="X1825" s="399">
        <v>1.8108</v>
      </c>
      <c r="Y1825" s="399">
        <v>5.2496</v>
      </c>
      <c r="Z1825" s="399">
        <v>10.9079</v>
      </c>
    </row>
    <row r="1826" spans="1:26">
      <c r="A1826" s="402">
        <v>45201</v>
      </c>
      <c r="E1826" s="400">
        <v>1.8996999999999999</v>
      </c>
      <c r="G1826" s="400">
        <v>6.1043000000000003</v>
      </c>
      <c r="H1826" s="400">
        <v>4.4276</v>
      </c>
      <c r="I1826" s="400">
        <v>6.8802000000000003</v>
      </c>
      <c r="J1826" s="400">
        <v>7.0327999999999999</v>
      </c>
      <c r="K1826" s="400">
        <v>5.7881999999999998</v>
      </c>
      <c r="L1826" s="400">
        <v>12.0749</v>
      </c>
      <c r="M1826" s="400">
        <v>5.8460000000000001</v>
      </c>
      <c r="N1826" s="400">
        <v>6.7458</v>
      </c>
      <c r="O1826" s="400">
        <v>3.8994</v>
      </c>
      <c r="P1826" s="399">
        <v>2.8048000000000002</v>
      </c>
      <c r="Q1826" s="399">
        <v>5.4649000000000001</v>
      </c>
      <c r="S1826" s="399">
        <v>5.4245999999999999</v>
      </c>
      <c r="V1826" s="399">
        <v>3.0387</v>
      </c>
      <c r="W1826" s="399">
        <v>3.6714000000000002</v>
      </c>
      <c r="X1826" s="399">
        <v>1.9049</v>
      </c>
      <c r="Y1826" s="399">
        <v>5.3265000000000002</v>
      </c>
      <c r="Z1826" s="399">
        <v>10.907</v>
      </c>
    </row>
    <row r="1827" spans="1:26">
      <c r="A1827" s="402">
        <v>45202</v>
      </c>
      <c r="E1827" s="400">
        <v>1.8966000000000001</v>
      </c>
      <c r="G1827" s="400">
        <v>6.0590999999999999</v>
      </c>
      <c r="H1827" s="400">
        <v>4.4166999999999996</v>
      </c>
      <c r="I1827" s="400">
        <v>6.8358999999999996</v>
      </c>
      <c r="J1827" s="400">
        <v>6.9972000000000003</v>
      </c>
      <c r="K1827" s="400">
        <v>5.7309000000000001</v>
      </c>
      <c r="L1827" s="400">
        <v>12.0646</v>
      </c>
      <c r="M1827" s="400">
        <v>5.7968000000000002</v>
      </c>
      <c r="N1827" s="400">
        <v>6.6773999999999996</v>
      </c>
      <c r="O1827" s="400">
        <v>3.8843000000000001</v>
      </c>
      <c r="P1827" s="399">
        <v>2.8029999999999999</v>
      </c>
      <c r="Q1827" s="399">
        <v>5.4561000000000002</v>
      </c>
      <c r="S1827" s="399">
        <v>5.4183000000000003</v>
      </c>
      <c r="V1827" s="399">
        <v>3.0327000000000002</v>
      </c>
      <c r="W1827" s="399">
        <v>3.6581000000000001</v>
      </c>
      <c r="X1827" s="399">
        <v>1.9021999999999999</v>
      </c>
      <c r="Y1827" s="399">
        <v>5.3215000000000003</v>
      </c>
      <c r="Z1827" s="399">
        <v>10.8773</v>
      </c>
    </row>
    <row r="1828" spans="1:26">
      <c r="A1828" s="402">
        <v>45203</v>
      </c>
      <c r="E1828" s="400">
        <v>1.8940999999999999</v>
      </c>
      <c r="G1828" s="400">
        <v>6.0605000000000002</v>
      </c>
      <c r="H1828" s="400">
        <v>4.4104999999999999</v>
      </c>
      <c r="I1828" s="400">
        <v>6.8440000000000003</v>
      </c>
      <c r="J1828" s="400">
        <v>7.0026000000000002</v>
      </c>
      <c r="K1828" s="400">
        <v>5.7602000000000002</v>
      </c>
      <c r="L1828" s="400">
        <v>12.0261</v>
      </c>
      <c r="M1828" s="400">
        <v>5.8182999999999998</v>
      </c>
      <c r="N1828" s="400">
        <v>6.7115</v>
      </c>
      <c r="O1828" s="400">
        <v>3.8799000000000001</v>
      </c>
      <c r="P1828" s="399">
        <v>2.8151000000000002</v>
      </c>
      <c r="Q1828" s="399">
        <v>5.4417999999999997</v>
      </c>
      <c r="S1828" s="399">
        <v>5.4153000000000002</v>
      </c>
      <c r="V1828" s="399">
        <v>3.0246</v>
      </c>
      <c r="W1828" s="399">
        <v>3.6530999999999998</v>
      </c>
      <c r="X1828" s="399">
        <v>1.8988</v>
      </c>
      <c r="Y1828" s="399">
        <v>5.3159000000000001</v>
      </c>
      <c r="Z1828" s="399">
        <v>10.8751</v>
      </c>
    </row>
    <row r="1829" spans="1:26">
      <c r="A1829" s="402">
        <v>45204</v>
      </c>
      <c r="E1829" s="400">
        <v>1.8919999999999999</v>
      </c>
      <c r="G1829" s="400">
        <v>6.0644999999999998</v>
      </c>
      <c r="H1829" s="400">
        <v>4.4154999999999998</v>
      </c>
      <c r="I1829" s="400">
        <v>6.8562000000000003</v>
      </c>
      <c r="J1829" s="400">
        <v>7.0000999999999998</v>
      </c>
      <c r="K1829" s="400">
        <v>5.7443999999999997</v>
      </c>
      <c r="L1829" s="400">
        <v>12.0144</v>
      </c>
      <c r="M1829" s="400">
        <v>5.8079000000000001</v>
      </c>
      <c r="N1829" s="400">
        <v>6.6951999999999998</v>
      </c>
      <c r="O1829" s="400">
        <v>3.8765000000000001</v>
      </c>
      <c r="P1829" s="399">
        <v>2.8233999999999999</v>
      </c>
      <c r="Q1829" s="399">
        <v>5.4413</v>
      </c>
      <c r="S1829" s="399">
        <v>5.4149000000000003</v>
      </c>
      <c r="V1829" s="399">
        <v>3.0207999999999999</v>
      </c>
      <c r="W1829" s="399">
        <v>3.6492</v>
      </c>
      <c r="X1829" s="399">
        <v>1.8973</v>
      </c>
      <c r="Y1829" s="399">
        <v>5.3174999999999999</v>
      </c>
      <c r="Z1829" s="399">
        <v>10.8881</v>
      </c>
    </row>
    <row r="1830" spans="1:26">
      <c r="A1830" s="402">
        <v>45205</v>
      </c>
      <c r="E1830" s="400">
        <v>1.8887</v>
      </c>
      <c r="G1830" s="400">
        <v>6.0450999999999997</v>
      </c>
      <c r="H1830" s="400">
        <v>4.4093</v>
      </c>
      <c r="I1830" s="400">
        <v>6.8457999999999997</v>
      </c>
      <c r="J1830" s="400">
        <v>6.9836999999999998</v>
      </c>
      <c r="K1830" s="400">
        <v>5.7107999999999999</v>
      </c>
      <c r="L1830" s="400">
        <v>12.0396</v>
      </c>
      <c r="M1830" s="400">
        <v>5.7809999999999997</v>
      </c>
      <c r="N1830" s="400">
        <v>6.6597999999999997</v>
      </c>
      <c r="O1830" s="400">
        <v>3.8719999999999999</v>
      </c>
      <c r="P1830" s="399">
        <v>2.8170999999999999</v>
      </c>
      <c r="Q1830" s="399">
        <v>5.4393000000000002</v>
      </c>
      <c r="S1830" s="399">
        <v>5.4096000000000002</v>
      </c>
      <c r="V1830" s="399">
        <v>3.0160999999999998</v>
      </c>
      <c r="W1830" s="399">
        <v>3.6444999999999999</v>
      </c>
      <c r="X1830" s="399">
        <v>1.8943000000000001</v>
      </c>
      <c r="Y1830" s="399">
        <v>5.3132999999999999</v>
      </c>
      <c r="Z1830" s="399">
        <v>10.8779</v>
      </c>
    </row>
    <row r="1831" spans="1:26">
      <c r="A1831" s="402">
        <v>45208</v>
      </c>
      <c r="E1831" s="400">
        <v>1.8814</v>
      </c>
      <c r="G1831" s="400">
        <v>6.0625</v>
      </c>
      <c r="H1831" s="400">
        <v>4.4165999999999999</v>
      </c>
      <c r="I1831" s="400">
        <v>6.8837000000000002</v>
      </c>
      <c r="J1831" s="400">
        <v>6.9954000000000001</v>
      </c>
      <c r="K1831" s="400">
        <v>5.7028999999999996</v>
      </c>
      <c r="L1831" s="400">
        <v>12.031499999999999</v>
      </c>
      <c r="M1831" s="400">
        <v>5.7774000000000001</v>
      </c>
      <c r="N1831" s="400">
        <v>6.6521999999999997</v>
      </c>
      <c r="O1831" s="400">
        <v>3.8637999999999999</v>
      </c>
      <c r="P1831" s="399">
        <v>2.8102999999999998</v>
      </c>
      <c r="Q1831" s="399">
        <v>5.4295</v>
      </c>
      <c r="S1831" s="399">
        <v>5.4055999999999997</v>
      </c>
      <c r="V1831" s="399">
        <v>3.008</v>
      </c>
      <c r="W1831" s="399">
        <v>3.6364999999999998</v>
      </c>
      <c r="X1831" s="399">
        <v>1.8880999999999999</v>
      </c>
      <c r="Y1831" s="399">
        <v>5.3121</v>
      </c>
      <c r="Z1831" s="399">
        <v>10.908300000000001</v>
      </c>
    </row>
    <row r="1832" spans="1:26">
      <c r="A1832" s="402">
        <v>45209</v>
      </c>
      <c r="E1832" s="400">
        <v>1.8794</v>
      </c>
      <c r="G1832" s="400">
        <v>6.0877999999999997</v>
      </c>
      <c r="H1832" s="400">
        <v>4.4149000000000003</v>
      </c>
      <c r="I1832" s="400">
        <v>6.8955000000000002</v>
      </c>
      <c r="J1832" s="400">
        <v>7.0125999999999999</v>
      </c>
      <c r="K1832" s="400">
        <v>5.7515999999999998</v>
      </c>
      <c r="L1832" s="400">
        <v>11.9991</v>
      </c>
      <c r="M1832" s="400">
        <v>5.8216000000000001</v>
      </c>
      <c r="N1832" s="400">
        <v>6.7183000000000002</v>
      </c>
      <c r="O1832" s="400">
        <v>3.8736999999999999</v>
      </c>
      <c r="P1832" s="399">
        <v>2.8090000000000002</v>
      </c>
      <c r="Q1832" s="399">
        <v>5.4311999999999996</v>
      </c>
      <c r="S1832" s="399">
        <v>5.4067999999999996</v>
      </c>
      <c r="V1832" s="399">
        <v>3.0089999999999999</v>
      </c>
      <c r="W1832" s="399">
        <v>3.6442999999999999</v>
      </c>
      <c r="X1832" s="399">
        <v>1.8855999999999999</v>
      </c>
      <c r="Y1832" s="399">
        <v>5.3098999999999998</v>
      </c>
      <c r="Z1832" s="399">
        <v>10.9087</v>
      </c>
    </row>
    <row r="1833" spans="1:26">
      <c r="A1833" s="402">
        <v>45210</v>
      </c>
      <c r="E1833" s="400">
        <v>1.8768</v>
      </c>
      <c r="G1833" s="400">
        <v>6.1238999999999999</v>
      </c>
      <c r="H1833" s="400">
        <v>4.4218000000000002</v>
      </c>
      <c r="I1833" s="400">
        <v>6.9459</v>
      </c>
      <c r="J1833" s="400">
        <v>7.0564999999999998</v>
      </c>
      <c r="K1833" s="400">
        <v>5.8018999999999998</v>
      </c>
      <c r="L1833" s="400">
        <v>12.016400000000001</v>
      </c>
      <c r="M1833" s="400">
        <v>5.8598999999999997</v>
      </c>
      <c r="N1833" s="400">
        <v>6.7728000000000002</v>
      </c>
      <c r="O1833" s="400">
        <v>3.8729</v>
      </c>
      <c r="P1833" s="399">
        <v>2.8102999999999998</v>
      </c>
      <c r="Q1833" s="399">
        <v>5.4382999999999999</v>
      </c>
      <c r="S1833" s="399">
        <v>5.4065000000000003</v>
      </c>
      <c r="V1833" s="399">
        <v>3.0108000000000001</v>
      </c>
      <c r="W1833" s="399">
        <v>3.6434000000000002</v>
      </c>
      <c r="X1833" s="399">
        <v>1.883</v>
      </c>
      <c r="Y1833" s="399">
        <v>5.3097000000000003</v>
      </c>
      <c r="Z1833" s="399">
        <v>10.9414</v>
      </c>
    </row>
    <row r="1834" spans="1:26">
      <c r="A1834" s="402">
        <v>45211</v>
      </c>
      <c r="E1834" s="400">
        <v>1.8731</v>
      </c>
      <c r="G1834" s="400">
        <v>6.1</v>
      </c>
      <c r="H1834" s="400">
        <v>4.4143999999999997</v>
      </c>
      <c r="I1834" s="400">
        <v>6.9145000000000003</v>
      </c>
      <c r="J1834" s="400">
        <v>7.0183999999999997</v>
      </c>
      <c r="K1834" s="400">
        <v>5.7310999999999996</v>
      </c>
      <c r="L1834" s="400">
        <v>12.0395</v>
      </c>
      <c r="M1834" s="400">
        <v>5.8085000000000004</v>
      </c>
      <c r="N1834" s="400">
        <v>6.6959999999999997</v>
      </c>
      <c r="O1834" s="400">
        <v>3.8645999999999998</v>
      </c>
      <c r="P1834" s="399">
        <v>2.8065000000000002</v>
      </c>
      <c r="Q1834" s="399">
        <v>5.4401999999999999</v>
      </c>
      <c r="S1834" s="399">
        <v>5.4001000000000001</v>
      </c>
      <c r="V1834" s="399">
        <v>3.0081000000000002</v>
      </c>
      <c r="W1834" s="399">
        <v>3.6366000000000001</v>
      </c>
      <c r="X1834" s="399">
        <v>1.8797999999999999</v>
      </c>
      <c r="Y1834" s="399">
        <v>5.306</v>
      </c>
      <c r="Z1834" s="399">
        <v>10.9282</v>
      </c>
    </row>
    <row r="1835" spans="1:26">
      <c r="A1835" s="402">
        <v>45212</v>
      </c>
      <c r="E1835" s="400">
        <v>1.8702000000000001</v>
      </c>
      <c r="G1835" s="400">
        <v>6.0921000000000003</v>
      </c>
      <c r="H1835" s="400">
        <v>4.4161999999999999</v>
      </c>
      <c r="I1835" s="400">
        <v>6.9176000000000002</v>
      </c>
      <c r="J1835" s="400">
        <v>7.0336999999999996</v>
      </c>
      <c r="K1835" s="400">
        <v>5.7717000000000001</v>
      </c>
      <c r="L1835" s="400">
        <v>12.0275</v>
      </c>
      <c r="M1835" s="400">
        <v>5.8394000000000004</v>
      </c>
      <c r="N1835" s="400">
        <v>6.7392000000000003</v>
      </c>
      <c r="O1835" s="400">
        <v>3.8628999999999998</v>
      </c>
      <c r="P1835" s="399">
        <v>2.8043</v>
      </c>
      <c r="Q1835" s="399">
        <v>5.4367000000000001</v>
      </c>
      <c r="S1835" s="399">
        <v>5.3966000000000003</v>
      </c>
      <c r="V1835" s="399">
        <v>3.0041000000000002</v>
      </c>
      <c r="W1835" s="399">
        <v>3.6354000000000002</v>
      </c>
      <c r="X1835" s="399">
        <v>1.8777999999999999</v>
      </c>
      <c r="Y1835" s="399">
        <v>5.3059000000000003</v>
      </c>
      <c r="Z1835" s="399">
        <v>10.9374</v>
      </c>
    </row>
    <row r="1836" spans="1:26">
      <c r="A1836" s="402">
        <v>45215</v>
      </c>
      <c r="E1836" s="400">
        <v>1.8641000000000001</v>
      </c>
      <c r="G1836" s="400">
        <v>6.0827999999999998</v>
      </c>
      <c r="H1836" s="400">
        <v>4.4028</v>
      </c>
      <c r="I1836" s="400">
        <v>6.8884999999999996</v>
      </c>
      <c r="J1836" s="400">
        <v>7.0012999999999996</v>
      </c>
      <c r="K1836" s="400">
        <v>5.7255000000000003</v>
      </c>
      <c r="L1836" s="400">
        <v>12.0083</v>
      </c>
      <c r="M1836" s="400">
        <v>5.8048999999999999</v>
      </c>
      <c r="N1836" s="400">
        <v>6.7008000000000001</v>
      </c>
      <c r="O1836" s="400">
        <v>3.8639999999999999</v>
      </c>
      <c r="P1836" s="399">
        <v>2.8031000000000001</v>
      </c>
      <c r="Q1836" s="399">
        <v>5.4269999999999996</v>
      </c>
      <c r="S1836" s="399">
        <v>5.3893000000000004</v>
      </c>
      <c r="V1836" s="399">
        <v>2.9981</v>
      </c>
      <c r="W1836" s="399">
        <v>3.6337999999999999</v>
      </c>
      <c r="X1836" s="399">
        <v>1.8694</v>
      </c>
      <c r="Y1836" s="399">
        <v>5.2968999999999999</v>
      </c>
      <c r="Z1836" s="399">
        <v>10.916600000000001</v>
      </c>
    </row>
    <row r="1837" spans="1:26">
      <c r="A1837" s="402">
        <v>45216</v>
      </c>
      <c r="E1837" s="400">
        <v>1.8601000000000001</v>
      </c>
      <c r="G1837" s="400">
        <v>6.0452000000000004</v>
      </c>
      <c r="H1837" s="400">
        <v>4.3880999999999997</v>
      </c>
      <c r="I1837" s="400">
        <v>6.8483999999999998</v>
      </c>
      <c r="J1837" s="400">
        <v>6.9682000000000004</v>
      </c>
      <c r="K1837" s="400">
        <v>5.6946000000000003</v>
      </c>
      <c r="L1837" s="400">
        <v>11.961499999999999</v>
      </c>
      <c r="M1837" s="400">
        <v>5.7724000000000002</v>
      </c>
      <c r="N1837" s="400">
        <v>6.6619000000000002</v>
      </c>
      <c r="O1837" s="400">
        <v>3.8519999999999999</v>
      </c>
      <c r="P1837" s="399">
        <v>2.7953000000000001</v>
      </c>
      <c r="Q1837" s="399">
        <v>5.4180000000000001</v>
      </c>
      <c r="S1837" s="399">
        <v>5.3811</v>
      </c>
      <c r="V1837" s="399">
        <v>2.9908000000000001</v>
      </c>
      <c r="W1837" s="399">
        <v>3.6223999999999998</v>
      </c>
      <c r="X1837" s="399">
        <v>1.8652</v>
      </c>
      <c r="Y1837" s="399">
        <v>5.2887000000000004</v>
      </c>
      <c r="Z1837" s="399">
        <v>10.8864</v>
      </c>
    </row>
    <row r="1838" spans="1:26">
      <c r="A1838" s="402">
        <v>45217</v>
      </c>
      <c r="E1838" s="400">
        <v>1.8565</v>
      </c>
      <c r="G1838" s="400">
        <v>6.0147000000000004</v>
      </c>
      <c r="H1838" s="400">
        <v>4.3776999999999999</v>
      </c>
      <c r="I1838" s="400">
        <v>6.8182999999999998</v>
      </c>
      <c r="J1838" s="400">
        <v>6.9413</v>
      </c>
      <c r="K1838" s="400">
        <v>5.6665999999999999</v>
      </c>
      <c r="L1838" s="400">
        <v>11.947100000000001</v>
      </c>
      <c r="M1838" s="400">
        <v>5.7427000000000001</v>
      </c>
      <c r="N1838" s="400">
        <v>6.6208</v>
      </c>
      <c r="O1838" s="400">
        <v>3.8441999999999998</v>
      </c>
      <c r="P1838" s="399">
        <v>2.7921999999999998</v>
      </c>
      <c r="Q1838" s="399">
        <v>5.4123999999999999</v>
      </c>
      <c r="S1838" s="399">
        <v>5.3743999999999996</v>
      </c>
      <c r="V1838" s="399">
        <v>2.9855999999999998</v>
      </c>
      <c r="W1838" s="399">
        <v>3.6156000000000001</v>
      </c>
      <c r="X1838" s="399">
        <v>1.8620000000000001</v>
      </c>
      <c r="Y1838" s="399">
        <v>5.2828999999999997</v>
      </c>
      <c r="Z1838" s="399">
        <v>10.8653</v>
      </c>
    </row>
    <row r="1839" spans="1:26">
      <c r="A1839" s="402">
        <v>45218</v>
      </c>
      <c r="E1839" s="400">
        <v>1.8542000000000001</v>
      </c>
      <c r="G1839" s="400">
        <v>6.0232000000000001</v>
      </c>
      <c r="H1839" s="400">
        <v>4.3727</v>
      </c>
      <c r="I1839" s="400">
        <v>6.8259999999999996</v>
      </c>
      <c r="J1839" s="400">
        <v>6.9131999999999998</v>
      </c>
      <c r="K1839" s="400">
        <v>5.6132999999999997</v>
      </c>
      <c r="L1839" s="400">
        <v>11.9236</v>
      </c>
      <c r="M1839" s="400">
        <v>5.7001999999999997</v>
      </c>
      <c r="N1839" s="400">
        <v>6.5613000000000001</v>
      </c>
      <c r="O1839" s="400">
        <v>3.8368000000000002</v>
      </c>
      <c r="P1839" s="399">
        <v>2.7917999999999998</v>
      </c>
      <c r="Q1839" s="399">
        <v>5.4024000000000001</v>
      </c>
      <c r="S1839" s="399">
        <v>5.3728999999999996</v>
      </c>
      <c r="V1839" s="399">
        <v>2.9777</v>
      </c>
      <c r="W1839" s="399">
        <v>3.6078000000000001</v>
      </c>
      <c r="X1839" s="399">
        <v>1.859</v>
      </c>
      <c r="Y1839" s="399">
        <v>5.2782</v>
      </c>
      <c r="Z1839" s="399">
        <v>10.8612</v>
      </c>
    </row>
    <row r="1840" spans="1:26">
      <c r="A1840" s="402">
        <v>45219</v>
      </c>
      <c r="E1840" s="400">
        <v>1.8526</v>
      </c>
      <c r="G1840" s="400">
        <v>6.0263999999999998</v>
      </c>
      <c r="H1840" s="400">
        <v>4.3746999999999998</v>
      </c>
      <c r="I1840" s="400">
        <v>6.8262999999999998</v>
      </c>
      <c r="J1840" s="400">
        <v>6.9108999999999998</v>
      </c>
      <c r="K1840" s="400">
        <v>5.6231999999999998</v>
      </c>
      <c r="L1840" s="400">
        <v>11.9024</v>
      </c>
      <c r="M1840" s="400">
        <v>5.7000999999999999</v>
      </c>
      <c r="N1840" s="400">
        <v>6.5628000000000002</v>
      </c>
      <c r="O1840" s="400">
        <v>3.8313999999999999</v>
      </c>
      <c r="P1840" s="399">
        <v>2.7881</v>
      </c>
      <c r="Q1840" s="399">
        <v>5.4001999999999999</v>
      </c>
      <c r="S1840" s="399">
        <v>5.3728999999999996</v>
      </c>
      <c r="V1840" s="399">
        <v>2.9737</v>
      </c>
      <c r="W1840" s="399">
        <v>3.6023000000000001</v>
      </c>
      <c r="X1840" s="399">
        <v>1.8576999999999999</v>
      </c>
      <c r="Y1840" s="399">
        <v>5.2797999999999998</v>
      </c>
      <c r="Z1840" s="399">
        <v>10.860200000000001</v>
      </c>
    </row>
    <row r="1841" spans="1:26">
      <c r="A1841" s="402">
        <v>45222</v>
      </c>
      <c r="E1841" s="400">
        <v>1.845</v>
      </c>
      <c r="G1841" s="400">
        <v>6.0347999999999997</v>
      </c>
      <c r="H1841" s="400">
        <v>4.3673999999999999</v>
      </c>
      <c r="I1841" s="400">
        <v>6.8331</v>
      </c>
      <c r="J1841" s="400">
        <v>6.9153000000000002</v>
      </c>
      <c r="K1841" s="400">
        <v>5.6466000000000003</v>
      </c>
      <c r="L1841" s="400">
        <v>11.8597</v>
      </c>
      <c r="M1841" s="400">
        <v>5.7141999999999999</v>
      </c>
      <c r="N1841" s="400">
        <v>6.5862999999999996</v>
      </c>
      <c r="O1841" s="400">
        <v>3.8249</v>
      </c>
      <c r="P1841" s="399">
        <v>2.7848000000000002</v>
      </c>
      <c r="Q1841" s="399">
        <v>5.3867000000000003</v>
      </c>
      <c r="S1841" s="399">
        <v>5.3670999999999998</v>
      </c>
      <c r="V1841" s="399">
        <v>2.9658000000000002</v>
      </c>
      <c r="W1841" s="399">
        <v>3.5951</v>
      </c>
      <c r="X1841" s="399">
        <v>1.8495999999999999</v>
      </c>
      <c r="Y1841" s="399">
        <v>5.2713999999999999</v>
      </c>
      <c r="Z1841" s="399">
        <v>10.8575</v>
      </c>
    </row>
    <row r="1842" spans="1:26">
      <c r="A1842" s="402">
        <v>45223</v>
      </c>
      <c r="E1842" s="400">
        <v>1.8424</v>
      </c>
      <c r="G1842" s="400">
        <v>6.0316000000000001</v>
      </c>
      <c r="H1842" s="400">
        <v>4.3734000000000002</v>
      </c>
      <c r="I1842" s="400">
        <v>6.8361999999999998</v>
      </c>
      <c r="J1842" s="400">
        <v>6.9298000000000002</v>
      </c>
      <c r="K1842" s="400">
        <v>5.6722000000000001</v>
      </c>
      <c r="L1842" s="400">
        <v>11.861000000000001</v>
      </c>
      <c r="M1842" s="400">
        <v>5.7423000000000002</v>
      </c>
      <c r="N1842" s="400">
        <v>6.6258999999999997</v>
      </c>
      <c r="O1842" s="400">
        <v>3.8283999999999998</v>
      </c>
      <c r="P1842" s="399">
        <v>2.7814999999999999</v>
      </c>
      <c r="Q1842" s="399">
        <v>5.3906000000000001</v>
      </c>
      <c r="S1842" s="399">
        <v>5.3651999999999997</v>
      </c>
      <c r="V1842" s="399">
        <v>2.9708000000000001</v>
      </c>
      <c r="W1842" s="399">
        <v>3.5992999999999999</v>
      </c>
      <c r="X1842" s="399">
        <v>1.8483000000000001</v>
      </c>
      <c r="Y1842" s="399">
        <v>5.2736999999999998</v>
      </c>
      <c r="Z1842" s="399">
        <v>10.8727</v>
      </c>
    </row>
    <row r="1843" spans="1:26">
      <c r="A1843" s="402">
        <v>45224</v>
      </c>
      <c r="E1843" s="400">
        <v>1.839</v>
      </c>
      <c r="G1843" s="400">
        <v>6.0068000000000001</v>
      </c>
      <c r="H1843" s="400">
        <v>4.3651</v>
      </c>
      <c r="I1843" s="400">
        <v>6.81</v>
      </c>
      <c r="J1843" s="400">
        <v>6.9002999999999997</v>
      </c>
      <c r="K1843" s="400">
        <v>5.6159999999999997</v>
      </c>
      <c r="L1843" s="400">
        <v>11.875999999999999</v>
      </c>
      <c r="M1843" s="400">
        <v>5.7037000000000004</v>
      </c>
      <c r="N1843" s="400">
        <v>6.5734000000000004</v>
      </c>
      <c r="O1843" s="400">
        <v>3.8233999999999999</v>
      </c>
      <c r="P1843" s="399">
        <v>2.7835000000000001</v>
      </c>
      <c r="Q1843" s="399">
        <v>5.3857999999999997</v>
      </c>
      <c r="S1843" s="399">
        <v>5.3596000000000004</v>
      </c>
      <c r="V1843" s="399">
        <v>2.9683999999999999</v>
      </c>
      <c r="W1843" s="399">
        <v>3.5949</v>
      </c>
      <c r="X1843" s="399">
        <v>1.8453999999999999</v>
      </c>
      <c r="Y1843" s="399">
        <v>5.2697000000000003</v>
      </c>
      <c r="Z1843" s="399">
        <v>10.850300000000001</v>
      </c>
    </row>
    <row r="1844" spans="1:26">
      <c r="A1844" s="402">
        <v>45225</v>
      </c>
      <c r="E1844" s="400">
        <v>1.8374999999999999</v>
      </c>
      <c r="G1844" s="400">
        <v>6.0171999999999999</v>
      </c>
      <c r="H1844" s="400">
        <v>4.3662999999999998</v>
      </c>
      <c r="I1844" s="400">
        <v>6.8169000000000004</v>
      </c>
      <c r="J1844" s="400">
        <v>6.9078999999999997</v>
      </c>
      <c r="K1844" s="400">
        <v>5.6482000000000001</v>
      </c>
      <c r="L1844" s="400">
        <v>11.8636</v>
      </c>
      <c r="M1844" s="400">
        <v>5.7240000000000002</v>
      </c>
      <c r="N1844" s="400">
        <v>6.5982000000000003</v>
      </c>
      <c r="O1844" s="400">
        <v>3.819</v>
      </c>
      <c r="P1844" s="399">
        <v>2.7801999999999998</v>
      </c>
      <c r="Q1844" s="399">
        <v>5.3834999999999997</v>
      </c>
      <c r="S1844" s="399">
        <v>5.3605</v>
      </c>
      <c r="V1844" s="399">
        <v>2.9639000000000002</v>
      </c>
      <c r="W1844" s="399">
        <v>3.5911</v>
      </c>
      <c r="X1844" s="399">
        <v>1.8435999999999999</v>
      </c>
      <c r="Y1844" s="399">
        <v>5.2698</v>
      </c>
      <c r="Z1844" s="399">
        <v>10.853999999999999</v>
      </c>
    </row>
    <row r="1845" spans="1:26">
      <c r="A1845" s="402">
        <v>45226</v>
      </c>
      <c r="E1845" s="400">
        <v>1.8353999999999999</v>
      </c>
      <c r="G1845" s="400">
        <v>6.0229999999999997</v>
      </c>
      <c r="H1845" s="400">
        <v>4.3666</v>
      </c>
      <c r="I1845" s="400">
        <v>6.8150000000000004</v>
      </c>
      <c r="J1845" s="400">
        <v>6.9073000000000002</v>
      </c>
      <c r="K1845" s="400">
        <v>5.6367000000000003</v>
      </c>
      <c r="L1845" s="400">
        <v>11.8666</v>
      </c>
      <c r="M1845" s="400">
        <v>5.7194000000000003</v>
      </c>
      <c r="N1845" s="400">
        <v>6.5930999999999997</v>
      </c>
      <c r="O1845" s="400">
        <v>3.8170999999999999</v>
      </c>
      <c r="P1845" s="399">
        <v>2.7787000000000002</v>
      </c>
      <c r="Q1845" s="399">
        <v>5.3814000000000002</v>
      </c>
      <c r="S1845" s="399">
        <v>5.3601000000000001</v>
      </c>
      <c r="V1845" s="399">
        <v>2.9622999999999999</v>
      </c>
      <c r="W1845" s="399">
        <v>3.5888</v>
      </c>
      <c r="X1845" s="399">
        <v>1.8415999999999999</v>
      </c>
      <c r="Y1845" s="399">
        <v>5.2694000000000001</v>
      </c>
      <c r="Z1845" s="399">
        <v>10.8527</v>
      </c>
    </row>
    <row r="1846" spans="1:26">
      <c r="A1846" s="402">
        <v>45229</v>
      </c>
      <c r="E1846" s="400">
        <v>1.8284</v>
      </c>
      <c r="G1846" s="400">
        <v>6.0354999999999999</v>
      </c>
      <c r="H1846" s="400">
        <v>4.3624000000000001</v>
      </c>
      <c r="I1846" s="400">
        <v>6.8209999999999997</v>
      </c>
      <c r="J1846" s="400">
        <v>6.8968999999999996</v>
      </c>
      <c r="K1846" s="400">
        <v>5.6177999999999999</v>
      </c>
      <c r="L1846" s="400">
        <v>11.8445</v>
      </c>
      <c r="M1846" s="400">
        <v>5.6977000000000002</v>
      </c>
      <c r="N1846" s="400">
        <v>6.5673000000000004</v>
      </c>
      <c r="O1846" s="400">
        <v>3.8105000000000002</v>
      </c>
      <c r="P1846" s="399">
        <v>2.7728000000000002</v>
      </c>
      <c r="Q1846" s="399">
        <v>5.3764000000000003</v>
      </c>
      <c r="S1846" s="399">
        <v>5.3558000000000003</v>
      </c>
      <c r="V1846" s="399">
        <v>2.9575999999999998</v>
      </c>
      <c r="W1846" s="399">
        <v>3.5817999999999999</v>
      </c>
      <c r="X1846" s="399">
        <v>1.8344</v>
      </c>
      <c r="Y1846" s="399">
        <v>5.2641</v>
      </c>
      <c r="Z1846" s="399">
        <v>10.859500000000001</v>
      </c>
    </row>
    <row r="1847" spans="1:26">
      <c r="A1847" s="402">
        <v>45230</v>
      </c>
      <c r="E1847" s="400">
        <v>1.8255999999999999</v>
      </c>
      <c r="G1847" s="400">
        <v>6.0347999999999997</v>
      </c>
      <c r="H1847" s="400">
        <v>4.3646000000000003</v>
      </c>
      <c r="I1847" s="400">
        <v>6.8295000000000003</v>
      </c>
      <c r="J1847" s="400">
        <v>6.8853999999999997</v>
      </c>
      <c r="K1847" s="400">
        <v>5.6074000000000002</v>
      </c>
      <c r="L1847" s="400">
        <v>11.832000000000001</v>
      </c>
      <c r="M1847" s="400">
        <v>5.6902999999999997</v>
      </c>
      <c r="N1847" s="400">
        <v>6.5503</v>
      </c>
      <c r="O1847" s="400">
        <v>3.8134999999999999</v>
      </c>
      <c r="P1847" s="399">
        <v>2.7776999999999998</v>
      </c>
      <c r="Q1847" s="399">
        <v>5.3802000000000003</v>
      </c>
      <c r="S1847" s="399">
        <v>5.3533999999999997</v>
      </c>
      <c r="V1847" s="399">
        <v>2.9607000000000001</v>
      </c>
      <c r="W1847" s="399">
        <v>3.5855000000000001</v>
      </c>
      <c r="X1847" s="399">
        <v>1.8323</v>
      </c>
      <c r="Y1847" s="399">
        <v>5.2638999999999996</v>
      </c>
      <c r="Z1847" s="399">
        <v>10.87</v>
      </c>
    </row>
    <row r="1848" spans="1:26">
      <c r="A1848" s="402">
        <v>45231</v>
      </c>
      <c r="E1848" s="400">
        <v>1.8297000000000001</v>
      </c>
      <c r="G1848" s="400">
        <v>6.0317999999999996</v>
      </c>
      <c r="H1848" s="400">
        <v>4.4124999999999996</v>
      </c>
      <c r="I1848" s="400">
        <v>6.8859000000000004</v>
      </c>
      <c r="J1848" s="400">
        <v>6.9465000000000003</v>
      </c>
      <c r="K1848" s="400">
        <v>5.7047999999999996</v>
      </c>
      <c r="L1848" s="400">
        <v>11.884600000000001</v>
      </c>
      <c r="M1848" s="400">
        <v>5.7778999999999998</v>
      </c>
      <c r="N1848" s="400">
        <v>6.6559999999999997</v>
      </c>
      <c r="O1848" s="400">
        <v>3.8614000000000002</v>
      </c>
      <c r="P1848" s="399">
        <v>2.7887</v>
      </c>
      <c r="Q1848" s="399">
        <v>5.4511000000000003</v>
      </c>
      <c r="S1848" s="399">
        <v>5.3532000000000002</v>
      </c>
      <c r="V1848" s="399">
        <v>3.0124</v>
      </c>
      <c r="W1848" s="399">
        <v>3.6389</v>
      </c>
      <c r="X1848" s="399">
        <v>1.9120999999999999</v>
      </c>
      <c r="Y1848" s="399">
        <v>5.3212000000000002</v>
      </c>
      <c r="Z1848" s="399">
        <v>10.914099999999999</v>
      </c>
    </row>
    <row r="1849" spans="1:26">
      <c r="A1849" s="402">
        <v>45232</v>
      </c>
      <c r="E1849" s="400">
        <v>1.8272999999999999</v>
      </c>
      <c r="G1849" s="400">
        <v>6.0595999999999997</v>
      </c>
      <c r="H1849" s="400">
        <v>4.4218999999999999</v>
      </c>
      <c r="I1849" s="400">
        <v>6.9214000000000002</v>
      </c>
      <c r="J1849" s="400">
        <v>6.9893000000000001</v>
      </c>
      <c r="K1849" s="400">
        <v>5.7576000000000001</v>
      </c>
      <c r="L1849" s="400">
        <v>11.908099999999999</v>
      </c>
      <c r="M1849" s="400">
        <v>5.8238000000000003</v>
      </c>
      <c r="N1849" s="400">
        <v>6.7237999999999998</v>
      </c>
      <c r="O1849" s="400">
        <v>3.8753000000000002</v>
      </c>
      <c r="P1849" s="399">
        <v>2.7770999999999999</v>
      </c>
      <c r="Q1849" s="399">
        <v>5.4610000000000003</v>
      </c>
      <c r="S1849" s="399">
        <v>5.3536000000000001</v>
      </c>
      <c r="V1849" s="399">
        <v>3.0186999999999999</v>
      </c>
      <c r="W1849" s="399">
        <v>3.6507000000000001</v>
      </c>
      <c r="X1849" s="399">
        <v>1.9101999999999999</v>
      </c>
      <c r="Y1849" s="399">
        <v>5.3235000000000001</v>
      </c>
      <c r="Z1849" s="399">
        <v>10.9503</v>
      </c>
    </row>
    <row r="1850" spans="1:26">
      <c r="A1850" s="402">
        <v>45233</v>
      </c>
      <c r="E1850" s="400">
        <v>1.8253999999999999</v>
      </c>
      <c r="G1850" s="400">
        <v>6.0925000000000002</v>
      </c>
      <c r="H1850" s="400">
        <v>4.4294000000000002</v>
      </c>
      <c r="I1850" s="400">
        <v>6.9592000000000001</v>
      </c>
      <c r="J1850" s="400">
        <v>7.0134999999999996</v>
      </c>
      <c r="K1850" s="400">
        <v>5.7717000000000001</v>
      </c>
      <c r="L1850" s="400">
        <v>11.9054</v>
      </c>
      <c r="M1850" s="400">
        <v>5.8423999999999996</v>
      </c>
      <c r="N1850" s="400">
        <v>6.7511999999999999</v>
      </c>
      <c r="O1850" s="400">
        <v>3.8858000000000001</v>
      </c>
      <c r="P1850" s="399">
        <v>2.7761999999999998</v>
      </c>
      <c r="Q1850" s="399">
        <v>5.4710999999999999</v>
      </c>
      <c r="S1850" s="399">
        <v>5.3551000000000002</v>
      </c>
      <c r="V1850" s="399">
        <v>3.0192000000000001</v>
      </c>
      <c r="W1850" s="399">
        <v>3.6577999999999999</v>
      </c>
      <c r="X1850" s="399">
        <v>1.9083000000000001</v>
      </c>
      <c r="Y1850" s="399">
        <v>5.3258000000000001</v>
      </c>
      <c r="Z1850" s="399">
        <v>10.977600000000001</v>
      </c>
    </row>
    <row r="1851" spans="1:26">
      <c r="A1851" s="402">
        <v>45236</v>
      </c>
      <c r="E1851" s="400">
        <v>1.8162</v>
      </c>
      <c r="G1851" s="400">
        <v>6.048</v>
      </c>
      <c r="H1851" s="400">
        <v>4.4108999999999998</v>
      </c>
      <c r="I1851" s="400">
        <v>6.9092000000000002</v>
      </c>
      <c r="J1851" s="400">
        <v>6.9875999999999996</v>
      </c>
      <c r="K1851" s="400">
        <v>5.7417999999999996</v>
      </c>
      <c r="L1851" s="400">
        <v>11.927099999999999</v>
      </c>
      <c r="M1851" s="400">
        <v>5.8162000000000003</v>
      </c>
      <c r="N1851" s="400">
        <v>6.7233999999999998</v>
      </c>
      <c r="O1851" s="400">
        <v>3.8788</v>
      </c>
      <c r="P1851" s="399">
        <v>2.7671000000000001</v>
      </c>
      <c r="Q1851" s="399">
        <v>5.4737</v>
      </c>
      <c r="S1851" s="399">
        <v>5.3421000000000003</v>
      </c>
      <c r="V1851" s="399">
        <v>3.0118999999999998</v>
      </c>
      <c r="W1851" s="399">
        <v>3.6505000000000001</v>
      </c>
      <c r="X1851" s="399">
        <v>1.8994</v>
      </c>
      <c r="Y1851" s="399">
        <v>5.3136999999999999</v>
      </c>
      <c r="Z1851" s="399">
        <v>10.942600000000001</v>
      </c>
    </row>
    <row r="1852" spans="1:26">
      <c r="A1852" s="402">
        <v>45237</v>
      </c>
      <c r="E1852" s="400">
        <v>1.8142</v>
      </c>
      <c r="G1852" s="400">
        <v>6.0747999999999998</v>
      </c>
      <c r="H1852" s="400">
        <v>4.4156000000000004</v>
      </c>
      <c r="I1852" s="400">
        <v>6.9534000000000002</v>
      </c>
      <c r="J1852" s="400">
        <v>7.0140000000000002</v>
      </c>
      <c r="K1852" s="400">
        <v>5.7739000000000003</v>
      </c>
      <c r="L1852" s="400">
        <v>11.932399999999999</v>
      </c>
      <c r="M1852" s="400">
        <v>5.8428000000000004</v>
      </c>
      <c r="N1852" s="400">
        <v>6.7535999999999996</v>
      </c>
      <c r="O1852" s="400">
        <v>3.8732000000000002</v>
      </c>
      <c r="P1852" s="399">
        <v>2.7629000000000001</v>
      </c>
      <c r="Q1852" s="399">
        <v>5.4737</v>
      </c>
      <c r="S1852" s="399">
        <v>5.3422000000000001</v>
      </c>
      <c r="V1852" s="399">
        <v>3.0089999999999999</v>
      </c>
      <c r="W1852" s="399">
        <v>3.6463999999999999</v>
      </c>
      <c r="X1852" s="399">
        <v>1.8972</v>
      </c>
      <c r="Y1852" s="399">
        <v>5.3129999999999997</v>
      </c>
      <c r="Z1852" s="399">
        <v>10.966200000000001</v>
      </c>
    </row>
    <row r="1853" spans="1:26">
      <c r="A1853" s="402">
        <v>45238</v>
      </c>
      <c r="E1853" s="400">
        <v>1.8115000000000001</v>
      </c>
      <c r="G1853" s="400">
        <v>6.0975000000000001</v>
      </c>
      <c r="H1853" s="400">
        <v>4.4196999999999997</v>
      </c>
      <c r="I1853" s="400">
        <v>6.9858000000000002</v>
      </c>
      <c r="J1853" s="400">
        <v>7.0467000000000004</v>
      </c>
      <c r="K1853" s="400">
        <v>5.8136999999999999</v>
      </c>
      <c r="L1853" s="400">
        <v>11.965400000000001</v>
      </c>
      <c r="M1853" s="400">
        <v>5.8727</v>
      </c>
      <c r="N1853" s="400">
        <v>6.7972000000000001</v>
      </c>
      <c r="O1853" s="400">
        <v>3.8714</v>
      </c>
      <c r="P1853" s="399">
        <v>2.7622</v>
      </c>
      <c r="Q1853" s="399">
        <v>5.4760999999999997</v>
      </c>
      <c r="S1853" s="399">
        <v>5.3411</v>
      </c>
      <c r="V1853" s="399">
        <v>3.0078</v>
      </c>
      <c r="W1853" s="399">
        <v>3.6444000000000001</v>
      </c>
      <c r="X1853" s="399">
        <v>1.8945000000000001</v>
      </c>
      <c r="Y1853" s="399">
        <v>5.3121999999999998</v>
      </c>
      <c r="Z1853" s="399">
        <v>10.987500000000001</v>
      </c>
    </row>
    <row r="1854" spans="1:26">
      <c r="A1854" s="402">
        <v>45239</v>
      </c>
      <c r="E1854" s="400">
        <v>1.8089</v>
      </c>
      <c r="G1854" s="400">
        <v>6.0852000000000004</v>
      </c>
      <c r="H1854" s="400">
        <v>4.4146000000000001</v>
      </c>
      <c r="I1854" s="400">
        <v>6.9611999999999998</v>
      </c>
      <c r="J1854" s="400">
        <v>7.0201000000000002</v>
      </c>
      <c r="K1854" s="400">
        <v>5.7518000000000002</v>
      </c>
      <c r="L1854" s="400">
        <v>11.997999999999999</v>
      </c>
      <c r="M1854" s="400">
        <v>5.83</v>
      </c>
      <c r="N1854" s="400">
        <v>6.7404000000000002</v>
      </c>
      <c r="O1854" s="400">
        <v>3.8652000000000002</v>
      </c>
      <c r="P1854" s="399">
        <v>2.7591000000000001</v>
      </c>
      <c r="Q1854" s="399">
        <v>5.4725000000000001</v>
      </c>
      <c r="S1854" s="399">
        <v>5.3383000000000003</v>
      </c>
      <c r="V1854" s="399">
        <v>3.0068000000000001</v>
      </c>
      <c r="W1854" s="399">
        <v>3.6389</v>
      </c>
      <c r="X1854" s="399">
        <v>1.8922000000000001</v>
      </c>
      <c r="Y1854" s="399">
        <v>5.3098000000000001</v>
      </c>
      <c r="Z1854" s="399">
        <v>10.972300000000001</v>
      </c>
    </row>
    <row r="1855" spans="1:26">
      <c r="A1855" s="402">
        <v>45240</v>
      </c>
      <c r="E1855" s="400">
        <v>1.8057000000000001</v>
      </c>
      <c r="G1855" s="400">
        <v>6.0647000000000002</v>
      </c>
      <c r="H1855" s="400">
        <v>4.4062000000000001</v>
      </c>
      <c r="I1855" s="400">
        <v>6.9372999999999996</v>
      </c>
      <c r="J1855" s="400">
        <v>7.0095999999999998</v>
      </c>
      <c r="K1855" s="400">
        <v>5.7630999999999997</v>
      </c>
      <c r="L1855" s="400">
        <v>11.9824</v>
      </c>
      <c r="M1855" s="400">
        <v>5.8399000000000001</v>
      </c>
      <c r="N1855" s="400">
        <v>6.7545999999999999</v>
      </c>
      <c r="O1855" s="400">
        <v>3.8622999999999998</v>
      </c>
      <c r="P1855" s="399">
        <v>2.7565</v>
      </c>
      <c r="Q1855" s="399">
        <v>5.4646999999999997</v>
      </c>
      <c r="S1855" s="399">
        <v>5.3327999999999998</v>
      </c>
      <c r="V1855" s="399">
        <v>3.0030000000000001</v>
      </c>
      <c r="W1855" s="399">
        <v>3.6366999999999998</v>
      </c>
      <c r="X1855" s="399">
        <v>1.8888</v>
      </c>
      <c r="Y1855" s="399">
        <v>5.3037000000000001</v>
      </c>
      <c r="Z1855" s="399">
        <v>10.9596</v>
      </c>
    </row>
    <row r="1856" spans="1:26">
      <c r="A1856" s="402">
        <v>45243</v>
      </c>
      <c r="E1856" s="400">
        <v>1.7975000000000001</v>
      </c>
      <c r="G1856" s="400">
        <v>6.0536000000000003</v>
      </c>
      <c r="H1856" s="400">
        <v>4.399</v>
      </c>
      <c r="I1856" s="400">
        <v>6.9272999999999998</v>
      </c>
      <c r="J1856" s="400">
        <v>6.9949000000000003</v>
      </c>
      <c r="K1856" s="400">
        <v>5.7492999999999999</v>
      </c>
      <c r="L1856" s="400">
        <v>11.9533</v>
      </c>
      <c r="M1856" s="400">
        <v>5.8333000000000004</v>
      </c>
      <c r="N1856" s="400">
        <v>6.7481</v>
      </c>
      <c r="O1856" s="400">
        <v>3.8540000000000001</v>
      </c>
      <c r="P1856" s="399">
        <v>2.7496999999999998</v>
      </c>
      <c r="Q1856" s="399">
        <v>5.4485999999999999</v>
      </c>
      <c r="S1856" s="399">
        <v>5.3243999999999998</v>
      </c>
      <c r="V1856" s="399">
        <v>2.9969999999999999</v>
      </c>
      <c r="W1856" s="399">
        <v>3.6284999999999998</v>
      </c>
      <c r="X1856" s="399">
        <v>1.8809</v>
      </c>
      <c r="Y1856" s="399">
        <v>5.2962999999999996</v>
      </c>
      <c r="Z1856" s="399">
        <v>10.956099999999999</v>
      </c>
    </row>
    <row r="1857" spans="1:26">
      <c r="A1857" s="402">
        <v>45244</v>
      </c>
      <c r="E1857" s="400">
        <v>1.7963</v>
      </c>
      <c r="G1857" s="400">
        <v>6.0925000000000002</v>
      </c>
      <c r="H1857" s="400">
        <v>4.4157999999999999</v>
      </c>
      <c r="I1857" s="400">
        <v>6.9851999999999999</v>
      </c>
      <c r="J1857" s="400">
        <v>7.0446999999999997</v>
      </c>
      <c r="K1857" s="400">
        <v>5.8003</v>
      </c>
      <c r="L1857" s="400">
        <v>11.964600000000001</v>
      </c>
      <c r="M1857" s="400">
        <v>5.8833000000000002</v>
      </c>
      <c r="N1857" s="400">
        <v>6.8186</v>
      </c>
      <c r="O1857" s="400">
        <v>3.8643999999999998</v>
      </c>
      <c r="P1857" s="399">
        <v>2.7469999999999999</v>
      </c>
      <c r="Q1857" s="399">
        <v>5.4535999999999998</v>
      </c>
      <c r="S1857" s="399">
        <v>5.3277999999999999</v>
      </c>
      <c r="V1857" s="399">
        <v>3.0007999999999999</v>
      </c>
      <c r="W1857" s="399">
        <v>3.6358000000000001</v>
      </c>
      <c r="X1857" s="399">
        <v>1.8809</v>
      </c>
      <c r="Y1857" s="399">
        <v>5.3036000000000003</v>
      </c>
      <c r="Z1857" s="399">
        <v>10.9998</v>
      </c>
    </row>
    <row r="1858" spans="1:26">
      <c r="A1858" s="402">
        <v>45245</v>
      </c>
      <c r="E1858" s="400">
        <v>1.7959000000000001</v>
      </c>
      <c r="G1858" s="400">
        <v>6.0896999999999997</v>
      </c>
      <c r="H1858" s="400">
        <v>4.4135</v>
      </c>
      <c r="I1858" s="400">
        <v>6.9695</v>
      </c>
      <c r="J1858" s="400">
        <v>7.0399000000000003</v>
      </c>
      <c r="K1858" s="400">
        <v>5.7826000000000004</v>
      </c>
      <c r="L1858" s="400">
        <v>11.9948</v>
      </c>
      <c r="M1858" s="400">
        <v>5.8613999999999997</v>
      </c>
      <c r="N1858" s="400">
        <v>6.7938000000000001</v>
      </c>
      <c r="O1858" s="400">
        <v>3.8715000000000002</v>
      </c>
      <c r="P1858" s="399">
        <v>2.7467999999999999</v>
      </c>
      <c r="Q1858" s="399">
        <v>5.4710000000000001</v>
      </c>
      <c r="S1858" s="399">
        <v>5.3253000000000004</v>
      </c>
      <c r="V1858" s="399">
        <v>3.0091999999999999</v>
      </c>
      <c r="W1858" s="399">
        <v>3.6421999999999999</v>
      </c>
      <c r="X1858" s="399">
        <v>1.8786</v>
      </c>
      <c r="Y1858" s="399">
        <v>5.3022</v>
      </c>
      <c r="Z1858" s="399">
        <v>10.9977</v>
      </c>
    </row>
    <row r="1859" spans="1:26">
      <c r="A1859" s="402">
        <v>45246</v>
      </c>
      <c r="E1859" s="400">
        <v>1.7943</v>
      </c>
      <c r="G1859" s="400">
        <v>6.1153000000000004</v>
      </c>
      <c r="H1859" s="400">
        <v>4.4164000000000003</v>
      </c>
      <c r="I1859" s="400">
        <v>6.9932999999999996</v>
      </c>
      <c r="J1859" s="400">
        <v>7.0602999999999998</v>
      </c>
      <c r="K1859" s="400">
        <v>5.8093000000000004</v>
      </c>
      <c r="L1859" s="400">
        <v>11.986800000000001</v>
      </c>
      <c r="M1859" s="400">
        <v>5.8827999999999996</v>
      </c>
      <c r="N1859" s="400">
        <v>6.8224</v>
      </c>
      <c r="O1859" s="400">
        <v>3.8685999999999998</v>
      </c>
      <c r="P1859" s="399">
        <v>2.7397</v>
      </c>
      <c r="Q1859" s="399">
        <v>5.4733000000000001</v>
      </c>
      <c r="S1859" s="399">
        <v>5.3273000000000001</v>
      </c>
      <c r="V1859" s="399">
        <v>3.0059999999999998</v>
      </c>
      <c r="W1859" s="399">
        <v>3.6389999999999998</v>
      </c>
      <c r="X1859" s="399">
        <v>1.8768</v>
      </c>
      <c r="Y1859" s="399">
        <v>5.3026999999999997</v>
      </c>
      <c r="Z1859" s="399">
        <v>11.0092</v>
      </c>
    </row>
    <row r="1860" spans="1:26">
      <c r="A1860" s="402">
        <v>45247</v>
      </c>
      <c r="E1860" s="400">
        <v>1.7911999999999999</v>
      </c>
      <c r="G1860" s="400">
        <v>6.1055000000000001</v>
      </c>
      <c r="H1860" s="400">
        <v>4.4114000000000004</v>
      </c>
      <c r="I1860" s="400">
        <v>6.9847000000000001</v>
      </c>
      <c r="J1860" s="400">
        <v>7.0702999999999996</v>
      </c>
      <c r="K1860" s="400">
        <v>5.8186</v>
      </c>
      <c r="L1860" s="400">
        <v>12.0129</v>
      </c>
      <c r="M1860" s="400">
        <v>5.8944000000000001</v>
      </c>
      <c r="N1860" s="400">
        <v>6.8413000000000004</v>
      </c>
      <c r="O1860" s="400">
        <v>3.8668</v>
      </c>
      <c r="P1860" s="399">
        <v>2.7301000000000002</v>
      </c>
      <c r="Q1860" s="399">
        <v>5.4804000000000004</v>
      </c>
      <c r="S1860" s="399">
        <v>5.3235999999999999</v>
      </c>
      <c r="V1860" s="399">
        <v>2.9994000000000001</v>
      </c>
      <c r="W1860" s="399">
        <v>3.6360000000000001</v>
      </c>
      <c r="X1860" s="399">
        <v>1.8740000000000001</v>
      </c>
      <c r="Y1860" s="399">
        <v>5.2990000000000004</v>
      </c>
      <c r="Z1860" s="399">
        <v>11.003500000000001</v>
      </c>
    </row>
    <row r="1861" spans="1:26">
      <c r="A1861" s="402">
        <v>45250</v>
      </c>
      <c r="B1861" s="400">
        <v>0.45810000000000001</v>
      </c>
      <c r="C1861" s="400">
        <v>0.45569999999999999</v>
      </c>
      <c r="D1861" s="400">
        <v>1.8476999999999999</v>
      </c>
      <c r="E1861" s="400">
        <v>1.7831999999999999</v>
      </c>
      <c r="F1861" s="400">
        <v>6.4080000000000004</v>
      </c>
      <c r="G1861" s="400">
        <v>6.1032999999999999</v>
      </c>
      <c r="H1861" s="400">
        <v>4.4005000000000001</v>
      </c>
      <c r="I1861" s="400">
        <v>6.9759000000000002</v>
      </c>
      <c r="J1861" s="400">
        <v>7.0734000000000004</v>
      </c>
      <c r="K1861" s="400">
        <v>5.8259999999999996</v>
      </c>
      <c r="L1861" s="400">
        <v>12.0123</v>
      </c>
      <c r="M1861" s="400">
        <v>5.9013999999999998</v>
      </c>
      <c r="N1861" s="400">
        <v>6.8586999999999998</v>
      </c>
      <c r="O1861" s="400">
        <v>3.8611</v>
      </c>
      <c r="P1861" s="399">
        <v>2.7162999999999999</v>
      </c>
      <c r="Q1861" s="399">
        <v>5.4733999999999998</v>
      </c>
      <c r="R1861" s="399">
        <v>5.3814000000000002</v>
      </c>
      <c r="S1861" s="399">
        <v>5.3156999999999996</v>
      </c>
      <c r="T1861" s="399">
        <v>14.248900000000001</v>
      </c>
      <c r="U1861" s="399">
        <v>12.225</v>
      </c>
      <c r="V1861" s="399">
        <v>2.9914999999999998</v>
      </c>
      <c r="W1861" s="399">
        <v>3.6293000000000002</v>
      </c>
      <c r="X1861" s="399">
        <v>1.8655999999999999</v>
      </c>
      <c r="Y1861" s="399">
        <v>5.2888999999999999</v>
      </c>
      <c r="Z1861" s="399">
        <v>10.994899999999999</v>
      </c>
    </row>
    <row r="1862" spans="1:26">
      <c r="A1862" s="402">
        <v>45251</v>
      </c>
      <c r="B1862" s="400">
        <v>0.45550000000000002</v>
      </c>
      <c r="C1862" s="400">
        <v>0.4531</v>
      </c>
      <c r="D1862" s="400">
        <v>1.8456999999999999</v>
      </c>
      <c r="E1862" s="400">
        <v>1.7806999999999999</v>
      </c>
      <c r="F1862" s="400">
        <v>6.4306000000000001</v>
      </c>
      <c r="G1862" s="400">
        <v>6.1092000000000004</v>
      </c>
      <c r="H1862" s="400">
        <v>4.4058000000000002</v>
      </c>
      <c r="I1862" s="400">
        <v>6.9989999999999997</v>
      </c>
      <c r="J1862" s="400">
        <v>7.0907</v>
      </c>
      <c r="K1862" s="400">
        <v>5.8209</v>
      </c>
      <c r="L1862" s="400">
        <v>12.0623</v>
      </c>
      <c r="M1862" s="400">
        <v>5.9039000000000001</v>
      </c>
      <c r="N1862" s="400">
        <v>6.8616000000000001</v>
      </c>
      <c r="O1862" s="400">
        <v>3.8597000000000001</v>
      </c>
      <c r="P1862" s="399">
        <v>2.7181999999999999</v>
      </c>
      <c r="Q1862" s="399">
        <v>5.4757999999999996</v>
      </c>
      <c r="R1862" s="399">
        <v>5.3818000000000001</v>
      </c>
      <c r="S1862" s="399">
        <v>5.3140999999999998</v>
      </c>
      <c r="T1862" s="399">
        <v>14.291399999999999</v>
      </c>
      <c r="U1862" s="399">
        <v>12.236800000000001</v>
      </c>
      <c r="V1862" s="399">
        <v>2.9916</v>
      </c>
      <c r="W1862" s="399">
        <v>3.6284999999999998</v>
      </c>
      <c r="X1862" s="399">
        <v>1.8636999999999999</v>
      </c>
      <c r="Y1862" s="399">
        <v>5.2904</v>
      </c>
      <c r="Z1862" s="399">
        <v>11.015700000000001</v>
      </c>
    </row>
    <row r="1863" spans="1:26">
      <c r="A1863" s="402">
        <v>45252</v>
      </c>
      <c r="B1863" s="400">
        <v>0.45290000000000002</v>
      </c>
      <c r="C1863" s="400">
        <v>0.45040000000000002</v>
      </c>
      <c r="D1863" s="400">
        <v>1.8426</v>
      </c>
      <c r="E1863" s="400">
        <v>1.7777000000000001</v>
      </c>
      <c r="F1863" s="400">
        <v>6.4320000000000004</v>
      </c>
      <c r="G1863" s="400">
        <v>6.1128999999999998</v>
      </c>
      <c r="H1863" s="400">
        <v>4.4031000000000002</v>
      </c>
      <c r="I1863" s="400">
        <v>7.0008999999999997</v>
      </c>
      <c r="J1863" s="400">
        <v>7.0730000000000004</v>
      </c>
      <c r="K1863" s="400">
        <v>5.8261000000000003</v>
      </c>
      <c r="L1863" s="400">
        <v>12.0222</v>
      </c>
      <c r="M1863" s="400">
        <v>5.9134000000000002</v>
      </c>
      <c r="N1863" s="400">
        <v>6.8738999999999999</v>
      </c>
      <c r="O1863" s="400">
        <v>3.8595999999999999</v>
      </c>
      <c r="P1863" s="399">
        <v>2.7208000000000001</v>
      </c>
      <c r="Q1863" s="399">
        <v>5.4661999999999997</v>
      </c>
      <c r="R1863" s="399">
        <v>5.3784000000000001</v>
      </c>
      <c r="S1863" s="399">
        <v>5.3112000000000004</v>
      </c>
      <c r="T1863" s="399">
        <v>14.2949</v>
      </c>
      <c r="U1863" s="399">
        <v>12.245699999999999</v>
      </c>
      <c r="V1863" s="399">
        <v>2.9895</v>
      </c>
      <c r="W1863" s="399">
        <v>3.629</v>
      </c>
      <c r="X1863" s="399">
        <v>1.8608</v>
      </c>
      <c r="Y1863" s="399">
        <v>5.2877999999999998</v>
      </c>
      <c r="Z1863" s="399">
        <v>11.0139</v>
      </c>
    </row>
    <row r="1864" spans="1:26">
      <c r="A1864" s="402">
        <v>45253</v>
      </c>
      <c r="B1864" s="400">
        <v>0.45019999999999999</v>
      </c>
      <c r="C1864" s="400">
        <v>0.44769999999999999</v>
      </c>
      <c r="D1864" s="400">
        <v>1.8391999999999999</v>
      </c>
      <c r="E1864" s="400">
        <v>1.7743</v>
      </c>
      <c r="F1864" s="400">
        <v>6.4061000000000003</v>
      </c>
      <c r="G1864" s="400">
        <v>6.0951000000000004</v>
      </c>
      <c r="H1864" s="400">
        <v>4.3939000000000004</v>
      </c>
      <c r="I1864" s="400">
        <v>6.9748999999999999</v>
      </c>
      <c r="J1864" s="400">
        <v>7.0602999999999998</v>
      </c>
      <c r="K1864" s="400">
        <v>5.8234000000000004</v>
      </c>
      <c r="L1864" s="400">
        <v>12.019500000000001</v>
      </c>
      <c r="M1864" s="400">
        <v>5.9066999999999998</v>
      </c>
      <c r="N1864" s="400">
        <v>6.8715000000000002</v>
      </c>
      <c r="O1864" s="400">
        <v>3.8569</v>
      </c>
      <c r="P1864" s="399">
        <v>2.7179000000000002</v>
      </c>
      <c r="Q1864" s="399">
        <v>5.4611000000000001</v>
      </c>
      <c r="R1864" s="399">
        <v>5.3720999999999997</v>
      </c>
      <c r="S1864" s="399">
        <v>5.3052999999999999</v>
      </c>
      <c r="T1864" s="399">
        <v>14.256500000000001</v>
      </c>
      <c r="U1864" s="399">
        <v>12.2196</v>
      </c>
      <c r="V1864" s="399">
        <v>2.9889000000000001</v>
      </c>
      <c r="W1864" s="399">
        <v>3.6259000000000001</v>
      </c>
      <c r="X1864" s="399">
        <v>1.8577999999999999</v>
      </c>
      <c r="Y1864" s="399">
        <v>5.2820999999999998</v>
      </c>
      <c r="Z1864" s="399">
        <v>10.9964</v>
      </c>
    </row>
    <row r="1865" spans="1:26">
      <c r="A1865" s="402">
        <v>45254</v>
      </c>
      <c r="B1865" s="400">
        <v>0.44750000000000001</v>
      </c>
      <c r="C1865" s="400">
        <v>0.44500000000000001</v>
      </c>
      <c r="D1865" s="400">
        <v>1.8361000000000001</v>
      </c>
      <c r="E1865" s="400">
        <v>1.7715000000000001</v>
      </c>
      <c r="F1865" s="400">
        <v>6.3959000000000001</v>
      </c>
      <c r="G1865" s="400">
        <v>6.0877999999999997</v>
      </c>
      <c r="H1865" s="400">
        <v>4.3887</v>
      </c>
      <c r="I1865" s="400">
        <v>6.9646999999999997</v>
      </c>
      <c r="J1865" s="400">
        <v>7.0366999999999997</v>
      </c>
      <c r="K1865" s="400">
        <v>5.7908999999999997</v>
      </c>
      <c r="L1865" s="400">
        <v>11.989699999999999</v>
      </c>
      <c r="M1865" s="400">
        <v>5.8826000000000001</v>
      </c>
      <c r="N1865" s="400">
        <v>6.8395000000000001</v>
      </c>
      <c r="O1865" s="400">
        <v>3.8534000000000002</v>
      </c>
      <c r="P1865" s="399">
        <v>2.7048999999999999</v>
      </c>
      <c r="Q1865" s="399">
        <v>5.4497999999999998</v>
      </c>
      <c r="R1865" s="399">
        <v>5.3682999999999996</v>
      </c>
      <c r="S1865" s="399">
        <v>5.3021000000000003</v>
      </c>
      <c r="T1865" s="399">
        <v>14.2403</v>
      </c>
      <c r="U1865" s="399">
        <v>12.208500000000001</v>
      </c>
      <c r="V1865" s="399">
        <v>2.9870000000000001</v>
      </c>
      <c r="W1865" s="399">
        <v>3.6221999999999999</v>
      </c>
      <c r="X1865" s="399">
        <v>1.8546</v>
      </c>
      <c r="Y1865" s="399">
        <v>5.2779999999999996</v>
      </c>
      <c r="Z1865" s="399">
        <v>10.9876</v>
      </c>
    </row>
    <row r="1866" spans="1:26">
      <c r="A1866" s="402">
        <v>45257</v>
      </c>
      <c r="B1866" s="400">
        <v>0.43959999999999999</v>
      </c>
      <c r="C1866" s="400">
        <v>0.43690000000000001</v>
      </c>
      <c r="D1866" s="400">
        <v>1.8310999999999999</v>
      </c>
      <c r="E1866" s="400">
        <v>1.7646999999999999</v>
      </c>
      <c r="F1866" s="400">
        <v>6.423</v>
      </c>
      <c r="G1866" s="400">
        <v>6.1043000000000003</v>
      </c>
      <c r="H1866" s="400">
        <v>4.3935000000000004</v>
      </c>
      <c r="I1866" s="400">
        <v>6.9920999999999998</v>
      </c>
      <c r="J1866" s="400">
        <v>7.0579000000000001</v>
      </c>
      <c r="K1866" s="400">
        <v>5.8235000000000001</v>
      </c>
      <c r="L1866" s="400">
        <v>11.9674</v>
      </c>
      <c r="M1866" s="400">
        <v>5.9131999999999998</v>
      </c>
      <c r="N1866" s="400">
        <v>6.8818999999999999</v>
      </c>
      <c r="O1866" s="400">
        <v>3.8490000000000002</v>
      </c>
      <c r="P1866" s="399">
        <v>2.7086000000000001</v>
      </c>
      <c r="Q1866" s="399">
        <v>5.4450000000000003</v>
      </c>
      <c r="R1866" s="399">
        <v>5.3689</v>
      </c>
      <c r="S1866" s="399">
        <v>5.2987000000000002</v>
      </c>
      <c r="T1866" s="399">
        <v>14.2857</v>
      </c>
      <c r="U1866" s="399">
        <v>12.241</v>
      </c>
      <c r="V1866" s="399">
        <v>2.9811999999999999</v>
      </c>
      <c r="W1866" s="399">
        <v>3.6177000000000001</v>
      </c>
      <c r="X1866" s="399">
        <v>1.8488</v>
      </c>
      <c r="Y1866" s="399">
        <v>5.2770000000000001</v>
      </c>
      <c r="Z1866" s="399">
        <v>11.009499999999999</v>
      </c>
    </row>
    <row r="1867" spans="1:26">
      <c r="A1867" s="402">
        <v>45258</v>
      </c>
      <c r="B1867" s="400">
        <v>0.437</v>
      </c>
      <c r="C1867" s="400">
        <v>0.43430000000000002</v>
      </c>
      <c r="D1867" s="400">
        <v>1.8295999999999999</v>
      </c>
      <c r="E1867" s="400">
        <v>1.7627999999999999</v>
      </c>
      <c r="F1867" s="400">
        <v>6.4339000000000004</v>
      </c>
      <c r="G1867" s="400">
        <v>6.1062000000000003</v>
      </c>
      <c r="H1867" s="400">
        <v>4.3985000000000003</v>
      </c>
      <c r="I1867" s="400">
        <v>7.0026000000000002</v>
      </c>
      <c r="J1867" s="400">
        <v>7.0654000000000003</v>
      </c>
      <c r="K1867" s="400">
        <v>5.8235000000000001</v>
      </c>
      <c r="L1867" s="400">
        <v>11.960800000000001</v>
      </c>
      <c r="M1867" s="400">
        <v>5.9173</v>
      </c>
      <c r="N1867" s="400">
        <v>6.8888999999999996</v>
      </c>
      <c r="O1867" s="400">
        <v>3.8496999999999999</v>
      </c>
      <c r="P1867" s="399">
        <v>2.7029999999999998</v>
      </c>
      <c r="Q1867" s="399">
        <v>5.4527000000000001</v>
      </c>
      <c r="R1867" s="399">
        <v>5.3697999999999997</v>
      </c>
      <c r="S1867" s="399">
        <v>5.2984</v>
      </c>
      <c r="T1867" s="399">
        <v>14.3043</v>
      </c>
      <c r="U1867" s="399">
        <v>12.2437</v>
      </c>
      <c r="V1867" s="399">
        <v>2.9803000000000002</v>
      </c>
      <c r="W1867" s="399">
        <v>3.6175000000000002</v>
      </c>
      <c r="X1867" s="399">
        <v>1.8475999999999999</v>
      </c>
      <c r="Y1867" s="399">
        <v>5.2789999999999999</v>
      </c>
      <c r="Z1867" s="399">
        <v>11.024100000000001</v>
      </c>
    </row>
    <row r="1868" spans="1:26">
      <c r="A1868" s="402">
        <v>45259</v>
      </c>
      <c r="B1868" s="400">
        <v>0.4345</v>
      </c>
      <c r="C1868" s="400">
        <v>0.43169999999999997</v>
      </c>
      <c r="D1868" s="400">
        <v>1.8287</v>
      </c>
      <c r="E1868" s="400">
        <v>1.7613000000000001</v>
      </c>
      <c r="F1868" s="400">
        <v>6.4579000000000004</v>
      </c>
      <c r="G1868" s="400">
        <v>6.1227999999999998</v>
      </c>
      <c r="H1868" s="400">
        <v>4.4078999999999997</v>
      </c>
      <c r="I1868" s="400">
        <v>7.0263</v>
      </c>
      <c r="J1868" s="400">
        <v>7.0983000000000001</v>
      </c>
      <c r="K1868" s="400">
        <v>5.8525</v>
      </c>
      <c r="L1868" s="400">
        <v>12.006600000000001</v>
      </c>
      <c r="M1868" s="400">
        <v>5.9496000000000002</v>
      </c>
      <c r="N1868" s="400">
        <v>6.9314</v>
      </c>
      <c r="O1868" s="400">
        <v>3.8578000000000001</v>
      </c>
      <c r="P1868" s="399">
        <v>2.6932999999999998</v>
      </c>
      <c r="Q1868" s="399">
        <v>5.4682000000000004</v>
      </c>
      <c r="R1868" s="399">
        <v>5.3723999999999998</v>
      </c>
      <c r="S1868" s="399">
        <v>5.3</v>
      </c>
      <c r="T1868" s="399">
        <v>14.343500000000001</v>
      </c>
      <c r="U1868" s="399">
        <v>12.271800000000001</v>
      </c>
      <c r="V1868" s="399">
        <v>2.9847000000000001</v>
      </c>
      <c r="W1868" s="399">
        <v>3.625</v>
      </c>
      <c r="X1868" s="399">
        <v>1.8471</v>
      </c>
      <c r="Y1868" s="399">
        <v>5.2835999999999999</v>
      </c>
      <c r="Z1868" s="399">
        <v>11.045400000000001</v>
      </c>
    </row>
    <row r="1869" spans="1:26">
      <c r="A1869" s="402">
        <v>45260</v>
      </c>
      <c r="B1869" s="400">
        <v>0.432</v>
      </c>
      <c r="C1869" s="400">
        <v>0.4294</v>
      </c>
      <c r="D1869" s="400">
        <v>1.8255999999999999</v>
      </c>
      <c r="E1869" s="400">
        <v>1.7582</v>
      </c>
      <c r="F1869" s="400">
        <v>6.4363999999999999</v>
      </c>
      <c r="G1869" s="400">
        <v>6.0975000000000001</v>
      </c>
      <c r="H1869" s="400">
        <v>4.4027000000000003</v>
      </c>
      <c r="I1869" s="400">
        <v>7.0045999999999999</v>
      </c>
      <c r="J1869" s="400">
        <v>7.0747</v>
      </c>
      <c r="K1869" s="400">
        <v>5.8254999999999999</v>
      </c>
      <c r="L1869" s="400">
        <v>11.992800000000001</v>
      </c>
      <c r="M1869" s="400">
        <v>5.9355000000000002</v>
      </c>
      <c r="N1869" s="400">
        <v>6.9111000000000002</v>
      </c>
      <c r="O1869" s="400">
        <v>3.8552</v>
      </c>
      <c r="P1869" s="399">
        <v>2.6833999999999998</v>
      </c>
      <c r="Q1869" s="399">
        <v>5.4615999999999998</v>
      </c>
      <c r="R1869" s="399">
        <v>5.3670999999999998</v>
      </c>
      <c r="S1869" s="399">
        <v>5.2949000000000002</v>
      </c>
      <c r="T1869" s="399">
        <v>14.3127</v>
      </c>
      <c r="U1869" s="399">
        <v>12.231</v>
      </c>
      <c r="V1869" s="399">
        <v>2.9847999999999999</v>
      </c>
      <c r="W1869" s="399">
        <v>3.6238000000000001</v>
      </c>
      <c r="X1869" s="399">
        <v>1.8448</v>
      </c>
      <c r="Y1869" s="399">
        <v>5.2801999999999998</v>
      </c>
      <c r="Z1869" s="399">
        <v>11.0374</v>
      </c>
    </row>
    <row r="1870" spans="1:26">
      <c r="A1870" s="402">
        <v>45261</v>
      </c>
      <c r="B1870" s="400">
        <v>0.49759999999999999</v>
      </c>
      <c r="C1870" s="400">
        <v>0.48149999999999998</v>
      </c>
      <c r="D1870" s="400">
        <v>1.9278999999999999</v>
      </c>
      <c r="E1870" s="400">
        <v>1.8378000000000001</v>
      </c>
      <c r="F1870" s="400">
        <v>6.5110000000000001</v>
      </c>
      <c r="G1870" s="400">
        <v>6.1989000000000001</v>
      </c>
      <c r="H1870" s="400">
        <v>4.4576000000000002</v>
      </c>
      <c r="I1870" s="400">
        <v>7.1193</v>
      </c>
      <c r="J1870" s="400">
        <v>7.1833</v>
      </c>
      <c r="K1870" s="400">
        <v>5.9892000000000003</v>
      </c>
      <c r="L1870" s="400">
        <v>12.0191</v>
      </c>
      <c r="M1870" s="400">
        <v>6.0084</v>
      </c>
      <c r="N1870" s="400">
        <v>6.9911000000000003</v>
      </c>
      <c r="O1870" s="400">
        <v>3.8929999999999998</v>
      </c>
      <c r="P1870" s="399">
        <v>2.7427000000000001</v>
      </c>
      <c r="Q1870" s="399">
        <v>5.4739000000000004</v>
      </c>
      <c r="R1870" s="399">
        <v>5.5476000000000001</v>
      </c>
      <c r="S1870" s="399">
        <v>5.3341000000000003</v>
      </c>
      <c r="T1870" s="399">
        <v>14.555400000000001</v>
      </c>
      <c r="U1870" s="399">
        <v>12.467499999999999</v>
      </c>
      <c r="V1870" s="399">
        <v>3.0600999999999998</v>
      </c>
      <c r="W1870" s="399">
        <v>3.673</v>
      </c>
      <c r="X1870" s="399">
        <v>1.9171</v>
      </c>
      <c r="Y1870" s="399">
        <v>5.3324999999999996</v>
      </c>
      <c r="Z1870" s="399">
        <v>11.116899999999999</v>
      </c>
    </row>
    <row r="1871" spans="1:26">
      <c r="A1871" s="402">
        <v>45264</v>
      </c>
      <c r="B1871" s="400">
        <v>0.48949999999999999</v>
      </c>
      <c r="C1871" s="400">
        <v>0.47339999999999999</v>
      </c>
      <c r="D1871" s="400">
        <v>1.92</v>
      </c>
      <c r="E1871" s="400">
        <v>1.8301000000000001</v>
      </c>
      <c r="F1871" s="400">
        <v>6.5242000000000004</v>
      </c>
      <c r="G1871" s="400">
        <v>6.1966000000000001</v>
      </c>
      <c r="H1871" s="400">
        <v>4.4560000000000004</v>
      </c>
      <c r="I1871" s="400">
        <v>7.1337000000000002</v>
      </c>
      <c r="J1871" s="400">
        <v>7.1810999999999998</v>
      </c>
      <c r="K1871" s="400">
        <v>5.9722</v>
      </c>
      <c r="L1871" s="400">
        <v>12.01</v>
      </c>
      <c r="M1871" s="400">
        <v>5.9968000000000004</v>
      </c>
      <c r="N1871" s="400">
        <v>6.9771999999999998</v>
      </c>
      <c r="O1871" s="400">
        <v>3.8822000000000001</v>
      </c>
      <c r="P1871" s="399">
        <v>2.7395999999999998</v>
      </c>
      <c r="Q1871" s="399">
        <v>5.4706000000000001</v>
      </c>
      <c r="R1871" s="399">
        <v>5.5401999999999996</v>
      </c>
      <c r="S1871" s="399">
        <v>5.3255999999999997</v>
      </c>
      <c r="T1871" s="399">
        <v>14.5883</v>
      </c>
      <c r="U1871" s="399">
        <v>12.470700000000001</v>
      </c>
      <c r="V1871" s="399">
        <v>3.0552999999999999</v>
      </c>
      <c r="W1871" s="399">
        <v>3.6638999999999999</v>
      </c>
      <c r="X1871" s="399">
        <v>1.9098999999999999</v>
      </c>
      <c r="Y1871" s="399">
        <v>5.327</v>
      </c>
      <c r="Z1871" s="399">
        <v>11.1313</v>
      </c>
    </row>
    <row r="1872" spans="1:26">
      <c r="A1872" s="402">
        <v>45265</v>
      </c>
      <c r="B1872" s="400">
        <v>0.4869</v>
      </c>
      <c r="C1872" s="400">
        <v>0.47070000000000001</v>
      </c>
      <c r="D1872" s="400">
        <v>1.9184000000000001</v>
      </c>
      <c r="E1872" s="400">
        <v>1.8278000000000001</v>
      </c>
      <c r="F1872" s="400">
        <v>6.5887000000000002</v>
      </c>
      <c r="G1872" s="400">
        <v>6.2359999999999998</v>
      </c>
      <c r="H1872" s="400">
        <v>4.4686000000000003</v>
      </c>
      <c r="I1872" s="400">
        <v>7.2000999999999999</v>
      </c>
      <c r="J1872" s="400">
        <v>7.2279999999999998</v>
      </c>
      <c r="K1872" s="400">
        <v>6.0244</v>
      </c>
      <c r="L1872" s="400">
        <v>12.0098</v>
      </c>
      <c r="M1872" s="400">
        <v>6.0339999999999998</v>
      </c>
      <c r="N1872" s="400">
        <v>7.0236000000000001</v>
      </c>
      <c r="O1872" s="400">
        <v>3.8820999999999999</v>
      </c>
      <c r="P1872" s="399">
        <v>2.7378999999999998</v>
      </c>
      <c r="Q1872" s="399">
        <v>5.4730999999999996</v>
      </c>
      <c r="R1872" s="399">
        <v>5.5430000000000001</v>
      </c>
      <c r="S1872" s="399">
        <v>5.3266</v>
      </c>
      <c r="T1872" s="399">
        <v>14.700200000000001</v>
      </c>
      <c r="U1872" s="399">
        <v>12.539899999999999</v>
      </c>
      <c r="V1872" s="399">
        <v>3.0558000000000001</v>
      </c>
      <c r="W1872" s="399">
        <v>3.6640999999999999</v>
      </c>
      <c r="X1872" s="399">
        <v>1.9084000000000001</v>
      </c>
      <c r="Y1872" s="399">
        <v>5.3296999999999999</v>
      </c>
      <c r="Z1872" s="399">
        <v>11.1784</v>
      </c>
    </row>
    <row r="1873" spans="1:26">
      <c r="A1873" s="402">
        <v>45266</v>
      </c>
      <c r="B1873" s="400">
        <v>0.48430000000000001</v>
      </c>
      <c r="C1873" s="400">
        <v>0.46810000000000002</v>
      </c>
      <c r="D1873" s="400">
        <v>1.9161999999999999</v>
      </c>
      <c r="E1873" s="400">
        <v>1.8251999999999999</v>
      </c>
      <c r="F1873" s="400">
        <v>6.6124999999999998</v>
      </c>
      <c r="G1873" s="400">
        <v>6.2504</v>
      </c>
      <c r="H1873" s="400">
        <v>4.4718999999999998</v>
      </c>
      <c r="I1873" s="400">
        <v>7.2248000000000001</v>
      </c>
      <c r="J1873" s="400">
        <v>7.2611999999999997</v>
      </c>
      <c r="K1873" s="400">
        <v>6.0589000000000004</v>
      </c>
      <c r="L1873" s="400">
        <v>12.053699999999999</v>
      </c>
      <c r="M1873" s="400">
        <v>6.0639000000000003</v>
      </c>
      <c r="N1873" s="400">
        <v>7.0648999999999997</v>
      </c>
      <c r="O1873" s="400">
        <v>3.8816000000000002</v>
      </c>
      <c r="P1873" s="399">
        <v>2.7383000000000002</v>
      </c>
      <c r="Q1873" s="399">
        <v>5.4766000000000004</v>
      </c>
      <c r="R1873" s="399">
        <v>5.5423999999999998</v>
      </c>
      <c r="S1873" s="399">
        <v>5.3250999999999999</v>
      </c>
      <c r="T1873" s="399">
        <v>14.743399999999999</v>
      </c>
      <c r="U1873" s="399">
        <v>12.567299999999999</v>
      </c>
      <c r="V1873" s="399">
        <v>3.0569999999999999</v>
      </c>
      <c r="W1873" s="399">
        <v>3.6642999999999999</v>
      </c>
      <c r="X1873" s="399">
        <v>1.9063000000000001</v>
      </c>
      <c r="Y1873" s="399">
        <v>5.3305999999999996</v>
      </c>
      <c r="Z1873" s="399">
        <v>11.192</v>
      </c>
    </row>
    <row r="1874" spans="1:26">
      <c r="A1874" s="402">
        <v>45267</v>
      </c>
      <c r="B1874" s="400">
        <v>0.48170000000000002</v>
      </c>
      <c r="C1874" s="400">
        <v>0.46539999999999998</v>
      </c>
      <c r="D1874" s="400">
        <v>1.9138999999999999</v>
      </c>
      <c r="E1874" s="400">
        <v>1.8228</v>
      </c>
      <c r="F1874" s="400">
        <v>6.6093999999999999</v>
      </c>
      <c r="G1874" s="400">
        <v>6.2469000000000001</v>
      </c>
      <c r="H1874" s="400">
        <v>4.4699</v>
      </c>
      <c r="I1874" s="400">
        <v>7.2211999999999996</v>
      </c>
      <c r="J1874" s="400">
        <v>7.2516999999999996</v>
      </c>
      <c r="K1874" s="400">
        <v>6.0385</v>
      </c>
      <c r="L1874" s="400">
        <v>11.990399999999999</v>
      </c>
      <c r="M1874" s="400">
        <v>6.0465999999999998</v>
      </c>
      <c r="N1874" s="400">
        <v>7.0407999999999999</v>
      </c>
      <c r="O1874" s="400">
        <v>3.8782999999999999</v>
      </c>
      <c r="P1874" s="399">
        <v>2.7305000000000001</v>
      </c>
      <c r="Q1874" s="399">
        <v>5.4947999999999997</v>
      </c>
      <c r="R1874" s="399">
        <v>5.5411000000000001</v>
      </c>
      <c r="S1874" s="399">
        <v>5.3230000000000004</v>
      </c>
      <c r="T1874" s="399">
        <v>14.737299999999999</v>
      </c>
      <c r="U1874" s="399">
        <v>12.5619</v>
      </c>
      <c r="V1874" s="399">
        <v>3.0564</v>
      </c>
      <c r="W1874" s="399">
        <v>3.6616</v>
      </c>
      <c r="X1874" s="399">
        <v>1.9037999999999999</v>
      </c>
      <c r="Y1874" s="399">
        <v>5.3288000000000002</v>
      </c>
      <c r="Z1874" s="399">
        <v>11.192</v>
      </c>
    </row>
    <row r="1875" spans="1:26">
      <c r="A1875" s="402">
        <v>45268</v>
      </c>
      <c r="B1875" s="400">
        <v>0.4788</v>
      </c>
      <c r="C1875" s="400">
        <v>0.46250000000000002</v>
      </c>
      <c r="D1875" s="400">
        <v>1.9092</v>
      </c>
      <c r="E1875" s="400">
        <v>1.8185</v>
      </c>
      <c r="F1875" s="400">
        <v>6.5743999999999998</v>
      </c>
      <c r="G1875" s="400">
        <v>6.2138</v>
      </c>
      <c r="H1875" s="400">
        <v>4.4587000000000003</v>
      </c>
      <c r="I1875" s="400">
        <v>7.1864999999999997</v>
      </c>
      <c r="J1875" s="400">
        <v>7.2222999999999997</v>
      </c>
      <c r="K1875" s="400">
        <v>6.0147000000000004</v>
      </c>
      <c r="L1875" s="400">
        <v>11.9497</v>
      </c>
      <c r="M1875" s="400">
        <v>6.0297999999999998</v>
      </c>
      <c r="N1875" s="400">
        <v>7.0212000000000003</v>
      </c>
      <c r="O1875" s="400">
        <v>3.8733</v>
      </c>
      <c r="P1875" s="399">
        <v>2.7313000000000001</v>
      </c>
      <c r="Q1875" s="399">
        <v>5.4897</v>
      </c>
      <c r="R1875" s="399">
        <v>5.5327000000000002</v>
      </c>
      <c r="S1875" s="399">
        <v>5.3152999999999997</v>
      </c>
      <c r="T1875" s="399">
        <v>14.6839</v>
      </c>
      <c r="U1875" s="399">
        <v>12.505699999999999</v>
      </c>
      <c r="V1875" s="399">
        <v>3.0535999999999999</v>
      </c>
      <c r="W1875" s="399">
        <v>3.6570999999999998</v>
      </c>
      <c r="X1875" s="399">
        <v>1.8994</v>
      </c>
      <c r="Y1875" s="399">
        <v>5.3217999999999996</v>
      </c>
      <c r="Z1875" s="399">
        <v>11.170999999999999</v>
      </c>
    </row>
    <row r="1876" spans="1:26">
      <c r="A1876" s="402">
        <v>45271</v>
      </c>
      <c r="B1876" s="400">
        <v>0.47089999999999999</v>
      </c>
      <c r="C1876" s="400">
        <v>0.45440000000000003</v>
      </c>
      <c r="D1876" s="400">
        <v>1.901</v>
      </c>
      <c r="E1876" s="400">
        <v>1.8103</v>
      </c>
      <c r="F1876" s="400">
        <v>6.5644</v>
      </c>
      <c r="G1876" s="400">
        <v>6.2053000000000003</v>
      </c>
      <c r="H1876" s="400">
        <v>4.4501999999999997</v>
      </c>
      <c r="I1876" s="400">
        <v>7.1764999999999999</v>
      </c>
      <c r="J1876" s="400">
        <v>7.1988000000000003</v>
      </c>
      <c r="K1876" s="400">
        <v>6.0019</v>
      </c>
      <c r="L1876" s="400">
        <v>11.9247</v>
      </c>
      <c r="M1876" s="400">
        <v>6.0201000000000002</v>
      </c>
      <c r="N1876" s="400">
        <v>7.0086000000000004</v>
      </c>
      <c r="O1876" s="400">
        <v>3.8643999999999998</v>
      </c>
      <c r="P1876" s="399">
        <v>2.7261000000000002</v>
      </c>
      <c r="Q1876" s="399">
        <v>5.4755000000000003</v>
      </c>
      <c r="R1876" s="399">
        <v>5.524</v>
      </c>
      <c r="S1876" s="399">
        <v>5.3068999999999997</v>
      </c>
      <c r="T1876" s="399">
        <v>14.6738</v>
      </c>
      <c r="U1876" s="399">
        <v>12.499000000000001</v>
      </c>
      <c r="V1876" s="399">
        <v>3.0465</v>
      </c>
      <c r="W1876" s="399">
        <v>3.6488</v>
      </c>
      <c r="X1876" s="399">
        <v>1.8917999999999999</v>
      </c>
      <c r="Y1876" s="399">
        <v>5.3139000000000003</v>
      </c>
      <c r="Z1876" s="399">
        <v>11.1638</v>
      </c>
    </row>
    <row r="1877" spans="1:26">
      <c r="A1877" s="402">
        <v>45272</v>
      </c>
      <c r="B1877" s="400">
        <v>0.46820000000000001</v>
      </c>
      <c r="C1877" s="400">
        <v>0.45169999999999999</v>
      </c>
      <c r="D1877" s="400">
        <v>1.8985000000000001</v>
      </c>
      <c r="E1877" s="400">
        <v>1.8073999999999999</v>
      </c>
      <c r="F1877" s="400">
        <v>6.5922999999999998</v>
      </c>
      <c r="G1877" s="400">
        <v>6.2222999999999997</v>
      </c>
      <c r="H1877" s="400">
        <v>4.4534000000000002</v>
      </c>
      <c r="I1877" s="400">
        <v>7.2058</v>
      </c>
      <c r="J1877" s="400">
        <v>7.2214</v>
      </c>
      <c r="K1877" s="400">
        <v>6.0072999999999999</v>
      </c>
      <c r="L1877" s="400">
        <v>11.9495</v>
      </c>
      <c r="M1877" s="400">
        <v>6.0298999999999996</v>
      </c>
      <c r="N1877" s="400">
        <v>7.0218999999999996</v>
      </c>
      <c r="O1877" s="400">
        <v>3.8622000000000001</v>
      </c>
      <c r="P1877" s="399">
        <v>2.7252000000000001</v>
      </c>
      <c r="Q1877" s="399">
        <v>5.4741999999999997</v>
      </c>
      <c r="R1877" s="399">
        <v>5.5229999999999997</v>
      </c>
      <c r="S1877" s="399">
        <v>5.3055000000000003</v>
      </c>
      <c r="T1877" s="399">
        <v>14.7233</v>
      </c>
      <c r="U1877" s="399">
        <v>12.53</v>
      </c>
      <c r="V1877" s="399">
        <v>3.0449000000000002</v>
      </c>
      <c r="W1877" s="399">
        <v>3.6463000000000001</v>
      </c>
      <c r="X1877" s="399">
        <v>1.8889</v>
      </c>
      <c r="Y1877" s="399">
        <v>5.3129</v>
      </c>
      <c r="Z1877" s="399">
        <v>11.179500000000001</v>
      </c>
    </row>
    <row r="1878" spans="1:26">
      <c r="A1878" s="402">
        <v>45273</v>
      </c>
      <c r="B1878" s="400">
        <v>0.46560000000000001</v>
      </c>
      <c r="C1878" s="400">
        <v>0.44900000000000001</v>
      </c>
      <c r="D1878" s="400">
        <v>1.8971</v>
      </c>
      <c r="E1878" s="400">
        <v>1.8056000000000001</v>
      </c>
      <c r="F1878" s="400">
        <v>6.6189</v>
      </c>
      <c r="G1878" s="400">
        <v>6.2442000000000002</v>
      </c>
      <c r="H1878" s="400">
        <v>4.4588999999999999</v>
      </c>
      <c r="I1878" s="400">
        <v>7.2325999999999997</v>
      </c>
      <c r="J1878" s="400">
        <v>7.2643000000000004</v>
      </c>
      <c r="K1878" s="400">
        <v>6.0606</v>
      </c>
      <c r="L1878" s="400">
        <v>11.996700000000001</v>
      </c>
      <c r="M1878" s="400">
        <v>6.0854999999999997</v>
      </c>
      <c r="N1878" s="400">
        <v>7.0953999999999997</v>
      </c>
      <c r="O1878" s="400">
        <v>3.8675999999999999</v>
      </c>
      <c r="P1878" s="399">
        <v>2.7305000000000001</v>
      </c>
      <c r="Q1878" s="399">
        <v>5.4737999999999998</v>
      </c>
      <c r="R1878" s="399">
        <v>5.5243000000000002</v>
      </c>
      <c r="S1878" s="399">
        <v>5.3063000000000002</v>
      </c>
      <c r="T1878" s="399">
        <v>14.7683</v>
      </c>
      <c r="U1878" s="399">
        <v>12.569800000000001</v>
      </c>
      <c r="V1878" s="399">
        <v>3.0413999999999999</v>
      </c>
      <c r="W1878" s="399">
        <v>3.65</v>
      </c>
      <c r="X1878" s="399">
        <v>1.8876999999999999</v>
      </c>
      <c r="Y1878" s="399">
        <v>5.3146000000000004</v>
      </c>
      <c r="Z1878" s="399">
        <v>11.1974</v>
      </c>
    </row>
    <row r="1879" spans="1:26">
      <c r="A1879" s="402">
        <v>45274</v>
      </c>
      <c r="B1879" s="400">
        <v>0.46329999999999999</v>
      </c>
      <c r="C1879" s="400">
        <v>0.4466</v>
      </c>
      <c r="D1879" s="400">
        <v>1.8967000000000001</v>
      </c>
      <c r="E1879" s="400">
        <v>1.8049999999999999</v>
      </c>
      <c r="F1879" s="400">
        <v>6.6380999999999997</v>
      </c>
      <c r="G1879" s="400">
        <v>6.2747999999999999</v>
      </c>
      <c r="H1879" s="400">
        <v>4.4720000000000004</v>
      </c>
      <c r="I1879" s="400">
        <v>7.2508999999999997</v>
      </c>
      <c r="J1879" s="400">
        <v>7.3148</v>
      </c>
      <c r="K1879" s="400">
        <v>6.1242999999999999</v>
      </c>
      <c r="L1879" s="400">
        <v>12.017899999999999</v>
      </c>
      <c r="M1879" s="400">
        <v>6.1388999999999996</v>
      </c>
      <c r="N1879" s="400">
        <v>7.1833</v>
      </c>
      <c r="O1879" s="400">
        <v>3.8847</v>
      </c>
      <c r="P1879" s="399">
        <v>2.7153</v>
      </c>
      <c r="Q1879" s="399">
        <v>5.4942000000000002</v>
      </c>
      <c r="R1879" s="399">
        <v>5.5274000000000001</v>
      </c>
      <c r="S1879" s="399">
        <v>5.3105000000000002</v>
      </c>
      <c r="T1879" s="399">
        <v>14.794600000000001</v>
      </c>
      <c r="U1879" s="399">
        <v>12.621600000000001</v>
      </c>
      <c r="V1879" s="399">
        <v>3.0514000000000001</v>
      </c>
      <c r="W1879" s="399">
        <v>3.6629999999999998</v>
      </c>
      <c r="X1879" s="399">
        <v>1.8883000000000001</v>
      </c>
      <c r="Y1879" s="399">
        <v>5.3211000000000004</v>
      </c>
      <c r="Z1879" s="399">
        <v>11.226800000000001</v>
      </c>
    </row>
    <row r="1880" spans="1:26">
      <c r="A1880" s="402">
        <v>45275</v>
      </c>
      <c r="B1880" s="400">
        <v>0.46079999999999999</v>
      </c>
      <c r="C1880" s="400">
        <v>0.44400000000000001</v>
      </c>
      <c r="D1880" s="400">
        <v>1.8952</v>
      </c>
      <c r="E1880" s="400">
        <v>1.8026</v>
      </c>
      <c r="F1880" s="400">
        <v>6.6881000000000004</v>
      </c>
      <c r="G1880" s="400">
        <v>6.3022999999999998</v>
      </c>
      <c r="H1880" s="400">
        <v>4.4848999999999997</v>
      </c>
      <c r="I1880" s="400">
        <v>7.3022999999999998</v>
      </c>
      <c r="J1880" s="400">
        <v>7.3326000000000002</v>
      </c>
      <c r="K1880" s="400">
        <v>6.1291000000000002</v>
      </c>
      <c r="L1880" s="400">
        <v>12.0021</v>
      </c>
      <c r="M1880" s="400">
        <v>6.1458000000000004</v>
      </c>
      <c r="N1880" s="400">
        <v>7.1860999999999997</v>
      </c>
      <c r="O1880" s="400">
        <v>3.891</v>
      </c>
      <c r="P1880" s="399">
        <v>2.7189000000000001</v>
      </c>
      <c r="Q1880" s="399">
        <v>5.5019</v>
      </c>
      <c r="R1880" s="399">
        <v>5.5345000000000004</v>
      </c>
      <c r="S1880" s="399">
        <v>5.3299000000000003</v>
      </c>
      <c r="T1880" s="399">
        <v>14.8797</v>
      </c>
      <c r="U1880" s="399">
        <v>12.6647</v>
      </c>
      <c r="V1880" s="399">
        <v>3.0552000000000001</v>
      </c>
      <c r="W1880" s="399">
        <v>3.669</v>
      </c>
      <c r="X1880" s="399">
        <v>1.8869</v>
      </c>
      <c r="Y1880" s="399">
        <v>5.3255999999999997</v>
      </c>
      <c r="Z1880" s="399">
        <v>11.2674</v>
      </c>
    </row>
    <row r="1881" spans="1:26">
      <c r="A1881" s="402">
        <v>45278</v>
      </c>
      <c r="B1881" s="400">
        <v>0.45250000000000001</v>
      </c>
      <c r="C1881" s="400">
        <v>0.43569999999999998</v>
      </c>
      <c r="D1881" s="400">
        <v>1.8863000000000001</v>
      </c>
      <c r="E1881" s="400">
        <v>1.7945</v>
      </c>
      <c r="F1881" s="400">
        <v>6.6536999999999997</v>
      </c>
      <c r="G1881" s="400">
        <v>6.2838000000000003</v>
      </c>
      <c r="H1881" s="400">
        <v>4.4695</v>
      </c>
      <c r="I1881" s="400">
        <v>7.2672999999999996</v>
      </c>
      <c r="J1881" s="400">
        <v>7.3101000000000003</v>
      </c>
      <c r="K1881" s="400">
        <v>6.101</v>
      </c>
      <c r="L1881" s="400">
        <v>12.016999999999999</v>
      </c>
      <c r="M1881" s="400">
        <v>6.1174999999999997</v>
      </c>
      <c r="N1881" s="400">
        <v>7.1497999999999999</v>
      </c>
      <c r="O1881" s="400">
        <v>3.883</v>
      </c>
      <c r="P1881" s="399">
        <v>2.7134999999999998</v>
      </c>
      <c r="Q1881" s="399">
        <v>5.4997999999999996</v>
      </c>
      <c r="R1881" s="399">
        <v>5.524</v>
      </c>
      <c r="S1881" s="399">
        <v>5.3211000000000004</v>
      </c>
      <c r="T1881" s="399">
        <v>14.826000000000001</v>
      </c>
      <c r="U1881" s="399">
        <v>12.639900000000001</v>
      </c>
      <c r="V1881" s="399">
        <v>3.0478999999999998</v>
      </c>
      <c r="W1881" s="399">
        <v>3.6612</v>
      </c>
      <c r="X1881" s="399">
        <v>1.8782000000000001</v>
      </c>
      <c r="Y1881" s="399">
        <v>5.3147000000000002</v>
      </c>
      <c r="Z1881" s="399">
        <v>11.238</v>
      </c>
    </row>
    <row r="1882" spans="1:26">
      <c r="A1882" s="402">
        <v>45279</v>
      </c>
      <c r="B1882" s="400">
        <v>0.44990000000000002</v>
      </c>
      <c r="C1882" s="400">
        <v>0.433</v>
      </c>
      <c r="D1882" s="400">
        <v>1.8846000000000001</v>
      </c>
      <c r="E1882" s="400">
        <v>1.7927999999999999</v>
      </c>
      <c r="F1882" s="400">
        <v>6.6927000000000003</v>
      </c>
      <c r="G1882" s="400">
        <v>6.3193000000000001</v>
      </c>
      <c r="H1882" s="400">
        <v>4.4744999999999999</v>
      </c>
      <c r="I1882" s="400">
        <v>7.3071000000000002</v>
      </c>
      <c r="J1882" s="400">
        <v>7.3308999999999997</v>
      </c>
      <c r="K1882" s="400">
        <v>6.11</v>
      </c>
      <c r="L1882" s="400">
        <v>12.0517</v>
      </c>
      <c r="M1882" s="400">
        <v>6.1195000000000004</v>
      </c>
      <c r="N1882" s="400">
        <v>7.1555999999999997</v>
      </c>
      <c r="O1882" s="400">
        <v>3.8820999999999999</v>
      </c>
      <c r="P1882" s="399">
        <v>2.7081</v>
      </c>
      <c r="Q1882" s="399">
        <v>5.4949000000000003</v>
      </c>
      <c r="R1882" s="399">
        <v>5.5254000000000003</v>
      </c>
      <c r="S1882" s="399">
        <v>5.3231999999999999</v>
      </c>
      <c r="T1882" s="399">
        <v>14.8901</v>
      </c>
      <c r="U1882" s="399">
        <v>12.700699999999999</v>
      </c>
      <c r="V1882" s="399">
        <v>3.0459999999999998</v>
      </c>
      <c r="W1882" s="399">
        <v>3.6591</v>
      </c>
      <c r="X1882" s="399">
        <v>1.8762000000000001</v>
      </c>
      <c r="Y1882" s="399">
        <v>5.3147000000000002</v>
      </c>
      <c r="Z1882" s="399">
        <v>11.259499999999999</v>
      </c>
    </row>
    <row r="1883" spans="1:26">
      <c r="A1883" s="402">
        <v>45280</v>
      </c>
      <c r="B1883" s="400">
        <v>0.44729999999999998</v>
      </c>
      <c r="C1883" s="400">
        <v>0.43030000000000002</v>
      </c>
      <c r="D1883" s="400">
        <v>1.883</v>
      </c>
      <c r="E1883" s="400">
        <v>1.7907</v>
      </c>
      <c r="F1883" s="400">
        <v>6.7114000000000003</v>
      </c>
      <c r="G1883" s="400">
        <v>6.3269000000000002</v>
      </c>
      <c r="H1883" s="400">
        <v>4.4782000000000002</v>
      </c>
      <c r="I1883" s="400">
        <v>7.3259999999999996</v>
      </c>
      <c r="J1883" s="400">
        <v>7.3597999999999999</v>
      </c>
      <c r="K1883" s="400">
        <v>6.1271000000000004</v>
      </c>
      <c r="L1883" s="400">
        <v>12.1457</v>
      </c>
      <c r="M1883" s="400">
        <v>6.1281999999999996</v>
      </c>
      <c r="N1883" s="400">
        <v>7.1657999999999999</v>
      </c>
      <c r="O1883" s="400">
        <v>3.8837000000000002</v>
      </c>
      <c r="P1883" s="399">
        <v>2.6962000000000002</v>
      </c>
      <c r="Q1883" s="399">
        <v>5.4969000000000001</v>
      </c>
      <c r="R1883" s="399">
        <v>5.5254000000000003</v>
      </c>
      <c r="S1883" s="399">
        <v>5.3220000000000001</v>
      </c>
      <c r="T1883" s="399">
        <v>14.9237</v>
      </c>
      <c r="U1883" s="399">
        <v>12.7164</v>
      </c>
      <c r="V1883" s="399">
        <v>3.0446</v>
      </c>
      <c r="W1883" s="399">
        <v>3.6606000000000001</v>
      </c>
      <c r="X1883" s="399">
        <v>1.8745000000000001</v>
      </c>
      <c r="Y1883" s="399">
        <v>5.3150000000000004</v>
      </c>
      <c r="Z1883" s="399">
        <v>11.2738</v>
      </c>
    </row>
    <row r="1884" spans="1:26">
      <c r="A1884" s="402">
        <v>45281</v>
      </c>
      <c r="B1884" s="400">
        <v>0.44490000000000002</v>
      </c>
      <c r="C1884" s="400">
        <v>0.42780000000000001</v>
      </c>
      <c r="D1884" s="400">
        <v>1.8809</v>
      </c>
      <c r="E1884" s="400">
        <v>1.7883</v>
      </c>
      <c r="F1884" s="400">
        <v>6.7122999999999999</v>
      </c>
      <c r="G1884" s="400">
        <v>6.3304999999999998</v>
      </c>
      <c r="H1884" s="400">
        <v>4.4775999999999998</v>
      </c>
      <c r="I1884" s="400">
        <v>7.3266</v>
      </c>
      <c r="J1884" s="400">
        <v>7.3529</v>
      </c>
      <c r="K1884" s="400">
        <v>6.1054000000000004</v>
      </c>
      <c r="L1884" s="400">
        <v>12.1181</v>
      </c>
      <c r="M1884" s="400">
        <v>6.1069000000000004</v>
      </c>
      <c r="N1884" s="400">
        <v>7.1368</v>
      </c>
      <c r="O1884" s="400">
        <v>3.8820999999999999</v>
      </c>
      <c r="P1884" s="399">
        <v>2.6951999999999998</v>
      </c>
      <c r="Q1884" s="399">
        <v>5.4917999999999996</v>
      </c>
      <c r="R1884" s="399">
        <v>5.5244999999999997</v>
      </c>
      <c r="S1884" s="399">
        <v>5.3205999999999998</v>
      </c>
      <c r="T1884" s="399">
        <v>14.924099999999999</v>
      </c>
      <c r="U1884" s="399">
        <v>12.7233</v>
      </c>
      <c r="V1884" s="399">
        <v>3.0430999999999999</v>
      </c>
      <c r="W1884" s="399">
        <v>3.6589</v>
      </c>
      <c r="X1884" s="399">
        <v>1.8724000000000001</v>
      </c>
      <c r="Y1884" s="399">
        <v>5.3140999999999998</v>
      </c>
      <c r="Z1884" s="399">
        <v>11.2713</v>
      </c>
    </row>
    <row r="1885" spans="1:26">
      <c r="A1885" s="402">
        <v>45282</v>
      </c>
      <c r="B1885" s="400">
        <v>0.44219999999999998</v>
      </c>
      <c r="C1885" s="400">
        <v>0.42509999999999998</v>
      </c>
      <c r="D1885" s="400">
        <v>1.8789</v>
      </c>
      <c r="E1885" s="400">
        <v>1.7866</v>
      </c>
      <c r="F1885" s="400">
        <v>6.6978999999999997</v>
      </c>
      <c r="G1885" s="400">
        <v>6.3334000000000001</v>
      </c>
      <c r="H1885" s="400">
        <v>4.4743000000000004</v>
      </c>
      <c r="I1885" s="400">
        <v>7.3109999999999999</v>
      </c>
      <c r="J1885" s="400">
        <v>7.3329000000000004</v>
      </c>
      <c r="K1885" s="400">
        <v>6.0914999999999999</v>
      </c>
      <c r="L1885" s="400">
        <v>12.0701</v>
      </c>
      <c r="M1885" s="400">
        <v>6.0963000000000003</v>
      </c>
      <c r="N1885" s="400">
        <v>7.1254</v>
      </c>
      <c r="O1885" s="400">
        <v>3.8807999999999998</v>
      </c>
      <c r="P1885" s="399">
        <v>2.7008000000000001</v>
      </c>
      <c r="Q1885" s="399">
        <v>5.4897</v>
      </c>
      <c r="R1885" s="399">
        <v>5.5229999999999997</v>
      </c>
      <c r="S1885" s="399">
        <v>5.3202999999999996</v>
      </c>
      <c r="T1885" s="399">
        <v>14.895799999999999</v>
      </c>
      <c r="U1885" s="399">
        <v>12.7302</v>
      </c>
      <c r="V1885" s="399">
        <v>3.0407000000000002</v>
      </c>
      <c r="W1885" s="399">
        <v>3.6568999999999998</v>
      </c>
      <c r="X1885" s="399">
        <v>1.8705000000000001</v>
      </c>
      <c r="Y1885" s="399">
        <v>5.3125</v>
      </c>
      <c r="Z1885" s="399">
        <v>11.2622</v>
      </c>
    </row>
    <row r="1886" spans="1:26">
      <c r="A1886" s="402">
        <v>45285</v>
      </c>
      <c r="B1886" s="400">
        <v>0.44219999999999998</v>
      </c>
      <c r="C1886" s="400">
        <v>0.42509999999999998</v>
      </c>
      <c r="D1886" s="400">
        <v>1.8789</v>
      </c>
      <c r="E1886" s="400">
        <v>1.7866</v>
      </c>
      <c r="F1886" s="400">
        <v>6.6978999999999997</v>
      </c>
      <c r="G1886" s="400">
        <v>6.3334000000000001</v>
      </c>
      <c r="H1886" s="400">
        <v>4.4743000000000004</v>
      </c>
      <c r="I1886" s="400">
        <v>7.3109999999999999</v>
      </c>
      <c r="J1886" s="400">
        <v>7.3329000000000004</v>
      </c>
      <c r="K1886" s="400">
        <v>6.0914999999999999</v>
      </c>
      <c r="L1886" s="400">
        <v>12.0701</v>
      </c>
      <c r="M1886" s="400">
        <v>6.0963000000000003</v>
      </c>
      <c r="N1886" s="400">
        <v>7.1254</v>
      </c>
      <c r="O1886" s="400">
        <v>3.8807999999999998</v>
      </c>
      <c r="P1886" s="399">
        <v>2.6852</v>
      </c>
      <c r="Q1886" s="399">
        <v>5.4897</v>
      </c>
      <c r="R1886" s="399">
        <v>5.5229999999999997</v>
      </c>
      <c r="S1886" s="399">
        <v>5.3202999999999996</v>
      </c>
      <c r="T1886" s="399">
        <v>14.895799999999999</v>
      </c>
      <c r="U1886" s="399">
        <v>12.7302</v>
      </c>
      <c r="V1886" s="399">
        <v>3.0407000000000002</v>
      </c>
      <c r="W1886" s="399">
        <v>3.6568999999999998</v>
      </c>
      <c r="X1886" s="399">
        <v>1.8705000000000001</v>
      </c>
      <c r="Y1886" s="399">
        <v>5.3125</v>
      </c>
      <c r="Z1886" s="399">
        <v>11.2622</v>
      </c>
    </row>
    <row r="1887" spans="1:26">
      <c r="A1887" s="402">
        <v>45286</v>
      </c>
      <c r="B1887" s="400">
        <v>0.43140000000000001</v>
      </c>
      <c r="C1887" s="400">
        <v>0.41420000000000001</v>
      </c>
      <c r="D1887" s="400">
        <v>1.8681000000000001</v>
      </c>
      <c r="E1887" s="400">
        <v>1.7758</v>
      </c>
      <c r="F1887" s="400">
        <v>6.6872999999999996</v>
      </c>
      <c r="G1887" s="400">
        <v>6.3228</v>
      </c>
      <c r="H1887" s="400">
        <v>4.4637000000000002</v>
      </c>
      <c r="I1887" s="400">
        <v>7.3003999999999998</v>
      </c>
      <c r="J1887" s="400">
        <v>7.3192000000000004</v>
      </c>
      <c r="K1887" s="400">
        <v>6.0871000000000004</v>
      </c>
      <c r="L1887" s="400">
        <v>12.033099999999999</v>
      </c>
      <c r="M1887" s="400">
        <v>6.0887000000000002</v>
      </c>
      <c r="N1887" s="400">
        <v>7.1192000000000002</v>
      </c>
      <c r="O1887" s="400">
        <v>3.8702999999999999</v>
      </c>
      <c r="P1887" s="399">
        <v>2.6825000000000001</v>
      </c>
      <c r="Q1887" s="399">
        <v>5.4778000000000002</v>
      </c>
      <c r="R1887" s="399">
        <v>5.5121000000000002</v>
      </c>
      <c r="S1887" s="399">
        <v>5.3094999999999999</v>
      </c>
      <c r="T1887" s="399">
        <v>14.8848</v>
      </c>
      <c r="U1887" s="399">
        <v>12.7193</v>
      </c>
      <c r="V1887" s="399">
        <v>3.0304000000000002</v>
      </c>
      <c r="W1887" s="399">
        <v>3.6463999999999999</v>
      </c>
      <c r="X1887" s="399">
        <v>1.8597999999999999</v>
      </c>
      <c r="Y1887" s="399">
        <v>5.3018000000000001</v>
      </c>
      <c r="Z1887" s="399">
        <v>11.2514</v>
      </c>
    </row>
    <row r="1888" spans="1:26">
      <c r="A1888" s="402">
        <v>45287</v>
      </c>
      <c r="B1888" s="400">
        <v>0.4289</v>
      </c>
      <c r="C1888" s="400">
        <v>0.41170000000000001</v>
      </c>
      <c r="D1888" s="400">
        <v>1.8658999999999999</v>
      </c>
      <c r="E1888" s="400">
        <v>1.7729999999999999</v>
      </c>
      <c r="F1888" s="400">
        <v>6.7195</v>
      </c>
      <c r="G1888" s="400">
        <v>6.3381999999999996</v>
      </c>
      <c r="H1888" s="400">
        <v>4.4699</v>
      </c>
      <c r="I1888" s="400">
        <v>7.3337000000000003</v>
      </c>
      <c r="J1888" s="400">
        <v>7.3537999999999997</v>
      </c>
      <c r="K1888" s="400">
        <v>6.1313000000000004</v>
      </c>
      <c r="L1888" s="400">
        <v>12.053800000000001</v>
      </c>
      <c r="M1888" s="400">
        <v>6.1182999999999996</v>
      </c>
      <c r="N1888" s="400">
        <v>7.1649000000000003</v>
      </c>
      <c r="O1888" s="400">
        <v>3.8694000000000002</v>
      </c>
      <c r="P1888" s="399">
        <v>2.6814</v>
      </c>
      <c r="Q1888" s="399">
        <v>5.4804000000000004</v>
      </c>
      <c r="R1888" s="399">
        <v>5.5124000000000004</v>
      </c>
      <c r="S1888" s="399">
        <v>5.3080999999999996</v>
      </c>
      <c r="T1888" s="399">
        <v>14.9415</v>
      </c>
      <c r="U1888" s="399">
        <v>12.744199999999999</v>
      </c>
      <c r="V1888" s="399">
        <v>3.0287000000000002</v>
      </c>
      <c r="W1888" s="399">
        <v>3.6442999999999999</v>
      </c>
      <c r="X1888" s="399">
        <v>1.8575999999999999</v>
      </c>
      <c r="Y1888" s="399">
        <v>5.3022</v>
      </c>
      <c r="Z1888" s="399">
        <v>11.2743</v>
      </c>
    </row>
    <row r="1889" spans="1:26">
      <c r="A1889" s="402">
        <v>45288</v>
      </c>
      <c r="B1889" s="400">
        <v>0.4264</v>
      </c>
      <c r="C1889" s="400">
        <v>0.40899999999999997</v>
      </c>
      <c r="D1889" s="400">
        <v>1.8633999999999999</v>
      </c>
      <c r="E1889" s="400">
        <v>1.7699</v>
      </c>
      <c r="F1889" s="400">
        <v>6.6848000000000001</v>
      </c>
      <c r="G1889" s="400">
        <v>6.2988999999999997</v>
      </c>
      <c r="H1889" s="400">
        <v>4.4631999999999996</v>
      </c>
      <c r="I1889" s="400">
        <v>7.298</v>
      </c>
      <c r="J1889" s="400">
        <v>7.3337000000000003</v>
      </c>
      <c r="K1889" s="400">
        <v>6.1089000000000002</v>
      </c>
      <c r="L1889" s="400">
        <v>12.039899999999999</v>
      </c>
      <c r="M1889" s="400">
        <v>6.1048999999999998</v>
      </c>
      <c r="N1889" s="400">
        <v>7.1497000000000002</v>
      </c>
      <c r="O1889" s="400">
        <v>3.8673999999999999</v>
      </c>
      <c r="P1889" s="399">
        <v>2.6703999999999999</v>
      </c>
      <c r="Q1889" s="399">
        <v>5.4774000000000003</v>
      </c>
      <c r="R1889" s="399">
        <v>5.5076000000000001</v>
      </c>
      <c r="S1889" s="399">
        <v>5.3025000000000002</v>
      </c>
      <c r="T1889" s="399">
        <v>14.886900000000001</v>
      </c>
      <c r="U1889" s="399">
        <v>12.6791</v>
      </c>
      <c r="V1889" s="399">
        <v>3.0264000000000002</v>
      </c>
      <c r="W1889" s="399">
        <v>3.6421999999999999</v>
      </c>
      <c r="X1889" s="399">
        <v>1.8553999999999999</v>
      </c>
      <c r="Y1889" s="399">
        <v>5.2988</v>
      </c>
      <c r="Z1889" s="399">
        <v>11.2561</v>
      </c>
    </row>
    <row r="1890" spans="1:26">
      <c r="A1890" s="402">
        <v>45289</v>
      </c>
      <c r="B1890" s="400">
        <v>0.41820000000000002</v>
      </c>
      <c r="C1890" s="400">
        <v>0.40060000000000001</v>
      </c>
      <c r="D1890" s="400">
        <v>1.8543000000000001</v>
      </c>
      <c r="E1890" s="400">
        <v>1.7608999999999999</v>
      </c>
      <c r="F1890" s="400">
        <v>6.6216999999999997</v>
      </c>
      <c r="G1890" s="400">
        <v>6.2430000000000003</v>
      </c>
      <c r="H1890" s="400">
        <v>4.4431000000000003</v>
      </c>
      <c r="I1890" s="400">
        <v>7.2337999999999996</v>
      </c>
      <c r="J1890" s="400">
        <v>7.2961999999999998</v>
      </c>
      <c r="K1890" s="400">
        <v>6.0907</v>
      </c>
      <c r="L1890" s="400">
        <v>11.996</v>
      </c>
      <c r="M1890" s="400">
        <v>6.0858999999999996</v>
      </c>
      <c r="N1890" s="400">
        <v>7.1252000000000004</v>
      </c>
      <c r="O1890" s="400">
        <v>3.8597000000000001</v>
      </c>
      <c r="P1890" s="399">
        <v>2.6682999999999999</v>
      </c>
      <c r="Q1890" s="399">
        <v>5.4737</v>
      </c>
      <c r="R1890" s="399">
        <v>5.4939999999999998</v>
      </c>
      <c r="S1890" s="399">
        <v>5.2899000000000003</v>
      </c>
      <c r="T1890" s="399">
        <v>14.791</v>
      </c>
      <c r="U1890" s="399">
        <v>12.5878</v>
      </c>
      <c r="V1890" s="399">
        <v>3.0203000000000002</v>
      </c>
      <c r="W1890" s="399">
        <v>3.6360000000000001</v>
      </c>
      <c r="X1890" s="399">
        <v>1.8469</v>
      </c>
      <c r="Y1890" s="399">
        <v>5.2862999999999998</v>
      </c>
      <c r="Z1890" s="399">
        <v>11.216100000000001</v>
      </c>
    </row>
    <row r="1891" spans="1:26">
      <c r="A1891" s="402">
        <v>45292</v>
      </c>
      <c r="B1891" s="400">
        <v>0.41820000000000002</v>
      </c>
      <c r="C1891" s="400">
        <v>0.40060000000000001</v>
      </c>
      <c r="D1891" s="400">
        <v>1.8543000000000001</v>
      </c>
      <c r="E1891" s="400">
        <v>1.7608999999999999</v>
      </c>
      <c r="F1891" s="400">
        <v>6.6216999999999997</v>
      </c>
      <c r="G1891" s="400">
        <v>6.2430000000000003</v>
      </c>
      <c r="H1891" s="400">
        <v>4.4431000000000003</v>
      </c>
      <c r="I1891" s="400">
        <v>7.2337999999999996</v>
      </c>
      <c r="J1891" s="400">
        <v>7.2961999999999998</v>
      </c>
      <c r="K1891" s="400">
        <v>6.0907</v>
      </c>
      <c r="L1891" s="400">
        <v>11.996</v>
      </c>
      <c r="M1891" s="400">
        <v>6.0858999999999996</v>
      </c>
      <c r="N1891" s="400">
        <v>7.1252000000000004</v>
      </c>
      <c r="O1891" s="400">
        <v>3.8597000000000001</v>
      </c>
      <c r="P1891" s="399">
        <v>2.6789999999999998</v>
      </c>
      <c r="Q1891" s="399">
        <v>5.4737</v>
      </c>
      <c r="R1891" s="399">
        <v>5.4939999999999998</v>
      </c>
      <c r="S1891" s="399">
        <v>5.2899000000000003</v>
      </c>
      <c r="T1891" s="399">
        <v>14.791</v>
      </c>
      <c r="U1891" s="399">
        <v>12.5878</v>
      </c>
      <c r="V1891" s="399">
        <v>3.0203000000000002</v>
      </c>
      <c r="W1891" s="399">
        <v>3.6360000000000001</v>
      </c>
      <c r="X1891" s="399">
        <v>1.8469</v>
      </c>
      <c r="Y1891" s="399">
        <v>5.2862999999999998</v>
      </c>
      <c r="Z1891" s="399">
        <v>11.216100000000001</v>
      </c>
    </row>
    <row r="1892" spans="1:26">
      <c r="A1892" s="402">
        <v>45293</v>
      </c>
      <c r="B1892" s="400">
        <v>0.48430000000000001</v>
      </c>
      <c r="C1892" s="400">
        <v>0.56140000000000001</v>
      </c>
      <c r="D1892" s="400">
        <v>1.8957999999999999</v>
      </c>
      <c r="E1892" s="400">
        <v>1.9009</v>
      </c>
      <c r="F1892" s="400">
        <v>6.6513</v>
      </c>
      <c r="G1892" s="400">
        <v>6.3647</v>
      </c>
      <c r="H1892" s="400">
        <v>4.4573999999999998</v>
      </c>
      <c r="I1892" s="400">
        <v>7.2590000000000003</v>
      </c>
      <c r="J1892" s="400">
        <v>7.3144999999999998</v>
      </c>
      <c r="K1892" s="400">
        <v>6.1151</v>
      </c>
      <c r="L1892" s="400">
        <v>12.1031</v>
      </c>
      <c r="M1892" s="400">
        <v>6.0782999999999996</v>
      </c>
      <c r="N1892" s="400">
        <v>7.1</v>
      </c>
      <c r="O1892" s="400">
        <v>3.8975</v>
      </c>
      <c r="P1892" s="399">
        <v>2.6821000000000002</v>
      </c>
      <c r="Q1892" s="399">
        <v>5.5396000000000001</v>
      </c>
      <c r="R1892" s="399">
        <v>5.5255000000000001</v>
      </c>
      <c r="S1892" s="399">
        <v>5.4527000000000001</v>
      </c>
      <c r="T1892" s="399">
        <v>14.737</v>
      </c>
      <c r="U1892" s="399">
        <v>12.548</v>
      </c>
      <c r="V1892" s="399">
        <v>3.0543</v>
      </c>
      <c r="W1892" s="399">
        <v>3.6737000000000002</v>
      </c>
      <c r="X1892" s="399">
        <v>1.8804000000000001</v>
      </c>
      <c r="Y1892" s="399">
        <v>5.3030999999999997</v>
      </c>
      <c r="Z1892" s="399">
        <v>11.1989</v>
      </c>
    </row>
    <row r="1893" spans="1:26">
      <c r="A1893" s="402">
        <v>45294</v>
      </c>
      <c r="B1893" s="400">
        <v>0.48170000000000002</v>
      </c>
      <c r="C1893" s="400">
        <v>0.55869999999999997</v>
      </c>
      <c r="D1893" s="400">
        <v>1.8933</v>
      </c>
      <c r="E1893" s="400">
        <v>1.8979999999999999</v>
      </c>
      <c r="F1893" s="400">
        <v>6.6525999999999996</v>
      </c>
      <c r="G1893" s="400">
        <v>6.3575999999999997</v>
      </c>
      <c r="H1893" s="400">
        <v>4.4501999999999997</v>
      </c>
      <c r="I1893" s="400">
        <v>7.2603</v>
      </c>
      <c r="J1893" s="400">
        <v>7.3076999999999996</v>
      </c>
      <c r="K1893" s="400">
        <v>6.1234000000000002</v>
      </c>
      <c r="L1893" s="400">
        <v>12.1004</v>
      </c>
      <c r="M1893" s="400">
        <v>6.0711000000000004</v>
      </c>
      <c r="N1893" s="400">
        <v>7.0911</v>
      </c>
      <c r="O1893" s="400">
        <v>3.8874</v>
      </c>
      <c r="P1893" s="399">
        <v>2.6964999999999999</v>
      </c>
      <c r="Q1893" s="399">
        <v>5.5275999999999996</v>
      </c>
      <c r="R1893" s="399">
        <v>5.5237999999999996</v>
      </c>
      <c r="S1893" s="399">
        <v>5.4493999999999998</v>
      </c>
      <c r="T1893" s="399">
        <v>14.7407</v>
      </c>
      <c r="U1893" s="399">
        <v>12.536199999999999</v>
      </c>
      <c r="V1893" s="399">
        <v>3.0453000000000001</v>
      </c>
      <c r="W1893" s="399">
        <v>3.6642000000000001</v>
      </c>
      <c r="X1893" s="399">
        <v>1.8769</v>
      </c>
      <c r="Y1893" s="399">
        <v>5.2976000000000001</v>
      </c>
      <c r="Z1893" s="399">
        <v>11.1884</v>
      </c>
    </row>
    <row r="1894" spans="1:26">
      <c r="A1894" s="402">
        <v>45295</v>
      </c>
      <c r="B1894" s="400">
        <v>0.4788</v>
      </c>
      <c r="C1894" s="400">
        <v>0.55589999999999995</v>
      </c>
      <c r="D1894" s="400">
        <v>1.8887</v>
      </c>
      <c r="E1894" s="400">
        <v>1.8939999999999999</v>
      </c>
      <c r="F1894" s="400">
        <v>6.6193</v>
      </c>
      <c r="G1894" s="400">
        <v>6.3327999999999998</v>
      </c>
      <c r="H1894" s="400">
        <v>4.4367999999999999</v>
      </c>
      <c r="I1894" s="400">
        <v>7.2278000000000002</v>
      </c>
      <c r="J1894" s="400">
        <v>7.2759999999999998</v>
      </c>
      <c r="K1894" s="400">
        <v>6.0804999999999998</v>
      </c>
      <c r="L1894" s="400">
        <v>12.0908</v>
      </c>
      <c r="M1894" s="400">
        <v>6.0343999999999998</v>
      </c>
      <c r="N1894" s="400">
        <v>7.0457000000000001</v>
      </c>
      <c r="O1894" s="400">
        <v>3.8826999999999998</v>
      </c>
      <c r="P1894" s="399">
        <v>2.6937000000000002</v>
      </c>
      <c r="Q1894" s="399">
        <v>5.5198</v>
      </c>
      <c r="R1894" s="399">
        <v>5.5194000000000001</v>
      </c>
      <c r="S1894" s="399">
        <v>5.4425999999999997</v>
      </c>
      <c r="T1894" s="399">
        <v>14.6914</v>
      </c>
      <c r="U1894" s="399">
        <v>12.496700000000001</v>
      </c>
      <c r="V1894" s="399">
        <v>3.0402</v>
      </c>
      <c r="W1894" s="399">
        <v>3.6587000000000001</v>
      </c>
      <c r="X1894" s="399">
        <v>1.8726</v>
      </c>
      <c r="Y1894" s="399">
        <v>5.2889999999999997</v>
      </c>
      <c r="Z1894" s="399">
        <v>11.1632</v>
      </c>
    </row>
    <row r="1895" spans="1:26">
      <c r="A1895" s="402">
        <v>45296</v>
      </c>
      <c r="B1895" s="400">
        <v>0.47610000000000002</v>
      </c>
      <c r="C1895" s="400">
        <v>0.55310000000000004</v>
      </c>
      <c r="D1895" s="400">
        <v>1.8855</v>
      </c>
      <c r="E1895" s="400">
        <v>1.891</v>
      </c>
      <c r="F1895" s="400">
        <v>6.6111000000000004</v>
      </c>
      <c r="G1895" s="400">
        <v>6.33</v>
      </c>
      <c r="H1895" s="400">
        <v>4.4309000000000003</v>
      </c>
      <c r="I1895" s="400">
        <v>7.2198000000000002</v>
      </c>
      <c r="J1895" s="400">
        <v>7.2660999999999998</v>
      </c>
      <c r="K1895" s="400">
        <v>6.0514000000000001</v>
      </c>
      <c r="L1895" s="400">
        <v>12.1067</v>
      </c>
      <c r="M1895" s="400">
        <v>6.0148999999999999</v>
      </c>
      <c r="N1895" s="400">
        <v>7.0205000000000002</v>
      </c>
      <c r="O1895" s="400">
        <v>3.879</v>
      </c>
      <c r="P1895" s="399">
        <v>2.6995</v>
      </c>
      <c r="Q1895" s="399">
        <v>5.5137</v>
      </c>
      <c r="R1895" s="399">
        <v>5.5148999999999999</v>
      </c>
      <c r="S1895" s="399">
        <v>5.4389000000000003</v>
      </c>
      <c r="T1895" s="399">
        <v>14.679500000000001</v>
      </c>
      <c r="U1895" s="399">
        <v>12.4941</v>
      </c>
      <c r="V1895" s="399">
        <v>3.0331999999999999</v>
      </c>
      <c r="W1895" s="399">
        <v>3.6539999999999999</v>
      </c>
      <c r="X1895" s="399">
        <v>1.8694</v>
      </c>
      <c r="Y1895" s="399">
        <v>5.2847999999999997</v>
      </c>
      <c r="Z1895" s="399">
        <v>11.152799999999999</v>
      </c>
    </row>
    <row r="1896" spans="1:26">
      <c r="A1896" s="402">
        <v>45299</v>
      </c>
      <c r="B1896" s="400">
        <v>0.46810000000000002</v>
      </c>
      <c r="C1896" s="400">
        <v>0.54510000000000003</v>
      </c>
      <c r="D1896" s="400">
        <v>1.8774999999999999</v>
      </c>
      <c r="E1896" s="400">
        <v>1.8829</v>
      </c>
      <c r="F1896" s="400">
        <v>6.6036000000000001</v>
      </c>
      <c r="G1896" s="400">
        <v>6.3219000000000003</v>
      </c>
      <c r="H1896" s="400">
        <v>4.4211999999999998</v>
      </c>
      <c r="I1896" s="400">
        <v>7.2122999999999999</v>
      </c>
      <c r="J1896" s="400">
        <v>7.2667000000000002</v>
      </c>
      <c r="K1896" s="400">
        <v>6.0674999999999999</v>
      </c>
      <c r="L1896" s="400">
        <v>12.098599999999999</v>
      </c>
      <c r="M1896" s="400">
        <v>6.0282</v>
      </c>
      <c r="N1896" s="400">
        <v>7.0433000000000003</v>
      </c>
      <c r="O1896" s="400">
        <v>3.8744000000000001</v>
      </c>
      <c r="P1896" s="399">
        <v>2.6934</v>
      </c>
      <c r="Q1896" s="399">
        <v>5.5071000000000003</v>
      </c>
      <c r="R1896" s="399">
        <v>5.5071000000000003</v>
      </c>
      <c r="S1896" s="399">
        <v>5.4305000000000003</v>
      </c>
      <c r="T1896" s="399">
        <v>14.6722</v>
      </c>
      <c r="U1896" s="399">
        <v>12.4855</v>
      </c>
      <c r="V1896" s="399">
        <v>3.0259</v>
      </c>
      <c r="W1896" s="399">
        <v>3.649</v>
      </c>
      <c r="X1896" s="399">
        <v>1.8615999999999999</v>
      </c>
      <c r="Y1896" s="399">
        <v>5.2766000000000002</v>
      </c>
      <c r="Z1896" s="399">
        <v>11.139799999999999</v>
      </c>
    </row>
    <row r="1897" spans="1:26">
      <c r="A1897" s="402">
        <v>45300</v>
      </c>
      <c r="B1897" s="400">
        <v>0.46539999999999998</v>
      </c>
      <c r="C1897" s="400">
        <v>0.5423</v>
      </c>
      <c r="D1897" s="400">
        <v>1.8737999999999999</v>
      </c>
      <c r="E1897" s="400">
        <v>1.8794999999999999</v>
      </c>
      <c r="F1897" s="400">
        <v>6.5765000000000002</v>
      </c>
      <c r="G1897" s="400">
        <v>6.3113000000000001</v>
      </c>
      <c r="H1897" s="400">
        <v>4.4127999999999998</v>
      </c>
      <c r="I1897" s="400">
        <v>7.1848999999999998</v>
      </c>
      <c r="J1897" s="400">
        <v>7.2542</v>
      </c>
      <c r="K1897" s="400">
        <v>6.0505000000000004</v>
      </c>
      <c r="L1897" s="400">
        <v>12.1153</v>
      </c>
      <c r="M1897" s="400">
        <v>6.0274000000000001</v>
      </c>
      <c r="N1897" s="400">
        <v>7.0400999999999998</v>
      </c>
      <c r="O1897" s="400">
        <v>3.8736999999999999</v>
      </c>
      <c r="P1897" s="399">
        <v>2.6840999999999999</v>
      </c>
      <c r="Q1897" s="399">
        <v>5.5114000000000001</v>
      </c>
      <c r="R1897" s="399">
        <v>5.5011000000000001</v>
      </c>
      <c r="S1897" s="399">
        <v>5.4261999999999997</v>
      </c>
      <c r="T1897" s="399">
        <v>14.627000000000001</v>
      </c>
      <c r="U1897" s="399">
        <v>12.4688</v>
      </c>
      <c r="V1897" s="399">
        <v>3.0244</v>
      </c>
      <c r="W1897" s="399">
        <v>3.6490999999999998</v>
      </c>
      <c r="X1897" s="399">
        <v>1.8583000000000001</v>
      </c>
      <c r="Y1897" s="399">
        <v>5.2714999999999996</v>
      </c>
      <c r="Z1897" s="399">
        <v>11.1218</v>
      </c>
    </row>
    <row r="1898" spans="1:26">
      <c r="A1898" s="402">
        <v>45301</v>
      </c>
      <c r="B1898" s="400">
        <v>0.46260000000000001</v>
      </c>
      <c r="C1898" s="400">
        <v>0.53949999999999998</v>
      </c>
      <c r="D1898" s="400">
        <v>1.8705000000000001</v>
      </c>
      <c r="E1898" s="400">
        <v>1.8767</v>
      </c>
      <c r="F1898" s="400">
        <v>6.5683999999999996</v>
      </c>
      <c r="G1898" s="400">
        <v>6.3128000000000002</v>
      </c>
      <c r="H1898" s="400">
        <v>4.4089</v>
      </c>
      <c r="I1898" s="400">
        <v>7.1769999999999996</v>
      </c>
      <c r="J1898" s="400">
        <v>7.2385999999999999</v>
      </c>
      <c r="K1898" s="400">
        <v>6.0327000000000002</v>
      </c>
      <c r="L1898" s="400">
        <v>12.1137</v>
      </c>
      <c r="M1898" s="400">
        <v>6.0252999999999997</v>
      </c>
      <c r="N1898" s="400">
        <v>7.0408999999999997</v>
      </c>
      <c r="O1898" s="400">
        <v>3.8748</v>
      </c>
      <c r="P1898" s="399">
        <v>2.6884000000000001</v>
      </c>
      <c r="Q1898" s="399">
        <v>5.5124000000000004</v>
      </c>
      <c r="R1898" s="399">
        <v>5.4972000000000003</v>
      </c>
      <c r="S1898" s="399">
        <v>5.4238999999999997</v>
      </c>
      <c r="T1898" s="399">
        <v>14.616300000000001</v>
      </c>
      <c r="U1898" s="399">
        <v>12.474299999999999</v>
      </c>
      <c r="V1898" s="399">
        <v>3.0276000000000001</v>
      </c>
      <c r="W1898" s="399">
        <v>3.6496</v>
      </c>
      <c r="X1898" s="399">
        <v>1.8553999999999999</v>
      </c>
      <c r="Y1898" s="399">
        <v>5.2694999999999999</v>
      </c>
      <c r="Z1898" s="399">
        <v>11.115500000000001</v>
      </c>
    </row>
    <row r="1899" spans="1:26">
      <c r="A1899" s="402">
        <v>45302</v>
      </c>
      <c r="B1899" s="400">
        <v>0.46010000000000001</v>
      </c>
      <c r="C1899" s="400">
        <v>0.53690000000000004</v>
      </c>
      <c r="D1899" s="400">
        <v>1.8681000000000001</v>
      </c>
      <c r="E1899" s="400">
        <v>1.8742000000000001</v>
      </c>
      <c r="F1899" s="400">
        <v>6.5660999999999996</v>
      </c>
      <c r="G1899" s="400">
        <v>6.3139000000000003</v>
      </c>
      <c r="H1899" s="400">
        <v>4.4093</v>
      </c>
      <c r="I1899" s="400">
        <v>7.1745000000000001</v>
      </c>
      <c r="J1899" s="400">
        <v>7.2374999999999998</v>
      </c>
      <c r="K1899" s="400">
        <v>6.0419999999999998</v>
      </c>
      <c r="L1899" s="400">
        <v>12.1225</v>
      </c>
      <c r="M1899" s="400">
        <v>6.0357000000000003</v>
      </c>
      <c r="N1899" s="400">
        <v>7.0541999999999998</v>
      </c>
      <c r="O1899" s="400">
        <v>3.8730000000000002</v>
      </c>
      <c r="P1899" s="399">
        <v>2.6674000000000002</v>
      </c>
      <c r="Q1899" s="399">
        <v>5.5133999999999999</v>
      </c>
      <c r="R1899" s="399">
        <v>5.4950000000000001</v>
      </c>
      <c r="S1899" s="399">
        <v>5.4222000000000001</v>
      </c>
      <c r="T1899" s="399">
        <v>14.613799999999999</v>
      </c>
      <c r="U1899" s="399">
        <v>12.475899999999999</v>
      </c>
      <c r="V1899" s="399">
        <v>3.0284</v>
      </c>
      <c r="W1899" s="399">
        <v>3.6482999999999999</v>
      </c>
      <c r="X1899" s="399">
        <v>1.8533999999999999</v>
      </c>
      <c r="Y1899" s="399">
        <v>5.2695999999999996</v>
      </c>
      <c r="Z1899" s="399">
        <v>11.1221</v>
      </c>
    </row>
    <row r="1900" spans="1:26">
      <c r="A1900" s="402">
        <v>45303</v>
      </c>
      <c r="B1900" s="400">
        <v>0.4577</v>
      </c>
      <c r="C1900" s="400">
        <v>0.53449999999999998</v>
      </c>
      <c r="D1900" s="400">
        <v>1.8673999999999999</v>
      </c>
      <c r="E1900" s="400">
        <v>1.873</v>
      </c>
      <c r="F1900" s="400">
        <v>6.5808</v>
      </c>
      <c r="G1900" s="400">
        <v>6.3305999999999996</v>
      </c>
      <c r="H1900" s="400">
        <v>4.4145000000000003</v>
      </c>
      <c r="I1900" s="400">
        <v>7.1885000000000003</v>
      </c>
      <c r="J1900" s="400">
        <v>7.2431000000000001</v>
      </c>
      <c r="K1900" s="400">
        <v>6.0339999999999998</v>
      </c>
      <c r="L1900" s="400">
        <v>12.118</v>
      </c>
      <c r="M1900" s="400">
        <v>6.0369000000000002</v>
      </c>
      <c r="N1900" s="400">
        <v>7.0552999999999999</v>
      </c>
      <c r="O1900" s="400">
        <v>3.8727</v>
      </c>
      <c r="P1900" s="399">
        <v>2.6694</v>
      </c>
      <c r="Q1900" s="399">
        <v>5.5117000000000003</v>
      </c>
      <c r="R1900" s="399">
        <v>5.4968000000000004</v>
      </c>
      <c r="S1900" s="399">
        <v>5.4240000000000004</v>
      </c>
      <c r="T1900" s="399">
        <v>14.6364</v>
      </c>
      <c r="U1900" s="399">
        <v>12.5052</v>
      </c>
      <c r="V1900" s="399">
        <v>3.0257999999999998</v>
      </c>
      <c r="W1900" s="399">
        <v>3.6473</v>
      </c>
      <c r="X1900" s="399">
        <v>1.853</v>
      </c>
      <c r="Y1900" s="399">
        <v>5.2721999999999998</v>
      </c>
      <c r="Z1900" s="399">
        <v>11.135899999999999</v>
      </c>
    </row>
    <row r="1901" spans="1:26">
      <c r="A1901" s="402">
        <v>45306</v>
      </c>
      <c r="B1901" s="400">
        <v>0.44950000000000001</v>
      </c>
      <c r="C1901" s="400">
        <v>0.52629999999999999</v>
      </c>
      <c r="D1901" s="400">
        <v>1.8589</v>
      </c>
      <c r="E1901" s="400">
        <v>1.8667</v>
      </c>
      <c r="F1901" s="400">
        <v>6.5616000000000003</v>
      </c>
      <c r="G1901" s="400">
        <v>6.3135000000000003</v>
      </c>
      <c r="H1901" s="400">
        <v>4.4029999999999996</v>
      </c>
      <c r="I1901" s="400">
        <v>7.1703000000000001</v>
      </c>
      <c r="J1901" s="400">
        <v>7.2329999999999997</v>
      </c>
      <c r="K1901" s="400">
        <v>6.0274000000000001</v>
      </c>
      <c r="L1901" s="400">
        <v>12.1378</v>
      </c>
      <c r="M1901" s="400">
        <v>6.0343999999999998</v>
      </c>
      <c r="N1901" s="400">
        <v>7.0567000000000002</v>
      </c>
      <c r="O1901" s="400">
        <v>3.8773</v>
      </c>
      <c r="P1901" s="399">
        <v>2.6747999999999998</v>
      </c>
      <c r="Q1901" s="399">
        <v>5.5067000000000004</v>
      </c>
      <c r="R1901" s="399">
        <v>5.4866999999999999</v>
      </c>
      <c r="S1901" s="399">
        <v>5.4139999999999997</v>
      </c>
      <c r="T1901" s="399">
        <v>14.6228</v>
      </c>
      <c r="U1901" s="399">
        <v>12.4786</v>
      </c>
      <c r="V1901" s="399">
        <v>3.0238</v>
      </c>
      <c r="W1901" s="399">
        <v>3.6505999999999998</v>
      </c>
      <c r="X1901" s="399">
        <v>1.8443000000000001</v>
      </c>
      <c r="Y1901" s="399">
        <v>5.2637</v>
      </c>
      <c r="Z1901" s="399">
        <v>11.119400000000001</v>
      </c>
    </row>
    <row r="1902" spans="1:26">
      <c r="A1902" s="402">
        <v>45307</v>
      </c>
      <c r="B1902" s="400">
        <v>0.44679999999999997</v>
      </c>
      <c r="C1902" s="400">
        <v>0.52370000000000005</v>
      </c>
      <c r="D1902" s="400">
        <v>1.8559000000000001</v>
      </c>
      <c r="E1902" s="400">
        <v>1.8636999999999999</v>
      </c>
      <c r="F1902" s="400">
        <v>6.5461</v>
      </c>
      <c r="G1902" s="400">
        <v>6.2995000000000001</v>
      </c>
      <c r="H1902" s="400">
        <v>4.3970000000000002</v>
      </c>
      <c r="I1902" s="400">
        <v>7.1544999999999996</v>
      </c>
      <c r="J1902" s="400">
        <v>7.2003000000000004</v>
      </c>
      <c r="K1902" s="400">
        <v>5.9782999999999999</v>
      </c>
      <c r="L1902" s="400">
        <v>12.125999999999999</v>
      </c>
      <c r="M1902" s="400">
        <v>6.0010000000000003</v>
      </c>
      <c r="N1902" s="400">
        <v>7.0084999999999997</v>
      </c>
      <c r="O1902" s="400">
        <v>3.8706999999999998</v>
      </c>
      <c r="P1902" s="399">
        <v>2.6877</v>
      </c>
      <c r="Q1902" s="399">
        <v>5.5</v>
      </c>
      <c r="R1902" s="399">
        <v>5.4828000000000001</v>
      </c>
      <c r="S1902" s="399">
        <v>5.4097</v>
      </c>
      <c r="T1902" s="399">
        <v>14.6004</v>
      </c>
      <c r="U1902" s="399">
        <v>12.4587</v>
      </c>
      <c r="V1902" s="399">
        <v>3.0177</v>
      </c>
      <c r="W1902" s="399">
        <v>3.6453000000000002</v>
      </c>
      <c r="X1902" s="399">
        <v>1.8416999999999999</v>
      </c>
      <c r="Y1902" s="399">
        <v>5.2606999999999999</v>
      </c>
      <c r="Z1902" s="399">
        <v>11.108700000000001</v>
      </c>
    </row>
    <row r="1903" spans="1:26">
      <c r="A1903" s="402">
        <v>45308</v>
      </c>
      <c r="B1903" s="400">
        <v>0.44390000000000002</v>
      </c>
      <c r="C1903" s="400">
        <v>0.52080000000000004</v>
      </c>
      <c r="D1903" s="400">
        <v>1.8512999999999999</v>
      </c>
      <c r="E1903" s="400">
        <v>1.8592</v>
      </c>
      <c r="F1903" s="400">
        <v>6.5259999999999998</v>
      </c>
      <c r="G1903" s="400">
        <v>6.2762000000000002</v>
      </c>
      <c r="H1903" s="400">
        <v>4.3849</v>
      </c>
      <c r="I1903" s="400">
        <v>7.1355000000000004</v>
      </c>
      <c r="J1903" s="400">
        <v>7.1769999999999996</v>
      </c>
      <c r="K1903" s="400">
        <v>5.9725999999999999</v>
      </c>
      <c r="L1903" s="400">
        <v>12.1005</v>
      </c>
      <c r="M1903" s="400">
        <v>5.9896000000000003</v>
      </c>
      <c r="N1903" s="400">
        <v>6.9954999999999998</v>
      </c>
      <c r="O1903" s="400">
        <v>3.863</v>
      </c>
      <c r="P1903" s="399">
        <v>2.6806000000000001</v>
      </c>
      <c r="Q1903" s="399">
        <v>5.4936999999999996</v>
      </c>
      <c r="R1903" s="399">
        <v>5.4741</v>
      </c>
      <c r="S1903" s="399">
        <v>5.4013999999999998</v>
      </c>
      <c r="T1903" s="399">
        <v>14.575900000000001</v>
      </c>
      <c r="U1903" s="399">
        <v>12.4238</v>
      </c>
      <c r="V1903" s="399">
        <v>3.0114999999999998</v>
      </c>
      <c r="W1903" s="399">
        <v>3.6381999999999999</v>
      </c>
      <c r="X1903" s="399">
        <v>1.8371</v>
      </c>
      <c r="Y1903" s="399">
        <v>5.2525000000000004</v>
      </c>
      <c r="Z1903" s="399">
        <v>11.0944</v>
      </c>
    </row>
    <row r="1904" spans="1:26">
      <c r="A1904" s="402">
        <v>45309</v>
      </c>
      <c r="B1904" s="400">
        <v>0.44140000000000001</v>
      </c>
      <c r="C1904" s="400">
        <v>0.51819999999999999</v>
      </c>
      <c r="D1904" s="400">
        <v>1.8489</v>
      </c>
      <c r="E1904" s="400">
        <v>1.8571</v>
      </c>
      <c r="F1904" s="400">
        <v>6.5103</v>
      </c>
      <c r="G1904" s="400">
        <v>6.2744999999999997</v>
      </c>
      <c r="H1904" s="400">
        <v>4.3817000000000004</v>
      </c>
      <c r="I1904" s="400">
        <v>7.1191000000000004</v>
      </c>
      <c r="J1904" s="400">
        <v>7.1520000000000001</v>
      </c>
      <c r="K1904" s="400">
        <v>5.9454000000000002</v>
      </c>
      <c r="L1904" s="400">
        <v>12.0395</v>
      </c>
      <c r="M1904" s="400">
        <v>5.9767999999999999</v>
      </c>
      <c r="N1904" s="400">
        <v>6.9771999999999998</v>
      </c>
      <c r="O1904" s="400">
        <v>3.8609</v>
      </c>
      <c r="P1904" s="399">
        <v>2.6724999999999999</v>
      </c>
      <c r="Q1904" s="399">
        <v>5.4821999999999997</v>
      </c>
      <c r="R1904" s="399">
        <v>5.4711999999999996</v>
      </c>
      <c r="S1904" s="399">
        <v>5.3994999999999997</v>
      </c>
      <c r="T1904" s="399">
        <v>14.549899999999999</v>
      </c>
      <c r="U1904" s="399">
        <v>12.4236</v>
      </c>
      <c r="V1904" s="399">
        <v>3.0112000000000001</v>
      </c>
      <c r="W1904" s="399">
        <v>3.6364999999999998</v>
      </c>
      <c r="X1904" s="399">
        <v>1.8351999999999999</v>
      </c>
      <c r="Y1904" s="399">
        <v>5.2516999999999996</v>
      </c>
      <c r="Z1904" s="399">
        <v>11.0823</v>
      </c>
    </row>
    <row r="1905" spans="1:26">
      <c r="A1905" s="402">
        <v>45310</v>
      </c>
      <c r="B1905" s="400">
        <v>0.43869999999999998</v>
      </c>
      <c r="C1905" s="400">
        <v>0.51549999999999996</v>
      </c>
      <c r="D1905" s="400">
        <v>1.8459000000000001</v>
      </c>
      <c r="E1905" s="400">
        <v>1.8543000000000001</v>
      </c>
      <c r="F1905" s="400">
        <v>6.5225</v>
      </c>
      <c r="G1905" s="400">
        <v>6.2877999999999998</v>
      </c>
      <c r="H1905" s="400">
        <v>4.3829000000000002</v>
      </c>
      <c r="I1905" s="400">
        <v>7.1319999999999997</v>
      </c>
      <c r="J1905" s="400">
        <v>7.1510999999999996</v>
      </c>
      <c r="K1905" s="400">
        <v>5.9508000000000001</v>
      </c>
      <c r="L1905" s="400">
        <v>11.987500000000001</v>
      </c>
      <c r="M1905" s="400">
        <v>5.9823000000000004</v>
      </c>
      <c r="N1905" s="400">
        <v>6.9859</v>
      </c>
      <c r="O1905" s="400">
        <v>3.8573</v>
      </c>
      <c r="P1905" s="399">
        <v>2.6797</v>
      </c>
      <c r="Q1905" s="399">
        <v>5.4789000000000003</v>
      </c>
      <c r="R1905" s="399">
        <v>5.4688999999999997</v>
      </c>
      <c r="S1905" s="399">
        <v>5.3978999999999999</v>
      </c>
      <c r="T1905" s="399">
        <v>14.572100000000001</v>
      </c>
      <c r="U1905" s="399">
        <v>12.447699999999999</v>
      </c>
      <c r="V1905" s="399">
        <v>3.0106999999999999</v>
      </c>
      <c r="W1905" s="399">
        <v>3.6331000000000002</v>
      </c>
      <c r="X1905" s="399">
        <v>1.8325</v>
      </c>
      <c r="Y1905" s="399">
        <v>5.2504999999999997</v>
      </c>
      <c r="Z1905" s="399">
        <v>11.0924</v>
      </c>
    </row>
    <row r="1906" spans="1:26">
      <c r="A1906" s="402">
        <v>45313</v>
      </c>
      <c r="B1906" s="400">
        <v>0.43059999999999998</v>
      </c>
      <c r="C1906" s="400">
        <v>0.50729999999999997</v>
      </c>
      <c r="D1906" s="400">
        <v>1.8383</v>
      </c>
      <c r="E1906" s="400">
        <v>1.8464</v>
      </c>
      <c r="F1906" s="400">
        <v>6.5313999999999997</v>
      </c>
      <c r="G1906" s="400">
        <v>6.2872000000000003</v>
      </c>
      <c r="H1906" s="400">
        <v>4.3833000000000002</v>
      </c>
      <c r="I1906" s="400">
        <v>7.1412000000000004</v>
      </c>
      <c r="J1906" s="400">
        <v>7.1604999999999999</v>
      </c>
      <c r="K1906" s="400">
        <v>5.9581999999999997</v>
      </c>
      <c r="L1906" s="400">
        <v>11.987399999999999</v>
      </c>
      <c r="M1906" s="400">
        <v>5.9908999999999999</v>
      </c>
      <c r="N1906" s="400">
        <v>6.9996</v>
      </c>
      <c r="O1906" s="400">
        <v>3.8527999999999998</v>
      </c>
      <c r="P1906" s="399">
        <v>2.6877</v>
      </c>
      <c r="Q1906" s="399">
        <v>5.4840999999999998</v>
      </c>
      <c r="R1906" s="399">
        <v>5.4633000000000003</v>
      </c>
      <c r="S1906" s="399">
        <v>5.3916000000000004</v>
      </c>
      <c r="T1906" s="399">
        <v>14.5913</v>
      </c>
      <c r="U1906" s="399">
        <v>12.4503</v>
      </c>
      <c r="V1906" s="399">
        <v>3.0074000000000001</v>
      </c>
      <c r="W1906" s="399">
        <v>3.629</v>
      </c>
      <c r="X1906" s="399">
        <v>1.8257000000000001</v>
      </c>
      <c r="Y1906" s="399">
        <v>5.2472000000000003</v>
      </c>
      <c r="Z1906" s="399">
        <v>11.103199999999999</v>
      </c>
    </row>
    <row r="1907" spans="1:26">
      <c r="A1907" s="402">
        <v>45314</v>
      </c>
      <c r="B1907" s="400">
        <v>0.4279</v>
      </c>
      <c r="C1907" s="400">
        <v>0.50460000000000005</v>
      </c>
      <c r="D1907" s="400">
        <v>1.8351999999999999</v>
      </c>
      <c r="E1907" s="400">
        <v>1.8433999999999999</v>
      </c>
      <c r="F1907" s="400">
        <v>6.4926000000000004</v>
      </c>
      <c r="G1907" s="400">
        <v>6.2545999999999999</v>
      </c>
      <c r="H1907" s="400">
        <v>4.3745000000000003</v>
      </c>
      <c r="I1907" s="400">
        <v>7.1012000000000004</v>
      </c>
      <c r="J1907" s="400">
        <v>7.1383000000000001</v>
      </c>
      <c r="K1907" s="400">
        <v>5.9349999999999996</v>
      </c>
      <c r="L1907" s="400">
        <v>12.0123</v>
      </c>
      <c r="M1907" s="400">
        <v>5.97</v>
      </c>
      <c r="N1907" s="400">
        <v>6.9706999999999999</v>
      </c>
      <c r="O1907" s="400">
        <v>3.8489</v>
      </c>
      <c r="P1907" s="399">
        <v>2.6815000000000002</v>
      </c>
      <c r="Q1907" s="399">
        <v>5.4819000000000004</v>
      </c>
      <c r="R1907" s="399">
        <v>5.4576000000000002</v>
      </c>
      <c r="S1907" s="399">
        <v>5.3861999999999997</v>
      </c>
      <c r="T1907" s="399">
        <v>14.5275</v>
      </c>
      <c r="U1907" s="399">
        <v>12.395300000000001</v>
      </c>
      <c r="V1907" s="399">
        <v>3.0055999999999998</v>
      </c>
      <c r="W1907" s="399">
        <v>3.6261999999999999</v>
      </c>
      <c r="X1907" s="399">
        <v>1.823</v>
      </c>
      <c r="Y1907" s="399">
        <v>5.2426000000000004</v>
      </c>
      <c r="Z1907" s="399">
        <v>11.0802</v>
      </c>
    </row>
    <row r="1908" spans="1:26">
      <c r="A1908" s="402">
        <v>45315</v>
      </c>
      <c r="B1908" s="400">
        <v>0.42530000000000001</v>
      </c>
      <c r="C1908" s="400">
        <v>0.50190000000000001</v>
      </c>
      <c r="D1908" s="400">
        <v>1.8326</v>
      </c>
      <c r="E1908" s="400">
        <v>1.8407</v>
      </c>
      <c r="F1908" s="400">
        <v>6.492</v>
      </c>
      <c r="G1908" s="400">
        <v>6.2550999999999997</v>
      </c>
      <c r="H1908" s="400">
        <v>4.3734999999999999</v>
      </c>
      <c r="I1908" s="400">
        <v>7.1006999999999998</v>
      </c>
      <c r="J1908" s="400">
        <v>7.1227999999999998</v>
      </c>
      <c r="K1908" s="400">
        <v>5.9165999999999999</v>
      </c>
      <c r="L1908" s="400">
        <v>11.9473</v>
      </c>
      <c r="M1908" s="400">
        <v>5.9568000000000003</v>
      </c>
      <c r="N1908" s="400">
        <v>6.9568000000000003</v>
      </c>
      <c r="O1908" s="400">
        <v>3.8471000000000002</v>
      </c>
      <c r="P1908" s="399">
        <v>2.6798000000000002</v>
      </c>
      <c r="Q1908" s="399">
        <v>5.4798</v>
      </c>
      <c r="R1908" s="399">
        <v>5.4551999999999996</v>
      </c>
      <c r="S1908" s="399">
        <v>5.3840000000000003</v>
      </c>
      <c r="T1908" s="399">
        <v>14.5276</v>
      </c>
      <c r="U1908" s="399">
        <v>12.396599999999999</v>
      </c>
      <c r="V1908" s="399">
        <v>3.0053000000000001</v>
      </c>
      <c r="W1908" s="399">
        <v>3.6236999999999999</v>
      </c>
      <c r="X1908" s="399">
        <v>1.8206</v>
      </c>
      <c r="Y1908" s="399">
        <v>5.2408999999999999</v>
      </c>
      <c r="Z1908" s="399">
        <v>11.082800000000001</v>
      </c>
    </row>
    <row r="1909" spans="1:26">
      <c r="A1909" s="402">
        <v>45316</v>
      </c>
      <c r="B1909" s="400">
        <v>0.4229</v>
      </c>
      <c r="C1909" s="400">
        <v>0.49940000000000001</v>
      </c>
      <c r="D1909" s="400">
        <v>1.8318000000000001</v>
      </c>
      <c r="E1909" s="400">
        <v>1.8393999999999999</v>
      </c>
      <c r="F1909" s="400">
        <v>6.5103</v>
      </c>
      <c r="G1909" s="400">
        <v>6.2672999999999996</v>
      </c>
      <c r="H1909" s="400">
        <v>4.3800999999999997</v>
      </c>
      <c r="I1909" s="400">
        <v>7.1185</v>
      </c>
      <c r="J1909" s="400">
        <v>7.1254</v>
      </c>
      <c r="K1909" s="400">
        <v>5.9280999999999997</v>
      </c>
      <c r="L1909" s="400">
        <v>11.9276</v>
      </c>
      <c r="M1909" s="400">
        <v>5.9752999999999998</v>
      </c>
      <c r="N1909" s="400">
        <v>6.976</v>
      </c>
      <c r="O1909" s="400">
        <v>3.847</v>
      </c>
      <c r="P1909" s="399">
        <v>2.6709999999999998</v>
      </c>
      <c r="Q1909" s="399">
        <v>5.4763999999999999</v>
      </c>
      <c r="R1909" s="399">
        <v>5.4573999999999998</v>
      </c>
      <c r="S1909" s="399">
        <v>5.3853</v>
      </c>
      <c r="T1909" s="399">
        <v>14.5565</v>
      </c>
      <c r="U1909" s="399">
        <v>12.4169</v>
      </c>
      <c r="V1909" s="399">
        <v>3.0030000000000001</v>
      </c>
      <c r="W1909" s="399">
        <v>3.6242999999999999</v>
      </c>
      <c r="X1909" s="399">
        <v>1.8199000000000001</v>
      </c>
      <c r="Y1909" s="399">
        <v>5.2445000000000004</v>
      </c>
      <c r="Z1909" s="399">
        <v>11.100199999999999</v>
      </c>
    </row>
    <row r="1910" spans="1:26">
      <c r="A1910" s="402">
        <v>45317</v>
      </c>
      <c r="B1910" s="400">
        <v>0.42030000000000001</v>
      </c>
      <c r="C1910" s="400">
        <v>0.49669999999999997</v>
      </c>
      <c r="D1910" s="400">
        <v>1.829</v>
      </c>
      <c r="E1910" s="400">
        <v>1.8368</v>
      </c>
      <c r="F1910" s="400">
        <v>6.4962</v>
      </c>
      <c r="G1910" s="400">
        <v>6.2602000000000002</v>
      </c>
      <c r="H1910" s="400">
        <v>4.3780999999999999</v>
      </c>
      <c r="I1910" s="400">
        <v>7.1040999999999999</v>
      </c>
      <c r="J1910" s="400">
        <v>7.1166</v>
      </c>
      <c r="K1910" s="400">
        <v>5.9210000000000003</v>
      </c>
      <c r="L1910" s="400">
        <v>11.9283</v>
      </c>
      <c r="M1910" s="400">
        <v>5.9720000000000004</v>
      </c>
      <c r="N1910" s="400">
        <v>6.9763999999999999</v>
      </c>
      <c r="O1910" s="400">
        <v>3.8464999999999998</v>
      </c>
      <c r="P1910" s="399">
        <v>2.6652999999999998</v>
      </c>
      <c r="Q1910" s="399">
        <v>5.4737</v>
      </c>
      <c r="R1910" s="399">
        <v>5.4538000000000002</v>
      </c>
      <c r="S1910" s="399">
        <v>5.3825000000000003</v>
      </c>
      <c r="T1910" s="399">
        <v>14.535399999999999</v>
      </c>
      <c r="U1910" s="399">
        <v>12.4069</v>
      </c>
      <c r="V1910" s="399">
        <v>3.0024999999999999</v>
      </c>
      <c r="W1910" s="399">
        <v>3.6232000000000002</v>
      </c>
      <c r="X1910" s="399">
        <v>1.8174999999999999</v>
      </c>
      <c r="Y1910" s="399">
        <v>5.2426000000000004</v>
      </c>
      <c r="Z1910" s="399">
        <v>11.095700000000001</v>
      </c>
    </row>
    <row r="1911" spans="1:26">
      <c r="A1911" s="402">
        <v>45320</v>
      </c>
      <c r="B1911" s="400">
        <v>0.41239999999999999</v>
      </c>
      <c r="C1911" s="400">
        <v>0.48880000000000001</v>
      </c>
      <c r="D1911" s="400">
        <v>1.8220000000000001</v>
      </c>
      <c r="E1911" s="400">
        <v>1.8294999999999999</v>
      </c>
      <c r="F1911" s="400">
        <v>6.5168999999999997</v>
      </c>
      <c r="G1911" s="400">
        <v>6.2773000000000003</v>
      </c>
      <c r="H1911" s="400">
        <v>4.3795000000000002</v>
      </c>
      <c r="I1911" s="400">
        <v>7.1249000000000002</v>
      </c>
      <c r="J1911" s="400">
        <v>7.1313000000000004</v>
      </c>
      <c r="K1911" s="400">
        <v>5.9427000000000003</v>
      </c>
      <c r="L1911" s="400">
        <v>11.9115</v>
      </c>
      <c r="M1911" s="400">
        <v>5.9889000000000001</v>
      </c>
      <c r="N1911" s="400">
        <v>6.9953000000000003</v>
      </c>
      <c r="O1911" s="400">
        <v>3.8361000000000001</v>
      </c>
      <c r="P1911" s="399">
        <v>2.6507000000000001</v>
      </c>
      <c r="Q1911" s="399">
        <v>5.4710000000000001</v>
      </c>
      <c r="R1911" s="399">
        <v>5.4500999999999999</v>
      </c>
      <c r="S1911" s="399">
        <v>5.3780000000000001</v>
      </c>
      <c r="T1911" s="399">
        <v>14.571300000000001</v>
      </c>
      <c r="U1911" s="399">
        <v>12.440300000000001</v>
      </c>
      <c r="V1911" s="399">
        <v>2.9965000000000002</v>
      </c>
      <c r="W1911" s="399">
        <v>3.6150000000000002</v>
      </c>
      <c r="X1911" s="399">
        <v>1.8080000000000001</v>
      </c>
      <c r="Y1911" s="399">
        <v>5.2396000000000003</v>
      </c>
      <c r="Z1911" s="399">
        <v>11.1083</v>
      </c>
    </row>
    <row r="1912" spans="1:26">
      <c r="A1912" s="402">
        <v>45321</v>
      </c>
      <c r="B1912" s="400">
        <v>0.40960000000000002</v>
      </c>
      <c r="C1912" s="400">
        <v>0.48599999999999999</v>
      </c>
      <c r="D1912" s="400">
        <v>1.8184</v>
      </c>
      <c r="E1912" s="400">
        <v>1.8259000000000001</v>
      </c>
      <c r="F1912" s="400">
        <v>6.4904999999999999</v>
      </c>
      <c r="G1912" s="400">
        <v>6.2515999999999998</v>
      </c>
      <c r="H1912" s="400">
        <v>4.3724999999999996</v>
      </c>
      <c r="I1912" s="400">
        <v>7.0983999999999998</v>
      </c>
      <c r="J1912" s="400">
        <v>7.1356999999999999</v>
      </c>
      <c r="K1912" s="400">
        <v>5.9638999999999998</v>
      </c>
      <c r="L1912" s="400">
        <v>11.9283</v>
      </c>
      <c r="M1912" s="400">
        <v>5.9946999999999999</v>
      </c>
      <c r="N1912" s="400">
        <v>7.0111999999999997</v>
      </c>
      <c r="O1912" s="400">
        <v>3.8329</v>
      </c>
      <c r="P1912" s="399">
        <v>2.645</v>
      </c>
      <c r="Q1912" s="399">
        <v>5.4707999999999997</v>
      </c>
      <c r="R1912" s="399">
        <v>5.4443000000000001</v>
      </c>
      <c r="S1912" s="399">
        <v>5.3722000000000003</v>
      </c>
      <c r="T1912" s="399">
        <v>14.529299999999999</v>
      </c>
      <c r="U1912" s="399">
        <v>12.398300000000001</v>
      </c>
      <c r="V1912" s="399">
        <v>2.9948999999999999</v>
      </c>
      <c r="W1912" s="399">
        <v>3.6116999999999999</v>
      </c>
      <c r="X1912" s="399">
        <v>1.8055000000000001</v>
      </c>
      <c r="Y1912" s="399">
        <v>5.2351000000000001</v>
      </c>
      <c r="Z1912" s="399">
        <v>11.095000000000001</v>
      </c>
    </row>
    <row r="1913" spans="1:26">
      <c r="A1913" s="402">
        <v>45322</v>
      </c>
      <c r="B1913" s="400">
        <v>0.40770000000000001</v>
      </c>
      <c r="C1913" s="400">
        <v>0.4834</v>
      </c>
      <c r="D1913" s="400">
        <v>1.8177000000000001</v>
      </c>
      <c r="E1913" s="400">
        <v>1.8242</v>
      </c>
      <c r="F1913" s="400">
        <v>6.5423999999999998</v>
      </c>
      <c r="G1913" s="400">
        <v>6.2755000000000001</v>
      </c>
      <c r="H1913" s="400">
        <v>4.3857999999999997</v>
      </c>
      <c r="I1913" s="400">
        <v>7.1505999999999998</v>
      </c>
      <c r="J1913" s="400">
        <v>7.1688999999999998</v>
      </c>
      <c r="K1913" s="400">
        <v>5.9885000000000002</v>
      </c>
      <c r="L1913" s="400">
        <v>11.916399999999999</v>
      </c>
      <c r="M1913" s="400">
        <v>6.0090000000000003</v>
      </c>
      <c r="N1913" s="400">
        <v>7.0275999999999996</v>
      </c>
      <c r="O1913" s="400">
        <v>3.8302999999999998</v>
      </c>
      <c r="P1913" s="399">
        <v>2.6427</v>
      </c>
      <c r="Q1913" s="399">
        <v>5.4749999999999996</v>
      </c>
      <c r="R1913" s="399">
        <v>5.4573999999999998</v>
      </c>
      <c r="S1913" s="399">
        <v>5.3737000000000004</v>
      </c>
      <c r="T1913" s="399">
        <v>14.6213</v>
      </c>
      <c r="U1913" s="399">
        <v>12.440300000000001</v>
      </c>
      <c r="V1913" s="399">
        <v>2.9958</v>
      </c>
      <c r="W1913" s="399">
        <v>3.6095000000000002</v>
      </c>
      <c r="X1913" s="399">
        <v>1.8051999999999999</v>
      </c>
      <c r="Y1913" s="399">
        <v>5.2403000000000004</v>
      </c>
      <c r="Z1913" s="399">
        <v>11.133100000000001</v>
      </c>
    </row>
    <row r="1914" spans="1:26">
      <c r="A1914" s="402">
        <v>45323</v>
      </c>
      <c r="B1914" s="400">
        <v>0.44669999999999999</v>
      </c>
      <c r="C1914" s="400">
        <v>0.4773</v>
      </c>
      <c r="D1914" s="400">
        <v>1.8434999999999999</v>
      </c>
      <c r="E1914" s="400">
        <v>1.8702000000000001</v>
      </c>
      <c r="F1914" s="400">
        <v>6.6863999999999999</v>
      </c>
      <c r="G1914" s="400">
        <v>6.3712999999999997</v>
      </c>
      <c r="H1914" s="400">
        <v>4.4695999999999998</v>
      </c>
      <c r="I1914" s="400">
        <v>7.2236000000000002</v>
      </c>
      <c r="J1914" s="400">
        <v>7.2210999999999999</v>
      </c>
      <c r="K1914" s="400">
        <v>6.0754999999999999</v>
      </c>
      <c r="L1914" s="400">
        <v>11.9945</v>
      </c>
      <c r="M1914" s="400">
        <v>6.0933000000000002</v>
      </c>
      <c r="N1914" s="400">
        <v>7.1077000000000004</v>
      </c>
      <c r="O1914" s="400">
        <v>3.8793000000000002</v>
      </c>
      <c r="P1914" s="399">
        <v>2.6730999999999998</v>
      </c>
      <c r="Q1914" s="399">
        <v>5.5537999999999998</v>
      </c>
      <c r="R1914" s="399">
        <v>5.4695</v>
      </c>
      <c r="S1914" s="399">
        <v>5.3849</v>
      </c>
      <c r="T1914" s="399">
        <v>14.5853</v>
      </c>
      <c r="U1914" s="399">
        <v>12.5793</v>
      </c>
      <c r="V1914" s="399">
        <v>3.0337000000000001</v>
      </c>
      <c r="W1914" s="399">
        <v>3.6564999999999999</v>
      </c>
      <c r="X1914" s="399">
        <v>1.9037999999999999</v>
      </c>
      <c r="Y1914" s="399">
        <v>5.3056000000000001</v>
      </c>
      <c r="Z1914" s="399">
        <v>11.1121</v>
      </c>
    </row>
    <row r="1915" spans="1:26">
      <c r="A1915" s="402">
        <v>45324</v>
      </c>
      <c r="B1915" s="400">
        <v>0.44369999999999998</v>
      </c>
      <c r="C1915" s="400">
        <v>0.47439999999999999</v>
      </c>
      <c r="D1915" s="400">
        <v>1.8381000000000001</v>
      </c>
      <c r="E1915" s="400">
        <v>1.8656999999999999</v>
      </c>
      <c r="F1915" s="400">
        <v>6.6380999999999997</v>
      </c>
      <c r="G1915" s="400">
        <v>6.3415999999999997</v>
      </c>
      <c r="H1915" s="400">
        <v>4.4520999999999997</v>
      </c>
      <c r="I1915" s="400">
        <v>7.1755000000000004</v>
      </c>
      <c r="J1915" s="400">
        <v>7.1768999999999998</v>
      </c>
      <c r="K1915" s="400">
        <v>6.0168999999999997</v>
      </c>
      <c r="L1915" s="400">
        <v>12.0259</v>
      </c>
      <c r="M1915" s="400">
        <v>6.0476999999999999</v>
      </c>
      <c r="N1915" s="400">
        <v>7.0510000000000002</v>
      </c>
      <c r="O1915" s="400">
        <v>3.8732000000000002</v>
      </c>
      <c r="P1915" s="399">
        <v>2.6541999999999999</v>
      </c>
      <c r="Q1915" s="399">
        <v>5.5472999999999999</v>
      </c>
      <c r="R1915" s="399">
        <v>5.4588999999999999</v>
      </c>
      <c r="S1915" s="399">
        <v>5.3769999999999998</v>
      </c>
      <c r="T1915" s="399">
        <v>14.5099</v>
      </c>
      <c r="U1915" s="399">
        <v>12.533099999999999</v>
      </c>
      <c r="V1915" s="399">
        <v>3.0312000000000001</v>
      </c>
      <c r="W1915" s="399">
        <v>3.6513</v>
      </c>
      <c r="X1915" s="399">
        <v>1.8986000000000001</v>
      </c>
      <c r="Y1915" s="399">
        <v>5.2948000000000004</v>
      </c>
      <c r="Z1915" s="399">
        <v>11.0768</v>
      </c>
    </row>
    <row r="1916" spans="1:26">
      <c r="A1916" s="402">
        <v>45327</v>
      </c>
      <c r="B1916" s="400">
        <v>0.43559999999999999</v>
      </c>
      <c r="C1916" s="400">
        <v>0.4662</v>
      </c>
      <c r="D1916" s="400">
        <v>1.8288</v>
      </c>
      <c r="E1916" s="400">
        <v>1.8567</v>
      </c>
      <c r="F1916" s="400">
        <v>6.5890000000000004</v>
      </c>
      <c r="G1916" s="400">
        <v>6.3052999999999999</v>
      </c>
      <c r="H1916" s="400">
        <v>4.4330999999999996</v>
      </c>
      <c r="I1916" s="400">
        <v>7.1257999999999999</v>
      </c>
      <c r="J1916" s="400">
        <v>7.125</v>
      </c>
      <c r="K1916" s="400">
        <v>5.9555999999999996</v>
      </c>
      <c r="L1916" s="400">
        <v>11.996700000000001</v>
      </c>
      <c r="M1916" s="400">
        <v>6.0019</v>
      </c>
      <c r="N1916" s="400">
        <v>6.9870000000000001</v>
      </c>
      <c r="O1916" s="400">
        <v>3.8573</v>
      </c>
      <c r="P1916" s="399">
        <v>2.6435</v>
      </c>
      <c r="Q1916" s="399">
        <v>5.5316999999999998</v>
      </c>
      <c r="R1916" s="399">
        <v>5.4455999999999998</v>
      </c>
      <c r="S1916" s="399">
        <v>5.3651999999999997</v>
      </c>
      <c r="T1916" s="399">
        <v>14.4345</v>
      </c>
      <c r="U1916" s="399">
        <v>12.476900000000001</v>
      </c>
      <c r="V1916" s="399">
        <v>3.0198999999999998</v>
      </c>
      <c r="W1916" s="399">
        <v>3.6375000000000002</v>
      </c>
      <c r="X1916" s="399">
        <v>1.8895</v>
      </c>
      <c r="Y1916" s="399">
        <v>5.282</v>
      </c>
      <c r="Z1916" s="399">
        <v>11.0413</v>
      </c>
    </row>
    <row r="1917" spans="1:26">
      <c r="A1917" s="402">
        <v>45328</v>
      </c>
      <c r="B1917" s="400">
        <v>0.433</v>
      </c>
      <c r="C1917" s="400">
        <v>0.46350000000000002</v>
      </c>
      <c r="D1917" s="400">
        <v>1.8266</v>
      </c>
      <c r="E1917" s="400">
        <v>1.8544</v>
      </c>
      <c r="F1917" s="400">
        <v>6.5952999999999999</v>
      </c>
      <c r="G1917" s="400">
        <v>6.3174999999999999</v>
      </c>
      <c r="H1917" s="400">
        <v>4.4340000000000002</v>
      </c>
      <c r="I1917" s="400">
        <v>7.1319999999999997</v>
      </c>
      <c r="J1917" s="400">
        <v>7.1386000000000003</v>
      </c>
      <c r="K1917" s="400">
        <v>5.9753999999999996</v>
      </c>
      <c r="L1917" s="400">
        <v>11.9918</v>
      </c>
      <c r="M1917" s="400">
        <v>6.0213999999999999</v>
      </c>
      <c r="N1917" s="400">
        <v>7.0124000000000004</v>
      </c>
      <c r="O1917" s="400">
        <v>3.8567999999999998</v>
      </c>
      <c r="P1917" s="399">
        <v>2.6568999999999998</v>
      </c>
      <c r="Q1917" s="399">
        <v>5.5246000000000004</v>
      </c>
      <c r="R1917" s="399">
        <v>5.4447999999999999</v>
      </c>
      <c r="S1917" s="399">
        <v>5.3643000000000001</v>
      </c>
      <c r="T1917" s="399">
        <v>14.4415</v>
      </c>
      <c r="U1917" s="399">
        <v>12.4978</v>
      </c>
      <c r="V1917" s="399">
        <v>3.0141</v>
      </c>
      <c r="W1917" s="399">
        <v>3.6356000000000002</v>
      </c>
      <c r="X1917" s="399">
        <v>1.8874</v>
      </c>
      <c r="Y1917" s="399">
        <v>5.2811000000000003</v>
      </c>
      <c r="Z1917" s="399">
        <v>11.049799999999999</v>
      </c>
    </row>
    <row r="1918" spans="1:26">
      <c r="A1918" s="402">
        <v>45329</v>
      </c>
      <c r="B1918" s="400">
        <v>0.43030000000000002</v>
      </c>
      <c r="C1918" s="400">
        <v>0.46079999999999999</v>
      </c>
      <c r="D1918" s="400">
        <v>1.8237000000000001</v>
      </c>
      <c r="E1918" s="400">
        <v>1.8513999999999999</v>
      </c>
      <c r="F1918" s="400">
        <v>6.5891000000000002</v>
      </c>
      <c r="G1918" s="400">
        <v>6.3085000000000004</v>
      </c>
      <c r="H1918" s="400">
        <v>4.4314</v>
      </c>
      <c r="I1918" s="400">
        <v>7.1257000000000001</v>
      </c>
      <c r="J1918" s="400">
        <v>7.1353999999999997</v>
      </c>
      <c r="K1918" s="400">
        <v>5.9615999999999998</v>
      </c>
      <c r="L1918" s="400">
        <v>12.0046</v>
      </c>
      <c r="M1918" s="400">
        <v>6.0060000000000002</v>
      </c>
      <c r="N1918" s="400">
        <v>6.9904999999999999</v>
      </c>
      <c r="O1918" s="400">
        <v>3.8559000000000001</v>
      </c>
      <c r="P1918" s="399">
        <v>2.6526000000000001</v>
      </c>
      <c r="Q1918" s="399">
        <v>5.5247000000000002</v>
      </c>
      <c r="R1918" s="399">
        <v>5.4420000000000002</v>
      </c>
      <c r="S1918" s="399">
        <v>5.3611000000000004</v>
      </c>
      <c r="T1918" s="399">
        <v>14.4323</v>
      </c>
      <c r="U1918" s="399">
        <v>12.482200000000001</v>
      </c>
      <c r="V1918" s="399">
        <v>3.0112999999999999</v>
      </c>
      <c r="W1918" s="399">
        <v>3.6343000000000001</v>
      </c>
      <c r="X1918" s="399">
        <v>1.8844000000000001</v>
      </c>
      <c r="Y1918" s="399">
        <v>5.2789999999999999</v>
      </c>
      <c r="Z1918" s="399">
        <v>11.045299999999999</v>
      </c>
    </row>
    <row r="1919" spans="1:26">
      <c r="A1919" s="402">
        <v>45330</v>
      </c>
      <c r="B1919" s="400">
        <v>0.42770000000000002</v>
      </c>
      <c r="C1919" s="400">
        <v>0.45800000000000002</v>
      </c>
      <c r="D1919" s="400">
        <v>1.8201000000000001</v>
      </c>
      <c r="E1919" s="400">
        <v>1.8480000000000001</v>
      </c>
      <c r="F1919" s="400">
        <v>6.5603999999999996</v>
      </c>
      <c r="G1919" s="400">
        <v>6.2876000000000003</v>
      </c>
      <c r="H1919" s="400">
        <v>4.4208999999999996</v>
      </c>
      <c r="I1919" s="400">
        <v>7.0968999999999998</v>
      </c>
      <c r="J1919" s="400">
        <v>7.11</v>
      </c>
      <c r="K1919" s="400">
        <v>5.9409999999999998</v>
      </c>
      <c r="L1919" s="400">
        <v>12.0077</v>
      </c>
      <c r="M1919" s="400">
        <v>5.9875999999999996</v>
      </c>
      <c r="N1919" s="400">
        <v>6.9688999999999997</v>
      </c>
      <c r="O1919" s="400">
        <v>3.8532999999999999</v>
      </c>
      <c r="P1919" s="399">
        <v>2.6446999999999998</v>
      </c>
      <c r="Q1919" s="399">
        <v>5.5213000000000001</v>
      </c>
      <c r="R1919" s="399">
        <v>5.4355000000000002</v>
      </c>
      <c r="S1919" s="399">
        <v>5.3554000000000004</v>
      </c>
      <c r="T1919" s="399">
        <v>14.388500000000001</v>
      </c>
      <c r="U1919" s="399">
        <v>12.4506</v>
      </c>
      <c r="V1919" s="399">
        <v>3.0087999999999999</v>
      </c>
      <c r="W1919" s="399">
        <v>3.6318999999999999</v>
      </c>
      <c r="X1919" s="399">
        <v>1.8808</v>
      </c>
      <c r="Y1919" s="399">
        <v>5.2725</v>
      </c>
      <c r="Z1919" s="399">
        <v>11.0251</v>
      </c>
    </row>
    <row r="1920" spans="1:26">
      <c r="A1920" s="402">
        <v>45331</v>
      </c>
      <c r="B1920" s="400">
        <v>0.4249</v>
      </c>
      <c r="C1920" s="400">
        <v>0.45529999999999998</v>
      </c>
      <c r="D1920" s="400">
        <v>1.8163</v>
      </c>
      <c r="E1920" s="400">
        <v>1.8443000000000001</v>
      </c>
      <c r="F1920" s="400">
        <v>6.5572999999999997</v>
      </c>
      <c r="G1920" s="400">
        <v>6.2858000000000001</v>
      </c>
      <c r="H1920" s="400">
        <v>4.4156000000000004</v>
      </c>
      <c r="I1920" s="400">
        <v>7.0946999999999996</v>
      </c>
      <c r="J1920" s="400">
        <v>7.1029999999999998</v>
      </c>
      <c r="K1920" s="400">
        <v>5.9337999999999997</v>
      </c>
      <c r="L1920" s="400">
        <v>11.9917</v>
      </c>
      <c r="M1920" s="400">
        <v>5.9718</v>
      </c>
      <c r="N1920" s="400">
        <v>6.9493999999999998</v>
      </c>
      <c r="O1920" s="400">
        <v>3.8498999999999999</v>
      </c>
      <c r="P1920" s="399">
        <v>2.6389999999999998</v>
      </c>
      <c r="Q1920" s="399">
        <v>5.5208000000000004</v>
      </c>
      <c r="R1920" s="399">
        <v>5.4301000000000004</v>
      </c>
      <c r="S1920" s="399">
        <v>5.3505000000000003</v>
      </c>
      <c r="T1920" s="399">
        <v>14.3894</v>
      </c>
      <c r="U1920" s="399">
        <v>12.451000000000001</v>
      </c>
      <c r="V1920" s="399">
        <v>3.0072000000000001</v>
      </c>
      <c r="W1920" s="399">
        <v>3.6284999999999998</v>
      </c>
      <c r="X1920" s="399">
        <v>1.8773</v>
      </c>
      <c r="Y1920" s="399">
        <v>5.2678000000000003</v>
      </c>
      <c r="Z1920" s="399">
        <v>11.0215</v>
      </c>
    </row>
    <row r="1921" spans="1:26">
      <c r="A1921" s="402">
        <v>45334</v>
      </c>
      <c r="B1921" s="400">
        <v>0.41689999999999999</v>
      </c>
      <c r="C1921" s="400">
        <v>0.44719999999999999</v>
      </c>
      <c r="D1921" s="400">
        <v>1.8086</v>
      </c>
      <c r="E1921" s="400">
        <v>1.8369</v>
      </c>
      <c r="F1921" s="400">
        <v>6.5609000000000002</v>
      </c>
      <c r="G1921" s="400">
        <v>6.2935999999999996</v>
      </c>
      <c r="H1921" s="400">
        <v>4.4111000000000002</v>
      </c>
      <c r="I1921" s="400">
        <v>7.0983000000000001</v>
      </c>
      <c r="J1921" s="400">
        <v>7.0990000000000002</v>
      </c>
      <c r="K1921" s="400">
        <v>5.9282000000000004</v>
      </c>
      <c r="L1921" s="400">
        <v>11.983599999999999</v>
      </c>
      <c r="M1921" s="400">
        <v>5.9669999999999996</v>
      </c>
      <c r="N1921" s="400">
        <v>6.9435000000000002</v>
      </c>
      <c r="O1921" s="400">
        <v>3.8422999999999998</v>
      </c>
      <c r="P1921" s="399">
        <v>2.6328999999999998</v>
      </c>
      <c r="Q1921" s="399">
        <v>5.5133999999999999</v>
      </c>
      <c r="R1921" s="399">
        <v>5.4238</v>
      </c>
      <c r="S1921" s="399">
        <v>5.3449999999999998</v>
      </c>
      <c r="T1921" s="399">
        <v>14.3988</v>
      </c>
      <c r="U1921" s="399">
        <v>12.4696</v>
      </c>
      <c r="V1921" s="399">
        <v>3.0013000000000001</v>
      </c>
      <c r="W1921" s="399">
        <v>3.6215000000000002</v>
      </c>
      <c r="X1921" s="399">
        <v>1.8701000000000001</v>
      </c>
      <c r="Y1921" s="399">
        <v>5.2618</v>
      </c>
      <c r="Z1921" s="399">
        <v>11.0204</v>
      </c>
    </row>
    <row r="1922" spans="1:26">
      <c r="A1922" s="402">
        <v>45335</v>
      </c>
      <c r="B1922" s="400">
        <v>0.41410000000000002</v>
      </c>
      <c r="C1922" s="400">
        <v>0.44440000000000002</v>
      </c>
      <c r="D1922" s="400">
        <v>1.8047</v>
      </c>
      <c r="E1922" s="400">
        <v>1.8332999999999999</v>
      </c>
      <c r="F1922" s="400">
        <v>6.5613000000000001</v>
      </c>
      <c r="G1922" s="400">
        <v>6.2912999999999997</v>
      </c>
      <c r="H1922" s="400">
        <v>4.4058999999999999</v>
      </c>
      <c r="I1922" s="400">
        <v>7.0997000000000003</v>
      </c>
      <c r="J1922" s="400">
        <v>7.0753000000000004</v>
      </c>
      <c r="K1922" s="400">
        <v>5.8826000000000001</v>
      </c>
      <c r="L1922" s="400">
        <v>11.971</v>
      </c>
      <c r="M1922" s="400">
        <v>5.9324000000000003</v>
      </c>
      <c r="N1922" s="400">
        <v>6.8954000000000004</v>
      </c>
      <c r="O1922" s="400">
        <v>3.8307000000000002</v>
      </c>
      <c r="P1922" s="399">
        <v>2.6200999999999999</v>
      </c>
      <c r="Q1922" s="399">
        <v>5.5094000000000003</v>
      </c>
      <c r="R1922" s="399">
        <v>5.4187000000000003</v>
      </c>
      <c r="S1922" s="399">
        <v>5.3406000000000002</v>
      </c>
      <c r="T1922" s="399">
        <v>14.405799999999999</v>
      </c>
      <c r="U1922" s="399">
        <v>12.4695</v>
      </c>
      <c r="V1922" s="399">
        <v>2.9961000000000002</v>
      </c>
      <c r="W1922" s="399">
        <v>3.6114000000000002</v>
      </c>
      <c r="X1922" s="399">
        <v>1.8662000000000001</v>
      </c>
      <c r="Y1922" s="399">
        <v>5.2569999999999997</v>
      </c>
      <c r="Z1922" s="399">
        <v>11.0176</v>
      </c>
    </row>
    <row r="1923" spans="1:26">
      <c r="A1923" s="402">
        <v>45336</v>
      </c>
      <c r="B1923" s="400">
        <v>0.41160000000000002</v>
      </c>
      <c r="C1923" s="400">
        <v>0.44180000000000003</v>
      </c>
      <c r="D1923" s="400">
        <v>1.8028</v>
      </c>
      <c r="E1923" s="400">
        <v>1.8312999999999999</v>
      </c>
      <c r="F1923" s="400">
        <v>6.5846999999999998</v>
      </c>
      <c r="G1923" s="400">
        <v>6.3089000000000004</v>
      </c>
      <c r="H1923" s="400">
        <v>4.4099000000000004</v>
      </c>
      <c r="I1923" s="400">
        <v>7.1234000000000002</v>
      </c>
      <c r="J1923" s="400">
        <v>7.0842000000000001</v>
      </c>
      <c r="K1923" s="400">
        <v>5.8918999999999997</v>
      </c>
      <c r="L1923" s="400">
        <v>11.9626</v>
      </c>
      <c r="M1923" s="400">
        <v>5.9409000000000001</v>
      </c>
      <c r="N1923" s="400">
        <v>6.9029999999999996</v>
      </c>
      <c r="O1923" s="400">
        <v>3.8355000000000001</v>
      </c>
      <c r="P1923" s="399">
        <v>2.6274999999999999</v>
      </c>
      <c r="Q1923" s="399">
        <v>5.5049999999999999</v>
      </c>
      <c r="R1923" s="399">
        <v>5.4192</v>
      </c>
      <c r="S1923" s="399">
        <v>5.3410000000000002</v>
      </c>
      <c r="T1923" s="399">
        <v>14.445399999999999</v>
      </c>
      <c r="U1923" s="399">
        <v>12.498799999999999</v>
      </c>
      <c r="V1923" s="399">
        <v>2.9946999999999999</v>
      </c>
      <c r="W1923" s="399">
        <v>3.6147</v>
      </c>
      <c r="X1923" s="399">
        <v>1.8644000000000001</v>
      </c>
      <c r="Y1923" s="399">
        <v>5.2576000000000001</v>
      </c>
      <c r="Z1923" s="399">
        <v>11.031499999999999</v>
      </c>
    </row>
    <row r="1924" spans="1:26">
      <c r="A1924" s="402">
        <v>45337</v>
      </c>
      <c r="B1924" s="400">
        <v>0.40899999999999997</v>
      </c>
      <c r="C1924" s="400">
        <v>0.43919999999999998</v>
      </c>
      <c r="D1924" s="400">
        <v>1.8007</v>
      </c>
      <c r="E1924" s="400">
        <v>1.8291999999999999</v>
      </c>
      <c r="F1924" s="400">
        <v>6.5911999999999997</v>
      </c>
      <c r="G1924" s="400">
        <v>6.3170000000000002</v>
      </c>
      <c r="H1924" s="400">
        <v>4.41</v>
      </c>
      <c r="I1924" s="400">
        <v>7.1303999999999998</v>
      </c>
      <c r="J1924" s="400">
        <v>7.1020000000000003</v>
      </c>
      <c r="K1924" s="400">
        <v>5.9204999999999997</v>
      </c>
      <c r="L1924" s="400">
        <v>11.962</v>
      </c>
      <c r="M1924" s="400">
        <v>5.9523999999999999</v>
      </c>
      <c r="N1924" s="400">
        <v>6.9249000000000001</v>
      </c>
      <c r="O1924" s="400">
        <v>3.8489</v>
      </c>
      <c r="P1924" s="399">
        <v>2.6257999999999999</v>
      </c>
      <c r="Q1924" s="399">
        <v>5.5129000000000001</v>
      </c>
      <c r="R1924" s="399">
        <v>5.4177999999999997</v>
      </c>
      <c r="S1924" s="399">
        <v>5.3402000000000003</v>
      </c>
      <c r="T1924" s="399">
        <v>14.4544</v>
      </c>
      <c r="U1924" s="399">
        <v>12.513299999999999</v>
      </c>
      <c r="V1924" s="399">
        <v>2.9963000000000002</v>
      </c>
      <c r="W1924" s="399">
        <v>3.6240999999999999</v>
      </c>
      <c r="X1924" s="399">
        <v>1.8620000000000001</v>
      </c>
      <c r="Y1924" s="399">
        <v>5.2565</v>
      </c>
      <c r="Z1924" s="399">
        <v>11.0341</v>
      </c>
    </row>
    <row r="1925" spans="1:26">
      <c r="A1925" s="402">
        <v>45338</v>
      </c>
      <c r="B1925" s="400">
        <v>0.40620000000000001</v>
      </c>
      <c r="C1925" s="400">
        <v>0.43640000000000001</v>
      </c>
      <c r="D1925" s="400">
        <v>1.7968999999999999</v>
      </c>
      <c r="E1925" s="400">
        <v>1.8258000000000001</v>
      </c>
      <c r="F1925" s="400">
        <v>6.5770999999999997</v>
      </c>
      <c r="G1925" s="400">
        <v>6.3080999999999996</v>
      </c>
      <c r="H1925" s="400">
        <v>4.4028</v>
      </c>
      <c r="I1925" s="400">
        <v>7.1167999999999996</v>
      </c>
      <c r="J1925" s="400">
        <v>7.0899000000000001</v>
      </c>
      <c r="K1925" s="400">
        <v>5.9032999999999998</v>
      </c>
      <c r="L1925" s="400">
        <v>11.9724</v>
      </c>
      <c r="M1925" s="400">
        <v>5.9379</v>
      </c>
      <c r="N1925" s="400">
        <v>6.9077999999999999</v>
      </c>
      <c r="O1925" s="400">
        <v>3.8441000000000001</v>
      </c>
      <c r="P1925" s="399">
        <v>2.6171000000000002</v>
      </c>
      <c r="Q1925" s="399">
        <v>5.5083000000000002</v>
      </c>
      <c r="R1925" s="399">
        <v>5.4116999999999997</v>
      </c>
      <c r="S1925" s="399">
        <v>5.3353999999999999</v>
      </c>
      <c r="T1925" s="399">
        <v>14.4376</v>
      </c>
      <c r="U1925" s="399">
        <v>12.502599999999999</v>
      </c>
      <c r="V1925" s="399">
        <v>2.9944000000000002</v>
      </c>
      <c r="W1925" s="399">
        <v>3.6196999999999999</v>
      </c>
      <c r="X1925" s="399">
        <v>1.8585</v>
      </c>
      <c r="Y1925" s="399">
        <v>5.2510000000000003</v>
      </c>
      <c r="Z1925" s="399">
        <v>11.023300000000001</v>
      </c>
    </row>
    <row r="1926" spans="1:26">
      <c r="A1926" s="402">
        <v>45341</v>
      </c>
      <c r="B1926" s="400">
        <v>0.3982</v>
      </c>
      <c r="C1926" s="400">
        <v>0.42830000000000001</v>
      </c>
      <c r="D1926" s="400">
        <v>1.7889999999999999</v>
      </c>
      <c r="E1926" s="400">
        <v>1.8176000000000001</v>
      </c>
      <c r="F1926" s="400">
        <v>6.5563000000000002</v>
      </c>
      <c r="G1926" s="400">
        <v>6.2925000000000004</v>
      </c>
      <c r="H1926" s="400">
        <v>4.3951000000000002</v>
      </c>
      <c r="I1926" s="400">
        <v>7.0953999999999997</v>
      </c>
      <c r="J1926" s="400">
        <v>7.0792999999999999</v>
      </c>
      <c r="K1926" s="400">
        <v>5.8952999999999998</v>
      </c>
      <c r="L1926" s="400">
        <v>11.9679</v>
      </c>
      <c r="M1926" s="400">
        <v>5.9309000000000003</v>
      </c>
      <c r="N1926" s="400">
        <v>6.9006999999999996</v>
      </c>
      <c r="O1926" s="400">
        <v>3.8353999999999999</v>
      </c>
      <c r="P1926" s="399">
        <v>2.6185999999999998</v>
      </c>
      <c r="Q1926" s="399">
        <v>5.5072999999999999</v>
      </c>
      <c r="R1926" s="399">
        <v>5.4035000000000002</v>
      </c>
      <c r="S1926" s="399">
        <v>5.3266</v>
      </c>
      <c r="T1926" s="399">
        <v>14.406700000000001</v>
      </c>
      <c r="U1926" s="399">
        <v>12.481299999999999</v>
      </c>
      <c r="V1926" s="399">
        <v>2.9876999999999998</v>
      </c>
      <c r="W1926" s="399">
        <v>3.6114999999999999</v>
      </c>
      <c r="X1926" s="399">
        <v>1.8512999999999999</v>
      </c>
      <c r="Y1926" s="399">
        <v>5.2439</v>
      </c>
      <c r="Z1926" s="399">
        <v>11.010199999999999</v>
      </c>
    </row>
    <row r="1927" spans="1:26">
      <c r="A1927" s="402">
        <v>45342</v>
      </c>
      <c r="B1927" s="400">
        <v>0.39560000000000001</v>
      </c>
      <c r="C1927" s="400">
        <v>0.42559999999999998</v>
      </c>
      <c r="D1927" s="400">
        <v>1.7869999999999999</v>
      </c>
      <c r="E1927" s="400">
        <v>1.8154999999999999</v>
      </c>
      <c r="F1927" s="400">
        <v>6.5727000000000002</v>
      </c>
      <c r="G1927" s="400">
        <v>6.3026</v>
      </c>
      <c r="H1927" s="400">
        <v>4.3985000000000003</v>
      </c>
      <c r="I1927" s="400">
        <v>7.1121999999999996</v>
      </c>
      <c r="J1927" s="400">
        <v>7.0910000000000002</v>
      </c>
      <c r="K1927" s="400">
        <v>5.8940000000000001</v>
      </c>
      <c r="L1927" s="400">
        <v>11.9894</v>
      </c>
      <c r="M1927" s="400">
        <v>5.9307999999999996</v>
      </c>
      <c r="N1927" s="400">
        <v>6.9013999999999998</v>
      </c>
      <c r="O1927" s="400">
        <v>3.8327</v>
      </c>
      <c r="P1927" s="399">
        <v>2.6191</v>
      </c>
      <c r="Q1927" s="399">
        <v>5.5058999999999996</v>
      </c>
      <c r="R1927" s="399">
        <v>5.4036</v>
      </c>
      <c r="S1927" s="399">
        <v>5.3257000000000003</v>
      </c>
      <c r="T1927" s="399">
        <v>14.4359</v>
      </c>
      <c r="U1927" s="399">
        <v>12.501300000000001</v>
      </c>
      <c r="V1927" s="399">
        <v>2.9838</v>
      </c>
      <c r="W1927" s="399">
        <v>3.6076999999999999</v>
      </c>
      <c r="X1927" s="399">
        <v>1.8494999999999999</v>
      </c>
      <c r="Y1927" s="399">
        <v>5.2451999999999996</v>
      </c>
      <c r="Z1927" s="399">
        <v>11.0243</v>
      </c>
    </row>
    <row r="1928" spans="1:26">
      <c r="A1928" s="402">
        <v>45343</v>
      </c>
      <c r="B1928" s="400">
        <v>0.39279999999999998</v>
      </c>
      <c r="C1928" s="400">
        <v>0.42280000000000001</v>
      </c>
      <c r="D1928" s="400">
        <v>1.7830999999999999</v>
      </c>
      <c r="E1928" s="400">
        <v>1.8119000000000001</v>
      </c>
      <c r="F1928" s="400">
        <v>6.5423</v>
      </c>
      <c r="G1928" s="400">
        <v>6.2752999999999997</v>
      </c>
      <c r="H1928" s="400">
        <v>4.3890000000000002</v>
      </c>
      <c r="I1928" s="400">
        <v>7.0816999999999997</v>
      </c>
      <c r="J1928" s="400">
        <v>7.0735000000000001</v>
      </c>
      <c r="K1928" s="400">
        <v>5.8733000000000004</v>
      </c>
      <c r="L1928" s="400">
        <v>12.0061</v>
      </c>
      <c r="M1928" s="400">
        <v>5.9177</v>
      </c>
      <c r="N1928" s="400">
        <v>6.8849999999999998</v>
      </c>
      <c r="O1928" s="400">
        <v>3.8294999999999999</v>
      </c>
      <c r="P1928" s="399">
        <v>2.6049000000000002</v>
      </c>
      <c r="Q1928" s="399">
        <v>5.5094000000000003</v>
      </c>
      <c r="R1928" s="399">
        <v>5.3967000000000001</v>
      </c>
      <c r="S1928" s="399">
        <v>5.3194999999999997</v>
      </c>
      <c r="T1928" s="399">
        <v>14.3894</v>
      </c>
      <c r="U1928" s="399">
        <v>12.4574</v>
      </c>
      <c r="V1928" s="399">
        <v>2.9803000000000002</v>
      </c>
      <c r="W1928" s="399">
        <v>3.6046</v>
      </c>
      <c r="X1928" s="399">
        <v>1.8458000000000001</v>
      </c>
      <c r="Y1928" s="399">
        <v>5.2393999999999998</v>
      </c>
      <c r="Z1928" s="399">
        <v>11.0077</v>
      </c>
    </row>
    <row r="1929" spans="1:26">
      <c r="A1929" s="402">
        <v>45344</v>
      </c>
      <c r="B1929" s="400">
        <v>0.39019999999999999</v>
      </c>
      <c r="C1929" s="400">
        <v>0.42009999999999997</v>
      </c>
      <c r="D1929" s="400">
        <v>1.7797000000000001</v>
      </c>
      <c r="E1929" s="400">
        <v>1.8088</v>
      </c>
      <c r="F1929" s="400">
        <v>6.5587</v>
      </c>
      <c r="G1929" s="400">
        <v>6.2877000000000001</v>
      </c>
      <c r="H1929" s="400">
        <v>4.3906000000000001</v>
      </c>
      <c r="I1929" s="400">
        <v>7.0991999999999997</v>
      </c>
      <c r="J1929" s="400">
        <v>7.0824999999999996</v>
      </c>
      <c r="K1929" s="400">
        <v>5.8826999999999998</v>
      </c>
      <c r="L1929" s="400">
        <v>12.0085</v>
      </c>
      <c r="M1929" s="400">
        <v>5.9298000000000002</v>
      </c>
      <c r="N1929" s="400">
        <v>6.9016000000000002</v>
      </c>
      <c r="O1929" s="400">
        <v>3.8294000000000001</v>
      </c>
      <c r="P1929" s="399">
        <v>2.6164000000000001</v>
      </c>
      <c r="Q1929" s="399">
        <v>5.5030999999999999</v>
      </c>
      <c r="R1929" s="399">
        <v>5.3936000000000002</v>
      </c>
      <c r="S1929" s="399">
        <v>5.3169000000000004</v>
      </c>
      <c r="T1929" s="399">
        <v>14.420199999999999</v>
      </c>
      <c r="U1929" s="399">
        <v>12.4802</v>
      </c>
      <c r="V1929" s="399">
        <v>2.9794999999999998</v>
      </c>
      <c r="W1929" s="399">
        <v>3.6044</v>
      </c>
      <c r="X1929" s="399">
        <v>1.843</v>
      </c>
      <c r="Y1929" s="399">
        <v>5.2378</v>
      </c>
      <c r="Z1929" s="399">
        <v>11.023199999999999</v>
      </c>
    </row>
    <row r="1930" spans="1:26">
      <c r="A1930" s="402">
        <v>45345</v>
      </c>
      <c r="B1930" s="400">
        <v>0.3876</v>
      </c>
      <c r="C1930" s="400">
        <v>0.41749999999999998</v>
      </c>
      <c r="D1930" s="400">
        <v>1.7778</v>
      </c>
      <c r="E1930" s="400">
        <v>1.8068</v>
      </c>
      <c r="F1930" s="400">
        <v>6.5846999999999998</v>
      </c>
      <c r="G1930" s="400">
        <v>6.3098999999999998</v>
      </c>
      <c r="H1930" s="400">
        <v>4.3977000000000004</v>
      </c>
      <c r="I1930" s="400">
        <v>7.1254</v>
      </c>
      <c r="J1930" s="400">
        <v>7.1022999999999996</v>
      </c>
      <c r="K1930" s="400">
        <v>5.9131</v>
      </c>
      <c r="L1930" s="400">
        <v>12.005800000000001</v>
      </c>
      <c r="M1930" s="400">
        <v>5.9466000000000001</v>
      </c>
      <c r="N1930" s="400">
        <v>6.9250999999999996</v>
      </c>
      <c r="O1930" s="400">
        <v>3.8283</v>
      </c>
      <c r="P1930" s="399">
        <v>2.6046</v>
      </c>
      <c r="Q1930" s="399">
        <v>5.4978999999999996</v>
      </c>
      <c r="R1930" s="399">
        <v>5.3948</v>
      </c>
      <c r="S1930" s="399">
        <v>5.3181000000000003</v>
      </c>
      <c r="T1930" s="399">
        <v>14.461399999999999</v>
      </c>
      <c r="U1930" s="399">
        <v>12.5158</v>
      </c>
      <c r="V1930" s="399">
        <v>2.9792999999999998</v>
      </c>
      <c r="W1930" s="399">
        <v>3.6032999999999999</v>
      </c>
      <c r="X1930" s="399">
        <v>1.8413999999999999</v>
      </c>
      <c r="Y1930" s="399">
        <v>5.2397</v>
      </c>
      <c r="Z1930" s="399">
        <v>11.0436</v>
      </c>
    </row>
    <row r="1931" spans="1:26">
      <c r="A1931" s="402">
        <v>45348</v>
      </c>
      <c r="B1931" s="400">
        <v>0.37940000000000002</v>
      </c>
      <c r="C1931" s="400">
        <v>0.40920000000000001</v>
      </c>
      <c r="D1931" s="400">
        <v>1.7687999999999999</v>
      </c>
      <c r="E1931" s="400">
        <v>1.7979000000000001</v>
      </c>
      <c r="F1931" s="400">
        <v>6.548</v>
      </c>
      <c r="G1931" s="400">
        <v>6.2801</v>
      </c>
      <c r="H1931" s="400">
        <v>4.3832000000000004</v>
      </c>
      <c r="I1931" s="400">
        <v>7.0885999999999996</v>
      </c>
      <c r="J1931" s="400">
        <v>7.0890000000000004</v>
      </c>
      <c r="K1931" s="400">
        <v>5.8978000000000002</v>
      </c>
      <c r="L1931" s="400">
        <v>12.028700000000001</v>
      </c>
      <c r="M1931" s="400">
        <v>5.9249000000000001</v>
      </c>
      <c r="N1931" s="400">
        <v>6.9035000000000002</v>
      </c>
      <c r="O1931" s="400">
        <v>3.8184</v>
      </c>
      <c r="P1931" s="399">
        <v>2.597</v>
      </c>
      <c r="Q1931" s="399">
        <v>5.4912000000000001</v>
      </c>
      <c r="R1931" s="399">
        <v>5.3886000000000003</v>
      </c>
      <c r="S1931" s="399">
        <v>5.3075000000000001</v>
      </c>
      <c r="T1931" s="399">
        <v>14.4032</v>
      </c>
      <c r="U1931" s="399">
        <v>12.4697</v>
      </c>
      <c r="V1931" s="399">
        <v>2.9710999999999999</v>
      </c>
      <c r="W1931" s="399">
        <v>3.5935000000000001</v>
      </c>
      <c r="X1931" s="399">
        <v>1.8328</v>
      </c>
      <c r="Y1931" s="399">
        <v>5.2290000000000001</v>
      </c>
      <c r="Z1931" s="399">
        <v>11.019600000000001</v>
      </c>
    </row>
    <row r="1932" spans="1:26">
      <c r="A1932" s="402">
        <v>45349</v>
      </c>
      <c r="B1932" s="400">
        <v>0.37680000000000002</v>
      </c>
      <c r="C1932" s="400">
        <v>0.40660000000000002</v>
      </c>
      <c r="D1932" s="400">
        <v>1.766</v>
      </c>
      <c r="E1932" s="400">
        <v>1.7954000000000001</v>
      </c>
      <c r="F1932" s="400">
        <v>6.5282</v>
      </c>
      <c r="G1932" s="400">
        <v>6.2702999999999998</v>
      </c>
      <c r="H1932" s="400">
        <v>4.3757999999999999</v>
      </c>
      <c r="I1932" s="400">
        <v>7.0681000000000003</v>
      </c>
      <c r="J1932" s="400">
        <v>7.0727000000000002</v>
      </c>
      <c r="K1932" s="400">
        <v>5.8769999999999998</v>
      </c>
      <c r="L1932" s="400">
        <v>12.019</v>
      </c>
      <c r="M1932" s="400">
        <v>5.907</v>
      </c>
      <c r="N1932" s="400">
        <v>6.8796999999999997</v>
      </c>
      <c r="O1932" s="400">
        <v>3.8151999999999999</v>
      </c>
      <c r="P1932" s="399">
        <v>2.5943999999999998</v>
      </c>
      <c r="Q1932" s="399">
        <v>5.4890999999999996</v>
      </c>
      <c r="R1932" s="399">
        <v>5.3849</v>
      </c>
      <c r="S1932" s="399">
        <v>5.3045</v>
      </c>
      <c r="T1932" s="399">
        <v>14.3697</v>
      </c>
      <c r="U1932" s="399">
        <v>12.454800000000001</v>
      </c>
      <c r="V1932" s="399">
        <v>2.9668999999999999</v>
      </c>
      <c r="W1932" s="399">
        <v>3.5901999999999998</v>
      </c>
      <c r="X1932" s="399">
        <v>1.8301000000000001</v>
      </c>
      <c r="Y1932" s="399">
        <v>5.2248000000000001</v>
      </c>
      <c r="Z1932" s="399">
        <v>11.004899999999999</v>
      </c>
    </row>
    <row r="1933" spans="1:26">
      <c r="A1933" s="402">
        <v>45350</v>
      </c>
      <c r="B1933" s="400">
        <v>0.37419999999999998</v>
      </c>
      <c r="C1933" s="400">
        <v>0.40389999999999998</v>
      </c>
      <c r="D1933" s="400">
        <v>1.7634000000000001</v>
      </c>
      <c r="E1933" s="400">
        <v>1.7926</v>
      </c>
      <c r="F1933" s="400">
        <v>6.5282</v>
      </c>
      <c r="G1933" s="400">
        <v>6.2712000000000003</v>
      </c>
      <c r="H1933" s="400">
        <v>4.3689</v>
      </c>
      <c r="I1933" s="400">
        <v>7.0683999999999996</v>
      </c>
      <c r="J1933" s="400">
        <v>7.0720999999999998</v>
      </c>
      <c r="K1933" s="400">
        <v>5.8894000000000002</v>
      </c>
      <c r="L1933" s="400">
        <v>11.994400000000001</v>
      </c>
      <c r="M1933" s="400">
        <v>5.9115000000000002</v>
      </c>
      <c r="N1933" s="400">
        <v>6.8882000000000003</v>
      </c>
      <c r="O1933" s="400">
        <v>3.8119999999999998</v>
      </c>
      <c r="P1933" s="399">
        <v>2.5977000000000001</v>
      </c>
      <c r="Q1933" s="399">
        <v>5.4904999999999999</v>
      </c>
      <c r="R1933" s="399">
        <v>5.3819999999999997</v>
      </c>
      <c r="S1933" s="399">
        <v>5.3018999999999998</v>
      </c>
      <c r="T1933" s="399">
        <v>14.373699999999999</v>
      </c>
      <c r="U1933" s="399">
        <v>12.4594</v>
      </c>
      <c r="V1933" s="399">
        <v>2.9624999999999999</v>
      </c>
      <c r="W1933" s="399">
        <v>3.5871</v>
      </c>
      <c r="X1933" s="399">
        <v>1.8272999999999999</v>
      </c>
      <c r="Y1933" s="399">
        <v>5.2209000000000003</v>
      </c>
      <c r="Z1933" s="399">
        <v>10.993</v>
      </c>
    </row>
    <row r="1934" spans="1:26">
      <c r="A1934" s="402">
        <v>45351</v>
      </c>
      <c r="B1934" s="400">
        <v>0.37169999999999997</v>
      </c>
      <c r="C1934" s="400">
        <v>0.4012</v>
      </c>
      <c r="D1934" s="400">
        <v>1.7612000000000001</v>
      </c>
      <c r="E1934" s="400">
        <v>1.7899</v>
      </c>
      <c r="F1934" s="400">
        <v>6.5510999999999999</v>
      </c>
      <c r="G1934" s="400">
        <v>6.2880000000000003</v>
      </c>
      <c r="H1934" s="400">
        <v>4.3703000000000003</v>
      </c>
      <c r="I1934" s="400">
        <v>7.0918999999999999</v>
      </c>
      <c r="J1934" s="400">
        <v>7.0918000000000001</v>
      </c>
      <c r="K1934" s="400">
        <v>5.9089999999999998</v>
      </c>
      <c r="L1934" s="400">
        <v>11.970599999999999</v>
      </c>
      <c r="M1934" s="400">
        <v>5.9175000000000004</v>
      </c>
      <c r="N1934" s="400">
        <v>6.8951000000000002</v>
      </c>
      <c r="O1934" s="400">
        <v>3.8087</v>
      </c>
      <c r="P1934" s="399">
        <v>2.6099000000000001</v>
      </c>
      <c r="Q1934" s="399">
        <v>5.4936999999999996</v>
      </c>
      <c r="R1934" s="399">
        <v>5.3818999999999999</v>
      </c>
      <c r="S1934" s="399">
        <v>5.3009000000000004</v>
      </c>
      <c r="T1934" s="399">
        <v>14.413500000000001</v>
      </c>
      <c r="U1934" s="399">
        <v>12.489000000000001</v>
      </c>
      <c r="V1934" s="399">
        <v>2.9598</v>
      </c>
      <c r="W1934" s="399">
        <v>3.5840999999999998</v>
      </c>
      <c r="X1934" s="399">
        <v>1.8250999999999999</v>
      </c>
      <c r="Y1934" s="399">
        <v>5.2202000000000002</v>
      </c>
      <c r="Z1934" s="399">
        <v>11.001799999999999</v>
      </c>
    </row>
    <row r="1935" spans="1:26">
      <c r="A1935" s="402">
        <v>45352</v>
      </c>
      <c r="B1935" s="400">
        <v>0.49630000000000002</v>
      </c>
      <c r="C1935" s="400">
        <v>0.51280000000000003</v>
      </c>
      <c r="D1935" s="400">
        <v>1.8779999999999999</v>
      </c>
      <c r="E1935" s="400">
        <v>1.8536999999999999</v>
      </c>
      <c r="F1935" s="400">
        <v>6.6700999999999997</v>
      </c>
      <c r="G1935" s="400">
        <v>6.3956</v>
      </c>
      <c r="H1935" s="400">
        <v>4.4413999999999998</v>
      </c>
      <c r="I1935" s="400">
        <v>7.2095000000000002</v>
      </c>
      <c r="J1935" s="400">
        <v>7.2027000000000001</v>
      </c>
      <c r="K1935" s="400">
        <v>6.0373999999999999</v>
      </c>
      <c r="L1935" s="400">
        <v>12.0648</v>
      </c>
      <c r="M1935" s="400">
        <v>6.0002000000000004</v>
      </c>
      <c r="N1935" s="400">
        <v>6.9720000000000004</v>
      </c>
      <c r="O1935" s="400">
        <v>3.8755999999999999</v>
      </c>
      <c r="P1935" s="399">
        <v>2.6667000000000001</v>
      </c>
      <c r="Q1935" s="399">
        <v>5.5103999999999997</v>
      </c>
      <c r="R1935" s="399">
        <v>5.5503</v>
      </c>
      <c r="S1935" s="399">
        <v>5.4336000000000002</v>
      </c>
      <c r="T1935" s="399">
        <v>14.4785</v>
      </c>
      <c r="U1935" s="399">
        <v>12.5641</v>
      </c>
      <c r="V1935" s="399">
        <v>3.0756999999999999</v>
      </c>
      <c r="W1935" s="399">
        <v>3.6686000000000001</v>
      </c>
      <c r="X1935" s="399">
        <v>1.9012</v>
      </c>
      <c r="Y1935" s="399">
        <v>5.2851999999999997</v>
      </c>
      <c r="Z1935" s="399">
        <v>10.9823</v>
      </c>
    </row>
    <row r="1936" spans="1:26">
      <c r="A1936" s="402">
        <v>45355</v>
      </c>
      <c r="B1936" s="400">
        <v>0.48830000000000001</v>
      </c>
      <c r="C1936" s="400">
        <v>0.50509999999999999</v>
      </c>
      <c r="D1936" s="400">
        <v>1.8697999999999999</v>
      </c>
      <c r="E1936" s="400">
        <v>1.8462000000000001</v>
      </c>
      <c r="F1936" s="400">
        <v>6.6670999999999996</v>
      </c>
      <c r="G1936" s="400">
        <v>6.3997999999999999</v>
      </c>
      <c r="H1936" s="400">
        <v>4.4347000000000003</v>
      </c>
      <c r="I1936" s="400">
        <v>7.2065999999999999</v>
      </c>
      <c r="J1936" s="400">
        <v>7.1893000000000002</v>
      </c>
      <c r="K1936" s="400">
        <v>6.0206999999999997</v>
      </c>
      <c r="L1936" s="400">
        <v>12.0435</v>
      </c>
      <c r="M1936" s="400">
        <v>5.9904000000000002</v>
      </c>
      <c r="N1936" s="400">
        <v>6.9638</v>
      </c>
      <c r="O1936" s="400">
        <v>3.8658000000000001</v>
      </c>
      <c r="P1936" s="399">
        <v>2.6509999999999998</v>
      </c>
      <c r="Q1936" s="399">
        <v>5.5026000000000002</v>
      </c>
      <c r="R1936" s="399">
        <v>5.5427</v>
      </c>
      <c r="S1936" s="399">
        <v>5.4271000000000003</v>
      </c>
      <c r="T1936" s="399">
        <v>14.4748</v>
      </c>
      <c r="U1936" s="399">
        <v>12.5756</v>
      </c>
      <c r="V1936" s="399">
        <v>3.0684999999999998</v>
      </c>
      <c r="W1936" s="399">
        <v>3.6591</v>
      </c>
      <c r="X1936" s="399">
        <v>1.8932</v>
      </c>
      <c r="Y1936" s="399">
        <v>5.2782</v>
      </c>
      <c r="Z1936" s="399">
        <v>10.9755</v>
      </c>
    </row>
    <row r="1937" spans="1:26">
      <c r="A1937" s="402">
        <v>45356</v>
      </c>
      <c r="B1937" s="400">
        <v>0.48580000000000001</v>
      </c>
      <c r="C1937" s="400">
        <v>0.50249999999999995</v>
      </c>
      <c r="D1937" s="400">
        <v>1.8684000000000001</v>
      </c>
      <c r="E1937" s="400">
        <v>1.8445</v>
      </c>
      <c r="F1937" s="400">
        <v>6.7145999999999999</v>
      </c>
      <c r="G1937" s="400">
        <v>6.4356999999999998</v>
      </c>
      <c r="H1937" s="400">
        <v>4.4435000000000002</v>
      </c>
      <c r="I1937" s="400">
        <v>7.2549000000000001</v>
      </c>
      <c r="J1937" s="400">
        <v>7.2236000000000002</v>
      </c>
      <c r="K1937" s="400">
        <v>6.0547000000000004</v>
      </c>
      <c r="L1937" s="400">
        <v>12.042899999999999</v>
      </c>
      <c r="M1937" s="400">
        <v>6.0124000000000004</v>
      </c>
      <c r="N1937" s="400">
        <v>6.9911000000000003</v>
      </c>
      <c r="O1937" s="400">
        <v>3.8641999999999999</v>
      </c>
      <c r="P1937" s="399">
        <v>2.6674000000000002</v>
      </c>
      <c r="Q1937" s="399">
        <v>5.5000999999999998</v>
      </c>
      <c r="R1937" s="399">
        <v>5.5453000000000001</v>
      </c>
      <c r="S1937" s="399">
        <v>5.4294000000000002</v>
      </c>
      <c r="T1937" s="399">
        <v>14.553100000000001</v>
      </c>
      <c r="U1937" s="399">
        <v>12.634</v>
      </c>
      <c r="V1937" s="399">
        <v>3.0667</v>
      </c>
      <c r="W1937" s="399">
        <v>3.6574</v>
      </c>
      <c r="X1937" s="399">
        <v>1.8918999999999999</v>
      </c>
      <c r="Y1937" s="399">
        <v>5.2797999999999998</v>
      </c>
      <c r="Z1937" s="399">
        <v>11.0039</v>
      </c>
    </row>
    <row r="1938" spans="1:26">
      <c r="A1938" s="402">
        <v>45357</v>
      </c>
      <c r="B1938" s="400">
        <v>0.48309999999999997</v>
      </c>
      <c r="C1938" s="400">
        <v>0.49990000000000001</v>
      </c>
      <c r="D1938" s="400">
        <v>1.8654999999999999</v>
      </c>
      <c r="E1938" s="400">
        <v>1.8420000000000001</v>
      </c>
      <c r="F1938" s="400">
        <v>6.7141999999999999</v>
      </c>
      <c r="G1938" s="400">
        <v>6.4513999999999996</v>
      </c>
      <c r="H1938" s="400">
        <v>4.4382000000000001</v>
      </c>
      <c r="I1938" s="400">
        <v>7.2545999999999999</v>
      </c>
      <c r="J1938" s="400">
        <v>7.2312000000000003</v>
      </c>
      <c r="K1938" s="400">
        <v>6.0681000000000003</v>
      </c>
      <c r="L1938" s="400">
        <v>12.0427</v>
      </c>
      <c r="M1938" s="400">
        <v>6.0224000000000002</v>
      </c>
      <c r="N1938" s="400">
        <v>7.0096999999999996</v>
      </c>
      <c r="O1938" s="400">
        <v>3.8613</v>
      </c>
      <c r="P1938" s="399">
        <v>2.6661999999999999</v>
      </c>
      <c r="Q1938" s="399">
        <v>5.5008999999999997</v>
      </c>
      <c r="R1938" s="399">
        <v>5.5423</v>
      </c>
      <c r="S1938" s="399">
        <v>5.4280999999999997</v>
      </c>
      <c r="T1938" s="399">
        <v>14.552199999999999</v>
      </c>
      <c r="U1938" s="399">
        <v>12.661300000000001</v>
      </c>
      <c r="V1938" s="399">
        <v>3.0638000000000001</v>
      </c>
      <c r="W1938" s="399">
        <v>3.6541000000000001</v>
      </c>
      <c r="X1938" s="399">
        <v>1.8888</v>
      </c>
      <c r="Y1938" s="399">
        <v>5.2760999999999996</v>
      </c>
      <c r="Z1938" s="399">
        <v>10.995200000000001</v>
      </c>
    </row>
    <row r="1939" spans="1:26">
      <c r="A1939" s="402">
        <v>45358</v>
      </c>
      <c r="B1939" s="400">
        <v>0.48060000000000003</v>
      </c>
      <c r="C1939" s="400">
        <v>0.49719999999999998</v>
      </c>
      <c r="D1939" s="400">
        <v>1.8636999999999999</v>
      </c>
      <c r="E1939" s="400">
        <v>1.8401000000000001</v>
      </c>
      <c r="F1939" s="400">
        <v>6.7275</v>
      </c>
      <c r="G1939" s="400">
        <v>6.4621000000000004</v>
      </c>
      <c r="H1939" s="400">
        <v>4.4405000000000001</v>
      </c>
      <c r="I1939" s="400">
        <v>7.2679999999999998</v>
      </c>
      <c r="J1939" s="400">
        <v>7.2374999999999998</v>
      </c>
      <c r="K1939" s="400">
        <v>6.0624000000000002</v>
      </c>
      <c r="L1939" s="400">
        <v>12.0349</v>
      </c>
      <c r="M1939" s="400">
        <v>6.0213999999999999</v>
      </c>
      <c r="N1939" s="400">
        <v>7.0092999999999996</v>
      </c>
      <c r="O1939" s="400">
        <v>3.8605</v>
      </c>
      <c r="P1939" s="399">
        <v>2.6642000000000001</v>
      </c>
      <c r="Q1939" s="399">
        <v>5.5084</v>
      </c>
      <c r="R1939" s="399">
        <v>5.5419999999999998</v>
      </c>
      <c r="S1939" s="399">
        <v>5.4280999999999997</v>
      </c>
      <c r="T1939" s="399">
        <v>14.574</v>
      </c>
      <c r="U1939" s="399">
        <v>12.6782</v>
      </c>
      <c r="V1939" s="399">
        <v>3.0623</v>
      </c>
      <c r="W1939" s="399">
        <v>3.6528999999999998</v>
      </c>
      <c r="X1939" s="399">
        <v>1.8873</v>
      </c>
      <c r="Y1939" s="399">
        <v>5.2774999999999999</v>
      </c>
      <c r="Z1939" s="399">
        <v>11.005699999999999</v>
      </c>
    </row>
    <row r="1940" spans="1:26">
      <c r="A1940" s="402">
        <v>45359</v>
      </c>
      <c r="B1940" s="400">
        <v>0.47810000000000002</v>
      </c>
      <c r="C1940" s="400">
        <v>0.49459999999999998</v>
      </c>
      <c r="D1940" s="400">
        <v>1.8624000000000001</v>
      </c>
      <c r="E1940" s="400">
        <v>1.8383</v>
      </c>
      <c r="F1940" s="400">
        <v>6.7304000000000004</v>
      </c>
      <c r="G1940" s="400">
        <v>6.4603000000000002</v>
      </c>
      <c r="H1940" s="400">
        <v>4.4459</v>
      </c>
      <c r="I1940" s="400">
        <v>7.2701000000000002</v>
      </c>
      <c r="J1940" s="400">
        <v>7.2363999999999997</v>
      </c>
      <c r="K1940" s="400">
        <v>6.0552999999999999</v>
      </c>
      <c r="L1940" s="400">
        <v>12.017099999999999</v>
      </c>
      <c r="M1940" s="400">
        <v>6.0195999999999996</v>
      </c>
      <c r="N1940" s="400">
        <v>7.0068999999999999</v>
      </c>
      <c r="O1940" s="400">
        <v>3.8563000000000001</v>
      </c>
      <c r="P1940" s="399">
        <v>2.6589999999999998</v>
      </c>
      <c r="Q1940" s="399">
        <v>5.5072000000000001</v>
      </c>
      <c r="R1940" s="399">
        <v>5.5427</v>
      </c>
      <c r="S1940" s="399">
        <v>5.4273999999999996</v>
      </c>
      <c r="T1940" s="399">
        <v>14.577299999999999</v>
      </c>
      <c r="U1940" s="399">
        <v>12.674200000000001</v>
      </c>
      <c r="V1940" s="399">
        <v>3.0619999999999998</v>
      </c>
      <c r="W1940" s="399">
        <v>3.6490999999999998</v>
      </c>
      <c r="X1940" s="399">
        <v>1.8864000000000001</v>
      </c>
      <c r="Y1940" s="399">
        <v>5.2805999999999997</v>
      </c>
      <c r="Z1940" s="399">
        <v>11.016</v>
      </c>
    </row>
    <row r="1941" spans="1:26">
      <c r="A1941" s="402">
        <v>45362</v>
      </c>
      <c r="B1941" s="400">
        <v>0.47</v>
      </c>
      <c r="C1941" s="400">
        <v>0.48649999999999999</v>
      </c>
      <c r="D1941" s="400">
        <v>1.8536999999999999</v>
      </c>
      <c r="E1941" s="400">
        <v>1.8297000000000001</v>
      </c>
      <c r="F1941" s="400">
        <v>6.7065999999999999</v>
      </c>
      <c r="G1941" s="400">
        <v>6.4390000000000001</v>
      </c>
      <c r="H1941" s="400">
        <v>4.4358000000000004</v>
      </c>
      <c r="I1941" s="400">
        <v>7.2462999999999997</v>
      </c>
      <c r="J1941" s="400">
        <v>7.2180999999999997</v>
      </c>
      <c r="K1941" s="400">
        <v>6.0462999999999996</v>
      </c>
      <c r="L1941" s="400">
        <v>11.9808</v>
      </c>
      <c r="M1941" s="400">
        <v>6.0138999999999996</v>
      </c>
      <c r="N1941" s="400">
        <v>7.0011000000000001</v>
      </c>
      <c r="O1941" s="400">
        <v>3.8473000000000002</v>
      </c>
      <c r="P1941" s="399">
        <v>2.6436000000000002</v>
      </c>
      <c r="Q1941" s="399">
        <v>5.4981</v>
      </c>
      <c r="R1941" s="399">
        <v>5.5320999999999998</v>
      </c>
      <c r="S1941" s="399">
        <v>5.4172000000000002</v>
      </c>
      <c r="T1941" s="399">
        <v>14.5458</v>
      </c>
      <c r="U1941" s="399">
        <v>12.646100000000001</v>
      </c>
      <c r="V1941" s="399">
        <v>3.0541</v>
      </c>
      <c r="W1941" s="399">
        <v>3.6406999999999998</v>
      </c>
      <c r="X1941" s="399">
        <v>1.8784000000000001</v>
      </c>
      <c r="Y1941" s="399">
        <v>5.2717000000000001</v>
      </c>
      <c r="Z1941" s="399">
        <v>11.0037</v>
      </c>
    </row>
    <row r="1942" spans="1:26">
      <c r="A1942" s="402">
        <v>45363</v>
      </c>
      <c r="B1942" s="400">
        <v>0.4672</v>
      </c>
      <c r="C1942" s="400">
        <v>0.48370000000000002</v>
      </c>
      <c r="D1942" s="400">
        <v>1.8504</v>
      </c>
      <c r="E1942" s="400">
        <v>1.827</v>
      </c>
      <c r="F1942" s="400">
        <v>6.7050999999999998</v>
      </c>
      <c r="G1942" s="400">
        <v>6.452</v>
      </c>
      <c r="H1942" s="400">
        <v>4.4314999999999998</v>
      </c>
      <c r="I1942" s="400">
        <v>7.2451999999999996</v>
      </c>
      <c r="J1942" s="400">
        <v>7.2038000000000002</v>
      </c>
      <c r="K1942" s="400">
        <v>6.0213000000000001</v>
      </c>
      <c r="L1942" s="400">
        <v>11.9793</v>
      </c>
      <c r="M1942" s="400">
        <v>6.0011000000000001</v>
      </c>
      <c r="N1942" s="400">
        <v>6.9831000000000003</v>
      </c>
      <c r="O1942" s="400">
        <v>3.8445</v>
      </c>
      <c r="P1942" s="399">
        <v>2.6347999999999998</v>
      </c>
      <c r="Q1942" s="399">
        <v>5.4904999999999999</v>
      </c>
      <c r="R1942" s="399">
        <v>5.5282</v>
      </c>
      <c r="S1942" s="399">
        <v>5.4153000000000002</v>
      </c>
      <c r="T1942" s="399">
        <v>14.544600000000001</v>
      </c>
      <c r="U1942" s="399">
        <v>12.6709</v>
      </c>
      <c r="V1942" s="399">
        <v>3.0522999999999998</v>
      </c>
      <c r="W1942" s="399">
        <v>3.6383000000000001</v>
      </c>
      <c r="X1942" s="399">
        <v>1.8753</v>
      </c>
      <c r="Y1942" s="399">
        <v>5.2683999999999997</v>
      </c>
      <c r="Z1942" s="399">
        <v>10.995900000000001</v>
      </c>
    </row>
    <row r="1943" spans="1:26">
      <c r="A1943" s="402">
        <v>45364</v>
      </c>
      <c r="B1943" s="400">
        <v>0.46460000000000001</v>
      </c>
      <c r="C1943" s="400">
        <v>0.48110000000000003</v>
      </c>
      <c r="D1943" s="400">
        <v>1.8486</v>
      </c>
      <c r="E1943" s="400">
        <v>1.8244</v>
      </c>
      <c r="F1943" s="400">
        <v>6.6901000000000002</v>
      </c>
      <c r="G1943" s="400">
        <v>6.4542999999999999</v>
      </c>
      <c r="H1943" s="400">
        <v>4.4278000000000004</v>
      </c>
      <c r="I1943" s="400">
        <v>7.23</v>
      </c>
      <c r="J1943" s="400">
        <v>7.1905999999999999</v>
      </c>
      <c r="K1943" s="400">
        <v>6.0064000000000002</v>
      </c>
      <c r="L1943" s="400">
        <v>11.9863</v>
      </c>
      <c r="M1943" s="400">
        <v>5.9917999999999996</v>
      </c>
      <c r="N1943" s="400">
        <v>6.9730999999999996</v>
      </c>
      <c r="O1943" s="400">
        <v>3.8403999999999998</v>
      </c>
      <c r="P1943" s="399">
        <v>2.6288</v>
      </c>
      <c r="Q1943" s="399">
        <v>5.4825999999999997</v>
      </c>
      <c r="R1943" s="399">
        <v>5.5244</v>
      </c>
      <c r="S1943" s="399">
        <v>5.4134000000000002</v>
      </c>
      <c r="T1943" s="399">
        <v>14.5162</v>
      </c>
      <c r="U1943" s="399">
        <v>12.674200000000001</v>
      </c>
      <c r="V1943" s="399">
        <v>3.0516000000000001</v>
      </c>
      <c r="W1943" s="399">
        <v>3.6345000000000001</v>
      </c>
      <c r="X1943" s="399">
        <v>1.8728</v>
      </c>
      <c r="Y1943" s="399">
        <v>5.2667999999999999</v>
      </c>
      <c r="Z1943" s="399">
        <v>10.9854</v>
      </c>
    </row>
    <row r="1944" spans="1:26">
      <c r="A1944" s="402">
        <v>45365</v>
      </c>
      <c r="B1944" s="400">
        <v>0.46189999999999998</v>
      </c>
      <c r="C1944" s="400">
        <v>0.47839999999999999</v>
      </c>
      <c r="D1944" s="400">
        <v>1.845</v>
      </c>
      <c r="E1944" s="400">
        <v>1.8206</v>
      </c>
      <c r="F1944" s="400">
        <v>6.6540999999999997</v>
      </c>
      <c r="G1944" s="400">
        <v>6.4260000000000002</v>
      </c>
      <c r="H1944" s="400">
        <v>4.4180999999999999</v>
      </c>
      <c r="I1944" s="400">
        <v>7.1936</v>
      </c>
      <c r="J1944" s="400">
        <v>7.1540999999999997</v>
      </c>
      <c r="K1944" s="400">
        <v>5.9619</v>
      </c>
      <c r="L1944" s="400">
        <v>11.9634</v>
      </c>
      <c r="M1944" s="400">
        <v>5.9626000000000001</v>
      </c>
      <c r="N1944" s="400">
        <v>6.9318999999999997</v>
      </c>
      <c r="O1944" s="400">
        <v>3.8338999999999999</v>
      </c>
      <c r="P1944" s="399">
        <v>2.6113</v>
      </c>
      <c r="Q1944" s="399">
        <v>5.4771999999999998</v>
      </c>
      <c r="R1944" s="399">
        <v>5.5176999999999996</v>
      </c>
      <c r="S1944" s="399">
        <v>5.407</v>
      </c>
      <c r="T1944" s="399">
        <v>14.4619</v>
      </c>
      <c r="U1944" s="399">
        <v>12.6311</v>
      </c>
      <c r="V1944" s="399">
        <v>3.0501999999999998</v>
      </c>
      <c r="W1944" s="399">
        <v>3.6297999999999999</v>
      </c>
      <c r="X1944" s="399">
        <v>1.8697999999999999</v>
      </c>
      <c r="Y1944" s="399">
        <v>5.2618</v>
      </c>
      <c r="Z1944" s="399">
        <v>10.9651</v>
      </c>
    </row>
    <row r="1945" spans="1:26">
      <c r="A1945" s="402">
        <v>45366</v>
      </c>
      <c r="B1945" s="400">
        <v>0.4592</v>
      </c>
      <c r="C1945" s="400">
        <v>0.47549999999999998</v>
      </c>
      <c r="D1945" s="400">
        <v>1.8427</v>
      </c>
      <c r="E1945" s="400">
        <v>1.8186</v>
      </c>
      <c r="F1945" s="400">
        <v>6.6494</v>
      </c>
      <c r="G1945" s="400">
        <v>6.4173999999999998</v>
      </c>
      <c r="H1945" s="400">
        <v>4.4138999999999999</v>
      </c>
      <c r="I1945" s="400">
        <v>7.1896000000000004</v>
      </c>
      <c r="J1945" s="400">
        <v>7.1467000000000001</v>
      </c>
      <c r="K1945" s="400">
        <v>5.9603000000000002</v>
      </c>
      <c r="L1945" s="400">
        <v>11.950799999999999</v>
      </c>
      <c r="M1945" s="400">
        <v>5.9642999999999997</v>
      </c>
      <c r="N1945" s="400">
        <v>6.9387999999999996</v>
      </c>
      <c r="O1945" s="400">
        <v>3.8382000000000001</v>
      </c>
      <c r="P1945" s="399">
        <v>2.6248999999999998</v>
      </c>
      <c r="Q1945" s="399">
        <v>5.4741</v>
      </c>
      <c r="R1945" s="399">
        <v>5.5134999999999996</v>
      </c>
      <c r="S1945" s="399">
        <v>5.4016999999999999</v>
      </c>
      <c r="T1945" s="399">
        <v>14.4604</v>
      </c>
      <c r="U1945" s="399">
        <v>12.617000000000001</v>
      </c>
      <c r="V1945" s="399">
        <v>3.0506000000000002</v>
      </c>
      <c r="W1945" s="399">
        <v>3.6328999999999998</v>
      </c>
      <c r="X1945" s="399">
        <v>1.8663000000000001</v>
      </c>
      <c r="Y1945" s="399">
        <v>5.2579000000000002</v>
      </c>
      <c r="Z1945" s="399">
        <v>10.965199999999999</v>
      </c>
    </row>
    <row r="1946" spans="1:26">
      <c r="A1946" s="402">
        <v>45369</v>
      </c>
      <c r="B1946" s="400">
        <v>0.4511</v>
      </c>
      <c r="C1946" s="400">
        <v>0.46739999999999998</v>
      </c>
      <c r="D1946" s="400">
        <v>1.8347</v>
      </c>
      <c r="E1946" s="400">
        <v>1.8110999999999999</v>
      </c>
      <c r="F1946" s="400">
        <v>6.6403999999999996</v>
      </c>
      <c r="G1946" s="400">
        <v>6.423</v>
      </c>
      <c r="H1946" s="400">
        <v>4.4051999999999998</v>
      </c>
      <c r="I1946" s="400">
        <v>7.1803999999999997</v>
      </c>
      <c r="J1946" s="400">
        <v>7.1403999999999996</v>
      </c>
      <c r="K1946" s="400">
        <v>5.9433999999999996</v>
      </c>
      <c r="L1946" s="400">
        <v>11.962199999999999</v>
      </c>
      <c r="M1946" s="400">
        <v>5.9558</v>
      </c>
      <c r="N1946" s="400">
        <v>6.9287999999999998</v>
      </c>
      <c r="O1946" s="400">
        <v>3.8302</v>
      </c>
      <c r="P1946" s="399">
        <v>2.6067999999999998</v>
      </c>
      <c r="Q1946" s="399">
        <v>5.4642999999999997</v>
      </c>
      <c r="R1946" s="399">
        <v>5.5053999999999998</v>
      </c>
      <c r="S1946" s="399">
        <v>5.3948999999999998</v>
      </c>
      <c r="T1946" s="399">
        <v>14.4482</v>
      </c>
      <c r="U1946" s="399">
        <v>12.6334</v>
      </c>
      <c r="V1946" s="399">
        <v>3.0426000000000002</v>
      </c>
      <c r="W1946" s="399">
        <v>3.6248999999999998</v>
      </c>
      <c r="X1946" s="399">
        <v>1.8588</v>
      </c>
      <c r="Y1946" s="399">
        <v>5.25</v>
      </c>
      <c r="Z1946" s="399">
        <v>10.958399999999999</v>
      </c>
    </row>
    <row r="1947" spans="1:26">
      <c r="A1947" s="402">
        <v>45370</v>
      </c>
      <c r="B1947" s="400">
        <v>0.4486</v>
      </c>
      <c r="C1947" s="400">
        <v>0.46479999999999999</v>
      </c>
      <c r="D1947" s="400">
        <v>1.8327</v>
      </c>
      <c r="E1947" s="400">
        <v>1.8086</v>
      </c>
      <c r="F1947" s="400">
        <v>6.6360000000000001</v>
      </c>
      <c r="G1947" s="400">
        <v>6.4107000000000003</v>
      </c>
      <c r="H1947" s="400">
        <v>4.4043999999999999</v>
      </c>
      <c r="I1947" s="400">
        <v>7.1757</v>
      </c>
      <c r="J1947" s="400">
        <v>7.1379000000000001</v>
      </c>
      <c r="K1947" s="400">
        <v>5.9481999999999999</v>
      </c>
      <c r="L1947" s="400">
        <v>11.974299999999999</v>
      </c>
      <c r="M1947" s="400">
        <v>5.9583000000000004</v>
      </c>
      <c r="N1947" s="400">
        <v>6.9298000000000002</v>
      </c>
      <c r="O1947" s="400">
        <v>3.8304999999999998</v>
      </c>
      <c r="P1947" s="399">
        <v>2.6023999999999998</v>
      </c>
      <c r="Q1947" s="399">
        <v>5.4634999999999998</v>
      </c>
      <c r="R1947" s="399">
        <v>5.5041000000000002</v>
      </c>
      <c r="S1947" s="399">
        <v>5.3917999999999999</v>
      </c>
      <c r="T1947" s="399">
        <v>14.4421</v>
      </c>
      <c r="U1947" s="399">
        <v>12.6137</v>
      </c>
      <c r="V1947" s="399">
        <v>3.0394999999999999</v>
      </c>
      <c r="W1947" s="399">
        <v>3.6251000000000002</v>
      </c>
      <c r="X1947" s="399">
        <v>1.8568</v>
      </c>
      <c r="Y1947" s="399">
        <v>5.2488999999999999</v>
      </c>
      <c r="Z1947" s="399">
        <v>10.956200000000001</v>
      </c>
    </row>
    <row r="1948" spans="1:26">
      <c r="A1948" s="402">
        <v>45371</v>
      </c>
      <c r="B1948" s="400">
        <v>0.44600000000000001</v>
      </c>
      <c r="C1948" s="400">
        <v>0.46210000000000001</v>
      </c>
      <c r="D1948" s="400">
        <v>1.8298000000000001</v>
      </c>
      <c r="E1948" s="400">
        <v>1.8056000000000001</v>
      </c>
      <c r="F1948" s="400">
        <v>6.6341999999999999</v>
      </c>
      <c r="G1948" s="400">
        <v>6.4019000000000004</v>
      </c>
      <c r="H1948" s="400">
        <v>4.4016999999999999</v>
      </c>
      <c r="I1948" s="400">
        <v>7.1741000000000001</v>
      </c>
      <c r="J1948" s="400">
        <v>7.1348000000000003</v>
      </c>
      <c r="K1948" s="400">
        <v>5.9432999999999998</v>
      </c>
      <c r="L1948" s="400">
        <v>12.0107</v>
      </c>
      <c r="M1948" s="400">
        <v>5.9528999999999996</v>
      </c>
      <c r="N1948" s="400">
        <v>6.9210000000000003</v>
      </c>
      <c r="O1948" s="400">
        <v>3.8281999999999998</v>
      </c>
      <c r="P1948" s="399">
        <v>2.5943000000000001</v>
      </c>
      <c r="Q1948" s="399">
        <v>5.4641000000000002</v>
      </c>
      <c r="R1948" s="399">
        <v>5.5010000000000003</v>
      </c>
      <c r="S1948" s="399">
        <v>5.3887</v>
      </c>
      <c r="T1948" s="399">
        <v>14.442</v>
      </c>
      <c r="U1948" s="399">
        <v>12.599500000000001</v>
      </c>
      <c r="V1948" s="399">
        <v>3.0354000000000001</v>
      </c>
      <c r="W1948" s="399">
        <v>3.6227999999999998</v>
      </c>
      <c r="X1948" s="399">
        <v>1.8537999999999999</v>
      </c>
      <c r="Y1948" s="399">
        <v>5.2464000000000004</v>
      </c>
      <c r="Z1948" s="399">
        <v>10.9557</v>
      </c>
    </row>
    <row r="1949" spans="1:26">
      <c r="A1949" s="402">
        <v>45372</v>
      </c>
      <c r="B1949" s="400">
        <v>0.44350000000000001</v>
      </c>
      <c r="C1949" s="400">
        <v>0.45950000000000002</v>
      </c>
      <c r="D1949" s="400">
        <v>1.8280000000000001</v>
      </c>
      <c r="E1949" s="400">
        <v>1.8032999999999999</v>
      </c>
      <c r="F1949" s="400">
        <v>6.6387999999999998</v>
      </c>
      <c r="G1949" s="400">
        <v>6.4043999999999999</v>
      </c>
      <c r="H1949" s="400">
        <v>4.4044999999999996</v>
      </c>
      <c r="I1949" s="400">
        <v>7.1783000000000001</v>
      </c>
      <c r="J1949" s="400">
        <v>7.1342999999999996</v>
      </c>
      <c r="K1949" s="400">
        <v>5.9452999999999996</v>
      </c>
      <c r="L1949" s="400">
        <v>12.0101</v>
      </c>
      <c r="M1949" s="400">
        <v>5.9591000000000003</v>
      </c>
      <c r="N1949" s="400">
        <v>6.931</v>
      </c>
      <c r="O1949" s="400">
        <v>3.8290000000000002</v>
      </c>
      <c r="P1949" s="399">
        <v>2.5880000000000001</v>
      </c>
      <c r="Q1949" s="399">
        <v>5.4661</v>
      </c>
      <c r="R1949" s="399">
        <v>5.5007999999999999</v>
      </c>
      <c r="S1949" s="399">
        <v>5.3878000000000004</v>
      </c>
      <c r="T1949" s="399">
        <v>14.447699999999999</v>
      </c>
      <c r="U1949" s="399">
        <v>12.602</v>
      </c>
      <c r="V1949" s="399">
        <v>3.0325000000000002</v>
      </c>
      <c r="W1949" s="399">
        <v>3.6232000000000002</v>
      </c>
      <c r="X1949" s="399">
        <v>1.8525</v>
      </c>
      <c r="Y1949" s="399">
        <v>5.2477999999999998</v>
      </c>
      <c r="Z1949" s="399">
        <v>10.962999999999999</v>
      </c>
    </row>
    <row r="1950" spans="1:26">
      <c r="A1950" s="402">
        <v>45373</v>
      </c>
      <c r="B1950" s="400">
        <v>0.441</v>
      </c>
      <c r="C1950" s="400">
        <v>0.45700000000000002</v>
      </c>
      <c r="D1950" s="400">
        <v>1.8262</v>
      </c>
      <c r="E1950" s="400">
        <v>1.8009999999999999</v>
      </c>
      <c r="F1950" s="400">
        <v>6.6675000000000004</v>
      </c>
      <c r="G1950" s="400">
        <v>6.4188000000000001</v>
      </c>
      <c r="H1950" s="400">
        <v>4.4116</v>
      </c>
      <c r="I1950" s="400">
        <v>7.2076000000000002</v>
      </c>
      <c r="J1950" s="400">
        <v>7.1528999999999998</v>
      </c>
      <c r="K1950" s="400">
        <v>5.9676</v>
      </c>
      <c r="L1950" s="400">
        <v>12.006</v>
      </c>
      <c r="M1950" s="400">
        <v>5.9789000000000003</v>
      </c>
      <c r="N1950" s="400">
        <v>6.9546999999999999</v>
      </c>
      <c r="O1950" s="400">
        <v>3.8271999999999999</v>
      </c>
      <c r="P1950" s="399">
        <v>2.5928</v>
      </c>
      <c r="Q1950" s="399">
        <v>5.4602000000000004</v>
      </c>
      <c r="R1950" s="399">
        <v>5.5015999999999998</v>
      </c>
      <c r="S1950" s="399">
        <v>5.3872</v>
      </c>
      <c r="T1950" s="399">
        <v>14.4978</v>
      </c>
      <c r="U1950" s="399">
        <v>12.6287</v>
      </c>
      <c r="V1950" s="399">
        <v>3.0284</v>
      </c>
      <c r="W1950" s="399">
        <v>3.6217999999999999</v>
      </c>
      <c r="X1950" s="399">
        <v>1.8508</v>
      </c>
      <c r="Y1950" s="399">
        <v>5.2496999999999998</v>
      </c>
      <c r="Z1950" s="399">
        <v>10.9861</v>
      </c>
    </row>
    <row r="1951" spans="1:26">
      <c r="A1951" s="402">
        <v>45376</v>
      </c>
      <c r="B1951" s="400">
        <v>0.43280000000000002</v>
      </c>
      <c r="C1951" s="400">
        <v>0.44879999999999998</v>
      </c>
      <c r="D1951" s="400">
        <v>1.8169999999999999</v>
      </c>
      <c r="E1951" s="400">
        <v>1.7924</v>
      </c>
      <c r="F1951" s="400">
        <v>6.6372</v>
      </c>
      <c r="G1951" s="400">
        <v>6.3954000000000004</v>
      </c>
      <c r="H1951" s="400">
        <v>4.3986000000000001</v>
      </c>
      <c r="I1951" s="400">
        <v>7.1772999999999998</v>
      </c>
      <c r="J1951" s="400">
        <v>7.1311999999999998</v>
      </c>
      <c r="K1951" s="400">
        <v>5.9469000000000003</v>
      </c>
      <c r="L1951" s="400">
        <v>11.9946</v>
      </c>
      <c r="M1951" s="400">
        <v>5.9595000000000002</v>
      </c>
      <c r="N1951" s="400">
        <v>6.9341999999999997</v>
      </c>
      <c r="O1951" s="400">
        <v>3.8172000000000001</v>
      </c>
      <c r="P1951" s="399">
        <v>2.5878000000000001</v>
      </c>
      <c r="Q1951" s="399">
        <v>5.4501999999999997</v>
      </c>
      <c r="R1951" s="399">
        <v>5.4898999999999996</v>
      </c>
      <c r="S1951" s="399">
        <v>5.3764000000000003</v>
      </c>
      <c r="T1951" s="399">
        <v>14.454599999999999</v>
      </c>
      <c r="U1951" s="399">
        <v>12.5969</v>
      </c>
      <c r="V1951" s="399">
        <v>3.0196999999999998</v>
      </c>
      <c r="W1951" s="399">
        <v>3.6116000000000001</v>
      </c>
      <c r="X1951" s="399">
        <v>1.8426</v>
      </c>
      <c r="Y1951" s="399">
        <v>5.2401999999999997</v>
      </c>
      <c r="Z1951" s="399">
        <v>10.967000000000001</v>
      </c>
    </row>
    <row r="1952" spans="1:26">
      <c r="A1952" s="402">
        <v>45377</v>
      </c>
      <c r="B1952" s="400">
        <v>0.43020000000000003</v>
      </c>
      <c r="C1952" s="400">
        <v>0.4461</v>
      </c>
      <c r="D1952" s="400">
        <v>1.8147</v>
      </c>
      <c r="E1952" s="400">
        <v>1.7902</v>
      </c>
      <c r="F1952" s="400">
        <v>6.6444000000000001</v>
      </c>
      <c r="G1952" s="400">
        <v>6.4062000000000001</v>
      </c>
      <c r="H1952" s="400">
        <v>4.3987999999999996</v>
      </c>
      <c r="I1952" s="400">
        <v>7.1845999999999997</v>
      </c>
      <c r="J1952" s="400">
        <v>7.1337000000000002</v>
      </c>
      <c r="K1952" s="400">
        <v>5.9527000000000001</v>
      </c>
      <c r="L1952" s="400">
        <v>11.9854</v>
      </c>
      <c r="M1952" s="400">
        <v>5.9611000000000001</v>
      </c>
      <c r="N1952" s="400">
        <v>6.9356999999999998</v>
      </c>
      <c r="O1952" s="400">
        <v>3.8149000000000002</v>
      </c>
      <c r="P1952" s="399">
        <v>2.5966999999999998</v>
      </c>
      <c r="Q1952" s="399">
        <v>5.4455</v>
      </c>
      <c r="R1952" s="399">
        <v>5.4885000000000002</v>
      </c>
      <c r="S1952" s="399">
        <v>5.3754</v>
      </c>
      <c r="T1952" s="399">
        <v>14.4659</v>
      </c>
      <c r="U1952" s="399">
        <v>12.616099999999999</v>
      </c>
      <c r="V1952" s="399">
        <v>3.0169999999999999</v>
      </c>
      <c r="W1952" s="399">
        <v>3.6093000000000002</v>
      </c>
      <c r="X1952" s="399">
        <v>1.8403</v>
      </c>
      <c r="Y1952" s="399">
        <v>5.2392000000000003</v>
      </c>
      <c r="Z1952" s="399">
        <v>10.972200000000001</v>
      </c>
    </row>
    <row r="1953" spans="1:26">
      <c r="A1953" s="402">
        <v>45378</v>
      </c>
      <c r="B1953" s="400">
        <v>0.4279</v>
      </c>
      <c r="C1953" s="400">
        <v>0.44359999999999999</v>
      </c>
      <c r="D1953" s="400">
        <v>1.8129</v>
      </c>
      <c r="E1953" s="400">
        <v>1.7879</v>
      </c>
      <c r="F1953" s="400">
        <v>6.6646999999999998</v>
      </c>
      <c r="G1953" s="400">
        <v>6.4154</v>
      </c>
      <c r="H1953" s="400">
        <v>4.4051999999999998</v>
      </c>
      <c r="I1953" s="400">
        <v>7.2051999999999996</v>
      </c>
      <c r="J1953" s="400">
        <v>7.1520999999999999</v>
      </c>
      <c r="K1953" s="400">
        <v>5.9722</v>
      </c>
      <c r="L1953" s="400">
        <v>12.001799999999999</v>
      </c>
      <c r="M1953" s="400">
        <v>5.9729000000000001</v>
      </c>
      <c r="N1953" s="400">
        <v>6.9512</v>
      </c>
      <c r="O1953" s="400">
        <v>3.8121999999999998</v>
      </c>
      <c r="P1953" s="399">
        <v>2.6040000000000001</v>
      </c>
      <c r="Q1953" s="399">
        <v>5.4413</v>
      </c>
      <c r="R1953" s="399">
        <v>5.4889999999999999</v>
      </c>
      <c r="S1953" s="399">
        <v>5.3745000000000003</v>
      </c>
      <c r="T1953" s="399">
        <v>14.5001</v>
      </c>
      <c r="U1953" s="399">
        <v>12.6312</v>
      </c>
      <c r="V1953" s="399">
        <v>3.0146999999999999</v>
      </c>
      <c r="W1953" s="399">
        <v>3.6069</v>
      </c>
      <c r="X1953" s="399">
        <v>1.839</v>
      </c>
      <c r="Y1953" s="399">
        <v>5.2404999999999999</v>
      </c>
      <c r="Z1953" s="399">
        <v>10.9907</v>
      </c>
    </row>
    <row r="1954" spans="1:26">
      <c r="A1954" s="402">
        <v>45379</v>
      </c>
      <c r="B1954" s="400">
        <v>0.42509999999999998</v>
      </c>
      <c r="C1954" s="400">
        <v>0.44080000000000003</v>
      </c>
      <c r="D1954" s="400">
        <v>1.8107</v>
      </c>
      <c r="E1954" s="400">
        <v>1.7858000000000001</v>
      </c>
      <c r="F1954" s="400">
        <v>6.6585000000000001</v>
      </c>
      <c r="G1954" s="400">
        <v>6.3987999999999996</v>
      </c>
      <c r="H1954" s="400">
        <v>4.4047999999999998</v>
      </c>
      <c r="I1954" s="400">
        <v>7.1997</v>
      </c>
      <c r="J1954" s="400">
        <v>7.1542000000000003</v>
      </c>
      <c r="K1954" s="400">
        <v>5.9701000000000004</v>
      </c>
      <c r="L1954" s="400">
        <v>12.0213</v>
      </c>
      <c r="M1954" s="400">
        <v>5.9778000000000002</v>
      </c>
      <c r="N1954" s="400">
        <v>6.9570999999999996</v>
      </c>
      <c r="O1954" s="400">
        <v>3.8041</v>
      </c>
      <c r="P1954" s="399">
        <v>2.6029</v>
      </c>
      <c r="Q1954" s="399">
        <v>5.4419000000000004</v>
      </c>
      <c r="R1954" s="399">
        <v>5.4854000000000003</v>
      </c>
      <c r="S1954" s="399">
        <v>5.3696000000000002</v>
      </c>
      <c r="T1954" s="399">
        <v>14.501300000000001</v>
      </c>
      <c r="U1954" s="399">
        <v>12.605700000000001</v>
      </c>
      <c r="V1954" s="399">
        <v>3.0123000000000002</v>
      </c>
      <c r="W1954" s="399">
        <v>3.6006</v>
      </c>
      <c r="X1954" s="399">
        <v>1.8363</v>
      </c>
      <c r="Y1954" s="399">
        <v>5.2389999999999999</v>
      </c>
      <c r="Z1954" s="399">
        <v>10.9925</v>
      </c>
    </row>
    <row r="1955" spans="1:26">
      <c r="A1955" s="402">
        <v>45380</v>
      </c>
      <c r="B1955" s="400">
        <v>0.41699999999999998</v>
      </c>
      <c r="C1955" s="400">
        <v>0.43259999999999998</v>
      </c>
      <c r="D1955" s="400">
        <v>1.8029999999999999</v>
      </c>
      <c r="E1955" s="400">
        <v>1.7793000000000001</v>
      </c>
      <c r="F1955" s="400">
        <v>6.6508000000000003</v>
      </c>
      <c r="G1955" s="400">
        <v>6.3920000000000003</v>
      </c>
      <c r="H1955" s="400">
        <v>4.3981000000000003</v>
      </c>
      <c r="I1955" s="400">
        <v>7.1920000000000002</v>
      </c>
      <c r="J1955" s="400">
        <v>7.1439000000000004</v>
      </c>
      <c r="K1955" s="400">
        <v>5.9678000000000004</v>
      </c>
      <c r="L1955" s="400">
        <v>11.982799999999999</v>
      </c>
      <c r="M1955" s="400">
        <v>5.9717000000000002</v>
      </c>
      <c r="N1955" s="400">
        <v>6.9508999999999999</v>
      </c>
      <c r="O1955" s="400">
        <v>3.7967</v>
      </c>
      <c r="P1955" s="399">
        <v>2.6002000000000001</v>
      </c>
      <c r="Q1955" s="399">
        <v>5.4358000000000004</v>
      </c>
      <c r="R1955" s="399">
        <v>5.4771999999999998</v>
      </c>
      <c r="S1955" s="399">
        <v>5.3615000000000004</v>
      </c>
      <c r="T1955" s="399">
        <v>14.493</v>
      </c>
      <c r="U1955" s="399">
        <v>12.5976</v>
      </c>
      <c r="V1955" s="399">
        <v>3.0074000000000001</v>
      </c>
      <c r="W1955" s="399">
        <v>3.5937999999999999</v>
      </c>
      <c r="X1955" s="399">
        <v>1.8286</v>
      </c>
      <c r="Y1955" s="399">
        <v>5.2324999999999999</v>
      </c>
      <c r="Z1955" s="399">
        <v>10.9886</v>
      </c>
    </row>
    <row r="1956" spans="1:26">
      <c r="A1956" s="402">
        <v>45383</v>
      </c>
      <c r="B1956" s="400">
        <v>0.52890000000000004</v>
      </c>
      <c r="C1956" s="400">
        <v>0.57450000000000001</v>
      </c>
      <c r="D1956" s="400">
        <v>1.8709</v>
      </c>
      <c r="E1956" s="400">
        <v>1.8806</v>
      </c>
      <c r="F1956" s="400">
        <v>6.7168000000000001</v>
      </c>
      <c r="G1956" s="400">
        <v>6.5117000000000003</v>
      </c>
      <c r="H1956" s="400">
        <v>4.5133000000000001</v>
      </c>
      <c r="I1956" s="400">
        <v>7.3159999999999998</v>
      </c>
      <c r="J1956" s="400">
        <v>7.1882000000000001</v>
      </c>
      <c r="K1956" s="400">
        <v>5.9600999999999997</v>
      </c>
      <c r="L1956" s="400">
        <v>12.0562</v>
      </c>
      <c r="M1956" s="400">
        <v>6.0326000000000004</v>
      </c>
      <c r="N1956" s="400">
        <v>6.9894999999999996</v>
      </c>
      <c r="O1956" s="400">
        <v>3.8813</v>
      </c>
      <c r="P1956" s="399">
        <v>2.6071</v>
      </c>
      <c r="Q1956" s="399">
        <v>5.5041000000000002</v>
      </c>
      <c r="R1956" s="399">
        <v>5.4756</v>
      </c>
      <c r="S1956" s="399">
        <v>5.3616999999999999</v>
      </c>
      <c r="T1956" s="399">
        <v>14.5543</v>
      </c>
      <c r="U1956" s="399">
        <v>12.786300000000001</v>
      </c>
      <c r="V1956" s="399">
        <v>3.0360999999999998</v>
      </c>
      <c r="W1956" s="399">
        <v>3.6690999999999998</v>
      </c>
      <c r="X1956" s="399">
        <v>1.9291</v>
      </c>
      <c r="Y1956" s="399">
        <v>5.3247</v>
      </c>
      <c r="Z1956" s="399">
        <v>11.022600000000001</v>
      </c>
    </row>
    <row r="1957" spans="1:26">
      <c r="A1957" s="402">
        <v>45384</v>
      </c>
      <c r="B1957" s="400">
        <v>0.52629999999999999</v>
      </c>
      <c r="C1957" s="400">
        <v>0.57179999999999997</v>
      </c>
      <c r="D1957" s="400">
        <v>1.8680000000000001</v>
      </c>
      <c r="E1957" s="400">
        <v>1.8774999999999999</v>
      </c>
      <c r="F1957" s="400">
        <v>6.6435000000000004</v>
      </c>
      <c r="G1957" s="400">
        <v>6.4607999999999999</v>
      </c>
      <c r="H1957" s="400">
        <v>4.4965999999999999</v>
      </c>
      <c r="I1957" s="400">
        <v>7.2404999999999999</v>
      </c>
      <c r="J1957" s="400">
        <v>7.1479999999999997</v>
      </c>
      <c r="K1957" s="400">
        <v>5.9420999999999999</v>
      </c>
      <c r="L1957" s="400">
        <v>12.0379</v>
      </c>
      <c r="M1957" s="400">
        <v>6.0105000000000004</v>
      </c>
      <c r="N1957" s="400">
        <v>6.9676</v>
      </c>
      <c r="O1957" s="400">
        <v>3.8738999999999999</v>
      </c>
      <c r="P1957" s="399">
        <v>2.6084999999999998</v>
      </c>
      <c r="Q1957" s="399">
        <v>5.4927000000000001</v>
      </c>
      <c r="R1957" s="399">
        <v>5.4675000000000002</v>
      </c>
      <c r="S1957" s="399">
        <v>5.3544</v>
      </c>
      <c r="T1957" s="399">
        <v>14.436</v>
      </c>
      <c r="U1957" s="399">
        <v>12.7059</v>
      </c>
      <c r="V1957" s="399">
        <v>3.0350000000000001</v>
      </c>
      <c r="W1957" s="399">
        <v>3.6623999999999999</v>
      </c>
      <c r="X1957" s="399">
        <v>1.9267000000000001</v>
      </c>
      <c r="Y1957" s="399">
        <v>5.3178000000000001</v>
      </c>
      <c r="Z1957" s="399">
        <v>10.981999999999999</v>
      </c>
    </row>
    <row r="1958" spans="1:26">
      <c r="A1958" s="402">
        <v>45385</v>
      </c>
      <c r="B1958" s="400">
        <v>0.52349999999999997</v>
      </c>
      <c r="C1958" s="400">
        <v>0.56899999999999995</v>
      </c>
      <c r="D1958" s="400">
        <v>1.8648</v>
      </c>
      <c r="E1958" s="400">
        <v>1.8742000000000001</v>
      </c>
      <c r="F1958" s="400">
        <v>6.6440000000000001</v>
      </c>
      <c r="G1958" s="400">
        <v>6.4446000000000003</v>
      </c>
      <c r="H1958" s="400">
        <v>4.4985999999999997</v>
      </c>
      <c r="I1958" s="400">
        <v>7.2416</v>
      </c>
      <c r="J1958" s="400">
        <v>7.1467000000000001</v>
      </c>
      <c r="K1958" s="400">
        <v>5.9370000000000003</v>
      </c>
      <c r="L1958" s="400">
        <v>12.046099999999999</v>
      </c>
      <c r="M1958" s="400">
        <v>6.0098000000000003</v>
      </c>
      <c r="N1958" s="400">
        <v>6.9690000000000003</v>
      </c>
      <c r="O1958" s="400">
        <v>3.8690000000000002</v>
      </c>
      <c r="P1958" s="399">
        <v>2.6194000000000002</v>
      </c>
      <c r="Q1958" s="399">
        <v>5.4946999999999999</v>
      </c>
      <c r="R1958" s="399">
        <v>5.4642999999999997</v>
      </c>
      <c r="S1958" s="399">
        <v>5.3495999999999997</v>
      </c>
      <c r="T1958" s="399">
        <v>14.4415</v>
      </c>
      <c r="U1958" s="399">
        <v>12.6797</v>
      </c>
      <c r="V1958" s="399">
        <v>3.0314000000000001</v>
      </c>
      <c r="W1958" s="399">
        <v>3.6570999999999998</v>
      </c>
      <c r="X1958" s="399">
        <v>1.9240999999999999</v>
      </c>
      <c r="Y1958" s="399">
        <v>5.3167999999999997</v>
      </c>
      <c r="Z1958" s="399">
        <v>10.9909</v>
      </c>
    </row>
    <row r="1959" spans="1:26">
      <c r="A1959" s="402">
        <v>45386</v>
      </c>
      <c r="B1959" s="400">
        <v>0.52100000000000002</v>
      </c>
      <c r="C1959" s="400">
        <v>0.5665</v>
      </c>
      <c r="D1959" s="400">
        <v>1.8628</v>
      </c>
      <c r="E1959" s="400">
        <v>1.8724000000000001</v>
      </c>
      <c r="F1959" s="400">
        <v>6.6772</v>
      </c>
      <c r="G1959" s="400">
        <v>6.4848999999999997</v>
      </c>
      <c r="H1959" s="400">
        <v>4.5039999999999996</v>
      </c>
      <c r="I1959" s="400">
        <v>7.2754000000000003</v>
      </c>
      <c r="J1959" s="400">
        <v>7.1634000000000002</v>
      </c>
      <c r="K1959" s="400">
        <v>5.9516999999999998</v>
      </c>
      <c r="L1959" s="400">
        <v>12.0388</v>
      </c>
      <c r="M1959" s="400">
        <v>6.0190000000000001</v>
      </c>
      <c r="N1959" s="400">
        <v>6.9819000000000004</v>
      </c>
      <c r="O1959" s="400">
        <v>3.8673999999999999</v>
      </c>
      <c r="P1959" s="399">
        <v>2.6110000000000002</v>
      </c>
      <c r="Q1959" s="399">
        <v>5.4946000000000002</v>
      </c>
      <c r="R1959" s="399">
        <v>5.4653999999999998</v>
      </c>
      <c r="S1959" s="399">
        <v>5.3521999999999998</v>
      </c>
      <c r="T1959" s="399">
        <v>14.493</v>
      </c>
      <c r="U1959" s="399">
        <v>12.746</v>
      </c>
      <c r="V1959" s="399">
        <v>3.0304000000000002</v>
      </c>
      <c r="W1959" s="399">
        <v>3.6551999999999998</v>
      </c>
      <c r="X1959" s="399">
        <v>1.9221999999999999</v>
      </c>
      <c r="Y1959" s="399">
        <v>5.3175999999999997</v>
      </c>
      <c r="Z1959" s="399">
        <v>11.0077</v>
      </c>
    </row>
    <row r="1960" spans="1:26">
      <c r="A1960" s="402">
        <v>45387</v>
      </c>
      <c r="B1960" s="400">
        <v>0.51829999999999998</v>
      </c>
      <c r="C1960" s="400">
        <v>0.56369999999999998</v>
      </c>
      <c r="D1960" s="400">
        <v>1.8595999999999999</v>
      </c>
      <c r="E1960" s="400">
        <v>1.869</v>
      </c>
      <c r="F1960" s="400">
        <v>6.6443000000000003</v>
      </c>
      <c r="G1960" s="400">
        <v>6.4546999999999999</v>
      </c>
      <c r="H1960" s="400">
        <v>4.4949000000000003</v>
      </c>
      <c r="I1960" s="400">
        <v>7.2419000000000002</v>
      </c>
      <c r="J1960" s="400">
        <v>7.1374000000000004</v>
      </c>
      <c r="K1960" s="400">
        <v>5.9142999999999999</v>
      </c>
      <c r="L1960" s="400">
        <v>12.0419</v>
      </c>
      <c r="M1960" s="400">
        <v>5.9865000000000004</v>
      </c>
      <c r="N1960" s="400">
        <v>6.9358000000000004</v>
      </c>
      <c r="O1960" s="400">
        <v>3.8620999999999999</v>
      </c>
      <c r="P1960" s="399">
        <v>2.6230000000000002</v>
      </c>
      <c r="Q1960" s="399">
        <v>5.4905999999999997</v>
      </c>
      <c r="R1960" s="399">
        <v>5.4598000000000004</v>
      </c>
      <c r="S1960" s="399">
        <v>5.3460000000000001</v>
      </c>
      <c r="T1960" s="399">
        <v>14.442500000000001</v>
      </c>
      <c r="U1960" s="399">
        <v>12.698600000000001</v>
      </c>
      <c r="V1960" s="399">
        <v>3.0266000000000002</v>
      </c>
      <c r="W1960" s="399">
        <v>3.6507999999999998</v>
      </c>
      <c r="X1960" s="399">
        <v>1.9191</v>
      </c>
      <c r="Y1960" s="399">
        <v>5.3129</v>
      </c>
      <c r="Z1960" s="399">
        <v>10.9886</v>
      </c>
    </row>
    <row r="1961" spans="1:26">
      <c r="A1961" s="402">
        <v>45390</v>
      </c>
      <c r="B1961" s="400">
        <v>0.51019999999999999</v>
      </c>
      <c r="C1961" s="400">
        <v>0.55559999999999998</v>
      </c>
      <c r="D1961" s="400">
        <v>1.8508</v>
      </c>
      <c r="E1961" s="400">
        <v>1.8607</v>
      </c>
      <c r="F1961" s="400">
        <v>6.6342999999999996</v>
      </c>
      <c r="G1961" s="400">
        <v>6.4481000000000002</v>
      </c>
      <c r="H1961" s="400">
        <v>4.4851999999999999</v>
      </c>
      <c r="I1961" s="400">
        <v>7.2324000000000002</v>
      </c>
      <c r="J1961" s="400">
        <v>7.1246999999999998</v>
      </c>
      <c r="K1961" s="400">
        <v>5.9061000000000003</v>
      </c>
      <c r="L1961" s="400">
        <v>12.019</v>
      </c>
      <c r="M1961" s="400">
        <v>5.9840999999999998</v>
      </c>
      <c r="N1961" s="400">
        <v>6.9394999999999998</v>
      </c>
      <c r="O1961" s="400">
        <v>3.8530000000000002</v>
      </c>
      <c r="P1961" s="399">
        <v>2.6139000000000001</v>
      </c>
      <c r="Q1961" s="399">
        <v>5.4755000000000003</v>
      </c>
      <c r="R1961" s="399">
        <v>5.4497</v>
      </c>
      <c r="S1961" s="399">
        <v>5.3372000000000002</v>
      </c>
      <c r="T1961" s="399">
        <v>14.4331</v>
      </c>
      <c r="U1961" s="399">
        <v>12.694000000000001</v>
      </c>
      <c r="V1961" s="399">
        <v>3.0150999999999999</v>
      </c>
      <c r="W1961" s="399">
        <v>3.6406999999999998</v>
      </c>
      <c r="X1961" s="399">
        <v>1.9109</v>
      </c>
      <c r="Y1961" s="399">
        <v>5.3041999999999998</v>
      </c>
      <c r="Z1961" s="399">
        <v>10.9757</v>
      </c>
    </row>
    <row r="1962" spans="1:26">
      <c r="A1962" s="402">
        <v>45391</v>
      </c>
      <c r="B1962" s="400">
        <v>0.50760000000000005</v>
      </c>
      <c r="C1962" s="400">
        <v>0.55300000000000005</v>
      </c>
      <c r="D1962" s="400">
        <v>1.8489</v>
      </c>
      <c r="E1962" s="400">
        <v>1.8586</v>
      </c>
      <c r="F1962" s="400">
        <v>6.6731999999999996</v>
      </c>
      <c r="G1962" s="400">
        <v>6.4752999999999998</v>
      </c>
      <c r="H1962" s="400">
        <v>4.4934000000000003</v>
      </c>
      <c r="I1962" s="400">
        <v>7.2723000000000004</v>
      </c>
      <c r="J1962" s="400">
        <v>7.1467999999999998</v>
      </c>
      <c r="K1962" s="400">
        <v>5.9268000000000001</v>
      </c>
      <c r="L1962" s="400">
        <v>12.009499999999999</v>
      </c>
      <c r="M1962" s="400">
        <v>6.0056000000000003</v>
      </c>
      <c r="N1962" s="400">
        <v>6.9669999999999996</v>
      </c>
      <c r="O1962" s="400">
        <v>3.8521999999999998</v>
      </c>
      <c r="P1962" s="399">
        <v>2.6113</v>
      </c>
      <c r="Q1962" s="399">
        <v>5.4733999999999998</v>
      </c>
      <c r="R1962" s="399">
        <v>5.4509999999999996</v>
      </c>
      <c r="S1962" s="399">
        <v>5.3380000000000001</v>
      </c>
      <c r="T1962" s="399">
        <v>14.4992</v>
      </c>
      <c r="U1962" s="399">
        <v>12.741099999999999</v>
      </c>
      <c r="V1962" s="399">
        <v>3.0144000000000002</v>
      </c>
      <c r="W1962" s="399">
        <v>3.6398000000000001</v>
      </c>
      <c r="X1962" s="399">
        <v>1.9093</v>
      </c>
      <c r="Y1962" s="399">
        <v>5.306</v>
      </c>
      <c r="Z1962" s="399">
        <v>11.000999999999999</v>
      </c>
    </row>
    <row r="1963" spans="1:26">
      <c r="A1963" s="402">
        <v>45392</v>
      </c>
      <c r="B1963" s="400">
        <v>0.50480000000000003</v>
      </c>
      <c r="C1963" s="400">
        <v>0.55020000000000002</v>
      </c>
      <c r="D1963" s="400">
        <v>1.8448</v>
      </c>
      <c r="E1963" s="400">
        <v>1.8551</v>
      </c>
      <c r="F1963" s="400">
        <v>6.6524000000000001</v>
      </c>
      <c r="G1963" s="400">
        <v>6.4630000000000001</v>
      </c>
      <c r="H1963" s="400">
        <v>4.4828000000000001</v>
      </c>
      <c r="I1963" s="400">
        <v>7.2516999999999996</v>
      </c>
      <c r="J1963" s="400">
        <v>7.1092000000000004</v>
      </c>
      <c r="K1963" s="400">
        <v>5.8686999999999996</v>
      </c>
      <c r="L1963" s="400">
        <v>11.9941</v>
      </c>
      <c r="M1963" s="400">
        <v>5.9622999999999999</v>
      </c>
      <c r="N1963" s="400">
        <v>6.9059999999999997</v>
      </c>
      <c r="O1963" s="400">
        <v>3.8433999999999999</v>
      </c>
      <c r="P1963" s="399">
        <v>2.6109</v>
      </c>
      <c r="Q1963" s="399">
        <v>5.4637000000000002</v>
      </c>
      <c r="R1963" s="399">
        <v>5.4444999999999997</v>
      </c>
      <c r="S1963" s="399">
        <v>5.3329000000000004</v>
      </c>
      <c r="T1963" s="399">
        <v>14.4697</v>
      </c>
      <c r="U1963" s="399">
        <v>12.7235</v>
      </c>
      <c r="V1963" s="399">
        <v>3.0106999999999999</v>
      </c>
      <c r="W1963" s="399">
        <v>3.6324999999999998</v>
      </c>
      <c r="X1963" s="399">
        <v>1.9053</v>
      </c>
      <c r="Y1963" s="399">
        <v>5.2992999999999997</v>
      </c>
      <c r="Z1963" s="399">
        <v>10.981299999999999</v>
      </c>
    </row>
    <row r="1964" spans="1:26">
      <c r="A1964" s="402">
        <v>45393</v>
      </c>
      <c r="B1964" s="400">
        <v>0.50209999999999999</v>
      </c>
      <c r="C1964" s="400">
        <v>0.54749999999999999</v>
      </c>
      <c r="D1964" s="400">
        <v>1.8416999999999999</v>
      </c>
      <c r="E1964" s="400">
        <v>1.8516999999999999</v>
      </c>
      <c r="F1964" s="400">
        <v>6.6177000000000001</v>
      </c>
      <c r="G1964" s="400">
        <v>6.4267000000000003</v>
      </c>
      <c r="H1964" s="400">
        <v>4.4707999999999997</v>
      </c>
      <c r="I1964" s="400">
        <v>7.2165999999999997</v>
      </c>
      <c r="J1964" s="400">
        <v>7.0740999999999996</v>
      </c>
      <c r="K1964" s="400">
        <v>5.8513999999999999</v>
      </c>
      <c r="L1964" s="400">
        <v>11.9429</v>
      </c>
      <c r="M1964" s="400">
        <v>5.9451000000000001</v>
      </c>
      <c r="N1964" s="400">
        <v>6.8821000000000003</v>
      </c>
      <c r="O1964" s="400">
        <v>3.8371</v>
      </c>
      <c r="P1964" s="399">
        <v>2.6263999999999998</v>
      </c>
      <c r="Q1964" s="399">
        <v>5.4509999999999996</v>
      </c>
      <c r="R1964" s="399">
        <v>5.4382999999999999</v>
      </c>
      <c r="S1964" s="399">
        <v>5.3258000000000001</v>
      </c>
      <c r="T1964" s="399">
        <v>14.418100000000001</v>
      </c>
      <c r="U1964" s="399">
        <v>12.666</v>
      </c>
      <c r="V1964" s="399">
        <v>3.0045000000000002</v>
      </c>
      <c r="W1964" s="399">
        <v>3.6267999999999998</v>
      </c>
      <c r="X1964" s="399">
        <v>1.9020999999999999</v>
      </c>
      <c r="Y1964" s="399">
        <v>5.2930000000000001</v>
      </c>
      <c r="Z1964" s="399">
        <v>10.9544</v>
      </c>
    </row>
    <row r="1965" spans="1:26">
      <c r="A1965" s="402">
        <v>45394</v>
      </c>
      <c r="B1965" s="400">
        <v>0.49980000000000002</v>
      </c>
      <c r="C1965" s="400">
        <v>0.54500000000000004</v>
      </c>
      <c r="D1965" s="400">
        <v>1.8412999999999999</v>
      </c>
      <c r="E1965" s="400">
        <v>1.8505</v>
      </c>
      <c r="F1965" s="400">
        <v>6.6681999999999997</v>
      </c>
      <c r="G1965" s="400">
        <v>6.4622000000000002</v>
      </c>
      <c r="H1965" s="400">
        <v>4.4831000000000003</v>
      </c>
      <c r="I1965" s="400">
        <v>7.2674000000000003</v>
      </c>
      <c r="J1965" s="400">
        <v>7.0975000000000001</v>
      </c>
      <c r="K1965" s="400">
        <v>5.8628</v>
      </c>
      <c r="L1965" s="400">
        <v>11.94</v>
      </c>
      <c r="M1965" s="400">
        <v>5.9545000000000003</v>
      </c>
      <c r="N1965" s="400">
        <v>6.8860999999999999</v>
      </c>
      <c r="O1965" s="400">
        <v>3.8328000000000002</v>
      </c>
      <c r="P1965" s="399">
        <v>2.6269999999999998</v>
      </c>
      <c r="Q1965" s="399">
        <v>5.4499000000000004</v>
      </c>
      <c r="R1965" s="399">
        <v>5.4442000000000004</v>
      </c>
      <c r="S1965" s="399">
        <v>5.3293999999999997</v>
      </c>
      <c r="T1965" s="399">
        <v>14.497999999999999</v>
      </c>
      <c r="U1965" s="399">
        <v>12.7248</v>
      </c>
      <c r="V1965" s="399">
        <v>3.0015000000000001</v>
      </c>
      <c r="W1965" s="399">
        <v>3.6238000000000001</v>
      </c>
      <c r="X1965" s="399">
        <v>1.9015</v>
      </c>
      <c r="Y1965" s="399">
        <v>5.2976999999999999</v>
      </c>
      <c r="Z1965" s="399">
        <v>10.985900000000001</v>
      </c>
    </row>
    <row r="1966" spans="1:26">
      <c r="A1966" s="402">
        <v>45397</v>
      </c>
      <c r="B1966" s="400">
        <v>0.49170000000000003</v>
      </c>
      <c r="C1966" s="400">
        <v>0.53690000000000004</v>
      </c>
      <c r="D1966" s="400">
        <v>1.8326</v>
      </c>
      <c r="E1966" s="400">
        <v>1.8432999999999999</v>
      </c>
      <c r="F1966" s="400">
        <v>6.6158999999999999</v>
      </c>
      <c r="G1966" s="400">
        <v>6.4212999999999996</v>
      </c>
      <c r="H1966" s="400">
        <v>4.4618000000000002</v>
      </c>
      <c r="I1966" s="400">
        <v>7.2145000000000001</v>
      </c>
      <c r="J1966" s="400">
        <v>7.0529000000000002</v>
      </c>
      <c r="K1966" s="400">
        <v>5.8156999999999996</v>
      </c>
      <c r="L1966" s="400">
        <v>11.9314</v>
      </c>
      <c r="M1966" s="400">
        <v>5.9143999999999997</v>
      </c>
      <c r="N1966" s="400">
        <v>6.8407</v>
      </c>
      <c r="O1966" s="400">
        <v>3.8309000000000002</v>
      </c>
      <c r="P1966" s="399">
        <v>2.6227999999999998</v>
      </c>
      <c r="Q1966" s="399">
        <v>5.4383999999999997</v>
      </c>
      <c r="R1966" s="399">
        <v>5.4310999999999998</v>
      </c>
      <c r="S1966" s="399">
        <v>5.3174000000000001</v>
      </c>
      <c r="T1966" s="399">
        <v>14.418699999999999</v>
      </c>
      <c r="U1966" s="399">
        <v>12.661199999999999</v>
      </c>
      <c r="V1966" s="399">
        <v>2.9929999999999999</v>
      </c>
      <c r="W1966" s="399">
        <v>3.6198999999999999</v>
      </c>
      <c r="X1966" s="399">
        <v>1.8926000000000001</v>
      </c>
      <c r="Y1966" s="399">
        <v>5.2849000000000004</v>
      </c>
      <c r="Z1966" s="399">
        <v>10.9435</v>
      </c>
    </row>
    <row r="1967" spans="1:26">
      <c r="A1967" s="402">
        <v>45398</v>
      </c>
      <c r="B1967" s="400">
        <v>0.4889</v>
      </c>
      <c r="C1967" s="400">
        <v>0.53410000000000002</v>
      </c>
      <c r="D1967" s="400">
        <v>1.8291999999999999</v>
      </c>
      <c r="E1967" s="400">
        <v>1.8398000000000001</v>
      </c>
      <c r="F1967" s="400">
        <v>6.5842000000000001</v>
      </c>
      <c r="G1967" s="400">
        <v>6.3954000000000004</v>
      </c>
      <c r="H1967" s="400">
        <v>4.4452999999999996</v>
      </c>
      <c r="I1967" s="400">
        <v>7.1824000000000003</v>
      </c>
      <c r="J1967" s="400">
        <v>7.0327000000000002</v>
      </c>
      <c r="K1967" s="400">
        <v>5.7965</v>
      </c>
      <c r="L1967" s="400">
        <v>11.9208</v>
      </c>
      <c r="M1967" s="400">
        <v>5.8837999999999999</v>
      </c>
      <c r="N1967" s="400">
        <v>6.8019999999999996</v>
      </c>
      <c r="O1967" s="400">
        <v>3.8214999999999999</v>
      </c>
      <c r="P1967" s="399">
        <v>2.6396999999999999</v>
      </c>
      <c r="Q1967" s="399">
        <v>5.4260999999999999</v>
      </c>
      <c r="R1967" s="399">
        <v>5.4246999999999996</v>
      </c>
      <c r="S1967" s="399">
        <v>5.3113000000000001</v>
      </c>
      <c r="T1967" s="399">
        <v>14.37</v>
      </c>
      <c r="U1967" s="399">
        <v>12.6205</v>
      </c>
      <c r="V1967" s="399">
        <v>2.9740000000000002</v>
      </c>
      <c r="W1967" s="399">
        <v>3.6082999999999998</v>
      </c>
      <c r="X1967" s="399">
        <v>1.8885000000000001</v>
      </c>
      <c r="Y1967" s="399">
        <v>5.2756999999999996</v>
      </c>
      <c r="Z1967" s="399">
        <v>10.908200000000001</v>
      </c>
    </row>
    <row r="1968" spans="1:26">
      <c r="A1968" s="402">
        <v>45399</v>
      </c>
      <c r="B1968" s="400">
        <v>0.48630000000000001</v>
      </c>
      <c r="C1968" s="400">
        <v>0.53149999999999997</v>
      </c>
      <c r="D1968" s="400">
        <v>1.8264</v>
      </c>
      <c r="E1968" s="400">
        <v>1.8371</v>
      </c>
      <c r="F1968" s="400">
        <v>6.5997000000000003</v>
      </c>
      <c r="G1968" s="400">
        <v>6.4086999999999996</v>
      </c>
      <c r="H1968" s="400">
        <v>4.4493</v>
      </c>
      <c r="I1968" s="400">
        <v>7.1985999999999999</v>
      </c>
      <c r="J1968" s="400">
        <v>7.0449000000000002</v>
      </c>
      <c r="K1968" s="400">
        <v>5.8211000000000004</v>
      </c>
      <c r="L1968" s="400">
        <v>11.906599999999999</v>
      </c>
      <c r="M1968" s="400">
        <v>5.9051999999999998</v>
      </c>
      <c r="N1968" s="400">
        <v>6.8303000000000003</v>
      </c>
      <c r="O1968" s="400">
        <v>3.8197000000000001</v>
      </c>
      <c r="P1968" s="399">
        <v>2.6364000000000001</v>
      </c>
      <c r="Q1968" s="399">
        <v>5.4268999999999998</v>
      </c>
      <c r="R1968" s="399">
        <v>5.4231999999999996</v>
      </c>
      <c r="S1968" s="399">
        <v>5.3095999999999997</v>
      </c>
      <c r="T1968" s="399">
        <v>14.3963</v>
      </c>
      <c r="U1968" s="399">
        <v>12.6441</v>
      </c>
      <c r="V1968" s="399">
        <v>2.9729999999999999</v>
      </c>
      <c r="W1968" s="399">
        <v>3.6065999999999998</v>
      </c>
      <c r="X1968" s="399">
        <v>1.8863000000000001</v>
      </c>
      <c r="Y1968" s="399">
        <v>5.2755999999999998</v>
      </c>
      <c r="Z1968" s="399">
        <v>10.923999999999999</v>
      </c>
    </row>
    <row r="1969" spans="1:26">
      <c r="A1969" s="402">
        <v>45400</v>
      </c>
      <c r="B1969" s="400">
        <v>0.48370000000000002</v>
      </c>
      <c r="C1969" s="400">
        <v>0.52880000000000005</v>
      </c>
      <c r="D1969" s="400">
        <v>1.8231999999999999</v>
      </c>
      <c r="E1969" s="400">
        <v>1.8341000000000001</v>
      </c>
      <c r="F1969" s="400">
        <v>6.5918999999999999</v>
      </c>
      <c r="G1969" s="400">
        <v>6.4042000000000003</v>
      </c>
      <c r="H1969" s="400">
        <v>4.4455</v>
      </c>
      <c r="I1969" s="400">
        <v>7.1909999999999998</v>
      </c>
      <c r="J1969" s="400">
        <v>7.04</v>
      </c>
      <c r="K1969" s="400">
        <v>5.8044000000000002</v>
      </c>
      <c r="L1969" s="400">
        <v>11.9185</v>
      </c>
      <c r="M1969" s="400">
        <v>5.8948999999999998</v>
      </c>
      <c r="N1969" s="400">
        <v>6.8188000000000004</v>
      </c>
      <c r="O1969" s="400">
        <v>3.8155999999999999</v>
      </c>
      <c r="P1969" s="399">
        <v>2.6354000000000002</v>
      </c>
      <c r="Q1969" s="399">
        <v>5.4314</v>
      </c>
      <c r="R1969" s="399">
        <v>5.4192</v>
      </c>
      <c r="S1969" s="399">
        <v>5.3060999999999998</v>
      </c>
      <c r="T1969" s="399">
        <v>14.385199999999999</v>
      </c>
      <c r="U1969" s="399">
        <v>12.637600000000001</v>
      </c>
      <c r="V1969" s="399">
        <v>2.9716</v>
      </c>
      <c r="W1969" s="399">
        <v>3.6027999999999998</v>
      </c>
      <c r="X1969" s="399">
        <v>1.8833</v>
      </c>
      <c r="Y1969" s="399">
        <v>5.2728000000000002</v>
      </c>
      <c r="Z1969" s="399">
        <v>10.920400000000001</v>
      </c>
    </row>
    <row r="1970" spans="1:26">
      <c r="A1970" s="402">
        <v>45401</v>
      </c>
      <c r="B1970" s="400">
        <v>0.48099999999999998</v>
      </c>
      <c r="C1970" s="400">
        <v>0.52600000000000002</v>
      </c>
      <c r="D1970" s="400">
        <v>1.82</v>
      </c>
      <c r="E1970" s="400">
        <v>1.831</v>
      </c>
      <c r="F1970" s="400">
        <v>6.5841000000000003</v>
      </c>
      <c r="G1970" s="400">
        <v>6.3987999999999996</v>
      </c>
      <c r="H1970" s="400">
        <v>4.4394</v>
      </c>
      <c r="I1970" s="400">
        <v>7.1835000000000004</v>
      </c>
      <c r="J1970" s="400">
        <v>7.0442</v>
      </c>
      <c r="K1970" s="400">
        <v>5.8108000000000004</v>
      </c>
      <c r="L1970" s="400">
        <v>11.941800000000001</v>
      </c>
      <c r="M1970" s="400">
        <v>5.8960999999999997</v>
      </c>
      <c r="N1970" s="400">
        <v>6.8236999999999997</v>
      </c>
      <c r="O1970" s="400">
        <v>3.8138000000000001</v>
      </c>
      <c r="P1970" s="399">
        <v>2.6339000000000001</v>
      </c>
      <c r="Q1970" s="399">
        <v>5.4298000000000002</v>
      </c>
      <c r="R1970" s="399">
        <v>5.415</v>
      </c>
      <c r="S1970" s="399">
        <v>5.3022</v>
      </c>
      <c r="T1970" s="399">
        <v>14.375999999999999</v>
      </c>
      <c r="U1970" s="399">
        <v>12.6317</v>
      </c>
      <c r="V1970" s="399">
        <v>2.9676999999999998</v>
      </c>
      <c r="W1970" s="399">
        <v>3.6004</v>
      </c>
      <c r="X1970" s="399">
        <v>1.88</v>
      </c>
      <c r="Y1970" s="399">
        <v>5.2683999999999997</v>
      </c>
      <c r="Z1970" s="399">
        <v>10.910500000000001</v>
      </c>
    </row>
    <row r="1971" spans="1:26">
      <c r="A1971" s="402">
        <v>45404</v>
      </c>
      <c r="B1971" s="400">
        <v>0.47310000000000002</v>
      </c>
      <c r="C1971" s="400">
        <v>0.5181</v>
      </c>
      <c r="D1971" s="400">
        <v>1.8129</v>
      </c>
      <c r="E1971" s="400">
        <v>1.8239000000000001</v>
      </c>
      <c r="F1971" s="400">
        <v>6.5849000000000002</v>
      </c>
      <c r="G1971" s="400">
        <v>6.4099000000000004</v>
      </c>
      <c r="H1971" s="400">
        <v>4.4375</v>
      </c>
      <c r="I1971" s="400">
        <v>7.1837999999999997</v>
      </c>
      <c r="J1971" s="400">
        <v>7.0321999999999996</v>
      </c>
      <c r="K1971" s="400">
        <v>5.7984999999999998</v>
      </c>
      <c r="L1971" s="400">
        <v>11.906000000000001</v>
      </c>
      <c r="M1971" s="400">
        <v>5.8914</v>
      </c>
      <c r="N1971" s="400">
        <v>6.8151000000000002</v>
      </c>
      <c r="O1971" s="400">
        <v>3.8071999999999999</v>
      </c>
      <c r="P1971" s="399">
        <v>2.6307999999999998</v>
      </c>
      <c r="Q1971" s="399">
        <v>5.4242999999999997</v>
      </c>
      <c r="R1971" s="399">
        <v>5.4097</v>
      </c>
      <c r="S1971" s="399">
        <v>5.2976999999999999</v>
      </c>
      <c r="T1971" s="399">
        <v>14.3773</v>
      </c>
      <c r="U1971" s="399">
        <v>12.6533</v>
      </c>
      <c r="V1971" s="399">
        <v>2.9630000000000001</v>
      </c>
      <c r="W1971" s="399">
        <v>3.5948000000000002</v>
      </c>
      <c r="X1971" s="399">
        <v>1.8736999999999999</v>
      </c>
      <c r="Y1971" s="399">
        <v>5.2647000000000004</v>
      </c>
      <c r="Z1971" s="399">
        <v>10.912599999999999</v>
      </c>
    </row>
    <row r="1972" spans="1:26">
      <c r="A1972" s="402">
        <v>45405</v>
      </c>
      <c r="B1972" s="400">
        <v>0.47049999999999997</v>
      </c>
      <c r="C1972" s="400">
        <v>0.51539999999999997</v>
      </c>
      <c r="D1972" s="400">
        <v>1.8101</v>
      </c>
      <c r="E1972" s="400">
        <v>1.8211999999999999</v>
      </c>
      <c r="F1972" s="400">
        <v>6.5759999999999996</v>
      </c>
      <c r="G1972" s="400">
        <v>6.4082999999999997</v>
      </c>
      <c r="H1972" s="400">
        <v>4.4356</v>
      </c>
      <c r="I1972" s="400">
        <v>7.1745000000000001</v>
      </c>
      <c r="J1972" s="400">
        <v>7.0217999999999998</v>
      </c>
      <c r="K1972" s="400">
        <v>5.7949000000000002</v>
      </c>
      <c r="L1972" s="400">
        <v>11.8795</v>
      </c>
      <c r="M1972" s="400">
        <v>5.8917000000000002</v>
      </c>
      <c r="N1972" s="400">
        <v>6.8192000000000004</v>
      </c>
      <c r="O1972" s="400">
        <v>3.8081999999999998</v>
      </c>
      <c r="P1972" s="399">
        <v>2.6153</v>
      </c>
      <c r="Q1972" s="399">
        <v>5.4237000000000002</v>
      </c>
      <c r="R1972" s="399">
        <v>5.4067999999999996</v>
      </c>
      <c r="S1972" s="399">
        <v>5.2957000000000001</v>
      </c>
      <c r="T1972" s="399">
        <v>14.3622</v>
      </c>
      <c r="U1972" s="399">
        <v>12.651</v>
      </c>
      <c r="V1972" s="399">
        <v>2.9634</v>
      </c>
      <c r="W1972" s="399">
        <v>3.5952000000000002</v>
      </c>
      <c r="X1972" s="399">
        <v>1.8712</v>
      </c>
      <c r="Y1972" s="399">
        <v>5.2626999999999997</v>
      </c>
      <c r="Z1972" s="399">
        <v>10.9093</v>
      </c>
    </row>
    <row r="1973" spans="1:26">
      <c r="A1973" s="402">
        <v>45406</v>
      </c>
      <c r="B1973" s="400">
        <v>0.4677</v>
      </c>
      <c r="C1973" s="400">
        <v>0.51249999999999996</v>
      </c>
      <c r="D1973" s="400">
        <v>1.8064</v>
      </c>
      <c r="E1973" s="400">
        <v>1.8174999999999999</v>
      </c>
      <c r="F1973" s="400">
        <v>6.5251999999999999</v>
      </c>
      <c r="G1973" s="400">
        <v>6.3559000000000001</v>
      </c>
      <c r="H1973" s="400">
        <v>4.4215</v>
      </c>
      <c r="I1973" s="400">
        <v>7.1228999999999996</v>
      </c>
      <c r="J1973" s="400">
        <v>6.9932999999999996</v>
      </c>
      <c r="K1973" s="400">
        <v>5.7733999999999996</v>
      </c>
      <c r="L1973" s="400">
        <v>11.880800000000001</v>
      </c>
      <c r="M1973" s="400">
        <v>5.8710000000000004</v>
      </c>
      <c r="N1973" s="400">
        <v>6.7948000000000004</v>
      </c>
      <c r="O1973" s="400">
        <v>3.8031999999999999</v>
      </c>
      <c r="P1973" s="399">
        <v>2.6154000000000002</v>
      </c>
      <c r="Q1973" s="399">
        <v>5.4203000000000001</v>
      </c>
      <c r="R1973" s="399">
        <v>5.399</v>
      </c>
      <c r="S1973" s="399">
        <v>5.2876000000000003</v>
      </c>
      <c r="T1973" s="399">
        <v>14.283799999999999</v>
      </c>
      <c r="U1973" s="399">
        <v>12.5663</v>
      </c>
      <c r="V1973" s="399">
        <v>2.9603999999999999</v>
      </c>
      <c r="W1973" s="399">
        <v>3.5909</v>
      </c>
      <c r="X1973" s="399">
        <v>1.8676999999999999</v>
      </c>
      <c r="Y1973" s="399">
        <v>5.2556000000000003</v>
      </c>
      <c r="Z1973" s="399">
        <v>10.877000000000001</v>
      </c>
    </row>
    <row r="1974" spans="1:26">
      <c r="A1974" s="402">
        <v>45407</v>
      </c>
      <c r="B1974" s="400">
        <v>0.46500000000000002</v>
      </c>
      <c r="C1974" s="400">
        <v>0.50980000000000003</v>
      </c>
      <c r="D1974" s="400">
        <v>1.8048</v>
      </c>
      <c r="E1974" s="400">
        <v>1.8143</v>
      </c>
      <c r="F1974" s="400">
        <v>6.5167000000000002</v>
      </c>
      <c r="G1974" s="400">
        <v>6.3468</v>
      </c>
      <c r="H1974" s="400">
        <v>4.4124999999999996</v>
      </c>
      <c r="I1974" s="400">
        <v>7.1159999999999997</v>
      </c>
      <c r="J1974" s="400">
        <v>6.9798</v>
      </c>
      <c r="K1974" s="400">
        <v>5.7539999999999996</v>
      </c>
      <c r="L1974" s="400">
        <v>11.8748</v>
      </c>
      <c r="M1974" s="400">
        <v>5.8516000000000004</v>
      </c>
      <c r="N1974" s="400">
        <v>6.7713999999999999</v>
      </c>
      <c r="O1974" s="400">
        <v>3.7934000000000001</v>
      </c>
      <c r="P1974" s="399">
        <v>2.6116000000000001</v>
      </c>
      <c r="Q1974" s="399">
        <v>5.4112</v>
      </c>
      <c r="R1974" s="399">
        <v>5.4055999999999997</v>
      </c>
      <c r="S1974" s="399">
        <v>5.2830000000000004</v>
      </c>
      <c r="T1974" s="399">
        <v>14.2963</v>
      </c>
      <c r="U1974" s="399">
        <v>12.5533</v>
      </c>
      <c r="V1974" s="399">
        <v>2.9540999999999999</v>
      </c>
      <c r="W1974" s="399">
        <v>3.5813000000000001</v>
      </c>
      <c r="X1974" s="399">
        <v>1.8641000000000001</v>
      </c>
      <c r="Y1974" s="399">
        <v>5.2492999999999999</v>
      </c>
      <c r="Z1974" s="399">
        <v>10.861499999999999</v>
      </c>
    </row>
    <row r="1975" spans="1:26">
      <c r="A1975" s="402">
        <v>45408</v>
      </c>
      <c r="B1975" s="400">
        <v>0.46239999999999998</v>
      </c>
      <c r="C1975" s="400">
        <v>0.50719999999999998</v>
      </c>
      <c r="D1975" s="400">
        <v>1.8027</v>
      </c>
      <c r="E1975" s="400">
        <v>1.8122</v>
      </c>
      <c r="F1975" s="400">
        <v>6.5435999999999996</v>
      </c>
      <c r="G1975" s="400">
        <v>6.3728999999999996</v>
      </c>
      <c r="H1975" s="400">
        <v>4.4179000000000004</v>
      </c>
      <c r="I1975" s="400">
        <v>7.1433999999999997</v>
      </c>
      <c r="J1975" s="400">
        <v>6.9835000000000003</v>
      </c>
      <c r="K1975" s="400">
        <v>5.7656000000000001</v>
      </c>
      <c r="L1975" s="400">
        <v>11.862</v>
      </c>
      <c r="M1975" s="400">
        <v>5.8685999999999998</v>
      </c>
      <c r="N1975" s="400">
        <v>6.7908999999999997</v>
      </c>
      <c r="O1975" s="400">
        <v>3.7917000000000001</v>
      </c>
      <c r="P1975" s="399">
        <v>2.6135000000000002</v>
      </c>
      <c r="Q1975" s="399">
        <v>5.4093</v>
      </c>
      <c r="R1975" s="399">
        <v>5.4063999999999997</v>
      </c>
      <c r="S1975" s="399">
        <v>5.2843999999999998</v>
      </c>
      <c r="T1975" s="399">
        <v>14.3391</v>
      </c>
      <c r="U1975" s="399">
        <v>12.5961</v>
      </c>
      <c r="V1975" s="399">
        <v>2.944</v>
      </c>
      <c r="W1975" s="399">
        <v>3.5787</v>
      </c>
      <c r="X1975" s="399">
        <v>1.8621000000000001</v>
      </c>
      <c r="Y1975" s="399">
        <v>5.2511000000000001</v>
      </c>
      <c r="Z1975" s="399">
        <v>10.8775</v>
      </c>
    </row>
    <row r="1976" spans="1:26">
      <c r="A1976" s="402">
        <v>45411</v>
      </c>
      <c r="B1976" s="400">
        <v>0.45450000000000002</v>
      </c>
      <c r="C1976" s="400">
        <v>0.49919999999999998</v>
      </c>
      <c r="D1976" s="400">
        <v>1.7955000000000001</v>
      </c>
      <c r="E1976" s="400">
        <v>1.8048999999999999</v>
      </c>
      <c r="F1976" s="400">
        <v>6.5701000000000001</v>
      </c>
      <c r="G1976" s="400">
        <v>6.3925000000000001</v>
      </c>
      <c r="H1976" s="400">
        <v>4.4189999999999996</v>
      </c>
      <c r="I1976" s="400">
        <v>7.1704999999999997</v>
      </c>
      <c r="J1976" s="400">
        <v>6.9969000000000001</v>
      </c>
      <c r="K1976" s="400">
        <v>5.7777000000000003</v>
      </c>
      <c r="L1976" s="400">
        <v>11.853899999999999</v>
      </c>
      <c r="M1976" s="400">
        <v>5.8794000000000004</v>
      </c>
      <c r="N1976" s="400">
        <v>6.8080999999999996</v>
      </c>
      <c r="O1976" s="400">
        <v>3.7846000000000002</v>
      </c>
      <c r="P1976" s="399">
        <v>2.6008</v>
      </c>
      <c r="Q1976" s="399">
        <v>5.4053000000000004</v>
      </c>
      <c r="R1976" s="399">
        <v>5.4020999999999999</v>
      </c>
      <c r="S1976" s="399">
        <v>5.2793999999999999</v>
      </c>
      <c r="T1976" s="399">
        <v>14.387499999999999</v>
      </c>
      <c r="U1976" s="399">
        <v>12.6348</v>
      </c>
      <c r="V1976" s="399">
        <v>2.9384999999999999</v>
      </c>
      <c r="W1976" s="399">
        <v>3.5716999999999999</v>
      </c>
      <c r="X1976" s="399">
        <v>1.8552999999999999</v>
      </c>
      <c r="Y1976" s="399">
        <v>5.2477999999999998</v>
      </c>
      <c r="Z1976" s="399">
        <v>10.8912</v>
      </c>
    </row>
    <row r="1977" spans="1:26">
      <c r="A1977" s="402">
        <v>45412</v>
      </c>
      <c r="B1977" s="400">
        <v>0.45219999999999999</v>
      </c>
      <c r="C1977" s="400">
        <v>0.49630000000000002</v>
      </c>
      <c r="D1977" s="400">
        <v>1.7923</v>
      </c>
      <c r="E1977" s="400">
        <v>1.8010999999999999</v>
      </c>
      <c r="F1977" s="400">
        <v>6.5449999999999999</v>
      </c>
      <c r="G1977" s="400">
        <v>6.3731999999999998</v>
      </c>
      <c r="H1977" s="400">
        <v>4.4069000000000003</v>
      </c>
      <c r="I1977" s="400">
        <v>7.1456</v>
      </c>
      <c r="J1977" s="400">
        <v>6.9824999999999999</v>
      </c>
      <c r="K1977" s="400">
        <v>5.7618</v>
      </c>
      <c r="L1977" s="400">
        <v>11.865399999999999</v>
      </c>
      <c r="M1977" s="400">
        <v>5.8594999999999997</v>
      </c>
      <c r="N1977" s="400">
        <v>6.7838000000000003</v>
      </c>
      <c r="O1977" s="400">
        <v>3.7810000000000001</v>
      </c>
      <c r="P1977" s="399">
        <v>2.6004</v>
      </c>
      <c r="Q1977" s="399">
        <v>5.4013</v>
      </c>
      <c r="R1977" s="399">
        <v>5.3971</v>
      </c>
      <c r="S1977" s="399">
        <v>5.2728999999999999</v>
      </c>
      <c r="T1977" s="399">
        <v>14.3491</v>
      </c>
      <c r="U1977" s="399">
        <v>12.6126</v>
      </c>
      <c r="V1977" s="399">
        <v>2.9363999999999999</v>
      </c>
      <c r="W1977" s="399">
        <v>3.5687000000000002</v>
      </c>
      <c r="X1977" s="399">
        <v>1.8511</v>
      </c>
      <c r="Y1977" s="399">
        <v>5.2404999999999999</v>
      </c>
      <c r="Z1977" s="399">
        <v>10.8682</v>
      </c>
    </row>
    <row r="1978" spans="1:26">
      <c r="A1978" s="402">
        <v>45413</v>
      </c>
      <c r="B1978" s="400">
        <v>0.54620000000000002</v>
      </c>
      <c r="C1978" s="400">
        <v>0.56830000000000003</v>
      </c>
      <c r="D1978" s="400">
        <v>1.8487</v>
      </c>
      <c r="E1978" s="400">
        <v>1.8452999999999999</v>
      </c>
      <c r="F1978" s="400">
        <v>6.6584000000000003</v>
      </c>
      <c r="G1978" s="400">
        <v>6.3857999999999997</v>
      </c>
      <c r="H1978" s="400">
        <v>4.4588000000000001</v>
      </c>
      <c r="I1978" s="400">
        <v>7.1841999999999997</v>
      </c>
      <c r="J1978" s="400">
        <v>7.0260999999999996</v>
      </c>
      <c r="K1978" s="400">
        <v>5.8304999999999998</v>
      </c>
      <c r="L1978" s="400">
        <v>11.8932</v>
      </c>
      <c r="M1978" s="400">
        <v>5.9358000000000004</v>
      </c>
      <c r="N1978" s="400">
        <v>6.8727999999999998</v>
      </c>
      <c r="O1978" s="400">
        <v>3.8515999999999999</v>
      </c>
      <c r="P1978" s="399">
        <v>2.6755</v>
      </c>
      <c r="Q1978" s="399">
        <v>5.4367999999999999</v>
      </c>
      <c r="R1978" s="399">
        <v>5.4832000000000001</v>
      </c>
      <c r="S1978" s="399">
        <v>5.3897000000000004</v>
      </c>
      <c r="T1978" s="399">
        <v>14.355499999999999</v>
      </c>
      <c r="U1978" s="399">
        <v>12.553599999999999</v>
      </c>
      <c r="V1978" s="399">
        <v>3.0691000000000002</v>
      </c>
      <c r="W1978" s="399">
        <v>3.6627999999999998</v>
      </c>
      <c r="X1978" s="399">
        <v>1.9384999999999999</v>
      </c>
      <c r="Y1978" s="399">
        <v>5.2896999999999998</v>
      </c>
      <c r="Z1978" s="399">
        <v>10.8535</v>
      </c>
    </row>
    <row r="1979" spans="1:26">
      <c r="A1979" s="402">
        <v>45414</v>
      </c>
      <c r="B1979" s="400">
        <v>0.54369999999999996</v>
      </c>
      <c r="C1979" s="400">
        <v>0.56569999999999998</v>
      </c>
      <c r="D1979" s="400">
        <v>1.8467</v>
      </c>
      <c r="E1979" s="400">
        <v>1.8431</v>
      </c>
      <c r="F1979" s="400">
        <v>6.6719999999999997</v>
      </c>
      <c r="G1979" s="400">
        <v>6.399</v>
      </c>
      <c r="H1979" s="400">
        <v>4.4598000000000004</v>
      </c>
      <c r="I1979" s="400">
        <v>7.1981000000000002</v>
      </c>
      <c r="J1979" s="400">
        <v>7.0430000000000001</v>
      </c>
      <c r="K1979" s="400">
        <v>5.8372000000000002</v>
      </c>
      <c r="L1979" s="400">
        <v>11.877800000000001</v>
      </c>
      <c r="M1979" s="400">
        <v>5.9465000000000003</v>
      </c>
      <c r="N1979" s="400">
        <v>6.8872</v>
      </c>
      <c r="O1979" s="400">
        <v>3.8534999999999999</v>
      </c>
      <c r="P1979" s="399">
        <v>2.6678000000000002</v>
      </c>
      <c r="Q1979" s="399">
        <v>5.4442000000000004</v>
      </c>
      <c r="R1979" s="399">
        <v>5.4825999999999997</v>
      </c>
      <c r="S1979" s="399">
        <v>5.3891</v>
      </c>
      <c r="T1979" s="399">
        <v>14.3794</v>
      </c>
      <c r="U1979" s="399">
        <v>12.576700000000001</v>
      </c>
      <c r="V1979" s="399">
        <v>3.0678999999999998</v>
      </c>
      <c r="W1979" s="399">
        <v>3.6644000000000001</v>
      </c>
      <c r="X1979" s="399">
        <v>1.9367000000000001</v>
      </c>
      <c r="Y1979" s="399">
        <v>5.2900999999999998</v>
      </c>
      <c r="Z1979" s="399">
        <v>10.863099999999999</v>
      </c>
    </row>
    <row r="1980" spans="1:26">
      <c r="A1980" s="402">
        <v>45415</v>
      </c>
      <c r="B1980" s="400">
        <v>0.5413</v>
      </c>
      <c r="C1980" s="400">
        <v>0.56320000000000003</v>
      </c>
      <c r="D1980" s="400">
        <v>1.8452999999999999</v>
      </c>
      <c r="E1980" s="400">
        <v>1.8412999999999999</v>
      </c>
      <c r="F1980" s="400">
        <v>6.6814999999999998</v>
      </c>
      <c r="G1980" s="400">
        <v>6.4024000000000001</v>
      </c>
      <c r="H1980" s="400">
        <v>4.4649999999999999</v>
      </c>
      <c r="I1980" s="400">
        <v>7.2073</v>
      </c>
      <c r="J1980" s="400">
        <v>7.0597000000000003</v>
      </c>
      <c r="K1980" s="400">
        <v>5.859</v>
      </c>
      <c r="L1980" s="400">
        <v>11.8751</v>
      </c>
      <c r="M1980" s="400">
        <v>5.9676999999999998</v>
      </c>
      <c r="N1980" s="400">
        <v>6.9203999999999999</v>
      </c>
      <c r="O1980" s="400">
        <v>3.8574000000000002</v>
      </c>
      <c r="P1980" s="399">
        <v>2.6646999999999998</v>
      </c>
      <c r="Q1980" s="399">
        <v>5.4470999999999998</v>
      </c>
      <c r="R1980" s="399">
        <v>5.4831000000000003</v>
      </c>
      <c r="S1980" s="399">
        <v>5.3886000000000003</v>
      </c>
      <c r="T1980" s="399">
        <v>14.394</v>
      </c>
      <c r="U1980" s="399">
        <v>12.5824</v>
      </c>
      <c r="V1980" s="399">
        <v>3.0678999999999998</v>
      </c>
      <c r="W1980" s="399">
        <v>3.6669</v>
      </c>
      <c r="X1980" s="399">
        <v>1.9355</v>
      </c>
      <c r="Y1980" s="399">
        <v>5.2925000000000004</v>
      </c>
      <c r="Z1980" s="399">
        <v>10.874000000000001</v>
      </c>
    </row>
    <row r="1981" spans="1:26">
      <c r="A1981" s="402">
        <v>45418</v>
      </c>
      <c r="B1981" s="400">
        <v>0.53320000000000001</v>
      </c>
      <c r="C1981" s="400">
        <v>0.55520000000000003</v>
      </c>
      <c r="D1981" s="400">
        <v>1.8374999999999999</v>
      </c>
      <c r="E1981" s="400">
        <v>1.8333999999999999</v>
      </c>
      <c r="F1981" s="400">
        <v>6.6867999999999999</v>
      </c>
      <c r="G1981" s="400">
        <v>6.4021999999999997</v>
      </c>
      <c r="H1981" s="400">
        <v>4.4618000000000002</v>
      </c>
      <c r="I1981" s="400">
        <v>7.2126999999999999</v>
      </c>
      <c r="J1981" s="400">
        <v>7.0564</v>
      </c>
      <c r="K1981" s="400">
        <v>5.8619000000000003</v>
      </c>
      <c r="L1981" s="400">
        <v>11.867000000000001</v>
      </c>
      <c r="M1981" s="400">
        <v>5.9725999999999999</v>
      </c>
      <c r="N1981" s="400">
        <v>6.9302000000000001</v>
      </c>
      <c r="O1981" s="400">
        <v>3.8538000000000001</v>
      </c>
      <c r="P1981" s="399">
        <v>2.6623000000000001</v>
      </c>
      <c r="Q1981" s="399">
        <v>5.4420999999999999</v>
      </c>
      <c r="R1981" s="399">
        <v>5.4767000000000001</v>
      </c>
      <c r="S1981" s="399">
        <v>5.3818000000000001</v>
      </c>
      <c r="T1981" s="399">
        <v>14.407</v>
      </c>
      <c r="U1981" s="399">
        <v>12.586499999999999</v>
      </c>
      <c r="V1981" s="399">
        <v>3.0609000000000002</v>
      </c>
      <c r="W1981" s="399">
        <v>3.6623999999999999</v>
      </c>
      <c r="X1981" s="399">
        <v>1.9282999999999999</v>
      </c>
      <c r="Y1981" s="399">
        <v>5.2872000000000003</v>
      </c>
      <c r="Z1981" s="399">
        <v>10.8759</v>
      </c>
    </row>
    <row r="1982" spans="1:26">
      <c r="A1982" s="402">
        <v>45419</v>
      </c>
      <c r="B1982" s="400">
        <v>0.53059999999999996</v>
      </c>
      <c r="C1982" s="400">
        <v>0.55249999999999999</v>
      </c>
      <c r="D1982" s="400">
        <v>1.8351999999999999</v>
      </c>
      <c r="E1982" s="400">
        <v>1.8308</v>
      </c>
      <c r="F1982" s="400">
        <v>6.7160000000000002</v>
      </c>
      <c r="G1982" s="400">
        <v>6.4154999999999998</v>
      </c>
      <c r="H1982" s="400">
        <v>4.4680999999999997</v>
      </c>
      <c r="I1982" s="400">
        <v>7.2427000000000001</v>
      </c>
      <c r="J1982" s="400">
        <v>7.0754000000000001</v>
      </c>
      <c r="K1982" s="400">
        <v>5.8757000000000001</v>
      </c>
      <c r="L1982" s="400">
        <v>11.8721</v>
      </c>
      <c r="M1982" s="400">
        <v>5.9848999999999997</v>
      </c>
      <c r="N1982" s="400">
        <v>6.9438000000000004</v>
      </c>
      <c r="O1982" s="400">
        <v>3.8504</v>
      </c>
      <c r="P1982" s="399">
        <v>2.6566999999999998</v>
      </c>
      <c r="Q1982" s="399">
        <v>5.4462999999999999</v>
      </c>
      <c r="R1982" s="399">
        <v>5.4767000000000001</v>
      </c>
      <c r="S1982" s="399">
        <v>5.3807</v>
      </c>
      <c r="T1982" s="399">
        <v>14.457000000000001</v>
      </c>
      <c r="U1982" s="399">
        <v>12.609</v>
      </c>
      <c r="V1982" s="399">
        <v>3.0630000000000002</v>
      </c>
      <c r="W1982" s="399">
        <v>3.6602999999999999</v>
      </c>
      <c r="X1982" s="399">
        <v>1.9260999999999999</v>
      </c>
      <c r="Y1982" s="399">
        <v>5.2882999999999996</v>
      </c>
      <c r="Z1982" s="399">
        <v>10.896599999999999</v>
      </c>
    </row>
    <row r="1983" spans="1:26">
      <c r="A1983" s="402">
        <v>45420</v>
      </c>
      <c r="B1983" s="400">
        <v>0.52790000000000004</v>
      </c>
      <c r="C1983" s="400">
        <v>0.54979999999999996</v>
      </c>
      <c r="D1983" s="400">
        <v>1.8320000000000001</v>
      </c>
      <c r="E1983" s="400">
        <v>1.8278000000000001</v>
      </c>
      <c r="F1983" s="400">
        <v>6.6921999999999997</v>
      </c>
      <c r="G1983" s="400">
        <v>6.4006999999999996</v>
      </c>
      <c r="H1983" s="400">
        <v>4.4603000000000002</v>
      </c>
      <c r="I1983" s="400">
        <v>7.2184999999999997</v>
      </c>
      <c r="J1983" s="400">
        <v>7.0572999999999997</v>
      </c>
      <c r="K1983" s="400">
        <v>5.8566000000000003</v>
      </c>
      <c r="L1983" s="400">
        <v>11.8759</v>
      </c>
      <c r="M1983" s="400">
        <v>5.9669999999999996</v>
      </c>
      <c r="N1983" s="400">
        <v>6.9192</v>
      </c>
      <c r="O1983" s="400">
        <v>3.8458000000000001</v>
      </c>
      <c r="P1983" s="399">
        <v>2.6396999999999999</v>
      </c>
      <c r="Q1983" s="399">
        <v>5.4393000000000002</v>
      </c>
      <c r="R1983" s="399">
        <v>5.4717000000000002</v>
      </c>
      <c r="S1983" s="399">
        <v>5.3766999999999996</v>
      </c>
      <c r="T1983" s="399">
        <v>14.420299999999999</v>
      </c>
      <c r="U1983" s="399">
        <v>12.586399999999999</v>
      </c>
      <c r="V1983" s="399">
        <v>3.0615000000000001</v>
      </c>
      <c r="W1983" s="399">
        <v>3.6564999999999999</v>
      </c>
      <c r="X1983" s="399">
        <v>1.9232</v>
      </c>
      <c r="Y1983" s="399">
        <v>5.2834000000000003</v>
      </c>
      <c r="Z1983" s="399">
        <v>10.8809</v>
      </c>
    </row>
    <row r="1984" spans="1:26">
      <c r="A1984" s="402">
        <v>45421</v>
      </c>
      <c r="B1984" s="400">
        <v>0.52529999999999999</v>
      </c>
      <c r="C1984" s="400">
        <v>0.54700000000000004</v>
      </c>
      <c r="D1984" s="400">
        <v>1.8290999999999999</v>
      </c>
      <c r="E1984" s="400">
        <v>1.8249</v>
      </c>
      <c r="F1984" s="400">
        <v>6.6657000000000002</v>
      </c>
      <c r="G1984" s="400">
        <v>6.3818000000000001</v>
      </c>
      <c r="H1984" s="400">
        <v>4.4531000000000001</v>
      </c>
      <c r="I1984" s="400">
        <v>7.1913999999999998</v>
      </c>
      <c r="J1984" s="400">
        <v>7.0473999999999997</v>
      </c>
      <c r="K1984" s="400">
        <v>5.8643000000000001</v>
      </c>
      <c r="L1984" s="400">
        <v>11.8667</v>
      </c>
      <c r="M1984" s="400">
        <v>5.9691000000000001</v>
      </c>
      <c r="N1984" s="400">
        <v>6.9260999999999999</v>
      </c>
      <c r="O1984" s="400">
        <v>3.8431000000000002</v>
      </c>
      <c r="P1984" s="399">
        <v>2.6362999999999999</v>
      </c>
      <c r="Q1984" s="399">
        <v>5.4320000000000004</v>
      </c>
      <c r="R1984" s="399">
        <v>5.4672999999999998</v>
      </c>
      <c r="S1984" s="399">
        <v>5.3723999999999998</v>
      </c>
      <c r="T1984" s="399">
        <v>14.3771</v>
      </c>
      <c r="U1984" s="399">
        <v>12.5564</v>
      </c>
      <c r="V1984" s="399">
        <v>3.0587</v>
      </c>
      <c r="W1984" s="399">
        <v>3.6534</v>
      </c>
      <c r="X1984" s="399">
        <v>1.9204000000000001</v>
      </c>
      <c r="Y1984" s="399">
        <v>5.2797000000000001</v>
      </c>
      <c r="Z1984" s="399">
        <v>10.863099999999999</v>
      </c>
    </row>
    <row r="1985" spans="1:26">
      <c r="A1985" s="402">
        <v>45422</v>
      </c>
      <c r="B1985" s="400">
        <v>0.52259999999999995</v>
      </c>
      <c r="C1985" s="400">
        <v>0.54430000000000001</v>
      </c>
      <c r="D1985" s="400">
        <v>1.8258000000000001</v>
      </c>
      <c r="E1985" s="400">
        <v>1.8219000000000001</v>
      </c>
      <c r="F1985" s="400">
        <v>6.6516000000000002</v>
      </c>
      <c r="G1985" s="400">
        <v>6.3731</v>
      </c>
      <c r="H1985" s="400">
        <v>4.4474999999999998</v>
      </c>
      <c r="I1985" s="400">
        <v>7.1773999999999996</v>
      </c>
      <c r="J1985" s="400">
        <v>7.0313999999999997</v>
      </c>
      <c r="K1985" s="400">
        <v>5.8484999999999996</v>
      </c>
      <c r="L1985" s="400">
        <v>11.8444</v>
      </c>
      <c r="M1985" s="400">
        <v>5.9566999999999997</v>
      </c>
      <c r="N1985" s="400">
        <v>6.9109999999999996</v>
      </c>
      <c r="O1985" s="400">
        <v>3.8395999999999999</v>
      </c>
      <c r="P1985" s="399">
        <v>2.6236999999999999</v>
      </c>
      <c r="Q1985" s="399">
        <v>5.4268999999999998</v>
      </c>
      <c r="R1985" s="399">
        <v>5.4627999999999997</v>
      </c>
      <c r="S1985" s="399">
        <v>5.3686999999999996</v>
      </c>
      <c r="T1985" s="399">
        <v>14.355600000000001</v>
      </c>
      <c r="U1985" s="399">
        <v>12.543900000000001</v>
      </c>
      <c r="V1985" s="399">
        <v>3.056</v>
      </c>
      <c r="W1985" s="399">
        <v>3.6501000000000001</v>
      </c>
      <c r="X1985" s="399">
        <v>1.9174</v>
      </c>
      <c r="Y1985" s="399">
        <v>5.2758000000000003</v>
      </c>
      <c r="Z1985" s="399">
        <v>10.8528</v>
      </c>
    </row>
    <row r="1986" spans="1:26">
      <c r="A1986" s="402">
        <v>45425</v>
      </c>
      <c r="B1986" s="400">
        <v>0.51449999999999996</v>
      </c>
      <c r="C1986" s="400">
        <v>0.5363</v>
      </c>
      <c r="D1986" s="400">
        <v>1.8181</v>
      </c>
      <c r="E1986" s="400">
        <v>1.8140000000000001</v>
      </c>
      <c r="F1986" s="400">
        <v>6.6483999999999996</v>
      </c>
      <c r="G1986" s="400">
        <v>6.3653000000000004</v>
      </c>
      <c r="H1986" s="400">
        <v>4.4417</v>
      </c>
      <c r="I1986" s="400">
        <v>7.1741000000000001</v>
      </c>
      <c r="J1986" s="400">
        <v>7.0237999999999996</v>
      </c>
      <c r="K1986" s="400">
        <v>5.8464999999999998</v>
      </c>
      <c r="L1986" s="400">
        <v>11.8139</v>
      </c>
      <c r="M1986" s="400">
        <v>5.9508000000000001</v>
      </c>
      <c r="N1986" s="400">
        <v>6.9073000000000002</v>
      </c>
      <c r="O1986" s="400">
        <v>3.8298000000000001</v>
      </c>
      <c r="P1986" s="399">
        <v>2.6061999999999999</v>
      </c>
      <c r="Q1986" s="399">
        <v>5.4196</v>
      </c>
      <c r="R1986" s="399">
        <v>5.4557000000000002</v>
      </c>
      <c r="S1986" s="399">
        <v>5.3609999999999998</v>
      </c>
      <c r="T1986" s="399">
        <v>14.3551</v>
      </c>
      <c r="U1986" s="399">
        <v>12.5372</v>
      </c>
      <c r="V1986" s="399">
        <v>3.0482</v>
      </c>
      <c r="W1986" s="399">
        <v>3.6402999999999999</v>
      </c>
      <c r="X1986" s="399">
        <v>1.91</v>
      </c>
      <c r="Y1986" s="399">
        <v>5.2697000000000003</v>
      </c>
      <c r="Z1986" s="399">
        <v>10.8483</v>
      </c>
    </row>
    <row r="1987" spans="1:26">
      <c r="A1987" s="402">
        <v>45426</v>
      </c>
      <c r="B1987" s="400">
        <v>0.51190000000000002</v>
      </c>
      <c r="C1987" s="400">
        <v>0.53359999999999996</v>
      </c>
      <c r="D1987" s="400">
        <v>1.8149999999999999</v>
      </c>
      <c r="E1987" s="400">
        <v>1.8109</v>
      </c>
      <c r="F1987" s="400">
        <v>6.6284000000000001</v>
      </c>
      <c r="G1987" s="400">
        <v>6.3512000000000004</v>
      </c>
      <c r="H1987" s="400">
        <v>4.4330999999999996</v>
      </c>
      <c r="I1987" s="400">
        <v>7.1539000000000001</v>
      </c>
      <c r="J1987" s="400">
        <v>7.0170000000000003</v>
      </c>
      <c r="K1987" s="400">
        <v>5.8569000000000004</v>
      </c>
      <c r="L1987" s="400">
        <v>11.7933</v>
      </c>
      <c r="M1987" s="400">
        <v>5.9565999999999999</v>
      </c>
      <c r="N1987" s="400">
        <v>6.9195000000000002</v>
      </c>
      <c r="O1987" s="400">
        <v>3.8269000000000002</v>
      </c>
      <c r="P1987" s="399">
        <v>2.6295000000000002</v>
      </c>
      <c r="Q1987" s="399">
        <v>5.4161000000000001</v>
      </c>
      <c r="R1987" s="399">
        <v>5.4508999999999999</v>
      </c>
      <c r="S1987" s="399">
        <v>5.3566000000000003</v>
      </c>
      <c r="T1987" s="399">
        <v>14.3238</v>
      </c>
      <c r="U1987" s="399">
        <v>12.5152</v>
      </c>
      <c r="V1987" s="399">
        <v>3.0440999999999998</v>
      </c>
      <c r="W1987" s="399">
        <v>3.637</v>
      </c>
      <c r="X1987" s="399">
        <v>1.9069</v>
      </c>
      <c r="Y1987" s="399">
        <v>5.2645999999999997</v>
      </c>
      <c r="Z1987" s="399">
        <v>10.831</v>
      </c>
    </row>
    <row r="1988" spans="1:26">
      <c r="A1988" s="402">
        <v>45427</v>
      </c>
      <c r="B1988" s="400">
        <v>0.50949999999999995</v>
      </c>
      <c r="C1988" s="400">
        <v>0.53149999999999997</v>
      </c>
      <c r="D1988" s="400">
        <v>1.8146</v>
      </c>
      <c r="E1988" s="400">
        <v>1.8115000000000001</v>
      </c>
      <c r="F1988" s="400">
        <v>6.6862000000000004</v>
      </c>
      <c r="G1988" s="400">
        <v>6.3997999999999999</v>
      </c>
      <c r="H1988" s="400">
        <v>4.4459</v>
      </c>
      <c r="I1988" s="400">
        <v>7.2125000000000004</v>
      </c>
      <c r="J1988" s="400">
        <v>7.0658000000000003</v>
      </c>
      <c r="K1988" s="400">
        <v>5.9112</v>
      </c>
      <c r="L1988" s="400">
        <v>11.792</v>
      </c>
      <c r="M1988" s="400">
        <v>5.9908000000000001</v>
      </c>
      <c r="N1988" s="400">
        <v>6.9672000000000001</v>
      </c>
      <c r="O1988" s="400">
        <v>3.8391999999999999</v>
      </c>
      <c r="P1988" s="399">
        <v>2.6316999999999999</v>
      </c>
      <c r="Q1988" s="399">
        <v>5.4268999999999998</v>
      </c>
      <c r="R1988" s="399">
        <v>5.4592999999999998</v>
      </c>
      <c r="S1988" s="399">
        <v>5.3673000000000002</v>
      </c>
      <c r="T1988" s="399">
        <v>14.4178</v>
      </c>
      <c r="U1988" s="399">
        <v>12.5909</v>
      </c>
      <c r="V1988" s="399">
        <v>3.0505</v>
      </c>
      <c r="W1988" s="399">
        <v>3.6476999999999999</v>
      </c>
      <c r="X1988" s="399">
        <v>1.9059999999999999</v>
      </c>
      <c r="Y1988" s="399">
        <v>5.2702999999999998</v>
      </c>
      <c r="Z1988" s="399">
        <v>10.8642</v>
      </c>
    </row>
    <row r="1989" spans="1:26">
      <c r="A1989" s="402">
        <v>45428</v>
      </c>
      <c r="B1989" s="400">
        <v>0.5071</v>
      </c>
      <c r="C1989" s="400">
        <v>0.5292</v>
      </c>
      <c r="D1989" s="400">
        <v>1.8118000000000001</v>
      </c>
      <c r="E1989" s="400">
        <v>1.8089</v>
      </c>
      <c r="F1989" s="400">
        <v>6.681</v>
      </c>
      <c r="G1989" s="400">
        <v>6.3971999999999998</v>
      </c>
      <c r="H1989" s="400">
        <v>4.4413</v>
      </c>
      <c r="I1989" s="400">
        <v>7.2073999999999998</v>
      </c>
      <c r="J1989" s="400">
        <v>7.0663999999999998</v>
      </c>
      <c r="K1989" s="400">
        <v>5.9062999999999999</v>
      </c>
      <c r="L1989" s="400">
        <v>11.803900000000001</v>
      </c>
      <c r="M1989" s="400">
        <v>5.9882</v>
      </c>
      <c r="N1989" s="400">
        <v>6.968</v>
      </c>
      <c r="O1989" s="400">
        <v>3.8363</v>
      </c>
      <c r="P1989" s="399">
        <v>2.5998000000000001</v>
      </c>
      <c r="Q1989" s="399">
        <v>5.4337999999999997</v>
      </c>
      <c r="R1989" s="399">
        <v>5.4558</v>
      </c>
      <c r="S1989" s="399">
        <v>5.3642000000000003</v>
      </c>
      <c r="T1989" s="399">
        <v>14.410299999999999</v>
      </c>
      <c r="U1989" s="399">
        <v>12.5869</v>
      </c>
      <c r="V1989" s="399">
        <v>3.0493999999999999</v>
      </c>
      <c r="W1989" s="399">
        <v>3.6448999999999998</v>
      </c>
      <c r="X1989" s="399">
        <v>1.9034</v>
      </c>
      <c r="Y1989" s="399">
        <v>5.2668999999999997</v>
      </c>
      <c r="Z1989" s="399">
        <v>10.8553</v>
      </c>
    </row>
    <row r="1990" spans="1:26">
      <c r="A1990" s="402">
        <v>45429</v>
      </c>
      <c r="B1990" s="400">
        <v>0.50429999999999997</v>
      </c>
      <c r="C1990" s="400">
        <v>0.52639999999999998</v>
      </c>
      <c r="D1990" s="400">
        <v>1.8080000000000001</v>
      </c>
      <c r="E1990" s="400">
        <v>1.8055000000000001</v>
      </c>
      <c r="F1990" s="400">
        <v>6.6468999999999996</v>
      </c>
      <c r="G1990" s="400">
        <v>6.3747999999999996</v>
      </c>
      <c r="H1990" s="400">
        <v>4.4292999999999996</v>
      </c>
      <c r="I1990" s="400">
        <v>7.173</v>
      </c>
      <c r="J1990" s="400">
        <v>7.0399000000000003</v>
      </c>
      <c r="K1990" s="400">
        <v>5.8852000000000002</v>
      </c>
      <c r="L1990" s="400">
        <v>11.781700000000001</v>
      </c>
      <c r="M1990" s="400">
        <v>5.9688999999999997</v>
      </c>
      <c r="N1990" s="400">
        <v>6.9451999999999998</v>
      </c>
      <c r="O1990" s="400">
        <v>3.8325</v>
      </c>
      <c r="P1990" s="399">
        <v>2.5703999999999998</v>
      </c>
      <c r="Q1990" s="399">
        <v>5.4307999999999996</v>
      </c>
      <c r="R1990" s="399">
        <v>5.4489999999999998</v>
      </c>
      <c r="S1990" s="399">
        <v>5.3586999999999998</v>
      </c>
      <c r="T1990" s="399">
        <v>14.3566</v>
      </c>
      <c r="U1990" s="399">
        <v>12.5519</v>
      </c>
      <c r="V1990" s="399">
        <v>3.0468000000000002</v>
      </c>
      <c r="W1990" s="399">
        <v>3.6410999999999998</v>
      </c>
      <c r="X1990" s="399">
        <v>1.8995</v>
      </c>
      <c r="Y1990" s="399">
        <v>5.2599</v>
      </c>
      <c r="Z1990" s="399">
        <v>10.831200000000001</v>
      </c>
    </row>
    <row r="1991" spans="1:26">
      <c r="A1991" s="402">
        <v>45432</v>
      </c>
      <c r="B1991" s="400">
        <v>0.49619999999999997</v>
      </c>
      <c r="C1991" s="400">
        <v>0.51829999999999998</v>
      </c>
      <c r="D1991" s="400">
        <v>1.7997000000000001</v>
      </c>
      <c r="E1991" s="400">
        <v>1.7974000000000001</v>
      </c>
      <c r="F1991" s="400">
        <v>6.6256000000000004</v>
      </c>
      <c r="G1991" s="400">
        <v>6.3596000000000004</v>
      </c>
      <c r="H1991" s="400">
        <v>4.4198000000000004</v>
      </c>
      <c r="I1991" s="400">
        <v>7.1513999999999998</v>
      </c>
      <c r="J1991" s="400">
        <v>7.0180999999999996</v>
      </c>
      <c r="K1991" s="400">
        <v>5.8695000000000004</v>
      </c>
      <c r="L1991" s="400">
        <v>11.76</v>
      </c>
      <c r="M1991" s="400">
        <v>5.9566999999999997</v>
      </c>
      <c r="N1991" s="400">
        <v>6.9306999999999999</v>
      </c>
      <c r="O1991" s="400">
        <v>3.8245</v>
      </c>
      <c r="P1991" s="399">
        <v>2.5842000000000001</v>
      </c>
      <c r="Q1991" s="399">
        <v>5.4229000000000003</v>
      </c>
      <c r="R1991" s="399">
        <v>5.4397000000000002</v>
      </c>
      <c r="S1991" s="399">
        <v>5.35</v>
      </c>
      <c r="T1991" s="399">
        <v>14.326499999999999</v>
      </c>
      <c r="U1991" s="399">
        <v>12.5321</v>
      </c>
      <c r="V1991" s="399">
        <v>3.0362</v>
      </c>
      <c r="W1991" s="399">
        <v>3.6326999999999998</v>
      </c>
      <c r="X1991" s="399">
        <v>1.8922000000000001</v>
      </c>
      <c r="Y1991" s="399">
        <v>5.2522000000000002</v>
      </c>
      <c r="Z1991" s="399">
        <v>10.8186</v>
      </c>
    </row>
    <row r="1992" spans="1:26">
      <c r="A1992" s="402">
        <v>45433</v>
      </c>
      <c r="B1992" s="400">
        <v>0.49359999999999998</v>
      </c>
      <c r="C1992" s="400">
        <v>0.51559999999999995</v>
      </c>
      <c r="D1992" s="400">
        <v>1.7974000000000001</v>
      </c>
      <c r="E1992" s="400">
        <v>1.7948</v>
      </c>
      <c r="F1992" s="400">
        <v>6.6341000000000001</v>
      </c>
      <c r="G1992" s="400">
        <v>6.3619000000000003</v>
      </c>
      <c r="H1992" s="400">
        <v>4.4218999999999999</v>
      </c>
      <c r="I1992" s="400">
        <v>7.16</v>
      </c>
      <c r="J1992" s="400">
        <v>7.0233999999999996</v>
      </c>
      <c r="K1992" s="400">
        <v>5.8795999999999999</v>
      </c>
      <c r="L1992" s="400">
        <v>11.747299999999999</v>
      </c>
      <c r="M1992" s="400">
        <v>5.9634999999999998</v>
      </c>
      <c r="N1992" s="400">
        <v>6.9394999999999998</v>
      </c>
      <c r="O1992" s="400">
        <v>3.8218999999999999</v>
      </c>
      <c r="P1992" s="399">
        <v>2.5608</v>
      </c>
      <c r="Q1992" s="399">
        <v>5.4203999999999999</v>
      </c>
      <c r="R1992" s="399">
        <v>5.4386000000000001</v>
      </c>
      <c r="S1992" s="399">
        <v>5.3480999999999996</v>
      </c>
      <c r="T1992" s="399">
        <v>14.341900000000001</v>
      </c>
      <c r="U1992" s="399">
        <v>12.5366</v>
      </c>
      <c r="V1992" s="399">
        <v>3.0341999999999998</v>
      </c>
      <c r="W1992" s="399">
        <v>3.6303000000000001</v>
      </c>
      <c r="X1992" s="399">
        <v>1.8902000000000001</v>
      </c>
      <c r="Y1992" s="399">
        <v>5.2521000000000004</v>
      </c>
      <c r="Z1992" s="399">
        <v>10.8284</v>
      </c>
    </row>
    <row r="1993" spans="1:26">
      <c r="A1993" s="402">
        <v>45434</v>
      </c>
      <c r="B1993" s="400">
        <v>0.49080000000000001</v>
      </c>
      <c r="C1993" s="400">
        <v>0.51280000000000003</v>
      </c>
      <c r="D1993" s="400">
        <v>1.7942</v>
      </c>
      <c r="E1993" s="400">
        <v>1.7917000000000001</v>
      </c>
      <c r="F1993" s="400">
        <v>6.6220999999999997</v>
      </c>
      <c r="G1993" s="400">
        <v>6.3552</v>
      </c>
      <c r="H1993" s="400">
        <v>4.4161000000000001</v>
      </c>
      <c r="I1993" s="400">
        <v>7.1479999999999997</v>
      </c>
      <c r="J1993" s="400">
        <v>7.0110999999999999</v>
      </c>
      <c r="K1993" s="400">
        <v>5.8796999999999997</v>
      </c>
      <c r="L1993" s="400">
        <v>11.718</v>
      </c>
      <c r="M1993" s="400">
        <v>5.9596</v>
      </c>
      <c r="N1993" s="400">
        <v>6.9363999999999999</v>
      </c>
      <c r="O1993" s="400">
        <v>3.8172999999999999</v>
      </c>
      <c r="P1993" s="399">
        <v>2.5569000000000002</v>
      </c>
      <c r="Q1993" s="399">
        <v>5.4173999999999998</v>
      </c>
      <c r="R1993" s="399">
        <v>5.4341999999999997</v>
      </c>
      <c r="S1993" s="399">
        <v>5.3442999999999996</v>
      </c>
      <c r="T1993" s="399">
        <v>14.324299999999999</v>
      </c>
      <c r="U1993" s="399">
        <v>12.5282</v>
      </c>
      <c r="V1993" s="399">
        <v>3.0316000000000001</v>
      </c>
      <c r="W1993" s="399">
        <v>3.6263000000000001</v>
      </c>
      <c r="X1993" s="399">
        <v>1.8871</v>
      </c>
      <c r="Y1993" s="399">
        <v>5.2483000000000004</v>
      </c>
      <c r="Z1993" s="399">
        <v>10.8186</v>
      </c>
    </row>
    <row r="1994" spans="1:26">
      <c r="A1994" s="402">
        <v>45435</v>
      </c>
      <c r="B1994" s="400">
        <v>0.48809999999999998</v>
      </c>
      <c r="C1994" s="400">
        <v>0.51</v>
      </c>
      <c r="D1994" s="400">
        <v>1.79</v>
      </c>
      <c r="E1994" s="400">
        <v>1.7879</v>
      </c>
      <c r="F1994" s="400">
        <v>6.5959000000000003</v>
      </c>
      <c r="G1994" s="400">
        <v>6.3352000000000004</v>
      </c>
      <c r="H1994" s="400">
        <v>4.4047000000000001</v>
      </c>
      <c r="I1994" s="400">
        <v>7.1223000000000001</v>
      </c>
      <c r="J1994" s="400">
        <v>6.9908000000000001</v>
      </c>
      <c r="K1994" s="400">
        <v>5.8608000000000002</v>
      </c>
      <c r="L1994" s="400">
        <v>11.692399999999999</v>
      </c>
      <c r="M1994" s="400">
        <v>5.9429999999999996</v>
      </c>
      <c r="N1994" s="400">
        <v>6.9168000000000003</v>
      </c>
      <c r="O1994" s="400">
        <v>3.8115000000000001</v>
      </c>
      <c r="P1994" s="399">
        <v>2.5491000000000001</v>
      </c>
      <c r="Q1994" s="399">
        <v>5.4108000000000001</v>
      </c>
      <c r="R1994" s="399">
        <v>5.4273999999999996</v>
      </c>
      <c r="S1994" s="399">
        <v>5.3376999999999999</v>
      </c>
      <c r="T1994" s="399">
        <v>14.289400000000001</v>
      </c>
      <c r="U1994" s="399">
        <v>12.4983</v>
      </c>
      <c r="V1994" s="399">
        <v>3.0291999999999999</v>
      </c>
      <c r="W1994" s="399">
        <v>3.6212</v>
      </c>
      <c r="X1994" s="399">
        <v>1.8832</v>
      </c>
      <c r="Y1994" s="399">
        <v>5.2412000000000001</v>
      </c>
      <c r="Z1994" s="399">
        <v>10.799799999999999</v>
      </c>
    </row>
    <row r="1995" spans="1:26">
      <c r="A1995" s="402">
        <v>45436</v>
      </c>
      <c r="B1995" s="400">
        <v>0.48549999999999999</v>
      </c>
      <c r="C1995" s="400">
        <v>0.50729999999999997</v>
      </c>
      <c r="D1995" s="400">
        <v>1.7875000000000001</v>
      </c>
      <c r="E1995" s="400">
        <v>1.7851999999999999</v>
      </c>
      <c r="F1995" s="400">
        <v>6.6097000000000001</v>
      </c>
      <c r="G1995" s="400">
        <v>6.3418000000000001</v>
      </c>
      <c r="H1995" s="400">
        <v>4.4073000000000002</v>
      </c>
      <c r="I1995" s="400">
        <v>7.1364999999999998</v>
      </c>
      <c r="J1995" s="400">
        <v>6.9939999999999998</v>
      </c>
      <c r="K1995" s="400">
        <v>5.8625999999999996</v>
      </c>
      <c r="L1995" s="400">
        <v>11.6837</v>
      </c>
      <c r="M1995" s="400">
        <v>5.9421999999999997</v>
      </c>
      <c r="N1995" s="400">
        <v>6.9157999999999999</v>
      </c>
      <c r="O1995" s="400">
        <v>3.8081</v>
      </c>
      <c r="P1995" s="399">
        <v>2.5617999999999999</v>
      </c>
      <c r="Q1995" s="399">
        <v>5.4038000000000004</v>
      </c>
      <c r="R1995" s="399">
        <v>5.4263000000000003</v>
      </c>
      <c r="S1995" s="399">
        <v>5.3357000000000001</v>
      </c>
      <c r="T1995" s="399">
        <v>14.3131</v>
      </c>
      <c r="U1995" s="399">
        <v>12.5105</v>
      </c>
      <c r="V1995" s="399">
        <v>3.0232999999999999</v>
      </c>
      <c r="W1995" s="399">
        <v>3.617</v>
      </c>
      <c r="X1995" s="399">
        <v>1.881</v>
      </c>
      <c r="Y1995" s="399">
        <v>5.2412999999999998</v>
      </c>
      <c r="Z1995" s="399">
        <v>10.8111</v>
      </c>
    </row>
    <row r="1996" spans="1:26">
      <c r="A1996" s="402">
        <v>45439</v>
      </c>
      <c r="B1996" s="400">
        <v>0.47739999999999999</v>
      </c>
      <c r="C1996" s="400">
        <v>0.49909999999999999</v>
      </c>
      <c r="D1996" s="400">
        <v>1.7806999999999999</v>
      </c>
      <c r="E1996" s="400">
        <v>1.7775000000000001</v>
      </c>
      <c r="F1996" s="400">
        <v>6.6189</v>
      </c>
      <c r="G1996" s="400">
        <v>6.3395000000000001</v>
      </c>
      <c r="H1996" s="400">
        <v>4.4043000000000001</v>
      </c>
      <c r="I1996" s="400">
        <v>7.1471</v>
      </c>
      <c r="J1996" s="400">
        <v>6.9923999999999999</v>
      </c>
      <c r="K1996" s="400">
        <v>5.8545999999999996</v>
      </c>
      <c r="L1996" s="400">
        <v>11.673999999999999</v>
      </c>
      <c r="M1996" s="400">
        <v>5.9352999999999998</v>
      </c>
      <c r="N1996" s="400">
        <v>6.9085999999999999</v>
      </c>
      <c r="O1996" s="400">
        <v>3.8</v>
      </c>
      <c r="P1996" s="399">
        <v>2.5590999999999999</v>
      </c>
      <c r="Q1996" s="399">
        <v>5.3956</v>
      </c>
      <c r="R1996" s="399">
        <v>5.4303999999999997</v>
      </c>
      <c r="S1996" s="399">
        <v>5.3289</v>
      </c>
      <c r="T1996" s="399">
        <v>14.3588</v>
      </c>
      <c r="U1996" s="399">
        <v>12.5106</v>
      </c>
      <c r="V1996" s="399">
        <v>3.0118</v>
      </c>
      <c r="W1996" s="399">
        <v>3.6080999999999999</v>
      </c>
      <c r="X1996" s="399">
        <v>1.8741000000000001</v>
      </c>
      <c r="Y1996" s="399">
        <v>5.2363999999999997</v>
      </c>
      <c r="Z1996" s="399">
        <v>10.812900000000001</v>
      </c>
    </row>
    <row r="1997" spans="1:26">
      <c r="A1997" s="402">
        <v>45440</v>
      </c>
      <c r="B1997" s="400">
        <v>0.47489999999999999</v>
      </c>
      <c r="C1997" s="400">
        <v>0.49659999999999999</v>
      </c>
      <c r="D1997" s="400">
        <v>1.7779</v>
      </c>
      <c r="E1997" s="400">
        <v>1.7746999999999999</v>
      </c>
      <c r="F1997" s="400">
        <v>6.5974000000000004</v>
      </c>
      <c r="G1997" s="400">
        <v>6.3212000000000002</v>
      </c>
      <c r="H1997" s="400">
        <v>4.3978000000000002</v>
      </c>
      <c r="I1997" s="400">
        <v>7.1253000000000002</v>
      </c>
      <c r="J1997" s="400">
        <v>6.9695</v>
      </c>
      <c r="K1997" s="400">
        <v>5.8163999999999998</v>
      </c>
      <c r="L1997" s="400">
        <v>11.6707</v>
      </c>
      <c r="M1997" s="400">
        <v>5.9097</v>
      </c>
      <c r="N1997" s="400">
        <v>6.8756000000000004</v>
      </c>
      <c r="O1997" s="400">
        <v>3.7961</v>
      </c>
      <c r="P1997" s="399">
        <v>2.5550999999999999</v>
      </c>
      <c r="Q1997" s="399">
        <v>5.3975</v>
      </c>
      <c r="R1997" s="399">
        <v>5.4261999999999997</v>
      </c>
      <c r="S1997" s="399">
        <v>5.3251999999999997</v>
      </c>
      <c r="T1997" s="399">
        <v>14.326499999999999</v>
      </c>
      <c r="U1997" s="399">
        <v>12.4832</v>
      </c>
      <c r="V1997" s="399">
        <v>3.0143</v>
      </c>
      <c r="W1997" s="399">
        <v>3.6052</v>
      </c>
      <c r="X1997" s="399">
        <v>1.8714</v>
      </c>
      <c r="Y1997" s="399">
        <v>5.2332999999999998</v>
      </c>
      <c r="Z1997" s="399">
        <v>10.8001</v>
      </c>
    </row>
    <row r="1998" spans="1:26">
      <c r="A1998" s="402">
        <v>45441</v>
      </c>
      <c r="B1998" s="400">
        <v>0.47220000000000001</v>
      </c>
      <c r="C1998" s="400">
        <v>0.49380000000000002</v>
      </c>
      <c r="D1998" s="400">
        <v>1.7744</v>
      </c>
      <c r="E1998" s="400">
        <v>1.7715000000000001</v>
      </c>
      <c r="F1998" s="400">
        <v>6.5456000000000003</v>
      </c>
      <c r="G1998" s="400">
        <v>6.2838000000000003</v>
      </c>
      <c r="H1998" s="400">
        <v>4.3822999999999999</v>
      </c>
      <c r="I1998" s="400">
        <v>7.0724999999999998</v>
      </c>
      <c r="J1998" s="400">
        <v>6.9282000000000004</v>
      </c>
      <c r="K1998" s="400">
        <v>5.7824999999999998</v>
      </c>
      <c r="L1998" s="400">
        <v>11.6473</v>
      </c>
      <c r="M1998" s="400">
        <v>5.8776999999999999</v>
      </c>
      <c r="N1998" s="400">
        <v>6.8329000000000004</v>
      </c>
      <c r="O1998" s="400">
        <v>3.7881</v>
      </c>
      <c r="P1998" s="399">
        <v>2.5590999999999999</v>
      </c>
      <c r="Q1998" s="399">
        <v>5.3932000000000002</v>
      </c>
      <c r="R1998" s="399">
        <v>5.4187000000000003</v>
      </c>
      <c r="S1998" s="399">
        <v>5.3183999999999996</v>
      </c>
      <c r="T1998" s="399">
        <v>14.244199999999999</v>
      </c>
      <c r="U1998" s="399">
        <v>12.423500000000001</v>
      </c>
      <c r="V1998" s="399">
        <v>3.0074000000000001</v>
      </c>
      <c r="W1998" s="399">
        <v>3.5979000000000001</v>
      </c>
      <c r="X1998" s="399">
        <v>1.8681000000000001</v>
      </c>
      <c r="Y1998" s="399">
        <v>5.2263000000000002</v>
      </c>
      <c r="Z1998" s="399">
        <v>10.7622</v>
      </c>
    </row>
    <row r="1999" spans="1:26">
      <c r="A1999" s="402">
        <v>45442</v>
      </c>
      <c r="B1999" s="400">
        <v>0.46970000000000001</v>
      </c>
      <c r="C1999" s="400">
        <v>0.49109999999999998</v>
      </c>
      <c r="D1999" s="400">
        <v>1.7721</v>
      </c>
      <c r="E1999" s="400">
        <v>1.7690999999999999</v>
      </c>
      <c r="F1999" s="400">
        <v>6.5449000000000002</v>
      </c>
      <c r="G1999" s="400">
        <v>6.2887000000000004</v>
      </c>
      <c r="H1999" s="400">
        <v>4.3818999999999999</v>
      </c>
      <c r="I1999" s="400">
        <v>7.0715000000000003</v>
      </c>
      <c r="J1999" s="400">
        <v>6.9419000000000004</v>
      </c>
      <c r="K1999" s="400">
        <v>5.8033000000000001</v>
      </c>
      <c r="L1999" s="400">
        <v>11.6555</v>
      </c>
      <c r="M1999" s="400">
        <v>5.8989000000000003</v>
      </c>
      <c r="N1999" s="400">
        <v>6.8635000000000002</v>
      </c>
      <c r="O1999" s="400">
        <v>3.786</v>
      </c>
      <c r="P1999" s="399">
        <v>2.5661</v>
      </c>
      <c r="Q1999" s="399">
        <v>5.3887999999999998</v>
      </c>
      <c r="R1999" s="399">
        <v>5.4169</v>
      </c>
      <c r="S1999" s="399">
        <v>5.3167999999999997</v>
      </c>
      <c r="T1999" s="399">
        <v>14.2395</v>
      </c>
      <c r="U1999" s="399">
        <v>12.4329</v>
      </c>
      <c r="V1999" s="399">
        <v>3.0023</v>
      </c>
      <c r="W1999" s="399">
        <v>3.5949</v>
      </c>
      <c r="X1999" s="399">
        <v>1.8660000000000001</v>
      </c>
      <c r="Y1999" s="399">
        <v>5.2255000000000003</v>
      </c>
      <c r="Z1999" s="399">
        <v>10.763299999999999</v>
      </c>
    </row>
    <row r="2000" spans="1:26">
      <c r="A2000" s="402">
        <v>45443</v>
      </c>
      <c r="B2000" s="400">
        <v>0.46700000000000003</v>
      </c>
      <c r="C2000" s="400">
        <v>0.48849999999999999</v>
      </c>
      <c r="D2000" s="400">
        <v>1.7702</v>
      </c>
      <c r="E2000" s="400">
        <v>1.7664</v>
      </c>
      <c r="F2000" s="400">
        <v>6.5582000000000003</v>
      </c>
      <c r="G2000" s="400">
        <v>6.2889999999999997</v>
      </c>
      <c r="H2000" s="400">
        <v>4.3822000000000001</v>
      </c>
      <c r="I2000" s="400">
        <v>7.0856000000000003</v>
      </c>
      <c r="J2000" s="400">
        <v>6.9523999999999999</v>
      </c>
      <c r="K2000" s="400">
        <v>5.8266</v>
      </c>
      <c r="L2000" s="400">
        <v>11.632</v>
      </c>
      <c r="M2000" s="400">
        <v>5.9156000000000004</v>
      </c>
      <c r="N2000" s="400">
        <v>6.8868</v>
      </c>
      <c r="O2000" s="400">
        <v>3.7869000000000002</v>
      </c>
      <c r="P2000" s="399">
        <v>2.5649000000000002</v>
      </c>
      <c r="Q2000" s="399">
        <v>5.3856000000000002</v>
      </c>
      <c r="R2000" s="399">
        <v>5.4168000000000003</v>
      </c>
      <c r="S2000" s="399">
        <v>5.3140999999999998</v>
      </c>
      <c r="T2000" s="399">
        <v>14.2638</v>
      </c>
      <c r="U2000" s="399">
        <v>12.4352</v>
      </c>
      <c r="V2000" s="399">
        <v>3.0028000000000001</v>
      </c>
      <c r="W2000" s="399">
        <v>3.5960000000000001</v>
      </c>
      <c r="X2000" s="399">
        <v>1.8634999999999999</v>
      </c>
      <c r="Y2000" s="399">
        <v>5.2237999999999998</v>
      </c>
      <c r="Z2000" s="399">
        <v>10.772</v>
      </c>
    </row>
    <row r="2001" spans="1:26">
      <c r="A2001" s="402">
        <v>45446</v>
      </c>
      <c r="B2001" s="400">
        <v>0.55249999999999999</v>
      </c>
      <c r="C2001" s="400">
        <v>0.52280000000000004</v>
      </c>
      <c r="D2001" s="400">
        <v>1.8608</v>
      </c>
      <c r="E2001" s="400">
        <v>1.8038000000000001</v>
      </c>
      <c r="F2001" s="400">
        <v>6.6402000000000001</v>
      </c>
      <c r="G2001" s="400">
        <v>6.3879000000000001</v>
      </c>
      <c r="H2001" s="400">
        <v>4.4905999999999997</v>
      </c>
      <c r="I2001" s="400">
        <v>7.1855000000000002</v>
      </c>
      <c r="J2001" s="400">
        <v>7.0407999999999999</v>
      </c>
      <c r="K2001" s="400">
        <v>5.9325999999999999</v>
      </c>
      <c r="L2001" s="400">
        <v>11.667299999999999</v>
      </c>
      <c r="M2001" s="400">
        <v>6.0218999999999996</v>
      </c>
      <c r="N2001" s="400">
        <v>7.0022000000000002</v>
      </c>
      <c r="O2001" s="400">
        <v>3.8752</v>
      </c>
      <c r="P2001" s="399">
        <v>2.6476000000000002</v>
      </c>
      <c r="Q2001" s="399">
        <v>5.3997999999999999</v>
      </c>
      <c r="R2001" s="399">
        <v>5.5663999999999998</v>
      </c>
      <c r="S2001" s="399">
        <v>5.3567</v>
      </c>
      <c r="T2001" s="399">
        <v>14.465999999999999</v>
      </c>
      <c r="U2001" s="399">
        <v>12.375500000000001</v>
      </c>
      <c r="V2001" s="399">
        <v>3.1238000000000001</v>
      </c>
      <c r="W2001" s="399">
        <v>3.6932999999999998</v>
      </c>
      <c r="X2001" s="399">
        <v>1.9452</v>
      </c>
      <c r="Y2001" s="399">
        <v>5.3224</v>
      </c>
      <c r="Z2001" s="399">
        <v>10.9072</v>
      </c>
    </row>
    <row r="2002" spans="1:26">
      <c r="A2002" s="402">
        <v>45447</v>
      </c>
      <c r="B2002" s="400">
        <v>0.54990000000000006</v>
      </c>
      <c r="C2002" s="400">
        <v>0.5202</v>
      </c>
      <c r="D2002" s="400">
        <v>1.8587</v>
      </c>
      <c r="E2002" s="400">
        <v>1.8013999999999999</v>
      </c>
      <c r="F2002" s="400">
        <v>6.6547999999999998</v>
      </c>
      <c r="G2002" s="400">
        <v>6.3914</v>
      </c>
      <c r="H2002" s="400">
        <v>4.4939</v>
      </c>
      <c r="I2002" s="400">
        <v>7.2003000000000004</v>
      </c>
      <c r="J2002" s="400">
        <v>7.0658000000000003</v>
      </c>
      <c r="K2002" s="400">
        <v>5.9596</v>
      </c>
      <c r="L2002" s="400">
        <v>11.682700000000001</v>
      </c>
      <c r="M2002" s="400">
        <v>6.0382999999999996</v>
      </c>
      <c r="N2002" s="400">
        <v>7.0250000000000004</v>
      </c>
      <c r="O2002" s="400">
        <v>3.8738000000000001</v>
      </c>
      <c r="P2002" s="399">
        <v>2.6402999999999999</v>
      </c>
      <c r="Q2002" s="399">
        <v>5.4025999999999996</v>
      </c>
      <c r="R2002" s="399">
        <v>5.5659000000000001</v>
      </c>
      <c r="S2002" s="399">
        <v>5.3552999999999997</v>
      </c>
      <c r="T2002" s="399">
        <v>14.492800000000001</v>
      </c>
      <c r="U2002" s="399">
        <v>12.3832</v>
      </c>
      <c r="V2002" s="399">
        <v>3.1223999999999998</v>
      </c>
      <c r="W2002" s="399">
        <v>3.6918000000000002</v>
      </c>
      <c r="X2002" s="399">
        <v>1.9434</v>
      </c>
      <c r="Y2002" s="399">
        <v>5.3224</v>
      </c>
      <c r="Z2002" s="399">
        <v>10.918699999999999</v>
      </c>
    </row>
    <row r="2003" spans="1:26">
      <c r="A2003" s="402">
        <v>45448</v>
      </c>
      <c r="B2003" s="400">
        <v>0.54730000000000001</v>
      </c>
      <c r="C2003" s="400">
        <v>0.51749999999999996</v>
      </c>
      <c r="D2003" s="400">
        <v>1.8563000000000001</v>
      </c>
      <c r="E2003" s="400">
        <v>1.7990999999999999</v>
      </c>
      <c r="F2003" s="400">
        <v>6.6734</v>
      </c>
      <c r="G2003" s="400">
        <v>6.4063999999999997</v>
      </c>
      <c r="H2003" s="400">
        <v>4.4955999999999996</v>
      </c>
      <c r="I2003" s="400">
        <v>7.2194000000000003</v>
      </c>
      <c r="J2003" s="400">
        <v>7.0759999999999996</v>
      </c>
      <c r="K2003" s="400">
        <v>5.9751000000000003</v>
      </c>
      <c r="L2003" s="400">
        <v>11.702999999999999</v>
      </c>
      <c r="M2003" s="400">
        <v>6.0471000000000004</v>
      </c>
      <c r="N2003" s="400">
        <v>7.0382999999999996</v>
      </c>
      <c r="O2003" s="400">
        <v>3.871</v>
      </c>
      <c r="P2003" s="399">
        <v>2.6202000000000001</v>
      </c>
      <c r="Q2003" s="399">
        <v>5.3975999999999997</v>
      </c>
      <c r="R2003" s="399">
        <v>5.5651999999999999</v>
      </c>
      <c r="S2003" s="399">
        <v>5.3550000000000004</v>
      </c>
      <c r="T2003" s="399">
        <v>14.5251</v>
      </c>
      <c r="U2003" s="399">
        <v>12.407500000000001</v>
      </c>
      <c r="V2003" s="399">
        <v>3.121</v>
      </c>
      <c r="W2003" s="399">
        <v>3.6897000000000002</v>
      </c>
      <c r="X2003" s="399">
        <v>1.9410000000000001</v>
      </c>
      <c r="Y2003" s="399">
        <v>5.3211000000000004</v>
      </c>
      <c r="Z2003" s="399">
        <v>10.929399999999999</v>
      </c>
    </row>
    <row r="2004" spans="1:26">
      <c r="A2004" s="402">
        <v>45449</v>
      </c>
      <c r="B2004" s="400">
        <v>0.54459999999999997</v>
      </c>
      <c r="C2004" s="400">
        <v>0.51480000000000004</v>
      </c>
      <c r="D2004" s="400">
        <v>1.8529</v>
      </c>
      <c r="E2004" s="400">
        <v>1.7957000000000001</v>
      </c>
      <c r="F2004" s="400">
        <v>6.6509999999999998</v>
      </c>
      <c r="G2004" s="400">
        <v>6.3878000000000004</v>
      </c>
      <c r="H2004" s="400">
        <v>4.4866999999999999</v>
      </c>
      <c r="I2004" s="400">
        <v>7.1970000000000001</v>
      </c>
      <c r="J2004" s="400">
        <v>7.0780000000000003</v>
      </c>
      <c r="K2004" s="400">
        <v>5.9711999999999996</v>
      </c>
      <c r="L2004" s="400">
        <v>11.7521</v>
      </c>
      <c r="M2004" s="400">
        <v>6.0397999999999996</v>
      </c>
      <c r="N2004" s="400">
        <v>7.0308000000000002</v>
      </c>
      <c r="O2004" s="400">
        <v>3.8693</v>
      </c>
      <c r="P2004" s="399">
        <v>2.6086</v>
      </c>
      <c r="Q2004" s="399">
        <v>5.4116</v>
      </c>
      <c r="R2004" s="399">
        <v>5.5594000000000001</v>
      </c>
      <c r="S2004" s="399">
        <v>5.3491999999999997</v>
      </c>
      <c r="T2004" s="399">
        <v>14.492100000000001</v>
      </c>
      <c r="U2004" s="399">
        <v>12.3794</v>
      </c>
      <c r="V2004" s="399">
        <v>3.1191</v>
      </c>
      <c r="W2004" s="399">
        <v>3.6877</v>
      </c>
      <c r="X2004" s="399">
        <v>1.9377</v>
      </c>
      <c r="Y2004" s="399">
        <v>5.3155000000000001</v>
      </c>
      <c r="Z2004" s="399">
        <v>10.9123</v>
      </c>
    </row>
    <row r="2005" spans="1:26">
      <c r="A2005" s="402">
        <v>45450</v>
      </c>
      <c r="B2005" s="400">
        <v>0.54179999999999995</v>
      </c>
      <c r="C2005" s="400">
        <v>0.51190000000000002</v>
      </c>
      <c r="D2005" s="400">
        <v>1.8488</v>
      </c>
      <c r="E2005" s="400">
        <v>1.7919</v>
      </c>
      <c r="F2005" s="400">
        <v>6.6197999999999997</v>
      </c>
      <c r="G2005" s="400">
        <v>6.3617999999999997</v>
      </c>
      <c r="H2005" s="400">
        <v>4.4756</v>
      </c>
      <c r="I2005" s="400">
        <v>7.1658999999999997</v>
      </c>
      <c r="J2005" s="400">
        <v>7.0434999999999999</v>
      </c>
      <c r="K2005" s="400">
        <v>5.9189999999999996</v>
      </c>
      <c r="L2005" s="400">
        <v>11.753</v>
      </c>
      <c r="M2005" s="400">
        <v>6.0052000000000003</v>
      </c>
      <c r="N2005" s="400">
        <v>6.9835000000000003</v>
      </c>
      <c r="O2005" s="400">
        <v>3.8626</v>
      </c>
      <c r="P2005" s="399">
        <v>2.6038999999999999</v>
      </c>
      <c r="Q2005" s="399">
        <v>5.4126000000000003</v>
      </c>
      <c r="R2005" s="399">
        <v>5.5519999999999996</v>
      </c>
      <c r="S2005" s="399">
        <v>5.3417000000000003</v>
      </c>
      <c r="T2005" s="399">
        <v>14.444699999999999</v>
      </c>
      <c r="U2005" s="399">
        <v>12.340299999999999</v>
      </c>
      <c r="V2005" s="399">
        <v>3.1158000000000001</v>
      </c>
      <c r="W2005" s="399">
        <v>3.6823999999999999</v>
      </c>
      <c r="X2005" s="399">
        <v>1.9339</v>
      </c>
      <c r="Y2005" s="399">
        <v>5.3082000000000003</v>
      </c>
      <c r="Z2005" s="399">
        <v>10.891400000000001</v>
      </c>
    </row>
    <row r="2006" spans="1:26">
      <c r="A2006" s="402">
        <v>45453</v>
      </c>
      <c r="B2006" s="400">
        <v>0.53369999999999995</v>
      </c>
      <c r="C2006" s="400">
        <v>0.50370000000000004</v>
      </c>
      <c r="D2006" s="400">
        <v>1.8401000000000001</v>
      </c>
      <c r="E2006" s="400">
        <v>1.7831999999999999</v>
      </c>
      <c r="F2006" s="400">
        <v>6.5593000000000004</v>
      </c>
      <c r="G2006" s="400">
        <v>6.3118999999999996</v>
      </c>
      <c r="H2006" s="400">
        <v>4.4592000000000001</v>
      </c>
      <c r="I2006" s="400">
        <v>7.1040999999999999</v>
      </c>
      <c r="J2006" s="400">
        <v>7.0003000000000002</v>
      </c>
      <c r="K2006" s="400">
        <v>5.8928000000000003</v>
      </c>
      <c r="L2006" s="400">
        <v>11.696</v>
      </c>
      <c r="M2006" s="400">
        <v>5.9847000000000001</v>
      </c>
      <c r="N2006" s="400">
        <v>6.9539999999999997</v>
      </c>
      <c r="O2006" s="400">
        <v>3.8483000000000001</v>
      </c>
      <c r="P2006" s="399">
        <v>2.5956999999999999</v>
      </c>
      <c r="Q2006" s="399">
        <v>5.4065000000000003</v>
      </c>
      <c r="R2006" s="399">
        <v>5.5391000000000004</v>
      </c>
      <c r="S2006" s="399">
        <v>5.3289</v>
      </c>
      <c r="T2006" s="399">
        <v>14.3497</v>
      </c>
      <c r="U2006" s="399">
        <v>12.264799999999999</v>
      </c>
      <c r="V2006" s="399">
        <v>3.1057000000000001</v>
      </c>
      <c r="W2006" s="399">
        <v>3.6701000000000001</v>
      </c>
      <c r="X2006" s="399">
        <v>1.9257</v>
      </c>
      <c r="Y2006" s="399">
        <v>5.2976000000000001</v>
      </c>
      <c r="Z2006" s="399">
        <v>10.8592</v>
      </c>
    </row>
    <row r="2007" spans="1:26">
      <c r="A2007" s="402">
        <v>45454</v>
      </c>
      <c r="B2007" s="400">
        <v>0.53110000000000002</v>
      </c>
      <c r="C2007" s="400">
        <v>0.50109999999999999</v>
      </c>
      <c r="D2007" s="400">
        <v>1.8382000000000001</v>
      </c>
      <c r="E2007" s="400">
        <v>1.7807999999999999</v>
      </c>
      <c r="F2007" s="400">
        <v>6.5579999999999998</v>
      </c>
      <c r="G2007" s="400">
        <v>6.3075000000000001</v>
      </c>
      <c r="H2007" s="400">
        <v>4.4615999999999998</v>
      </c>
      <c r="I2007" s="400">
        <v>7.1022999999999996</v>
      </c>
      <c r="J2007" s="400">
        <v>7.0068000000000001</v>
      </c>
      <c r="K2007" s="400">
        <v>5.9153000000000002</v>
      </c>
      <c r="L2007" s="400">
        <v>11.687900000000001</v>
      </c>
      <c r="M2007" s="400">
        <v>6.0022000000000002</v>
      </c>
      <c r="N2007" s="400">
        <v>6.9782999999999999</v>
      </c>
      <c r="O2007" s="400">
        <v>3.8458000000000001</v>
      </c>
      <c r="P2007" s="399">
        <v>2.6114000000000002</v>
      </c>
      <c r="Q2007" s="399">
        <v>5.4081000000000001</v>
      </c>
      <c r="R2007" s="399">
        <v>5.5381999999999998</v>
      </c>
      <c r="S2007" s="399">
        <v>5.3269000000000002</v>
      </c>
      <c r="T2007" s="399">
        <v>14.347899999999999</v>
      </c>
      <c r="U2007" s="399">
        <v>12.258699999999999</v>
      </c>
      <c r="V2007" s="399">
        <v>3.1027</v>
      </c>
      <c r="W2007" s="399">
        <v>3.6677</v>
      </c>
      <c r="X2007" s="399">
        <v>1.9242999999999999</v>
      </c>
      <c r="Y2007" s="399">
        <v>5.2983000000000002</v>
      </c>
      <c r="Z2007" s="399">
        <v>10.865</v>
      </c>
    </row>
    <row r="2008" spans="1:26">
      <c r="A2008" s="402">
        <v>45455</v>
      </c>
      <c r="B2008" s="400">
        <v>0.52869999999999995</v>
      </c>
      <c r="C2008" s="400">
        <v>0.49859999999999999</v>
      </c>
      <c r="D2008" s="400">
        <v>1.8374999999999999</v>
      </c>
      <c r="E2008" s="400">
        <v>1.7793000000000001</v>
      </c>
      <c r="F2008" s="400">
        <v>6.6003999999999996</v>
      </c>
      <c r="G2008" s="400">
        <v>6.3501000000000003</v>
      </c>
      <c r="H2008" s="400">
        <v>4.4711999999999996</v>
      </c>
      <c r="I2008" s="400">
        <v>7.1452999999999998</v>
      </c>
      <c r="J2008" s="400">
        <v>7.0412999999999997</v>
      </c>
      <c r="K2008" s="400">
        <v>5.9332000000000003</v>
      </c>
      <c r="L2008" s="400">
        <v>11.712899999999999</v>
      </c>
      <c r="M2008" s="400">
        <v>6.0148000000000001</v>
      </c>
      <c r="N2008" s="400">
        <v>6.9969000000000001</v>
      </c>
      <c r="O2008" s="400">
        <v>3.8504999999999998</v>
      </c>
      <c r="P2008" s="399">
        <v>2.6133000000000002</v>
      </c>
      <c r="Q2008" s="399">
        <v>5.4095000000000004</v>
      </c>
      <c r="R2008" s="399">
        <v>5.5411999999999999</v>
      </c>
      <c r="S2008" s="399">
        <v>5.3307000000000002</v>
      </c>
      <c r="T2008" s="399">
        <v>14.415699999999999</v>
      </c>
      <c r="U2008" s="399">
        <v>12.328900000000001</v>
      </c>
      <c r="V2008" s="399">
        <v>3.1019000000000001</v>
      </c>
      <c r="W2008" s="399">
        <v>3.6701000000000001</v>
      </c>
      <c r="X2008" s="399">
        <v>1.9229000000000001</v>
      </c>
      <c r="Y2008" s="399">
        <v>5.3022</v>
      </c>
      <c r="Z2008" s="399">
        <v>10.8933</v>
      </c>
    </row>
    <row r="2009" spans="1:26">
      <c r="A2009" s="402">
        <v>45456</v>
      </c>
      <c r="B2009" s="400">
        <v>0.5262</v>
      </c>
      <c r="C2009" s="400">
        <v>0.49580000000000002</v>
      </c>
      <c r="D2009" s="400">
        <v>1.835</v>
      </c>
      <c r="E2009" s="400">
        <v>1.7763</v>
      </c>
      <c r="F2009" s="400">
        <v>6.5898000000000003</v>
      </c>
      <c r="G2009" s="400">
        <v>6.3339999999999996</v>
      </c>
      <c r="H2009" s="400">
        <v>4.4709000000000003</v>
      </c>
      <c r="I2009" s="400">
        <v>7.1345000000000001</v>
      </c>
      <c r="J2009" s="400">
        <v>7.0480999999999998</v>
      </c>
      <c r="K2009" s="400">
        <v>5.9664000000000001</v>
      </c>
      <c r="L2009" s="400">
        <v>11.726100000000001</v>
      </c>
      <c r="M2009" s="400">
        <v>6.0404999999999998</v>
      </c>
      <c r="N2009" s="400">
        <v>7.0321999999999996</v>
      </c>
      <c r="O2009" s="400">
        <v>3.8458000000000001</v>
      </c>
      <c r="P2009" s="399">
        <v>2.62</v>
      </c>
      <c r="Q2009" s="399">
        <v>5.4168000000000003</v>
      </c>
      <c r="R2009" s="399">
        <v>5.5380000000000003</v>
      </c>
      <c r="S2009" s="399">
        <v>5.3263999999999996</v>
      </c>
      <c r="T2009" s="399">
        <v>14.403</v>
      </c>
      <c r="U2009" s="399">
        <v>12.3058</v>
      </c>
      <c r="V2009" s="399">
        <v>3.0972</v>
      </c>
      <c r="W2009" s="399">
        <v>3.6663000000000001</v>
      </c>
      <c r="X2009" s="399">
        <v>1.9209000000000001</v>
      </c>
      <c r="Y2009" s="399">
        <v>5.3010000000000002</v>
      </c>
      <c r="Z2009" s="399">
        <v>10.8963</v>
      </c>
    </row>
    <row r="2010" spans="1:26">
      <c r="A2010" s="402">
        <v>45457</v>
      </c>
      <c r="B2010" s="400">
        <v>0.52359999999999995</v>
      </c>
      <c r="C2010" s="400">
        <v>0.49309999999999998</v>
      </c>
      <c r="D2010" s="400">
        <v>1.8341000000000001</v>
      </c>
      <c r="E2010" s="400">
        <v>1.7742</v>
      </c>
      <c r="F2010" s="400">
        <v>6.6368999999999998</v>
      </c>
      <c r="G2010" s="400">
        <v>6.3563000000000001</v>
      </c>
      <c r="H2010" s="400">
        <v>4.4789000000000003</v>
      </c>
      <c r="I2010" s="400">
        <v>7.1825000000000001</v>
      </c>
      <c r="J2010" s="400">
        <v>7.0762999999999998</v>
      </c>
      <c r="K2010" s="400">
        <v>5.9833999999999996</v>
      </c>
      <c r="L2010" s="400">
        <v>11.748200000000001</v>
      </c>
      <c r="M2010" s="400">
        <v>6.0502000000000002</v>
      </c>
      <c r="N2010" s="400">
        <v>7.0393999999999997</v>
      </c>
      <c r="O2010" s="400">
        <v>3.8399000000000001</v>
      </c>
      <c r="P2010" s="399">
        <v>2.6598999999999999</v>
      </c>
      <c r="Q2010" s="399">
        <v>5.4131</v>
      </c>
      <c r="R2010" s="399">
        <v>5.5407999999999999</v>
      </c>
      <c r="S2010" s="399">
        <v>5.3262</v>
      </c>
      <c r="T2010" s="399">
        <v>14.486800000000001</v>
      </c>
      <c r="U2010" s="399">
        <v>12.345800000000001</v>
      </c>
      <c r="V2010" s="399">
        <v>3.0910000000000002</v>
      </c>
      <c r="W2010" s="399">
        <v>3.6615000000000002</v>
      </c>
      <c r="X2010" s="399">
        <v>1.9194</v>
      </c>
      <c r="Y2010" s="399">
        <v>5.3033000000000001</v>
      </c>
      <c r="Z2010" s="399">
        <v>10.9236</v>
      </c>
    </row>
    <row r="2011" spans="1:26">
      <c r="A2011" s="402">
        <v>45460</v>
      </c>
      <c r="B2011" s="400">
        <v>0.51549999999999996</v>
      </c>
      <c r="C2011" s="400">
        <v>0.48509999999999998</v>
      </c>
      <c r="D2011" s="400">
        <v>1.8252999999999999</v>
      </c>
      <c r="E2011" s="400">
        <v>1.7659</v>
      </c>
      <c r="F2011" s="400">
        <v>6.6143000000000001</v>
      </c>
      <c r="G2011" s="400">
        <v>6.3436000000000003</v>
      </c>
      <c r="H2011" s="400">
        <v>4.4618000000000002</v>
      </c>
      <c r="I2011" s="400">
        <v>7.1599000000000004</v>
      </c>
      <c r="J2011" s="400">
        <v>7.0483000000000002</v>
      </c>
      <c r="K2011" s="400">
        <v>5.9527999999999999</v>
      </c>
      <c r="L2011" s="400">
        <v>11.709899999999999</v>
      </c>
      <c r="M2011" s="400">
        <v>6.0206</v>
      </c>
      <c r="N2011" s="400">
        <v>7.0084</v>
      </c>
      <c r="O2011" s="400">
        <v>3.8374000000000001</v>
      </c>
      <c r="P2011" s="399">
        <v>2.6707999999999998</v>
      </c>
      <c r="Q2011" s="399">
        <v>5.4095000000000004</v>
      </c>
      <c r="R2011" s="399">
        <v>5.5358000000000001</v>
      </c>
      <c r="S2011" s="399">
        <v>5.3338000000000001</v>
      </c>
      <c r="T2011" s="399">
        <v>14.452</v>
      </c>
      <c r="U2011" s="399">
        <v>12.324299999999999</v>
      </c>
      <c r="V2011" s="399">
        <v>3.0861999999999998</v>
      </c>
      <c r="W2011" s="399">
        <v>3.6579999999999999</v>
      </c>
      <c r="X2011" s="399">
        <v>1.911</v>
      </c>
      <c r="Y2011" s="399">
        <v>5.2922000000000002</v>
      </c>
      <c r="Z2011" s="399">
        <v>10.8941</v>
      </c>
    </row>
    <row r="2012" spans="1:26">
      <c r="A2012" s="402">
        <v>45461</v>
      </c>
      <c r="B2012" s="400">
        <v>0.51300000000000001</v>
      </c>
      <c r="C2012" s="400">
        <v>0.48249999999999998</v>
      </c>
      <c r="D2012" s="400">
        <v>1.8229</v>
      </c>
      <c r="E2012" s="400">
        <v>1.7637</v>
      </c>
      <c r="F2012" s="400">
        <v>6.6245000000000003</v>
      </c>
      <c r="G2012" s="400">
        <v>6.3562000000000003</v>
      </c>
      <c r="H2012" s="400">
        <v>4.4630999999999998</v>
      </c>
      <c r="I2012" s="400">
        <v>7.1703000000000001</v>
      </c>
      <c r="J2012" s="400">
        <v>7.0578000000000003</v>
      </c>
      <c r="K2012" s="400">
        <v>5.9729000000000001</v>
      </c>
      <c r="L2012" s="400">
        <v>11.6904</v>
      </c>
      <c r="M2012" s="400">
        <v>6.0357000000000003</v>
      </c>
      <c r="N2012" s="400">
        <v>7.0286999999999997</v>
      </c>
      <c r="O2012" s="400">
        <v>3.8371</v>
      </c>
      <c r="P2012" s="399">
        <v>2.6726999999999999</v>
      </c>
      <c r="Q2012" s="399">
        <v>5.4170999999999996</v>
      </c>
      <c r="R2012" s="399">
        <v>5.5347999999999997</v>
      </c>
      <c r="S2012" s="399">
        <v>5.3334999999999999</v>
      </c>
      <c r="T2012" s="399">
        <v>14.468400000000001</v>
      </c>
      <c r="U2012" s="399">
        <v>12.346500000000001</v>
      </c>
      <c r="V2012" s="399">
        <v>3.0865999999999998</v>
      </c>
      <c r="W2012" s="399">
        <v>3.6576</v>
      </c>
      <c r="X2012" s="399">
        <v>1.9091</v>
      </c>
      <c r="Y2012" s="399">
        <v>5.2918000000000003</v>
      </c>
      <c r="Z2012" s="399">
        <v>10.8992</v>
      </c>
    </row>
    <row r="2013" spans="1:26">
      <c r="A2013" s="402">
        <v>45462</v>
      </c>
      <c r="B2013" s="400">
        <v>0.51029999999999998</v>
      </c>
      <c r="C2013" s="400">
        <v>0.4798</v>
      </c>
      <c r="D2013" s="400">
        <v>1.8199000000000001</v>
      </c>
      <c r="E2013" s="400">
        <v>1.7605999999999999</v>
      </c>
      <c r="F2013" s="400">
        <v>6.6089000000000002</v>
      </c>
      <c r="G2013" s="400">
        <v>6.3368000000000002</v>
      </c>
      <c r="H2013" s="400">
        <v>4.46</v>
      </c>
      <c r="I2013" s="400">
        <v>7.1544999999999996</v>
      </c>
      <c r="J2013" s="400">
        <v>7.0537000000000001</v>
      </c>
      <c r="K2013" s="400">
        <v>5.9702999999999999</v>
      </c>
      <c r="L2013" s="400">
        <v>11.705</v>
      </c>
      <c r="M2013" s="400">
        <v>6.0324</v>
      </c>
      <c r="N2013" s="400">
        <v>7.0263</v>
      </c>
      <c r="O2013" s="400">
        <v>3.8344999999999998</v>
      </c>
      <c r="P2013" s="399">
        <v>2.6604000000000001</v>
      </c>
      <c r="Q2013" s="399">
        <v>5.4199000000000002</v>
      </c>
      <c r="R2013" s="399">
        <v>5.5308000000000002</v>
      </c>
      <c r="S2013" s="399">
        <v>5.3282999999999996</v>
      </c>
      <c r="T2013" s="399">
        <v>14.446300000000001</v>
      </c>
      <c r="U2013" s="399">
        <v>12.3172</v>
      </c>
      <c r="V2013" s="399">
        <v>3.0848</v>
      </c>
      <c r="W2013" s="399">
        <v>3.6549</v>
      </c>
      <c r="X2013" s="399">
        <v>1.9067000000000001</v>
      </c>
      <c r="Y2013" s="399">
        <v>5.2896000000000001</v>
      </c>
      <c r="Z2013" s="399">
        <v>10.892799999999999</v>
      </c>
    </row>
    <row r="2014" spans="1:26">
      <c r="A2014" s="402">
        <v>45463</v>
      </c>
      <c r="B2014" s="400">
        <v>0.50770000000000004</v>
      </c>
      <c r="C2014" s="400">
        <v>0.47710000000000002</v>
      </c>
      <c r="D2014" s="400">
        <v>1.8171999999999999</v>
      </c>
      <c r="E2014" s="400">
        <v>1.758</v>
      </c>
      <c r="F2014" s="400">
        <v>6.5987</v>
      </c>
      <c r="G2014" s="400">
        <v>6.33</v>
      </c>
      <c r="H2014" s="400">
        <v>4.4526000000000003</v>
      </c>
      <c r="I2014" s="400">
        <v>7.1440999999999999</v>
      </c>
      <c r="J2014" s="400">
        <v>7.0381999999999998</v>
      </c>
      <c r="K2014" s="400">
        <v>5.9494999999999996</v>
      </c>
      <c r="L2014" s="400">
        <v>11.720499999999999</v>
      </c>
      <c r="M2014" s="400">
        <v>6.0159000000000002</v>
      </c>
      <c r="N2014" s="400">
        <v>7.0030999999999999</v>
      </c>
      <c r="O2014" s="400">
        <v>3.8317999999999999</v>
      </c>
      <c r="P2014" s="399">
        <v>2.6638000000000002</v>
      </c>
      <c r="Q2014" s="399">
        <v>5.4164000000000003</v>
      </c>
      <c r="R2014" s="399">
        <v>5.5275999999999996</v>
      </c>
      <c r="S2014" s="399">
        <v>5.3255999999999997</v>
      </c>
      <c r="T2014" s="399">
        <v>14.4313</v>
      </c>
      <c r="U2014" s="399">
        <v>12.307399999999999</v>
      </c>
      <c r="V2014" s="399">
        <v>3.0794999999999999</v>
      </c>
      <c r="W2014" s="399">
        <v>3.6518999999999999</v>
      </c>
      <c r="X2014" s="399">
        <v>1.9038999999999999</v>
      </c>
      <c r="Y2014" s="399">
        <v>5.2858999999999998</v>
      </c>
      <c r="Z2014" s="399">
        <v>10.8748</v>
      </c>
    </row>
    <row r="2015" spans="1:26">
      <c r="A2015" s="402">
        <v>45464</v>
      </c>
      <c r="B2015" s="400">
        <v>0.50509999999999999</v>
      </c>
      <c r="C2015" s="400">
        <v>0.47449999999999998</v>
      </c>
      <c r="D2015" s="400">
        <v>1.8150999999999999</v>
      </c>
      <c r="E2015" s="400">
        <v>1.7556</v>
      </c>
      <c r="F2015" s="400">
        <v>6.5922000000000001</v>
      </c>
      <c r="G2015" s="400">
        <v>6.3238000000000003</v>
      </c>
      <c r="H2015" s="400">
        <v>4.4526000000000003</v>
      </c>
      <c r="I2015" s="400">
        <v>7.1369999999999996</v>
      </c>
      <c r="J2015" s="400">
        <v>7.0285000000000002</v>
      </c>
      <c r="K2015" s="400">
        <v>5.9465000000000003</v>
      </c>
      <c r="L2015" s="400">
        <v>11.7088</v>
      </c>
      <c r="M2015" s="400">
        <v>6.0103999999999997</v>
      </c>
      <c r="N2015" s="400">
        <v>6.9938000000000002</v>
      </c>
      <c r="O2015" s="400">
        <v>3.8298000000000001</v>
      </c>
      <c r="P2015" s="399">
        <v>2.6528999999999998</v>
      </c>
      <c r="Q2015" s="399">
        <v>5.4169</v>
      </c>
      <c r="R2015" s="399">
        <v>5.5260999999999996</v>
      </c>
      <c r="S2015" s="399">
        <v>5.3235999999999999</v>
      </c>
      <c r="T2015" s="399">
        <v>14.419700000000001</v>
      </c>
      <c r="U2015" s="399">
        <v>12.2971</v>
      </c>
      <c r="V2015" s="399">
        <v>3.0764999999999998</v>
      </c>
      <c r="W2015" s="399">
        <v>3.6503000000000001</v>
      </c>
      <c r="X2015" s="399">
        <v>1.9021999999999999</v>
      </c>
      <c r="Y2015" s="399">
        <v>5.2858000000000001</v>
      </c>
      <c r="Z2015" s="399">
        <v>10.8756</v>
      </c>
    </row>
    <row r="2016" spans="1:26">
      <c r="A2016" s="402">
        <v>45467</v>
      </c>
      <c r="B2016" s="400">
        <v>0.497</v>
      </c>
      <c r="C2016" s="400">
        <v>0.46639999999999998</v>
      </c>
      <c r="D2016" s="400">
        <v>1.8073999999999999</v>
      </c>
      <c r="E2016" s="400">
        <v>1.7477</v>
      </c>
      <c r="F2016" s="400">
        <v>6.5869</v>
      </c>
      <c r="G2016" s="400">
        <v>6.3177000000000003</v>
      </c>
      <c r="H2016" s="400">
        <v>4.4432</v>
      </c>
      <c r="I2016" s="400">
        <v>7.1322000000000001</v>
      </c>
      <c r="J2016" s="400">
        <v>7.0224000000000002</v>
      </c>
      <c r="K2016" s="400">
        <v>5.9473000000000003</v>
      </c>
      <c r="L2016" s="400">
        <v>11.6846</v>
      </c>
      <c r="M2016" s="400">
        <v>6.0119999999999996</v>
      </c>
      <c r="N2016" s="400">
        <v>7.0019999999999998</v>
      </c>
      <c r="O2016" s="400">
        <v>3.8227000000000002</v>
      </c>
      <c r="P2016" s="399">
        <v>2.6511999999999998</v>
      </c>
      <c r="Q2016" s="399">
        <v>5.4071999999999996</v>
      </c>
      <c r="R2016" s="399">
        <v>5.5191999999999997</v>
      </c>
      <c r="S2016" s="399">
        <v>5.3163</v>
      </c>
      <c r="T2016" s="399">
        <v>14.425800000000001</v>
      </c>
      <c r="U2016" s="399">
        <v>12.2911</v>
      </c>
      <c r="V2016" s="399">
        <v>3.0693000000000001</v>
      </c>
      <c r="W2016" s="399">
        <v>3.6425999999999998</v>
      </c>
      <c r="X2016" s="399">
        <v>1.8943000000000001</v>
      </c>
      <c r="Y2016" s="399">
        <v>5.2779999999999996</v>
      </c>
      <c r="Z2016" s="399">
        <v>10.8606</v>
      </c>
    </row>
    <row r="2017" spans="1:26">
      <c r="A2017" s="402">
        <v>45468</v>
      </c>
      <c r="B2017" s="400">
        <v>0.49430000000000002</v>
      </c>
      <c r="C2017" s="400">
        <v>0.4637</v>
      </c>
      <c r="D2017" s="400">
        <v>1.8048</v>
      </c>
      <c r="E2017" s="400">
        <v>1.7448999999999999</v>
      </c>
      <c r="F2017" s="400">
        <v>6.5945</v>
      </c>
      <c r="G2017" s="400">
        <v>6.3133999999999997</v>
      </c>
      <c r="H2017" s="400">
        <v>4.4433999999999996</v>
      </c>
      <c r="I2017" s="400">
        <v>7.1402999999999999</v>
      </c>
      <c r="J2017" s="400">
        <v>7.0244</v>
      </c>
      <c r="K2017" s="400">
        <v>5.9497</v>
      </c>
      <c r="L2017" s="400">
        <v>11.6686</v>
      </c>
      <c r="M2017" s="400">
        <v>6.0133999999999999</v>
      </c>
      <c r="N2017" s="400">
        <v>7.0029000000000003</v>
      </c>
      <c r="O2017" s="400">
        <v>3.8203</v>
      </c>
      <c r="P2017" s="399">
        <v>2.6528</v>
      </c>
      <c r="Q2017" s="399">
        <v>5.4089</v>
      </c>
      <c r="R2017" s="399">
        <v>5.5168999999999997</v>
      </c>
      <c r="S2017" s="399">
        <v>5.3132000000000001</v>
      </c>
      <c r="T2017" s="399">
        <v>14.4481</v>
      </c>
      <c r="U2017" s="399">
        <v>12.2858</v>
      </c>
      <c r="V2017" s="399">
        <v>3.0667</v>
      </c>
      <c r="W2017" s="399">
        <v>3.6406000000000001</v>
      </c>
      <c r="X2017" s="399">
        <v>1.8919999999999999</v>
      </c>
      <c r="Y2017" s="399">
        <v>5.2769000000000004</v>
      </c>
      <c r="Z2017" s="399">
        <v>10.866300000000001</v>
      </c>
    </row>
    <row r="2018" spans="1:26">
      <c r="A2018" s="402">
        <v>45469</v>
      </c>
      <c r="B2018" s="400">
        <v>0.49159999999999998</v>
      </c>
      <c r="C2018" s="400">
        <v>0.46089999999999998</v>
      </c>
      <c r="D2018" s="400">
        <v>1.8017000000000001</v>
      </c>
      <c r="E2018" s="400">
        <v>1.7419</v>
      </c>
      <c r="F2018" s="400">
        <v>6.5616000000000003</v>
      </c>
      <c r="G2018" s="400">
        <v>6.2874999999999996</v>
      </c>
      <c r="H2018" s="400">
        <v>4.4349999999999996</v>
      </c>
      <c r="I2018" s="400">
        <v>7.1067999999999998</v>
      </c>
      <c r="J2018" s="400">
        <v>6.9881000000000002</v>
      </c>
      <c r="K2018" s="400">
        <v>5.9095000000000004</v>
      </c>
      <c r="L2018" s="400">
        <v>11.6432</v>
      </c>
      <c r="M2018" s="400">
        <v>5.9763999999999999</v>
      </c>
      <c r="N2018" s="400">
        <v>6.9523000000000001</v>
      </c>
      <c r="O2018" s="400">
        <v>3.8151999999999999</v>
      </c>
      <c r="P2018" s="399">
        <v>2.6455000000000002</v>
      </c>
      <c r="Q2018" s="399">
        <v>5.4067999999999996</v>
      </c>
      <c r="R2018" s="399">
        <v>5.5110999999999999</v>
      </c>
      <c r="S2018" s="399">
        <v>5.3080999999999996</v>
      </c>
      <c r="T2018" s="399">
        <v>14.3962</v>
      </c>
      <c r="U2018" s="399">
        <v>12.245699999999999</v>
      </c>
      <c r="V2018" s="399">
        <v>3.0629</v>
      </c>
      <c r="W2018" s="399">
        <v>3.6358000000000001</v>
      </c>
      <c r="X2018" s="399">
        <v>1.8893</v>
      </c>
      <c r="Y2018" s="399">
        <v>5.2724000000000002</v>
      </c>
      <c r="Z2018" s="399">
        <v>10.8476</v>
      </c>
    </row>
    <row r="2019" spans="1:26">
      <c r="A2019" s="402">
        <v>45470</v>
      </c>
      <c r="B2019" s="400">
        <v>0.48909999999999998</v>
      </c>
      <c r="C2019" s="400">
        <v>0.45829999999999999</v>
      </c>
      <c r="D2019" s="400">
        <v>1.7989999999999999</v>
      </c>
      <c r="E2019" s="400">
        <v>1.7390000000000001</v>
      </c>
      <c r="F2019" s="400">
        <v>6.5511999999999997</v>
      </c>
      <c r="G2019" s="400">
        <v>6.2732000000000001</v>
      </c>
      <c r="H2019" s="400">
        <v>4.4337999999999997</v>
      </c>
      <c r="I2019" s="400">
        <v>7.0964</v>
      </c>
      <c r="J2019" s="400">
        <v>6.9836999999999998</v>
      </c>
      <c r="K2019" s="400">
        <v>5.9161000000000001</v>
      </c>
      <c r="L2019" s="400">
        <v>11.6189</v>
      </c>
      <c r="M2019" s="400">
        <v>5.9820000000000002</v>
      </c>
      <c r="N2019" s="400">
        <v>6.9602000000000004</v>
      </c>
      <c r="O2019" s="400">
        <v>3.8130000000000002</v>
      </c>
      <c r="P2019" s="399">
        <v>2.6396999999999999</v>
      </c>
      <c r="Q2019" s="399">
        <v>5.3955000000000002</v>
      </c>
      <c r="R2019" s="399">
        <v>5.5075000000000003</v>
      </c>
      <c r="S2019" s="399">
        <v>5.3036000000000003</v>
      </c>
      <c r="T2019" s="399">
        <v>14.383900000000001</v>
      </c>
      <c r="U2019" s="399">
        <v>12.2255</v>
      </c>
      <c r="V2019" s="399">
        <v>3.0602999999999998</v>
      </c>
      <c r="W2019" s="399">
        <v>3.6332</v>
      </c>
      <c r="X2019" s="399">
        <v>1.887</v>
      </c>
      <c r="Y2019" s="399">
        <v>5.2706999999999997</v>
      </c>
      <c r="Z2019" s="399">
        <v>10.848800000000001</v>
      </c>
    </row>
    <row r="2020" spans="1:26">
      <c r="A2020" s="402">
        <v>45471</v>
      </c>
      <c r="B2020" s="400">
        <v>0.48089999999999999</v>
      </c>
      <c r="C2020" s="400">
        <v>0.4501</v>
      </c>
      <c r="D2020" s="400">
        <v>1.7906</v>
      </c>
      <c r="E2020" s="400">
        <v>1.7306999999999999</v>
      </c>
      <c r="F2020" s="400">
        <v>6.5237999999999996</v>
      </c>
      <c r="G2020" s="400">
        <v>6.2515000000000001</v>
      </c>
      <c r="H2020" s="400">
        <v>4.4229000000000003</v>
      </c>
      <c r="I2020" s="400">
        <v>7.0685000000000002</v>
      </c>
      <c r="J2020" s="400">
        <v>6.9539</v>
      </c>
      <c r="K2020" s="400">
        <v>5.8655999999999997</v>
      </c>
      <c r="L2020" s="400">
        <v>11.626899999999999</v>
      </c>
      <c r="M2020" s="400">
        <v>5.9375999999999998</v>
      </c>
      <c r="N2020" s="400">
        <v>6.9010999999999996</v>
      </c>
      <c r="O2020" s="400">
        <v>3.8041999999999998</v>
      </c>
      <c r="P2020" s="399">
        <v>2.6429999999999998</v>
      </c>
      <c r="Q2020" s="399">
        <v>5.3959999999999999</v>
      </c>
      <c r="R2020" s="399">
        <v>5.4977</v>
      </c>
      <c r="S2020" s="399">
        <v>5.2939999999999996</v>
      </c>
      <c r="T2020" s="399">
        <v>14.3414</v>
      </c>
      <c r="U2020" s="399">
        <v>12.1943</v>
      </c>
      <c r="V2020" s="399">
        <v>3.0526</v>
      </c>
      <c r="W2020" s="399">
        <v>3.6248999999999998</v>
      </c>
      <c r="X2020" s="399">
        <v>1.8791</v>
      </c>
      <c r="Y2020" s="399">
        <v>5.2614000000000001</v>
      </c>
      <c r="Z2020" s="399">
        <v>10.8352</v>
      </c>
    </row>
    <row r="2021" spans="1:26">
      <c r="A2021" s="402">
        <v>45474</v>
      </c>
      <c r="B2021" s="400">
        <v>0.57410000000000005</v>
      </c>
      <c r="C2021" s="400">
        <v>0.53559999999999997</v>
      </c>
      <c r="D2021" s="400">
        <v>1.8694</v>
      </c>
      <c r="E2021" s="400">
        <v>1.8281000000000001</v>
      </c>
      <c r="F2021" s="400">
        <v>6.5616000000000003</v>
      </c>
      <c r="G2021" s="400">
        <v>6.3079000000000001</v>
      </c>
      <c r="H2021" s="400">
        <v>4.4756999999999998</v>
      </c>
      <c r="I2021" s="400">
        <v>7.1186999999999996</v>
      </c>
      <c r="J2021" s="400">
        <v>6.9654999999999996</v>
      </c>
      <c r="K2021" s="400">
        <v>5.8552999999999997</v>
      </c>
      <c r="L2021" s="400">
        <v>11.722899999999999</v>
      </c>
      <c r="M2021" s="400">
        <v>5.9630999999999998</v>
      </c>
      <c r="N2021" s="400">
        <v>6.9176000000000002</v>
      </c>
      <c r="O2021" s="400">
        <v>3.8702000000000001</v>
      </c>
      <c r="P2021" s="399">
        <v>2.6591</v>
      </c>
      <c r="Q2021" s="399">
        <v>5.4512999999999998</v>
      </c>
      <c r="R2021" s="399">
        <v>5.5534999999999997</v>
      </c>
      <c r="S2021" s="399">
        <v>5.3205999999999998</v>
      </c>
      <c r="T2021" s="399">
        <v>14.250400000000001</v>
      </c>
      <c r="U2021" s="399">
        <v>12.145200000000001</v>
      </c>
      <c r="V2021" s="399">
        <v>3.1320000000000001</v>
      </c>
      <c r="W2021" s="399">
        <v>3.6911999999999998</v>
      </c>
      <c r="X2021" s="399">
        <v>1.9493</v>
      </c>
      <c r="Y2021" s="399">
        <v>5.3136999999999999</v>
      </c>
      <c r="Z2021" s="399">
        <v>10.8881</v>
      </c>
    </row>
    <row r="2022" spans="1:26">
      <c r="A2022" s="402">
        <v>45475</v>
      </c>
      <c r="B2022" s="400">
        <v>0.5716</v>
      </c>
      <c r="C2022" s="400">
        <v>0.53300000000000003</v>
      </c>
      <c r="D2022" s="400">
        <v>1.8672</v>
      </c>
      <c r="E2022" s="400">
        <v>1.8261000000000001</v>
      </c>
      <c r="F2022" s="400">
        <v>6.5629999999999997</v>
      </c>
      <c r="G2022" s="400">
        <v>6.3128000000000002</v>
      </c>
      <c r="H2022" s="400">
        <v>4.4741</v>
      </c>
      <c r="I2022" s="400">
        <v>7.1199000000000003</v>
      </c>
      <c r="J2022" s="400">
        <v>6.9695</v>
      </c>
      <c r="K2022" s="400">
        <v>5.8711000000000002</v>
      </c>
      <c r="L2022" s="400">
        <v>11.71</v>
      </c>
      <c r="M2022" s="400">
        <v>5.9756</v>
      </c>
      <c r="N2022" s="400">
        <v>6.9360999999999997</v>
      </c>
      <c r="O2022" s="400">
        <v>3.8666</v>
      </c>
      <c r="P2022" s="399">
        <v>2.6606999999999998</v>
      </c>
      <c r="Q2022" s="399">
        <v>5.444</v>
      </c>
      <c r="R2022" s="399">
        <v>5.5522999999999998</v>
      </c>
      <c r="S2022" s="399">
        <v>5.3197999999999999</v>
      </c>
      <c r="T2022" s="399">
        <v>14.2517</v>
      </c>
      <c r="U2022" s="399">
        <v>12.154</v>
      </c>
      <c r="V2022" s="399">
        <v>3.1294</v>
      </c>
      <c r="W2022" s="399">
        <v>3.6878000000000002</v>
      </c>
      <c r="X2022" s="399">
        <v>1.9468000000000001</v>
      </c>
      <c r="Y2022" s="399">
        <v>5.3118999999999996</v>
      </c>
      <c r="Z2022" s="399">
        <v>10.888299999999999</v>
      </c>
    </row>
    <row r="2023" spans="1:26">
      <c r="A2023" s="402">
        <v>45476</v>
      </c>
      <c r="B2023" s="400">
        <v>0.56879999999999997</v>
      </c>
      <c r="C2023" s="400">
        <v>0.53010000000000002</v>
      </c>
      <c r="D2023" s="400">
        <v>1.8649</v>
      </c>
      <c r="E2023" s="400">
        <v>1.8237000000000001</v>
      </c>
      <c r="F2023" s="400">
        <v>6.5972999999999997</v>
      </c>
      <c r="G2023" s="400">
        <v>6.3422000000000001</v>
      </c>
      <c r="H2023" s="400">
        <v>4.4842000000000004</v>
      </c>
      <c r="I2023" s="400">
        <v>7.1548999999999996</v>
      </c>
      <c r="J2023" s="400">
        <v>6.9941000000000004</v>
      </c>
      <c r="K2023" s="400">
        <v>5.9032</v>
      </c>
      <c r="L2023" s="400">
        <v>11.693099999999999</v>
      </c>
      <c r="M2023" s="400">
        <v>6.0052000000000003</v>
      </c>
      <c r="N2023" s="400">
        <v>6.9775999999999998</v>
      </c>
      <c r="O2023" s="400">
        <v>3.8654000000000002</v>
      </c>
      <c r="P2023" s="399">
        <v>2.6694</v>
      </c>
      <c r="Q2023" s="399">
        <v>5.4438000000000004</v>
      </c>
      <c r="R2023" s="399">
        <v>5.5529999999999999</v>
      </c>
      <c r="S2023" s="399">
        <v>5.3205999999999998</v>
      </c>
      <c r="T2023" s="399">
        <v>14.3079</v>
      </c>
      <c r="U2023" s="399">
        <v>12.202500000000001</v>
      </c>
      <c r="V2023" s="399">
        <v>3.1286999999999998</v>
      </c>
      <c r="W2023" s="399">
        <v>3.6859000000000002</v>
      </c>
      <c r="X2023" s="399">
        <v>1.9453</v>
      </c>
      <c r="Y2023" s="399">
        <v>5.3147000000000002</v>
      </c>
      <c r="Z2023" s="399">
        <v>10.9229</v>
      </c>
    </row>
    <row r="2024" spans="1:26">
      <c r="A2024" s="402">
        <v>45477</v>
      </c>
      <c r="B2024" s="400">
        <v>0.56630000000000003</v>
      </c>
      <c r="C2024" s="400">
        <v>0.52759999999999996</v>
      </c>
      <c r="D2024" s="400">
        <v>1.8622000000000001</v>
      </c>
      <c r="E2024" s="400">
        <v>1.8207</v>
      </c>
      <c r="F2024" s="400">
        <v>6.5899000000000001</v>
      </c>
      <c r="G2024" s="400">
        <v>6.3304</v>
      </c>
      <c r="H2024" s="400">
        <v>4.4794</v>
      </c>
      <c r="I2024" s="400">
        <v>7.1487999999999996</v>
      </c>
      <c r="J2024" s="400">
        <v>6.9888000000000003</v>
      </c>
      <c r="K2024" s="400">
        <v>5.9005999999999998</v>
      </c>
      <c r="L2024" s="400">
        <v>11.6861</v>
      </c>
      <c r="M2024" s="400">
        <v>6.0018000000000002</v>
      </c>
      <c r="N2024" s="400">
        <v>6.9749999999999996</v>
      </c>
      <c r="O2024" s="400">
        <v>3.8626999999999998</v>
      </c>
      <c r="P2024" s="399">
        <v>2.6642000000000001</v>
      </c>
      <c r="Q2024" s="399">
        <v>5.4413</v>
      </c>
      <c r="R2024" s="399">
        <v>5.5484</v>
      </c>
      <c r="S2024" s="399">
        <v>5.3167999999999997</v>
      </c>
      <c r="T2024" s="399">
        <v>14.3246</v>
      </c>
      <c r="U2024" s="399">
        <v>12.185600000000001</v>
      </c>
      <c r="V2024" s="399">
        <v>3.1265999999999998</v>
      </c>
      <c r="W2024" s="399">
        <v>3.6831999999999998</v>
      </c>
      <c r="X2024" s="399">
        <v>1.9422999999999999</v>
      </c>
      <c r="Y2024" s="399">
        <v>5.3109000000000002</v>
      </c>
      <c r="Z2024" s="399">
        <v>10.917199999999999</v>
      </c>
    </row>
    <row r="2025" spans="1:26">
      <c r="A2025" s="402">
        <v>45478</v>
      </c>
      <c r="B2025" s="400">
        <v>0.56359999999999999</v>
      </c>
      <c r="C2025" s="400">
        <v>0.52500000000000002</v>
      </c>
      <c r="D2025" s="400">
        <v>1.8607</v>
      </c>
      <c r="E2025" s="400">
        <v>1.819</v>
      </c>
      <c r="F2025" s="400">
        <v>6.6134000000000004</v>
      </c>
      <c r="G2025" s="400">
        <v>6.3498000000000001</v>
      </c>
      <c r="H2025" s="400">
        <v>4.4848999999999997</v>
      </c>
      <c r="I2025" s="400">
        <v>7.1723999999999997</v>
      </c>
      <c r="J2025" s="400">
        <v>7.0030000000000001</v>
      </c>
      <c r="K2025" s="400">
        <v>5.9157000000000002</v>
      </c>
      <c r="L2025" s="400">
        <v>11.678599999999999</v>
      </c>
      <c r="M2025" s="400">
        <v>6.0148000000000001</v>
      </c>
      <c r="N2025" s="400">
        <v>6.9912000000000001</v>
      </c>
      <c r="O2025" s="400">
        <v>3.8622000000000001</v>
      </c>
      <c r="P2025" s="399">
        <v>2.6656</v>
      </c>
      <c r="Q2025" s="399">
        <v>5.4417</v>
      </c>
      <c r="R2025" s="399">
        <v>5.5495999999999999</v>
      </c>
      <c r="S2025" s="399">
        <v>5.3175999999999997</v>
      </c>
      <c r="T2025" s="399">
        <v>14.3636</v>
      </c>
      <c r="U2025" s="399">
        <v>12.218</v>
      </c>
      <c r="V2025" s="399">
        <v>3.1255000000000002</v>
      </c>
      <c r="W2025" s="399">
        <v>3.6823999999999999</v>
      </c>
      <c r="X2025" s="399">
        <v>1.9404999999999999</v>
      </c>
      <c r="Y2025" s="399">
        <v>5.3125</v>
      </c>
      <c r="Z2025" s="399">
        <v>10.9335</v>
      </c>
    </row>
    <row r="2026" spans="1:26">
      <c r="A2026" s="402">
        <v>45481</v>
      </c>
      <c r="B2026" s="400">
        <v>0.55559999999999998</v>
      </c>
      <c r="C2026" s="400">
        <v>0.51700000000000002</v>
      </c>
      <c r="D2026" s="400">
        <v>1.8529</v>
      </c>
      <c r="E2026" s="400">
        <v>1.8113999999999999</v>
      </c>
      <c r="F2026" s="400">
        <v>6.6227</v>
      </c>
      <c r="G2026" s="400">
        <v>6.3551000000000002</v>
      </c>
      <c r="H2026" s="400">
        <v>4.4813999999999998</v>
      </c>
      <c r="I2026" s="400">
        <v>7.1820000000000004</v>
      </c>
      <c r="J2026" s="400">
        <v>7.0035999999999996</v>
      </c>
      <c r="K2026" s="400">
        <v>5.9134000000000002</v>
      </c>
      <c r="L2026" s="400">
        <v>11.667299999999999</v>
      </c>
      <c r="M2026" s="400">
        <v>6.0167999999999999</v>
      </c>
      <c r="N2026" s="400">
        <v>6.9973000000000001</v>
      </c>
      <c r="O2026" s="400">
        <v>3.8546</v>
      </c>
      <c r="P2026" s="399">
        <v>2.6581000000000001</v>
      </c>
      <c r="Q2026" s="399">
        <v>5.4351000000000003</v>
      </c>
      <c r="R2026" s="399">
        <v>5.5431999999999997</v>
      </c>
      <c r="S2026" s="399">
        <v>5.3113999999999999</v>
      </c>
      <c r="T2026" s="399">
        <v>14.3833</v>
      </c>
      <c r="U2026" s="399">
        <v>12.2308</v>
      </c>
      <c r="V2026" s="399">
        <v>3.1190000000000002</v>
      </c>
      <c r="W2026" s="399">
        <v>3.6751</v>
      </c>
      <c r="X2026" s="399">
        <v>1.9329000000000001</v>
      </c>
      <c r="Y2026" s="399">
        <v>5.3068</v>
      </c>
      <c r="Z2026" s="399">
        <v>10.9381</v>
      </c>
    </row>
    <row r="2027" spans="1:26">
      <c r="A2027" s="402">
        <v>45482</v>
      </c>
      <c r="B2027" s="400">
        <v>0.55289999999999995</v>
      </c>
      <c r="C2027" s="400">
        <v>0.51419999999999999</v>
      </c>
      <c r="D2027" s="400">
        <v>1.8494999999999999</v>
      </c>
      <c r="E2027" s="400">
        <v>1.8080000000000001</v>
      </c>
      <c r="F2027" s="400">
        <v>6.5884999999999998</v>
      </c>
      <c r="G2027" s="400">
        <v>6.3322000000000003</v>
      </c>
      <c r="H2027" s="400">
        <v>4.4729999999999999</v>
      </c>
      <c r="I2027" s="400">
        <v>7.1473000000000004</v>
      </c>
      <c r="J2027" s="400">
        <v>6.9825999999999997</v>
      </c>
      <c r="K2027" s="400">
        <v>5.8997999999999999</v>
      </c>
      <c r="L2027" s="400">
        <v>11.6624</v>
      </c>
      <c r="M2027" s="400">
        <v>6.0038</v>
      </c>
      <c r="N2027" s="400">
        <v>6.9820000000000002</v>
      </c>
      <c r="O2027" s="400">
        <v>3.8523000000000001</v>
      </c>
      <c r="P2027" s="399">
        <v>2.6581000000000001</v>
      </c>
      <c r="Q2027" s="399">
        <v>5.4333999999999998</v>
      </c>
      <c r="R2027" s="399">
        <v>5.5369000000000002</v>
      </c>
      <c r="S2027" s="399">
        <v>5.3056999999999999</v>
      </c>
      <c r="T2027" s="399">
        <v>14.3306</v>
      </c>
      <c r="U2027" s="399">
        <v>12.196099999999999</v>
      </c>
      <c r="V2027" s="399">
        <v>3.1158999999999999</v>
      </c>
      <c r="W2027" s="399">
        <v>3.673</v>
      </c>
      <c r="X2027" s="399">
        <v>1.9298</v>
      </c>
      <c r="Y2027" s="399">
        <v>5.3019999999999996</v>
      </c>
      <c r="Z2027" s="399">
        <v>10.9201</v>
      </c>
    </row>
    <row r="2028" spans="1:26">
      <c r="A2028" s="402">
        <v>45483</v>
      </c>
      <c r="B2028" s="400">
        <v>0.5504</v>
      </c>
      <c r="C2028" s="400">
        <v>0.51170000000000004</v>
      </c>
      <c r="D2028" s="400">
        <v>1.8475999999999999</v>
      </c>
      <c r="E2028" s="400">
        <v>1.8062</v>
      </c>
      <c r="F2028" s="400">
        <v>6.6139000000000001</v>
      </c>
      <c r="G2028" s="400">
        <v>6.3589000000000002</v>
      </c>
      <c r="H2028" s="400">
        <v>4.4751000000000003</v>
      </c>
      <c r="I2028" s="400">
        <v>7.173</v>
      </c>
      <c r="J2028" s="400">
        <v>6.9894999999999996</v>
      </c>
      <c r="K2028" s="400">
        <v>5.9036999999999997</v>
      </c>
      <c r="L2028" s="400">
        <v>11.6448</v>
      </c>
      <c r="M2028" s="400">
        <v>6.0053999999999998</v>
      </c>
      <c r="N2028" s="400">
        <v>6.9835000000000003</v>
      </c>
      <c r="O2028" s="400">
        <v>3.8502000000000001</v>
      </c>
      <c r="P2028" s="399">
        <v>2.6665000000000001</v>
      </c>
      <c r="Q2028" s="399">
        <v>5.4352</v>
      </c>
      <c r="R2028" s="399">
        <v>5.5377000000000001</v>
      </c>
      <c r="S2028" s="399">
        <v>5.3071999999999999</v>
      </c>
      <c r="T2028" s="399">
        <v>14.3705</v>
      </c>
      <c r="U2028" s="399">
        <v>12.240500000000001</v>
      </c>
      <c r="V2028" s="399">
        <v>3.1133999999999999</v>
      </c>
      <c r="W2028" s="399">
        <v>3.6707999999999998</v>
      </c>
      <c r="X2028" s="399">
        <v>1.9277</v>
      </c>
      <c r="Y2028" s="399">
        <v>5.3013000000000003</v>
      </c>
      <c r="Z2028" s="399">
        <v>10.929600000000001</v>
      </c>
    </row>
    <row r="2029" spans="1:26">
      <c r="A2029" s="402">
        <v>45484</v>
      </c>
      <c r="B2029" s="400">
        <v>0.54810000000000003</v>
      </c>
      <c r="C2029" s="400">
        <v>0.50919999999999999</v>
      </c>
      <c r="D2029" s="400">
        <v>1.847</v>
      </c>
      <c r="E2029" s="400">
        <v>1.8048</v>
      </c>
      <c r="F2029" s="400">
        <v>6.6375000000000002</v>
      </c>
      <c r="G2029" s="400">
        <v>6.3773</v>
      </c>
      <c r="H2029" s="400">
        <v>4.4809000000000001</v>
      </c>
      <c r="I2029" s="400">
        <v>7.1963999999999997</v>
      </c>
      <c r="J2029" s="400">
        <v>7.0163000000000002</v>
      </c>
      <c r="K2029" s="400">
        <v>5.9268000000000001</v>
      </c>
      <c r="L2029" s="400">
        <v>11.6427</v>
      </c>
      <c r="M2029" s="400">
        <v>6.0206</v>
      </c>
      <c r="N2029" s="400">
        <v>7.0061999999999998</v>
      </c>
      <c r="O2029" s="400">
        <v>3.8515999999999999</v>
      </c>
      <c r="P2029" s="399">
        <v>2.6623999999999999</v>
      </c>
      <c r="Q2029" s="399">
        <v>5.44</v>
      </c>
      <c r="R2029" s="399">
        <v>5.5401999999999996</v>
      </c>
      <c r="S2029" s="399">
        <v>5.3087999999999997</v>
      </c>
      <c r="T2029" s="399">
        <v>14.4087</v>
      </c>
      <c r="U2029" s="399">
        <v>12.271100000000001</v>
      </c>
      <c r="V2029" s="399">
        <v>3.1124000000000001</v>
      </c>
      <c r="W2029" s="399">
        <v>3.6711</v>
      </c>
      <c r="X2029" s="399">
        <v>1.927</v>
      </c>
      <c r="Y2029" s="399">
        <v>5.3037000000000001</v>
      </c>
      <c r="Z2029" s="399">
        <v>10.944000000000001</v>
      </c>
    </row>
    <row r="2030" spans="1:26">
      <c r="A2030" s="402">
        <v>45485</v>
      </c>
      <c r="B2030" s="400">
        <v>0.54520000000000002</v>
      </c>
      <c r="C2030" s="400">
        <v>0.50639999999999996</v>
      </c>
      <c r="D2030" s="400">
        <v>1.8436999999999999</v>
      </c>
      <c r="E2030" s="400">
        <v>1.802</v>
      </c>
      <c r="F2030" s="400">
        <v>6.6204000000000001</v>
      </c>
      <c r="G2030" s="400">
        <v>6.3693</v>
      </c>
      <c r="H2030" s="400">
        <v>4.4732000000000003</v>
      </c>
      <c r="I2030" s="400">
        <v>7.1791</v>
      </c>
      <c r="J2030" s="400">
        <v>7.02</v>
      </c>
      <c r="K2030" s="400">
        <v>5.9309000000000003</v>
      </c>
      <c r="L2030" s="400">
        <v>11.6753</v>
      </c>
      <c r="M2030" s="400">
        <v>6.0233999999999996</v>
      </c>
      <c r="N2030" s="400">
        <v>7.0156000000000001</v>
      </c>
      <c r="O2030" s="400">
        <v>3.8512</v>
      </c>
      <c r="P2030" s="399">
        <v>2.6554000000000002</v>
      </c>
      <c r="Q2030" s="399">
        <v>5.444</v>
      </c>
      <c r="R2030" s="399">
        <v>5.5355999999999996</v>
      </c>
      <c r="S2030" s="399">
        <v>5.3053999999999997</v>
      </c>
      <c r="T2030" s="399">
        <v>14.3828</v>
      </c>
      <c r="U2030" s="399">
        <v>12.2599</v>
      </c>
      <c r="V2030" s="399">
        <v>3.1101000000000001</v>
      </c>
      <c r="W2030" s="399">
        <v>3.67</v>
      </c>
      <c r="X2030" s="399">
        <v>1.9238999999999999</v>
      </c>
      <c r="Y2030" s="399">
        <v>5.2988999999999997</v>
      </c>
      <c r="Z2030" s="399">
        <v>10.927</v>
      </c>
    </row>
    <row r="2031" spans="1:26">
      <c r="A2031" s="402">
        <v>45488</v>
      </c>
      <c r="B2031" s="400">
        <v>0.53720000000000001</v>
      </c>
      <c r="C2031" s="400">
        <v>0.49840000000000001</v>
      </c>
      <c r="D2031" s="400">
        <v>1.8371</v>
      </c>
      <c r="E2031" s="400">
        <v>1.7970999999999999</v>
      </c>
      <c r="F2031" s="400">
        <v>6.6298000000000004</v>
      </c>
      <c r="G2031" s="400">
        <v>6.3776999999999999</v>
      </c>
      <c r="H2031" s="400">
        <v>4.4684999999999997</v>
      </c>
      <c r="I2031" s="400">
        <v>7.1890000000000001</v>
      </c>
      <c r="J2031" s="400">
        <v>7.0076999999999998</v>
      </c>
      <c r="K2031" s="400">
        <v>5.8964999999999996</v>
      </c>
      <c r="L2031" s="400">
        <v>11.667199999999999</v>
      </c>
      <c r="M2031" s="400">
        <v>6.0050999999999997</v>
      </c>
      <c r="N2031" s="400">
        <v>6.9939</v>
      </c>
      <c r="O2031" s="400">
        <v>3.8561999999999999</v>
      </c>
      <c r="P2031" s="399">
        <v>2.6627000000000001</v>
      </c>
      <c r="Q2031" s="399">
        <v>5.4344000000000001</v>
      </c>
      <c r="R2031" s="399">
        <v>5.5297000000000001</v>
      </c>
      <c r="S2031" s="399">
        <v>5.2991999999999999</v>
      </c>
      <c r="T2031" s="399">
        <v>14.3986</v>
      </c>
      <c r="U2031" s="399">
        <v>12.2737</v>
      </c>
      <c r="V2031" s="399">
        <v>3.1070000000000002</v>
      </c>
      <c r="W2031" s="399">
        <v>3.6732999999999998</v>
      </c>
      <c r="X2031" s="399">
        <v>1.9167000000000001</v>
      </c>
      <c r="Y2031" s="399">
        <v>5.2930999999999999</v>
      </c>
      <c r="Z2031" s="399">
        <v>10.925700000000001</v>
      </c>
    </row>
    <row r="2032" spans="1:26">
      <c r="A2032" s="402">
        <v>45489</v>
      </c>
      <c r="B2032" s="400">
        <v>0.53469999999999995</v>
      </c>
      <c r="C2032" s="400">
        <v>0.49569999999999997</v>
      </c>
      <c r="D2032" s="400">
        <v>1.8351999999999999</v>
      </c>
      <c r="E2032" s="400">
        <v>1.7952999999999999</v>
      </c>
      <c r="F2032" s="400">
        <v>6.6413000000000002</v>
      </c>
      <c r="G2032" s="400">
        <v>6.3883999999999999</v>
      </c>
      <c r="H2032" s="400">
        <v>4.4691000000000001</v>
      </c>
      <c r="I2032" s="400">
        <v>7.2005999999999997</v>
      </c>
      <c r="J2032" s="400">
        <v>7.0247999999999999</v>
      </c>
      <c r="K2032" s="400">
        <v>5.9287999999999998</v>
      </c>
      <c r="L2032" s="400">
        <v>11.6775</v>
      </c>
      <c r="M2032" s="400">
        <v>6.0271999999999997</v>
      </c>
      <c r="N2032" s="400">
        <v>7.0228999999999999</v>
      </c>
      <c r="O2032" s="400">
        <v>3.8567999999999998</v>
      </c>
      <c r="P2032" s="399">
        <v>2.6697000000000002</v>
      </c>
      <c r="Q2032" s="399">
        <v>5.4413</v>
      </c>
      <c r="R2032" s="399">
        <v>5.5289000000000001</v>
      </c>
      <c r="S2032" s="399">
        <v>5.298</v>
      </c>
      <c r="T2032" s="399">
        <v>14.418699999999999</v>
      </c>
      <c r="U2032" s="399">
        <v>12.2926</v>
      </c>
      <c r="V2032" s="399">
        <v>3.1046</v>
      </c>
      <c r="W2032" s="399">
        <v>3.6739000000000002</v>
      </c>
      <c r="X2032" s="399">
        <v>1.9134</v>
      </c>
      <c r="Y2032" s="399">
        <v>5.2919999999999998</v>
      </c>
      <c r="Z2032" s="399">
        <v>10.9321</v>
      </c>
    </row>
    <row r="2033" spans="1:26">
      <c r="A2033" s="402">
        <v>45490</v>
      </c>
      <c r="B2033" s="400">
        <v>0.53210000000000002</v>
      </c>
      <c r="C2033" s="400">
        <v>0.49299999999999999</v>
      </c>
      <c r="D2033" s="400">
        <v>1.8324</v>
      </c>
      <c r="E2033" s="400">
        <v>1.7922</v>
      </c>
      <c r="F2033" s="400">
        <v>6.6436999999999999</v>
      </c>
      <c r="G2033" s="400">
        <v>6.3853</v>
      </c>
      <c r="H2033" s="400">
        <v>4.4672999999999998</v>
      </c>
      <c r="I2033" s="400">
        <v>7.2034000000000002</v>
      </c>
      <c r="J2033" s="400">
        <v>7.0312000000000001</v>
      </c>
      <c r="K2033" s="400">
        <v>5.9284999999999997</v>
      </c>
      <c r="L2033" s="400">
        <v>11.6716</v>
      </c>
      <c r="M2033" s="400">
        <v>6.0231000000000003</v>
      </c>
      <c r="N2033" s="400">
        <v>7.0227000000000004</v>
      </c>
      <c r="O2033" s="400">
        <v>3.8544</v>
      </c>
      <c r="P2033" s="399">
        <v>2.6593</v>
      </c>
      <c r="Q2033" s="399">
        <v>5.4394999999999998</v>
      </c>
      <c r="R2033" s="399">
        <v>5.5259999999999998</v>
      </c>
      <c r="S2033" s="399">
        <v>5.2942999999999998</v>
      </c>
      <c r="T2033" s="399">
        <v>14.425599999999999</v>
      </c>
      <c r="U2033" s="399">
        <v>12.290100000000001</v>
      </c>
      <c r="V2033" s="399">
        <v>3.1021000000000001</v>
      </c>
      <c r="W2033" s="399">
        <v>3.6707999999999998</v>
      </c>
      <c r="X2033" s="399">
        <v>1.9108000000000001</v>
      </c>
      <c r="Y2033" s="399">
        <v>5.2896999999999998</v>
      </c>
      <c r="Z2033" s="399">
        <v>10.9338</v>
      </c>
    </row>
    <row r="2034" spans="1:26">
      <c r="A2034" s="402">
        <v>45491</v>
      </c>
      <c r="B2034" s="400">
        <v>0.52959999999999996</v>
      </c>
      <c r="C2034" s="400">
        <v>0.4904</v>
      </c>
      <c r="D2034" s="400">
        <v>1.8305</v>
      </c>
      <c r="E2034" s="400">
        <v>1.79</v>
      </c>
      <c r="F2034" s="400">
        <v>6.6413000000000002</v>
      </c>
      <c r="G2034" s="400">
        <v>6.3860999999999999</v>
      </c>
      <c r="H2034" s="400">
        <v>4.4672000000000001</v>
      </c>
      <c r="I2034" s="400">
        <v>7.2005999999999997</v>
      </c>
      <c r="J2034" s="400">
        <v>7.0213999999999999</v>
      </c>
      <c r="K2034" s="400">
        <v>5.9063999999999997</v>
      </c>
      <c r="L2034" s="400">
        <v>11.6777</v>
      </c>
      <c r="M2034" s="400">
        <v>6.0064000000000002</v>
      </c>
      <c r="N2034" s="400">
        <v>6.9973999999999998</v>
      </c>
      <c r="O2034" s="400">
        <v>3.8513999999999999</v>
      </c>
      <c r="P2034" s="399">
        <v>2.6709999999999998</v>
      </c>
      <c r="Q2034" s="399">
        <v>5.4321999999999999</v>
      </c>
      <c r="R2034" s="399">
        <v>5.5251000000000001</v>
      </c>
      <c r="S2034" s="399">
        <v>5.2931999999999997</v>
      </c>
      <c r="T2034" s="399">
        <v>14.420400000000001</v>
      </c>
      <c r="U2034" s="399">
        <v>12.2921</v>
      </c>
      <c r="V2034" s="399">
        <v>3.0968</v>
      </c>
      <c r="W2034" s="399">
        <v>3.6675</v>
      </c>
      <c r="X2034" s="399">
        <v>1.909</v>
      </c>
      <c r="Y2034" s="399">
        <v>5.2891000000000004</v>
      </c>
      <c r="Z2034" s="399">
        <v>10.933299999999999</v>
      </c>
    </row>
    <row r="2035" spans="1:26">
      <c r="A2035" s="402">
        <v>45492</v>
      </c>
      <c r="B2035" s="400">
        <v>0.52690000000000003</v>
      </c>
      <c r="C2035" s="400">
        <v>0.48759999999999998</v>
      </c>
      <c r="D2035" s="400">
        <v>1.8271999999999999</v>
      </c>
      <c r="E2035" s="400">
        <v>1.7868999999999999</v>
      </c>
      <c r="F2035" s="400">
        <v>6.6104000000000003</v>
      </c>
      <c r="G2035" s="400">
        <v>6.3601999999999999</v>
      </c>
      <c r="H2035" s="400">
        <v>4.4584999999999999</v>
      </c>
      <c r="I2035" s="400">
        <v>7.1691000000000003</v>
      </c>
      <c r="J2035" s="400">
        <v>6.9997999999999996</v>
      </c>
      <c r="K2035" s="400">
        <v>5.8872</v>
      </c>
      <c r="L2035" s="400">
        <v>11.6883</v>
      </c>
      <c r="M2035" s="400">
        <v>5.9907000000000004</v>
      </c>
      <c r="N2035" s="400">
        <v>6.9782000000000002</v>
      </c>
      <c r="O2035" s="400">
        <v>3.8472</v>
      </c>
      <c r="P2035" s="399">
        <v>2.6701999999999999</v>
      </c>
      <c r="Q2035" s="399">
        <v>5.4237000000000002</v>
      </c>
      <c r="R2035" s="399">
        <v>5.5194999999999999</v>
      </c>
      <c r="S2035" s="399">
        <v>5.2877999999999998</v>
      </c>
      <c r="T2035" s="399">
        <v>14.371700000000001</v>
      </c>
      <c r="U2035" s="399">
        <v>12.251899999999999</v>
      </c>
      <c r="V2035" s="399">
        <v>3.0939000000000001</v>
      </c>
      <c r="W2035" s="399">
        <v>3.6638000000000002</v>
      </c>
      <c r="X2035" s="399">
        <v>1.9057999999999999</v>
      </c>
      <c r="Y2035" s="399">
        <v>5.2839</v>
      </c>
      <c r="Z2035" s="399">
        <v>10.9146</v>
      </c>
    </row>
    <row r="2036" spans="1:26">
      <c r="A2036" s="402">
        <v>45495</v>
      </c>
      <c r="B2036" s="400">
        <v>0.51880000000000004</v>
      </c>
      <c r="C2036" s="400">
        <v>0.47949999999999998</v>
      </c>
      <c r="D2036" s="400">
        <v>1.8185</v>
      </c>
      <c r="E2036" s="400">
        <v>1.7785</v>
      </c>
      <c r="F2036" s="400">
        <v>6.6029999999999998</v>
      </c>
      <c r="G2036" s="400">
        <v>6.3586999999999998</v>
      </c>
      <c r="H2036" s="400">
        <v>4.4493999999999998</v>
      </c>
      <c r="I2036" s="400">
        <v>7.1620999999999997</v>
      </c>
      <c r="J2036" s="400">
        <v>6.9867999999999997</v>
      </c>
      <c r="K2036" s="400">
        <v>5.8704000000000001</v>
      </c>
      <c r="L2036" s="400">
        <v>11.662800000000001</v>
      </c>
      <c r="M2036" s="400">
        <v>5.9782999999999999</v>
      </c>
      <c r="N2036" s="400">
        <v>6.9635999999999996</v>
      </c>
      <c r="O2036" s="400">
        <v>3.8403999999999998</v>
      </c>
      <c r="P2036" s="399">
        <v>2.6587000000000001</v>
      </c>
      <c r="Q2036" s="399">
        <v>5.4265999999999996</v>
      </c>
      <c r="R2036" s="399">
        <v>5.5102000000000002</v>
      </c>
      <c r="S2036" s="399">
        <v>5.2798999999999996</v>
      </c>
      <c r="T2036" s="399">
        <v>14.363899999999999</v>
      </c>
      <c r="U2036" s="399">
        <v>12.253299999999999</v>
      </c>
      <c r="V2036" s="399">
        <v>3.0861999999999998</v>
      </c>
      <c r="W2036" s="399">
        <v>3.657</v>
      </c>
      <c r="X2036" s="399">
        <v>1.8972</v>
      </c>
      <c r="Y2036" s="399">
        <v>5.2751999999999999</v>
      </c>
      <c r="Z2036" s="399">
        <v>10.9056</v>
      </c>
    </row>
    <row r="2037" spans="1:26">
      <c r="A2037" s="402">
        <v>45496</v>
      </c>
      <c r="B2037" s="400">
        <v>0.5161</v>
      </c>
      <c r="C2037" s="400">
        <v>0.47670000000000001</v>
      </c>
      <c r="D2037" s="400">
        <v>1.8164</v>
      </c>
      <c r="E2037" s="400">
        <v>1.776</v>
      </c>
      <c r="F2037" s="400">
        <v>6.6007999999999996</v>
      </c>
      <c r="G2037" s="400">
        <v>6.3506999999999998</v>
      </c>
      <c r="H2037" s="400">
        <v>4.4522000000000004</v>
      </c>
      <c r="I2037" s="400">
        <v>7.1596000000000002</v>
      </c>
      <c r="J2037" s="400">
        <v>6.9865000000000004</v>
      </c>
      <c r="K2037" s="400">
        <v>5.8647999999999998</v>
      </c>
      <c r="L2037" s="400">
        <v>11.658099999999999</v>
      </c>
      <c r="M2037" s="400">
        <v>5.9744999999999999</v>
      </c>
      <c r="N2037" s="400">
        <v>6.9554</v>
      </c>
      <c r="O2037" s="400">
        <v>3.8393000000000002</v>
      </c>
      <c r="P2037" s="399">
        <v>2.6566000000000001</v>
      </c>
      <c r="Q2037" s="399">
        <v>5.4302999999999999</v>
      </c>
      <c r="R2037" s="399">
        <v>5.5086000000000004</v>
      </c>
      <c r="S2037" s="399">
        <v>5.2773000000000003</v>
      </c>
      <c r="T2037" s="399">
        <v>14.362</v>
      </c>
      <c r="U2037" s="399">
        <v>12.2422</v>
      </c>
      <c r="V2037" s="399">
        <v>3.0853000000000002</v>
      </c>
      <c r="W2037" s="399">
        <v>3.6564000000000001</v>
      </c>
      <c r="X2037" s="399">
        <v>1.8957999999999999</v>
      </c>
      <c r="Y2037" s="399">
        <v>5.2759</v>
      </c>
      <c r="Z2037" s="399">
        <v>10.9133</v>
      </c>
    </row>
    <row r="2038" spans="1:26">
      <c r="A2038" s="402">
        <v>45497</v>
      </c>
      <c r="B2038" s="400">
        <v>0.51359999999999995</v>
      </c>
      <c r="C2038" s="400">
        <v>0.47410000000000002</v>
      </c>
      <c r="D2038" s="400">
        <v>1.8144</v>
      </c>
      <c r="E2038" s="400">
        <v>1.7735000000000001</v>
      </c>
      <c r="F2038" s="400">
        <v>6.5842999999999998</v>
      </c>
      <c r="G2038" s="400">
        <v>6.3314000000000004</v>
      </c>
      <c r="H2038" s="400">
        <v>4.4501999999999997</v>
      </c>
      <c r="I2038" s="400">
        <v>7.1422999999999996</v>
      </c>
      <c r="J2038" s="400">
        <v>6.9744000000000002</v>
      </c>
      <c r="K2038" s="400">
        <v>5.8334000000000001</v>
      </c>
      <c r="L2038" s="400">
        <v>11.6411</v>
      </c>
      <c r="M2038" s="400">
        <v>5.9463999999999997</v>
      </c>
      <c r="N2038" s="400">
        <v>6.9173999999999998</v>
      </c>
      <c r="O2038" s="400">
        <v>3.8349000000000002</v>
      </c>
      <c r="P2038" s="399">
        <v>2.6509</v>
      </c>
      <c r="Q2038" s="399">
        <v>5.4379</v>
      </c>
      <c r="R2038" s="399">
        <v>5.5064000000000002</v>
      </c>
      <c r="S2038" s="399">
        <v>5.274</v>
      </c>
      <c r="T2038" s="399">
        <v>14.335699999999999</v>
      </c>
      <c r="U2038" s="399">
        <v>12.213200000000001</v>
      </c>
      <c r="V2038" s="399">
        <v>3.0834999999999999</v>
      </c>
      <c r="W2038" s="399">
        <v>3.6522999999999999</v>
      </c>
      <c r="X2038" s="399">
        <v>1.8940999999999999</v>
      </c>
      <c r="Y2038" s="399">
        <v>5.2751999999999999</v>
      </c>
      <c r="Z2038" s="399">
        <v>10.909000000000001</v>
      </c>
    </row>
    <row r="2039" spans="1:26">
      <c r="A2039" s="402">
        <v>45498</v>
      </c>
      <c r="B2039" s="400">
        <v>0.51119999999999999</v>
      </c>
      <c r="C2039" s="400">
        <v>0.47149999999999997</v>
      </c>
      <c r="D2039" s="400">
        <v>1.8126</v>
      </c>
      <c r="E2039" s="400">
        <v>1.7712000000000001</v>
      </c>
      <c r="F2039" s="400">
        <v>6.5930999999999997</v>
      </c>
      <c r="G2039" s="400">
        <v>6.33</v>
      </c>
      <c r="H2039" s="400">
        <v>4.4497</v>
      </c>
      <c r="I2039" s="400">
        <v>7.1510999999999996</v>
      </c>
      <c r="J2039" s="400">
        <v>6.9836999999999998</v>
      </c>
      <c r="K2039" s="400">
        <v>5.8507999999999996</v>
      </c>
      <c r="L2039" s="400">
        <v>11.6556</v>
      </c>
      <c r="M2039" s="400">
        <v>5.9516999999999998</v>
      </c>
      <c r="N2039" s="400">
        <v>6.9256000000000002</v>
      </c>
      <c r="O2039" s="400">
        <v>3.8319999999999999</v>
      </c>
      <c r="P2039" s="399">
        <v>2.6421000000000001</v>
      </c>
      <c r="Q2039" s="399">
        <v>5.4372999999999996</v>
      </c>
      <c r="R2039" s="399">
        <v>5.5057</v>
      </c>
      <c r="S2039" s="399">
        <v>5.2721</v>
      </c>
      <c r="T2039" s="399">
        <v>14.3531</v>
      </c>
      <c r="U2039" s="399">
        <v>12.2118</v>
      </c>
      <c r="V2039" s="399">
        <v>3.0798999999999999</v>
      </c>
      <c r="W2039" s="399">
        <v>3.6494</v>
      </c>
      <c r="X2039" s="399">
        <v>1.8920999999999999</v>
      </c>
      <c r="Y2039" s="399">
        <v>5.2739000000000003</v>
      </c>
      <c r="Z2039" s="399">
        <v>10.9109</v>
      </c>
    </row>
    <row r="2040" spans="1:26">
      <c r="A2040" s="402">
        <v>45499</v>
      </c>
      <c r="B2040" s="400">
        <v>0.50860000000000005</v>
      </c>
      <c r="C2040" s="400">
        <v>0.46879999999999999</v>
      </c>
      <c r="D2040" s="400">
        <v>1.8101</v>
      </c>
      <c r="E2040" s="400">
        <v>1.7686999999999999</v>
      </c>
      <c r="F2040" s="400">
        <v>6.5941000000000001</v>
      </c>
      <c r="G2040" s="400">
        <v>6.3334999999999999</v>
      </c>
      <c r="H2040" s="400">
        <v>4.4481000000000002</v>
      </c>
      <c r="I2040" s="400">
        <v>7.1520999999999999</v>
      </c>
      <c r="J2040" s="400">
        <v>6.9928999999999997</v>
      </c>
      <c r="K2040" s="400">
        <v>5.8676000000000004</v>
      </c>
      <c r="L2040" s="400">
        <v>11.6675</v>
      </c>
      <c r="M2040" s="400">
        <v>5.9654999999999996</v>
      </c>
      <c r="N2040" s="400">
        <v>6.9459</v>
      </c>
      <c r="O2040" s="400">
        <v>3.8313000000000001</v>
      </c>
      <c r="P2040" s="399">
        <v>2.6507999999999998</v>
      </c>
      <c r="Q2040" s="399">
        <v>5.4394999999999998</v>
      </c>
      <c r="R2040" s="399">
        <v>5.5034999999999998</v>
      </c>
      <c r="S2040" s="399">
        <v>5.2701000000000002</v>
      </c>
      <c r="T2040" s="399">
        <v>14.3566</v>
      </c>
      <c r="U2040" s="399">
        <v>12.2188</v>
      </c>
      <c r="V2040" s="399">
        <v>3.0777000000000001</v>
      </c>
      <c r="W2040" s="399">
        <v>3.6486000000000001</v>
      </c>
      <c r="X2040" s="399">
        <v>1.8896999999999999</v>
      </c>
      <c r="Y2040" s="399">
        <v>5.2718999999999996</v>
      </c>
      <c r="Z2040" s="399">
        <v>10.9117</v>
      </c>
    </row>
    <row r="2041" spans="1:26">
      <c r="A2041" s="402">
        <v>45502</v>
      </c>
      <c r="B2041" s="400">
        <v>0.50049999999999994</v>
      </c>
      <c r="C2041" s="400">
        <v>0.46079999999999999</v>
      </c>
      <c r="D2041" s="400">
        <v>1.8027</v>
      </c>
      <c r="E2041" s="400">
        <v>1.7621</v>
      </c>
      <c r="F2041" s="400">
        <v>6.6128999999999998</v>
      </c>
      <c r="G2041" s="400">
        <v>6.3472</v>
      </c>
      <c r="H2041" s="400">
        <v>4.4463999999999997</v>
      </c>
      <c r="I2041" s="400">
        <v>7.1715999999999998</v>
      </c>
      <c r="J2041" s="400">
        <v>7.0037000000000003</v>
      </c>
      <c r="K2041" s="400">
        <v>5.8731999999999998</v>
      </c>
      <c r="L2041" s="400">
        <v>11.678900000000001</v>
      </c>
      <c r="M2041" s="400">
        <v>5.9740000000000002</v>
      </c>
      <c r="N2041" s="400">
        <v>6.9561000000000002</v>
      </c>
      <c r="O2041" s="400">
        <v>3.8233999999999999</v>
      </c>
      <c r="P2041" s="399">
        <v>2.6526000000000001</v>
      </c>
      <c r="Q2041" s="399">
        <v>5.4371</v>
      </c>
      <c r="R2041" s="399">
        <v>5.4976000000000003</v>
      </c>
      <c r="S2041" s="399">
        <v>5.2643000000000004</v>
      </c>
      <c r="T2041" s="399">
        <v>14.3934</v>
      </c>
      <c r="U2041" s="399">
        <v>12.245200000000001</v>
      </c>
      <c r="V2041" s="399">
        <v>3.069</v>
      </c>
      <c r="W2041" s="399">
        <v>3.641</v>
      </c>
      <c r="X2041" s="399">
        <v>1.8822000000000001</v>
      </c>
      <c r="Y2041" s="399">
        <v>5.2666000000000004</v>
      </c>
      <c r="Z2041" s="399">
        <v>10.9208</v>
      </c>
    </row>
    <row r="2042" spans="1:26">
      <c r="A2042" s="402">
        <v>45503</v>
      </c>
      <c r="B2042" s="400">
        <v>0.498</v>
      </c>
      <c r="C2042" s="400">
        <v>0.45810000000000001</v>
      </c>
      <c r="D2042" s="400">
        <v>1.8037000000000001</v>
      </c>
      <c r="E2042" s="400">
        <v>1.7597</v>
      </c>
      <c r="F2042" s="400">
        <v>6.6210000000000004</v>
      </c>
      <c r="G2042" s="400">
        <v>6.3441000000000001</v>
      </c>
      <c r="H2042" s="400">
        <v>4.4458000000000002</v>
      </c>
      <c r="I2042" s="400">
        <v>7.1809000000000003</v>
      </c>
      <c r="J2042" s="400">
        <v>7.008</v>
      </c>
      <c r="K2042" s="400">
        <v>5.8794000000000004</v>
      </c>
      <c r="L2042" s="400">
        <v>11.6792</v>
      </c>
      <c r="M2042" s="400">
        <v>5.9755000000000003</v>
      </c>
      <c r="N2042" s="400">
        <v>6.9584999999999999</v>
      </c>
      <c r="O2042" s="400">
        <v>3.8191999999999999</v>
      </c>
      <c r="P2042" s="399">
        <v>2.6406999999999998</v>
      </c>
      <c r="Q2042" s="399">
        <v>5.4385000000000003</v>
      </c>
      <c r="R2042" s="399">
        <v>5.5004</v>
      </c>
      <c r="S2042" s="399">
        <v>5.2622999999999998</v>
      </c>
      <c r="T2042" s="399">
        <v>14.423999999999999</v>
      </c>
      <c r="U2042" s="399">
        <v>12.2417</v>
      </c>
      <c r="V2042" s="399">
        <v>3.0682999999999998</v>
      </c>
      <c r="W2042" s="399">
        <v>3.6375999999999999</v>
      </c>
      <c r="X2042" s="399">
        <v>1.8804000000000001</v>
      </c>
      <c r="Y2042" s="399">
        <v>5.2656999999999998</v>
      </c>
      <c r="Z2042" s="399">
        <v>10.920299999999999</v>
      </c>
    </row>
    <row r="2043" spans="1:26">
      <c r="A2043" s="402">
        <v>45504</v>
      </c>
      <c r="B2043" s="400">
        <v>0.49540000000000001</v>
      </c>
      <c r="C2043" s="400">
        <v>0.45550000000000002</v>
      </c>
      <c r="D2043" s="400">
        <v>1.8016000000000001</v>
      </c>
      <c r="E2043" s="400">
        <v>1.7574000000000001</v>
      </c>
      <c r="F2043" s="400">
        <v>6.6430999999999996</v>
      </c>
      <c r="G2043" s="400">
        <v>6.3567999999999998</v>
      </c>
      <c r="H2043" s="400">
        <v>4.4482999999999997</v>
      </c>
      <c r="I2043" s="400">
        <v>7.2037000000000004</v>
      </c>
      <c r="J2043" s="400">
        <v>7.0349000000000004</v>
      </c>
      <c r="K2043" s="400">
        <v>5.9089</v>
      </c>
      <c r="L2043" s="400">
        <v>11.647500000000001</v>
      </c>
      <c r="M2043" s="400">
        <v>5.9969999999999999</v>
      </c>
      <c r="N2043" s="400">
        <v>6.9897999999999998</v>
      </c>
      <c r="O2043" s="400">
        <v>3.8207</v>
      </c>
      <c r="P2043" s="399">
        <v>2.633</v>
      </c>
      <c r="Q2043" s="399">
        <v>5.4454000000000002</v>
      </c>
      <c r="R2043" s="399">
        <v>5.4999000000000002</v>
      </c>
      <c r="S2043" s="399">
        <v>5.2614999999999998</v>
      </c>
      <c r="T2043" s="399">
        <v>14.4641</v>
      </c>
      <c r="U2043" s="399">
        <v>12.2643</v>
      </c>
      <c r="V2043" s="399">
        <v>3.0674999999999999</v>
      </c>
      <c r="W2043" s="399">
        <v>3.6385999999999998</v>
      </c>
      <c r="X2043" s="399">
        <v>1.8783000000000001</v>
      </c>
      <c r="Y2043" s="399">
        <v>5.2656000000000001</v>
      </c>
      <c r="Z2043" s="399">
        <v>10.9314</v>
      </c>
    </row>
    <row r="2044" spans="1:26">
      <c r="A2044" s="402">
        <v>45505</v>
      </c>
      <c r="B2044" s="400">
        <v>0.56040000000000001</v>
      </c>
      <c r="C2044" s="400">
        <v>0.52370000000000005</v>
      </c>
      <c r="D2044" s="400">
        <v>1.8911</v>
      </c>
      <c r="E2044" s="400">
        <v>1.8188</v>
      </c>
      <c r="F2044" s="400">
        <v>6.702</v>
      </c>
      <c r="G2044" s="400">
        <v>6.4138999999999999</v>
      </c>
      <c r="H2044" s="400">
        <v>4.5122</v>
      </c>
      <c r="I2044" s="400">
        <v>7.2831000000000001</v>
      </c>
      <c r="J2044" s="400">
        <v>7.0755999999999997</v>
      </c>
      <c r="K2044" s="400">
        <v>5.9523999999999999</v>
      </c>
      <c r="L2044" s="400">
        <v>11.7095</v>
      </c>
      <c r="M2044" s="400">
        <v>6.07</v>
      </c>
      <c r="N2044" s="400">
        <v>7.0519999999999996</v>
      </c>
      <c r="O2044" s="400">
        <v>3.8862000000000001</v>
      </c>
      <c r="P2044" s="399">
        <v>2.7282000000000002</v>
      </c>
      <c r="Q2044" s="399">
        <v>5.5090000000000003</v>
      </c>
      <c r="R2044" s="399">
        <v>5.5648999999999997</v>
      </c>
      <c r="S2044" s="399">
        <v>5.3384</v>
      </c>
      <c r="T2044" s="399">
        <v>14.6548</v>
      </c>
      <c r="U2044" s="399">
        <v>12.4824</v>
      </c>
      <c r="V2044" s="399">
        <v>3.1772</v>
      </c>
      <c r="W2044" s="399">
        <v>3.7143999999999999</v>
      </c>
      <c r="X2044" s="399">
        <v>1.95</v>
      </c>
      <c r="Y2044" s="399">
        <v>5.3258000000000001</v>
      </c>
      <c r="Z2044" s="399">
        <v>10.9986</v>
      </c>
    </row>
    <row r="2045" spans="1:26">
      <c r="A2045" s="402">
        <v>45506</v>
      </c>
      <c r="B2045" s="400">
        <v>0.55840000000000001</v>
      </c>
      <c r="C2045" s="400">
        <v>0.52159999999999995</v>
      </c>
      <c r="D2045" s="400">
        <v>1.8900999999999999</v>
      </c>
      <c r="E2045" s="400">
        <v>1.8170999999999999</v>
      </c>
      <c r="F2045" s="400">
        <v>6.7037000000000004</v>
      </c>
      <c r="G2045" s="400">
        <v>6.4044999999999996</v>
      </c>
      <c r="H2045" s="400">
        <v>4.5101000000000004</v>
      </c>
      <c r="I2045" s="400">
        <v>7.2842000000000002</v>
      </c>
      <c r="J2045" s="400">
        <v>7.1201999999999996</v>
      </c>
      <c r="K2045" s="400">
        <v>6.0223000000000004</v>
      </c>
      <c r="L2045" s="400">
        <v>11.7456</v>
      </c>
      <c r="M2045" s="400">
        <v>6.0956999999999999</v>
      </c>
      <c r="N2045" s="400">
        <v>7.0994999999999999</v>
      </c>
      <c r="O2045" s="400">
        <v>3.879</v>
      </c>
      <c r="P2045" s="399">
        <v>2.7616000000000001</v>
      </c>
      <c r="Q2045" s="399">
        <v>5.5160999999999998</v>
      </c>
      <c r="R2045" s="399">
        <v>5.5651999999999999</v>
      </c>
      <c r="S2045" s="399">
        <v>5.3369999999999997</v>
      </c>
      <c r="T2045" s="399">
        <v>14.6586</v>
      </c>
      <c r="U2045" s="399">
        <v>12.468400000000001</v>
      </c>
      <c r="V2045" s="399">
        <v>3.1701999999999999</v>
      </c>
      <c r="W2045" s="399">
        <v>3.7056</v>
      </c>
      <c r="X2045" s="399">
        <v>1.9484999999999999</v>
      </c>
      <c r="Y2045" s="399">
        <v>5.3246000000000002</v>
      </c>
      <c r="Z2045" s="399">
        <v>10.994</v>
      </c>
    </row>
    <row r="2046" spans="1:26">
      <c r="A2046" s="402">
        <v>45509</v>
      </c>
      <c r="B2046" s="400">
        <v>0.55049999999999999</v>
      </c>
      <c r="C2046" s="400">
        <v>0.51370000000000005</v>
      </c>
      <c r="D2046" s="400">
        <v>1.8823000000000001</v>
      </c>
      <c r="E2046" s="400">
        <v>1.8089</v>
      </c>
      <c r="F2046" s="400">
        <v>6.6988000000000003</v>
      </c>
      <c r="G2046" s="400">
        <v>6.3940000000000001</v>
      </c>
      <c r="H2046" s="400">
        <v>4.4881000000000002</v>
      </c>
      <c r="I2046" s="400">
        <v>7.2797000000000001</v>
      </c>
      <c r="J2046" s="400">
        <v>7.1540999999999997</v>
      </c>
      <c r="K2046" s="400">
        <v>6.0282</v>
      </c>
      <c r="L2046" s="400">
        <v>11.852600000000001</v>
      </c>
      <c r="M2046" s="400">
        <v>6.0755999999999997</v>
      </c>
      <c r="N2046" s="400">
        <v>7.0838000000000001</v>
      </c>
      <c r="O2046" s="400">
        <v>3.8645</v>
      </c>
      <c r="P2046" s="399">
        <v>2.8498999999999999</v>
      </c>
      <c r="Q2046" s="399">
        <v>5.5159000000000002</v>
      </c>
      <c r="R2046" s="399">
        <v>5.5567000000000002</v>
      </c>
      <c r="S2046" s="399">
        <v>5.3276000000000003</v>
      </c>
      <c r="T2046" s="399">
        <v>14.6593</v>
      </c>
      <c r="U2046" s="399">
        <v>12.46</v>
      </c>
      <c r="V2046" s="399">
        <v>3.1532</v>
      </c>
      <c r="W2046" s="399">
        <v>3.6901999999999999</v>
      </c>
      <c r="X2046" s="399">
        <v>1.9386000000000001</v>
      </c>
      <c r="Y2046" s="399">
        <v>5.3093000000000004</v>
      </c>
      <c r="Z2046" s="399">
        <v>10.9551</v>
      </c>
    </row>
    <row r="2047" spans="1:26">
      <c r="A2047" s="402">
        <v>45510</v>
      </c>
      <c r="B2047" s="400">
        <v>0.54769999999999996</v>
      </c>
      <c r="C2047" s="400">
        <v>0.51090000000000002</v>
      </c>
      <c r="D2047" s="400">
        <v>1.8793</v>
      </c>
      <c r="E2047" s="400">
        <v>1.8061</v>
      </c>
      <c r="F2047" s="400">
        <v>6.7042000000000002</v>
      </c>
      <c r="G2047" s="400">
        <v>6.3997999999999999</v>
      </c>
      <c r="H2047" s="400">
        <v>4.4882</v>
      </c>
      <c r="I2047" s="400">
        <v>7.2854999999999999</v>
      </c>
      <c r="J2047" s="400">
        <v>7.1031000000000004</v>
      </c>
      <c r="K2047" s="400">
        <v>5.9702000000000002</v>
      </c>
      <c r="L2047" s="400">
        <v>11.735099999999999</v>
      </c>
      <c r="M2047" s="400">
        <v>6.0457999999999998</v>
      </c>
      <c r="N2047" s="400">
        <v>7.0407999999999999</v>
      </c>
      <c r="O2047" s="400">
        <v>3.8656999999999999</v>
      </c>
      <c r="P2047" s="399">
        <v>2.8306</v>
      </c>
      <c r="Q2047" s="399">
        <v>5.5015000000000001</v>
      </c>
      <c r="R2047" s="399">
        <v>5.5537999999999998</v>
      </c>
      <c r="S2047" s="399">
        <v>5.3253000000000004</v>
      </c>
      <c r="T2047" s="399">
        <v>14.670999999999999</v>
      </c>
      <c r="U2047" s="399">
        <v>12.4717</v>
      </c>
      <c r="V2047" s="399">
        <v>3.1541999999999999</v>
      </c>
      <c r="W2047" s="399">
        <v>3.6920999999999999</v>
      </c>
      <c r="X2047" s="399">
        <v>1.9361999999999999</v>
      </c>
      <c r="Y2047" s="399">
        <v>5.3075000000000001</v>
      </c>
      <c r="Z2047" s="399">
        <v>10.960699999999999</v>
      </c>
    </row>
    <row r="2048" spans="1:26">
      <c r="A2048" s="402">
        <v>45511</v>
      </c>
      <c r="B2048" s="400">
        <v>0.54479999999999995</v>
      </c>
      <c r="C2048" s="400">
        <v>0.5081</v>
      </c>
      <c r="D2048" s="400">
        <v>1.8757999999999999</v>
      </c>
      <c r="E2048" s="400">
        <v>1.8030999999999999</v>
      </c>
      <c r="F2048" s="400">
        <v>6.6632999999999996</v>
      </c>
      <c r="G2048" s="400">
        <v>6.3750999999999998</v>
      </c>
      <c r="H2048" s="400">
        <v>4.4794</v>
      </c>
      <c r="I2048" s="400">
        <v>7.2436999999999996</v>
      </c>
      <c r="J2048" s="400">
        <v>7.0612000000000004</v>
      </c>
      <c r="K2048" s="400">
        <v>5.9428000000000001</v>
      </c>
      <c r="L2048" s="400">
        <v>11.681800000000001</v>
      </c>
      <c r="M2048" s="400">
        <v>6.0301</v>
      </c>
      <c r="N2048" s="400">
        <v>7.0187999999999997</v>
      </c>
      <c r="O2048" s="400">
        <v>3.8675000000000002</v>
      </c>
      <c r="P2048" s="399">
        <v>2.7902999999999998</v>
      </c>
      <c r="Q2048" s="399">
        <v>5.4980000000000002</v>
      </c>
      <c r="R2048" s="399">
        <v>5.5476000000000001</v>
      </c>
      <c r="S2048" s="399">
        <v>5.3202999999999996</v>
      </c>
      <c r="T2048" s="399">
        <v>14.604100000000001</v>
      </c>
      <c r="U2048" s="399">
        <v>12.4323</v>
      </c>
      <c r="V2048" s="399">
        <v>3.1556000000000002</v>
      </c>
      <c r="W2048" s="399">
        <v>3.6938</v>
      </c>
      <c r="X2048" s="399">
        <v>1.9334</v>
      </c>
      <c r="Y2048" s="399">
        <v>5.3034999999999997</v>
      </c>
      <c r="Z2048" s="399">
        <v>10.937900000000001</v>
      </c>
    </row>
    <row r="2049" spans="1:26">
      <c r="A2049" s="402">
        <v>45512</v>
      </c>
      <c r="B2049" s="400">
        <v>0.5423</v>
      </c>
      <c r="C2049" s="400">
        <v>0.50549999999999995</v>
      </c>
      <c r="D2049" s="400">
        <v>1.8734</v>
      </c>
      <c r="E2049" s="400">
        <v>1.8005</v>
      </c>
      <c r="F2049" s="400">
        <v>6.6547000000000001</v>
      </c>
      <c r="G2049" s="400">
        <v>6.3704000000000001</v>
      </c>
      <c r="H2049" s="400">
        <v>4.4771999999999998</v>
      </c>
      <c r="I2049" s="400">
        <v>7.2347000000000001</v>
      </c>
      <c r="J2049" s="400">
        <v>7.0587999999999997</v>
      </c>
      <c r="K2049" s="400">
        <v>5.9255000000000004</v>
      </c>
      <c r="L2049" s="400">
        <v>11.725899999999999</v>
      </c>
      <c r="M2049" s="400">
        <v>6.0208000000000004</v>
      </c>
      <c r="N2049" s="400">
        <v>7.0053000000000001</v>
      </c>
      <c r="O2049" s="400">
        <v>3.8633000000000002</v>
      </c>
      <c r="P2049" s="399">
        <v>2.7835999999999999</v>
      </c>
      <c r="Q2049" s="399">
        <v>5.4987000000000004</v>
      </c>
      <c r="R2049" s="399">
        <v>5.5450999999999997</v>
      </c>
      <c r="S2049" s="399">
        <v>5.3174000000000001</v>
      </c>
      <c r="T2049" s="399">
        <v>14.5905</v>
      </c>
      <c r="U2049" s="399">
        <v>12.4255</v>
      </c>
      <c r="V2049" s="399">
        <v>3.1526999999999998</v>
      </c>
      <c r="W2049" s="399">
        <v>3.6903000000000001</v>
      </c>
      <c r="X2049" s="399">
        <v>1.9311</v>
      </c>
      <c r="Y2049" s="399">
        <v>5.3018999999999998</v>
      </c>
      <c r="Z2049" s="399">
        <v>10.9338</v>
      </c>
    </row>
    <row r="2050" spans="1:26">
      <c r="A2050" s="402">
        <v>45513</v>
      </c>
      <c r="B2050" s="400">
        <v>0.53959999999999997</v>
      </c>
      <c r="C2050" s="400">
        <v>0.50280000000000002</v>
      </c>
      <c r="D2050" s="400">
        <v>1.8712</v>
      </c>
      <c r="E2050" s="400">
        <v>1.7982</v>
      </c>
      <c r="F2050" s="400">
        <v>6.6765999999999996</v>
      </c>
      <c r="G2050" s="400">
        <v>6.3883999999999999</v>
      </c>
      <c r="H2050" s="400">
        <v>4.4800000000000004</v>
      </c>
      <c r="I2050" s="400">
        <v>7.2572000000000001</v>
      </c>
      <c r="J2050" s="400">
        <v>7.0778999999999996</v>
      </c>
      <c r="K2050" s="400">
        <v>5.9497</v>
      </c>
      <c r="L2050" s="400">
        <v>11.7372</v>
      </c>
      <c r="M2050" s="400">
        <v>6.0384000000000002</v>
      </c>
      <c r="N2050" s="400">
        <v>7.0308999999999999</v>
      </c>
      <c r="O2050" s="400">
        <v>3.8613</v>
      </c>
      <c r="P2050" s="399">
        <v>2.7879999999999998</v>
      </c>
      <c r="Q2050" s="399">
        <v>5.4991000000000003</v>
      </c>
      <c r="R2050" s="399">
        <v>5.5449000000000002</v>
      </c>
      <c r="S2050" s="399">
        <v>5.3174000000000001</v>
      </c>
      <c r="T2050" s="399">
        <v>14.6273</v>
      </c>
      <c r="U2050" s="399">
        <v>12.455399999999999</v>
      </c>
      <c r="V2050" s="399">
        <v>3.1524000000000001</v>
      </c>
      <c r="W2050" s="399">
        <v>3.6884000000000001</v>
      </c>
      <c r="X2050" s="399">
        <v>1.9289000000000001</v>
      </c>
      <c r="Y2050" s="399">
        <v>5.3014000000000001</v>
      </c>
      <c r="Z2050" s="399">
        <v>10.946</v>
      </c>
    </row>
    <row r="2051" spans="1:26">
      <c r="A2051" s="402">
        <v>45516</v>
      </c>
      <c r="B2051" s="400">
        <v>0.53149999999999997</v>
      </c>
      <c r="C2051" s="400">
        <v>0.49459999999999998</v>
      </c>
      <c r="D2051" s="400">
        <v>1.8628</v>
      </c>
      <c r="E2051" s="400">
        <v>1.79</v>
      </c>
      <c r="F2051" s="400">
        <v>6.6642999999999999</v>
      </c>
      <c r="G2051" s="400">
        <v>6.3799000000000001</v>
      </c>
      <c r="H2051" s="400">
        <v>4.4705000000000004</v>
      </c>
      <c r="I2051" s="400">
        <v>7.2447999999999997</v>
      </c>
      <c r="J2051" s="400">
        <v>7.0667</v>
      </c>
      <c r="K2051" s="400">
        <v>5.9503000000000004</v>
      </c>
      <c r="L2051" s="400">
        <v>11.729100000000001</v>
      </c>
      <c r="M2051" s="400">
        <v>6.0396000000000001</v>
      </c>
      <c r="N2051" s="400">
        <v>7.0357000000000003</v>
      </c>
      <c r="O2051" s="400">
        <v>3.8532999999999999</v>
      </c>
      <c r="P2051" s="399">
        <v>2.7822</v>
      </c>
      <c r="Q2051" s="399">
        <v>5.4949000000000003</v>
      </c>
      <c r="R2051" s="399">
        <v>5.5359999999999996</v>
      </c>
      <c r="S2051" s="399">
        <v>5.3090999999999999</v>
      </c>
      <c r="T2051" s="399">
        <v>14.6112</v>
      </c>
      <c r="U2051" s="399">
        <v>12.446199999999999</v>
      </c>
      <c r="V2051" s="399">
        <v>3.1440999999999999</v>
      </c>
      <c r="W2051" s="399">
        <v>3.6800999999999999</v>
      </c>
      <c r="X2051" s="399">
        <v>1.9207000000000001</v>
      </c>
      <c r="Y2051" s="399">
        <v>5.2926000000000002</v>
      </c>
      <c r="Z2051" s="399">
        <v>10.9338</v>
      </c>
    </row>
    <row r="2052" spans="1:26">
      <c r="A2052" s="402">
        <v>45517</v>
      </c>
      <c r="B2052" s="400">
        <v>0.52910000000000001</v>
      </c>
      <c r="C2052" s="400">
        <v>0.49199999999999999</v>
      </c>
      <c r="D2052" s="400">
        <v>1.8614999999999999</v>
      </c>
      <c r="E2052" s="400">
        <v>1.7883</v>
      </c>
      <c r="F2052" s="400">
        <v>6.6917</v>
      </c>
      <c r="G2052" s="400">
        <v>6.4004000000000003</v>
      </c>
      <c r="H2052" s="400">
        <v>4.4737999999999998</v>
      </c>
      <c r="I2052" s="400">
        <v>7.2725</v>
      </c>
      <c r="J2052" s="400">
        <v>7.0850999999999997</v>
      </c>
      <c r="K2052" s="400">
        <v>5.9645000000000001</v>
      </c>
      <c r="L2052" s="400">
        <v>11.728</v>
      </c>
      <c r="M2052" s="400">
        <v>6.0532000000000004</v>
      </c>
      <c r="N2052" s="400">
        <v>7.0555000000000003</v>
      </c>
      <c r="O2052" s="400">
        <v>3.8485999999999998</v>
      </c>
      <c r="P2052" s="399">
        <v>2.7593000000000001</v>
      </c>
      <c r="Q2052" s="399">
        <v>5.4969999999999999</v>
      </c>
      <c r="R2052" s="399">
        <v>5.5373999999999999</v>
      </c>
      <c r="S2052" s="399">
        <v>5.3101000000000003</v>
      </c>
      <c r="T2052" s="399">
        <v>14.657299999999999</v>
      </c>
      <c r="U2052" s="399">
        <v>12.481</v>
      </c>
      <c r="V2052" s="399">
        <v>3.1421000000000001</v>
      </c>
      <c r="W2052" s="399">
        <v>3.6758999999999999</v>
      </c>
      <c r="X2052" s="399">
        <v>1.919</v>
      </c>
      <c r="Y2052" s="399">
        <v>5.2930999999999999</v>
      </c>
      <c r="Z2052" s="399">
        <v>10.945399999999999</v>
      </c>
    </row>
    <row r="2053" spans="1:26">
      <c r="A2053" s="402">
        <v>45518</v>
      </c>
      <c r="B2053" s="400">
        <v>0.52639999999999998</v>
      </c>
      <c r="C2053" s="400">
        <v>0.4894</v>
      </c>
      <c r="D2053" s="400">
        <v>1.8587</v>
      </c>
      <c r="E2053" s="400">
        <v>1.7854000000000001</v>
      </c>
      <c r="F2053" s="400">
        <v>6.6890999999999998</v>
      </c>
      <c r="G2053" s="400">
        <v>6.399</v>
      </c>
      <c r="H2053" s="400">
        <v>4.4717000000000002</v>
      </c>
      <c r="I2053" s="400">
        <v>7.2698999999999998</v>
      </c>
      <c r="J2053" s="400">
        <v>7.0991999999999997</v>
      </c>
      <c r="K2053" s="400">
        <v>5.9779</v>
      </c>
      <c r="L2053" s="400">
        <v>11.754200000000001</v>
      </c>
      <c r="M2053" s="400">
        <v>6.0693999999999999</v>
      </c>
      <c r="N2053" s="400">
        <v>7.0838999999999999</v>
      </c>
      <c r="O2053" s="400">
        <v>3.8475999999999999</v>
      </c>
      <c r="P2053" s="399">
        <v>2.7515999999999998</v>
      </c>
      <c r="Q2053" s="399">
        <v>5.5053000000000001</v>
      </c>
      <c r="R2053" s="399">
        <v>5.5347999999999997</v>
      </c>
      <c r="S2053" s="399">
        <v>5.3071999999999999</v>
      </c>
      <c r="T2053" s="399">
        <v>14.6532</v>
      </c>
      <c r="U2053" s="399">
        <v>12.480399999999999</v>
      </c>
      <c r="V2053" s="399">
        <v>3.1414</v>
      </c>
      <c r="W2053" s="399">
        <v>3.6741000000000001</v>
      </c>
      <c r="X2053" s="399">
        <v>1.9162999999999999</v>
      </c>
      <c r="Y2053" s="399">
        <v>5.2912999999999997</v>
      </c>
      <c r="Z2053" s="399">
        <v>10.942299999999999</v>
      </c>
    </row>
    <row r="2054" spans="1:26">
      <c r="A2054" s="402">
        <v>45519</v>
      </c>
      <c r="B2054" s="400">
        <v>0.52349999999999997</v>
      </c>
      <c r="C2054" s="400">
        <v>0.48649999999999999</v>
      </c>
      <c r="D2054" s="400">
        <v>1.855</v>
      </c>
      <c r="E2054" s="400">
        <v>1.7833000000000001</v>
      </c>
      <c r="F2054" s="400">
        <v>6.6601999999999997</v>
      </c>
      <c r="G2054" s="400">
        <v>6.3818999999999999</v>
      </c>
      <c r="H2054" s="400">
        <v>4.4602000000000004</v>
      </c>
      <c r="I2054" s="400">
        <v>7.2417999999999996</v>
      </c>
      <c r="J2054" s="400">
        <v>7.0805999999999996</v>
      </c>
      <c r="K2054" s="400">
        <v>5.9740000000000002</v>
      </c>
      <c r="L2054" s="400">
        <v>11.757400000000001</v>
      </c>
      <c r="M2054" s="400">
        <v>6.0693000000000001</v>
      </c>
      <c r="N2054" s="400">
        <v>7.0879000000000003</v>
      </c>
      <c r="O2054" s="400">
        <v>3.8612000000000002</v>
      </c>
      <c r="P2054" s="399">
        <v>2.73</v>
      </c>
      <c r="Q2054" s="399">
        <v>5.5087999999999999</v>
      </c>
      <c r="R2054" s="399">
        <v>5.5286</v>
      </c>
      <c r="S2054" s="399">
        <v>5.3064999999999998</v>
      </c>
      <c r="T2054" s="399">
        <v>14.6175</v>
      </c>
      <c r="U2054" s="399">
        <v>12.450699999999999</v>
      </c>
      <c r="V2054" s="399">
        <v>3.1419000000000001</v>
      </c>
      <c r="W2054" s="399">
        <v>3.6848999999999998</v>
      </c>
      <c r="X2054" s="399">
        <v>1.9121999999999999</v>
      </c>
      <c r="Y2054" s="399">
        <v>5.2839999999999998</v>
      </c>
      <c r="Z2054" s="399">
        <v>10.919700000000001</v>
      </c>
    </row>
    <row r="2055" spans="1:26">
      <c r="A2055" s="402">
        <v>45520</v>
      </c>
      <c r="B2055" s="400">
        <v>0.52090000000000003</v>
      </c>
      <c r="C2055" s="400">
        <v>0.48380000000000001</v>
      </c>
      <c r="D2055" s="400">
        <v>1.8525</v>
      </c>
      <c r="E2055" s="400">
        <v>1.7808999999999999</v>
      </c>
      <c r="F2055" s="400">
        <v>6.6646999999999998</v>
      </c>
      <c r="G2055" s="400">
        <v>6.3826000000000001</v>
      </c>
      <c r="H2055" s="400">
        <v>4.4617000000000004</v>
      </c>
      <c r="I2055" s="400">
        <v>7.2466999999999997</v>
      </c>
      <c r="J2055" s="400">
        <v>7.0845000000000002</v>
      </c>
      <c r="K2055" s="400">
        <v>5.9794</v>
      </c>
      <c r="L2055" s="400">
        <v>11.741199999999999</v>
      </c>
      <c r="M2055" s="400">
        <v>6.0739000000000001</v>
      </c>
      <c r="N2055" s="400">
        <v>7.0944000000000003</v>
      </c>
      <c r="O2055" s="400">
        <v>3.8601999999999999</v>
      </c>
      <c r="P2055" s="399">
        <v>2.7120000000000002</v>
      </c>
      <c r="Q2055" s="399">
        <v>5.5049000000000001</v>
      </c>
      <c r="R2055" s="399">
        <v>5.5263999999999998</v>
      </c>
      <c r="S2055" s="399">
        <v>5.3040000000000003</v>
      </c>
      <c r="T2055" s="399">
        <v>14.628</v>
      </c>
      <c r="U2055" s="399">
        <v>12.4542</v>
      </c>
      <c r="V2055" s="399">
        <v>3.1442999999999999</v>
      </c>
      <c r="W2055" s="399">
        <v>3.6836000000000002</v>
      </c>
      <c r="X2055" s="399">
        <v>1.9100999999999999</v>
      </c>
      <c r="Y2055" s="399">
        <v>5.2835999999999999</v>
      </c>
      <c r="Z2055" s="399">
        <v>10.9275</v>
      </c>
    </row>
    <row r="2056" spans="1:26">
      <c r="A2056" s="402">
        <v>45523</v>
      </c>
      <c r="B2056" s="400">
        <v>0.51280000000000003</v>
      </c>
      <c r="C2056" s="400">
        <v>0.4758</v>
      </c>
      <c r="D2056" s="400">
        <v>1.8445</v>
      </c>
      <c r="E2056" s="400">
        <v>1.7729999999999999</v>
      </c>
      <c r="F2056" s="400">
        <v>6.6546000000000003</v>
      </c>
      <c r="G2056" s="400">
        <v>6.3769</v>
      </c>
      <c r="H2056" s="400">
        <v>4.4530000000000003</v>
      </c>
      <c r="I2056" s="400">
        <v>7.2365000000000004</v>
      </c>
      <c r="J2056" s="400">
        <v>7.0827999999999998</v>
      </c>
      <c r="K2056" s="400">
        <v>5.9840999999999998</v>
      </c>
      <c r="L2056" s="400">
        <v>11.710699999999999</v>
      </c>
      <c r="M2056" s="400">
        <v>6.0744999999999996</v>
      </c>
      <c r="N2056" s="400">
        <v>7.1036000000000001</v>
      </c>
      <c r="O2056" s="400">
        <v>3.8544999999999998</v>
      </c>
      <c r="P2056" s="399">
        <v>2.6856</v>
      </c>
      <c r="Q2056" s="399">
        <v>5.5025000000000004</v>
      </c>
      <c r="R2056" s="399">
        <v>5.5180999999999996</v>
      </c>
      <c r="S2056" s="399">
        <v>5.2964000000000002</v>
      </c>
      <c r="T2056" s="399">
        <v>14.6158</v>
      </c>
      <c r="U2056" s="399">
        <v>12.450699999999999</v>
      </c>
      <c r="V2056" s="399">
        <v>3.1374</v>
      </c>
      <c r="W2056" s="399">
        <v>3.6768000000000001</v>
      </c>
      <c r="X2056" s="399">
        <v>1.9020999999999999</v>
      </c>
      <c r="Y2056" s="399">
        <v>5.2752999999999997</v>
      </c>
      <c r="Z2056" s="399">
        <v>10.9176</v>
      </c>
    </row>
    <row r="2057" spans="1:26">
      <c r="A2057" s="402">
        <v>45524</v>
      </c>
      <c r="B2057" s="400">
        <v>0.51029999999999998</v>
      </c>
      <c r="C2057" s="400">
        <v>0.47310000000000002</v>
      </c>
      <c r="D2057" s="400">
        <v>1.8426</v>
      </c>
      <c r="E2057" s="400">
        <v>1.7706999999999999</v>
      </c>
      <c r="F2057" s="400">
        <v>6.6718000000000002</v>
      </c>
      <c r="G2057" s="400">
        <v>6.3841999999999999</v>
      </c>
      <c r="H2057" s="400">
        <v>4.4566999999999997</v>
      </c>
      <c r="I2057" s="400">
        <v>7.2538999999999998</v>
      </c>
      <c r="J2057" s="400">
        <v>7.0961999999999996</v>
      </c>
      <c r="K2057" s="400">
        <v>6.0026999999999999</v>
      </c>
      <c r="L2057" s="400">
        <v>11.6921</v>
      </c>
      <c r="M2057" s="400">
        <v>6.0846999999999998</v>
      </c>
      <c r="N2057" s="400">
        <v>7.1205999999999996</v>
      </c>
      <c r="O2057" s="400">
        <v>3.8540000000000001</v>
      </c>
      <c r="P2057" s="399">
        <v>2.6916000000000002</v>
      </c>
      <c r="Q2057" s="399">
        <v>5.4997999999999996</v>
      </c>
      <c r="R2057" s="399">
        <v>5.5179999999999998</v>
      </c>
      <c r="S2057" s="399">
        <v>5.2953999999999999</v>
      </c>
      <c r="T2057" s="399">
        <v>14.6455</v>
      </c>
      <c r="U2057" s="399">
        <v>12.464</v>
      </c>
      <c r="V2057" s="399">
        <v>3.1355</v>
      </c>
      <c r="W2057" s="399">
        <v>3.6755</v>
      </c>
      <c r="X2057" s="399">
        <v>1.9004000000000001</v>
      </c>
      <c r="Y2057" s="399">
        <v>5.2755999999999998</v>
      </c>
      <c r="Z2057" s="399">
        <v>10.9313</v>
      </c>
    </row>
    <row r="2058" spans="1:26">
      <c r="A2058" s="402">
        <v>45525</v>
      </c>
      <c r="B2058" s="400">
        <v>0.50770000000000004</v>
      </c>
      <c r="C2058" s="400">
        <v>0.47049999999999997</v>
      </c>
      <c r="D2058" s="400">
        <v>1.8406</v>
      </c>
      <c r="E2058" s="400">
        <v>1.7685999999999999</v>
      </c>
      <c r="F2058" s="400">
        <v>6.6727999999999996</v>
      </c>
      <c r="G2058" s="400">
        <v>6.3814000000000002</v>
      </c>
      <c r="H2058" s="400">
        <v>4.4554</v>
      </c>
      <c r="I2058" s="400">
        <v>7.2545000000000002</v>
      </c>
      <c r="J2058" s="400">
        <v>7.0963000000000003</v>
      </c>
      <c r="K2058" s="400">
        <v>5.9997999999999996</v>
      </c>
      <c r="L2058" s="400">
        <v>11.6976</v>
      </c>
      <c r="M2058" s="400">
        <v>6.0816999999999997</v>
      </c>
      <c r="N2058" s="400">
        <v>7.1173000000000002</v>
      </c>
      <c r="O2058" s="400">
        <v>3.8527</v>
      </c>
      <c r="P2058" s="399">
        <v>2.6896</v>
      </c>
      <c r="Q2058" s="399">
        <v>5.5143000000000004</v>
      </c>
      <c r="R2058" s="399">
        <v>5.5168999999999997</v>
      </c>
      <c r="S2058" s="399">
        <v>5.2942</v>
      </c>
      <c r="T2058" s="399">
        <v>14.6471</v>
      </c>
      <c r="U2058" s="399">
        <v>12.459300000000001</v>
      </c>
      <c r="V2058" s="399">
        <v>3.1334</v>
      </c>
      <c r="W2058" s="399">
        <v>3.6739000000000002</v>
      </c>
      <c r="X2058" s="399">
        <v>1.8983000000000001</v>
      </c>
      <c r="Y2058" s="399">
        <v>5.2742000000000004</v>
      </c>
      <c r="Z2058" s="399">
        <v>10.9285</v>
      </c>
    </row>
    <row r="2059" spans="1:26">
      <c r="A2059" s="402">
        <v>45526</v>
      </c>
      <c r="B2059" s="400">
        <v>0.505</v>
      </c>
      <c r="C2059" s="400">
        <v>0.46779999999999999</v>
      </c>
      <c r="D2059" s="400">
        <v>1.8372999999999999</v>
      </c>
      <c r="E2059" s="400">
        <v>1.7655000000000001</v>
      </c>
      <c r="F2059" s="400">
        <v>6.6483999999999996</v>
      </c>
      <c r="G2059" s="400">
        <v>6.3647999999999998</v>
      </c>
      <c r="H2059" s="400">
        <v>4.4466999999999999</v>
      </c>
      <c r="I2059" s="400">
        <v>7.2298</v>
      </c>
      <c r="J2059" s="400">
        <v>7.0755999999999997</v>
      </c>
      <c r="K2059" s="400">
        <v>5.9714</v>
      </c>
      <c r="L2059" s="400">
        <v>11.71</v>
      </c>
      <c r="M2059" s="400">
        <v>6.0625</v>
      </c>
      <c r="N2059" s="400">
        <v>7.0941999999999998</v>
      </c>
      <c r="O2059" s="400">
        <v>3.8498000000000001</v>
      </c>
      <c r="P2059" s="399">
        <v>2.6678999999999999</v>
      </c>
      <c r="Q2059" s="399">
        <v>5.5061999999999998</v>
      </c>
      <c r="R2059" s="399">
        <v>5.5118</v>
      </c>
      <c r="S2059" s="399">
        <v>5.2895000000000003</v>
      </c>
      <c r="T2059" s="399">
        <v>14.608700000000001</v>
      </c>
      <c r="U2059" s="399">
        <v>12.4343</v>
      </c>
      <c r="V2059" s="399">
        <v>3.1305000000000001</v>
      </c>
      <c r="W2059" s="399">
        <v>3.6709999999999998</v>
      </c>
      <c r="X2059" s="399">
        <v>1.8954</v>
      </c>
      <c r="Y2059" s="399">
        <v>5.2687999999999997</v>
      </c>
      <c r="Z2059" s="399">
        <v>10.911</v>
      </c>
    </row>
    <row r="2060" spans="1:26">
      <c r="A2060" s="402">
        <v>45527</v>
      </c>
      <c r="B2060" s="400">
        <v>0.50239999999999996</v>
      </c>
      <c r="C2060" s="400">
        <v>0.4652</v>
      </c>
      <c r="D2060" s="400">
        <v>1.8354999999999999</v>
      </c>
      <c r="E2060" s="400">
        <v>1.7635000000000001</v>
      </c>
      <c r="F2060" s="400">
        <v>6.6565000000000003</v>
      </c>
      <c r="G2060" s="400">
        <v>6.3734000000000002</v>
      </c>
      <c r="H2060" s="400">
        <v>4.4481999999999999</v>
      </c>
      <c r="I2060" s="400">
        <v>7.2375999999999996</v>
      </c>
      <c r="J2060" s="400">
        <v>7.0869</v>
      </c>
      <c r="K2060" s="400">
        <v>5.9824999999999999</v>
      </c>
      <c r="L2060" s="400">
        <v>11.706200000000001</v>
      </c>
      <c r="M2060" s="400">
        <v>6.0708000000000002</v>
      </c>
      <c r="N2060" s="400">
        <v>7.1073000000000004</v>
      </c>
      <c r="O2060" s="400">
        <v>3.8494000000000002</v>
      </c>
      <c r="P2060" s="399">
        <v>2.6635</v>
      </c>
      <c r="Q2060" s="399">
        <v>5.5079000000000002</v>
      </c>
      <c r="R2060" s="399">
        <v>5.5114999999999998</v>
      </c>
      <c r="S2060" s="399">
        <v>5.2895000000000003</v>
      </c>
      <c r="T2060" s="399">
        <v>14.6206</v>
      </c>
      <c r="U2060" s="399">
        <v>12.4483</v>
      </c>
      <c r="V2060" s="399">
        <v>3.1292</v>
      </c>
      <c r="W2060" s="399">
        <v>3.6698</v>
      </c>
      <c r="X2060" s="399">
        <v>1.8935</v>
      </c>
      <c r="Y2060" s="399">
        <v>5.2686999999999999</v>
      </c>
      <c r="Z2060" s="399">
        <v>10.916</v>
      </c>
    </row>
    <row r="2061" spans="1:26">
      <c r="A2061" s="402">
        <v>45530</v>
      </c>
      <c r="B2061" s="400">
        <v>0.49430000000000002</v>
      </c>
      <c r="C2061" s="400">
        <v>0.45700000000000002</v>
      </c>
      <c r="D2061" s="400">
        <v>1.8269</v>
      </c>
      <c r="E2061" s="400">
        <v>1.7549999999999999</v>
      </c>
      <c r="F2061" s="400">
        <v>6.6391999999999998</v>
      </c>
      <c r="G2061" s="400">
        <v>6.3582000000000001</v>
      </c>
      <c r="H2061" s="400">
        <v>4.4382999999999999</v>
      </c>
      <c r="I2061" s="400">
        <v>7.2203999999999997</v>
      </c>
      <c r="J2061" s="400">
        <v>7.0782999999999996</v>
      </c>
      <c r="K2061" s="400">
        <v>5.9695999999999998</v>
      </c>
      <c r="L2061" s="400">
        <v>11.697100000000001</v>
      </c>
      <c r="M2061" s="400">
        <v>6.0613000000000001</v>
      </c>
      <c r="N2061" s="400">
        <v>7.0972</v>
      </c>
      <c r="O2061" s="400">
        <v>3.8422999999999998</v>
      </c>
      <c r="P2061" s="399">
        <v>2.6505000000000001</v>
      </c>
      <c r="Q2061" s="399">
        <v>5.5087000000000002</v>
      </c>
      <c r="R2061" s="399">
        <v>5.5016999999999996</v>
      </c>
      <c r="S2061" s="399">
        <v>5.2797000000000001</v>
      </c>
      <c r="T2061" s="399">
        <v>14.598000000000001</v>
      </c>
      <c r="U2061" s="399">
        <v>12.428900000000001</v>
      </c>
      <c r="V2061" s="399">
        <v>3.1185999999999998</v>
      </c>
      <c r="W2061" s="399">
        <v>3.6623000000000001</v>
      </c>
      <c r="X2061" s="399">
        <v>1.8852</v>
      </c>
      <c r="Y2061" s="399">
        <v>5.2599</v>
      </c>
      <c r="Z2061" s="399">
        <v>10.903</v>
      </c>
    </row>
    <row r="2062" spans="1:26">
      <c r="A2062" s="402">
        <v>45531</v>
      </c>
      <c r="B2062" s="400">
        <v>0.49159999999999998</v>
      </c>
      <c r="C2062" s="400">
        <v>0.45429999999999998</v>
      </c>
      <c r="D2062" s="400">
        <v>1.8238000000000001</v>
      </c>
      <c r="E2062" s="400">
        <v>1.7518</v>
      </c>
      <c r="F2062" s="400">
        <v>6.6035000000000004</v>
      </c>
      <c r="G2062" s="400">
        <v>6.3285999999999998</v>
      </c>
      <c r="H2062" s="400">
        <v>4.4302000000000001</v>
      </c>
      <c r="I2062" s="400">
        <v>7.1837999999999997</v>
      </c>
      <c r="J2062" s="400">
        <v>7.0613000000000001</v>
      </c>
      <c r="K2062" s="400">
        <v>5.9607000000000001</v>
      </c>
      <c r="L2062" s="400">
        <v>11.703900000000001</v>
      </c>
      <c r="M2062" s="400">
        <v>6.0517000000000003</v>
      </c>
      <c r="N2062" s="400">
        <v>7.0865999999999998</v>
      </c>
      <c r="O2062" s="400">
        <v>3.8371</v>
      </c>
      <c r="P2062" s="399">
        <v>2.6457999999999999</v>
      </c>
      <c r="Q2062" s="399">
        <v>5.5033000000000003</v>
      </c>
      <c r="R2062" s="399">
        <v>5.4964000000000004</v>
      </c>
      <c r="S2062" s="399">
        <v>5.2739000000000003</v>
      </c>
      <c r="T2062" s="399">
        <v>14.54</v>
      </c>
      <c r="U2062" s="399">
        <v>12.3819</v>
      </c>
      <c r="V2062" s="399">
        <v>3.1185</v>
      </c>
      <c r="W2062" s="399">
        <v>3.6581000000000001</v>
      </c>
      <c r="X2062" s="399">
        <v>1.8824000000000001</v>
      </c>
      <c r="Y2062" s="399">
        <v>5.2558999999999996</v>
      </c>
      <c r="Z2062" s="399">
        <v>10.883100000000001</v>
      </c>
    </row>
    <row r="2063" spans="1:26">
      <c r="A2063" s="402">
        <v>45532</v>
      </c>
      <c r="B2063" s="400">
        <v>0.48899999999999999</v>
      </c>
      <c r="C2063" s="400">
        <v>0.4516</v>
      </c>
      <c r="D2063" s="400">
        <v>1.8214999999999999</v>
      </c>
      <c r="E2063" s="400">
        <v>1.7493000000000001</v>
      </c>
      <c r="F2063" s="400">
        <v>6.6124000000000001</v>
      </c>
      <c r="G2063" s="400">
        <v>6.3345000000000002</v>
      </c>
      <c r="H2063" s="400">
        <v>4.4298000000000002</v>
      </c>
      <c r="I2063" s="400">
        <v>7.1931000000000003</v>
      </c>
      <c r="J2063" s="400">
        <v>7.0587</v>
      </c>
      <c r="K2063" s="400">
        <v>5.9543999999999997</v>
      </c>
      <c r="L2063" s="400">
        <v>11.7033</v>
      </c>
      <c r="M2063" s="400">
        <v>6.0476000000000001</v>
      </c>
      <c r="N2063" s="400">
        <v>7.0793999999999997</v>
      </c>
      <c r="O2063" s="400">
        <v>3.8334999999999999</v>
      </c>
      <c r="P2063" s="399">
        <v>2.6473</v>
      </c>
      <c r="Q2063" s="399">
        <v>5.5012999999999996</v>
      </c>
      <c r="R2063" s="399">
        <v>5.4946999999999999</v>
      </c>
      <c r="S2063" s="399">
        <v>5.2721</v>
      </c>
      <c r="T2063" s="399">
        <v>14.558400000000001</v>
      </c>
      <c r="U2063" s="399">
        <v>12.3947</v>
      </c>
      <c r="V2063" s="399">
        <v>3.1166</v>
      </c>
      <c r="W2063" s="399">
        <v>3.6553</v>
      </c>
      <c r="X2063" s="399">
        <v>1.8801000000000001</v>
      </c>
      <c r="Y2063" s="399">
        <v>5.2545000000000002</v>
      </c>
      <c r="Z2063" s="399">
        <v>10.8858</v>
      </c>
    </row>
    <row r="2064" spans="1:26">
      <c r="A2064" s="402">
        <v>45533</v>
      </c>
      <c r="B2064" s="400">
        <v>0.48649999999999999</v>
      </c>
      <c r="C2064" s="400">
        <v>0.44900000000000001</v>
      </c>
      <c r="D2064" s="400">
        <v>1.8191999999999999</v>
      </c>
      <c r="E2064" s="400">
        <v>1.7468999999999999</v>
      </c>
      <c r="F2064" s="400">
        <v>6.5974000000000004</v>
      </c>
      <c r="G2064" s="400">
        <v>6.3242000000000003</v>
      </c>
      <c r="H2064" s="400">
        <v>4.4244000000000003</v>
      </c>
      <c r="I2064" s="400">
        <v>7.1775000000000002</v>
      </c>
      <c r="J2064" s="400">
        <v>7.0411999999999999</v>
      </c>
      <c r="K2064" s="400">
        <v>5.9417</v>
      </c>
      <c r="L2064" s="400">
        <v>11.6866</v>
      </c>
      <c r="M2064" s="400">
        <v>6.0388000000000002</v>
      </c>
      <c r="N2064" s="400">
        <v>7.0655000000000001</v>
      </c>
      <c r="O2064" s="400">
        <v>3.8309000000000002</v>
      </c>
      <c r="P2064" s="399">
        <v>2.6267999999999998</v>
      </c>
      <c r="Q2064" s="399">
        <v>5.5035999999999996</v>
      </c>
      <c r="R2064" s="399">
        <v>5.4919000000000002</v>
      </c>
      <c r="S2064" s="399">
        <v>5.2691999999999997</v>
      </c>
      <c r="T2064" s="399">
        <v>14.534599999999999</v>
      </c>
      <c r="U2064" s="399">
        <v>12.379300000000001</v>
      </c>
      <c r="V2064" s="399">
        <v>3.1143000000000001</v>
      </c>
      <c r="W2064" s="399">
        <v>3.6533000000000002</v>
      </c>
      <c r="X2064" s="399">
        <v>1.8778999999999999</v>
      </c>
      <c r="Y2064" s="399">
        <v>5.2516999999999996</v>
      </c>
      <c r="Z2064" s="399">
        <v>10.872199999999999</v>
      </c>
    </row>
    <row r="2065" spans="1:26">
      <c r="A2065" s="402">
        <v>45534</v>
      </c>
      <c r="B2065" s="400">
        <v>0.48110000000000003</v>
      </c>
      <c r="C2065" s="400">
        <v>0.44350000000000001</v>
      </c>
      <c r="D2065" s="400">
        <v>1.8134999999999999</v>
      </c>
      <c r="E2065" s="400">
        <v>1.7412000000000001</v>
      </c>
      <c r="F2065" s="400">
        <v>6.5972999999999997</v>
      </c>
      <c r="G2065" s="400">
        <v>6.3178000000000001</v>
      </c>
      <c r="H2065" s="400">
        <v>4.42</v>
      </c>
      <c r="I2065" s="400">
        <v>7.1776999999999997</v>
      </c>
      <c r="J2065" s="400">
        <v>7.0304000000000002</v>
      </c>
      <c r="K2065" s="400">
        <v>5.9176000000000002</v>
      </c>
      <c r="L2065" s="400">
        <v>11.6753</v>
      </c>
      <c r="M2065" s="400">
        <v>6.0183</v>
      </c>
      <c r="N2065" s="400">
        <v>7.0365000000000002</v>
      </c>
      <c r="O2065" s="400">
        <v>3.8252000000000002</v>
      </c>
      <c r="P2065" s="399">
        <v>2.6293000000000002</v>
      </c>
      <c r="Q2065" s="399">
        <v>5.4960000000000004</v>
      </c>
      <c r="R2065" s="399">
        <v>5.4863</v>
      </c>
      <c r="S2065" s="399">
        <v>5.2633999999999999</v>
      </c>
      <c r="T2065" s="399">
        <v>14.5387</v>
      </c>
      <c r="U2065" s="399">
        <v>12.3718</v>
      </c>
      <c r="V2065" s="399">
        <v>3.1122000000000001</v>
      </c>
      <c r="W2065" s="399">
        <v>3.6484999999999999</v>
      </c>
      <c r="X2065" s="399">
        <v>1.8723000000000001</v>
      </c>
      <c r="Y2065" s="399">
        <v>5.2466999999999997</v>
      </c>
      <c r="Z2065" s="399">
        <v>10.8695</v>
      </c>
    </row>
    <row r="2066" spans="1:26">
      <c r="A2066" s="402">
        <v>45537</v>
      </c>
      <c r="B2066" s="400">
        <v>0.53100000000000003</v>
      </c>
      <c r="C2066" s="400">
        <v>0.51980000000000004</v>
      </c>
      <c r="D2066" s="400">
        <v>1.8695999999999999</v>
      </c>
      <c r="E2066" s="400">
        <v>1.8221000000000001</v>
      </c>
      <c r="F2066" s="400">
        <v>6.6222000000000003</v>
      </c>
      <c r="G2066" s="400">
        <v>6.3907999999999996</v>
      </c>
      <c r="H2066" s="400">
        <v>4.4322999999999997</v>
      </c>
      <c r="I2066" s="400">
        <v>7.2038000000000002</v>
      </c>
      <c r="J2066" s="400">
        <v>7.0739999999999998</v>
      </c>
      <c r="K2066" s="400">
        <v>6.0091000000000001</v>
      </c>
      <c r="L2066" s="400">
        <v>11.6934</v>
      </c>
      <c r="M2066" s="400">
        <v>6.0702999999999996</v>
      </c>
      <c r="N2066" s="400">
        <v>7.1009000000000002</v>
      </c>
      <c r="O2066" s="400">
        <v>3.8893</v>
      </c>
      <c r="P2066" s="399">
        <v>2.6291000000000002</v>
      </c>
      <c r="Q2066" s="399">
        <v>5.4896000000000003</v>
      </c>
      <c r="R2066" s="399">
        <v>5.5804</v>
      </c>
      <c r="S2066" s="399">
        <v>5.4108999999999998</v>
      </c>
      <c r="T2066" s="399">
        <v>14.623699999999999</v>
      </c>
      <c r="U2066" s="399">
        <v>12.785</v>
      </c>
      <c r="V2066" s="399">
        <v>3.1472000000000002</v>
      </c>
      <c r="W2066" s="399">
        <v>3.7212999999999998</v>
      </c>
      <c r="X2066" s="399">
        <v>1.891</v>
      </c>
      <c r="Y2066" s="399">
        <v>5.2713000000000001</v>
      </c>
      <c r="Z2066" s="399">
        <v>10.8598</v>
      </c>
    </row>
    <row r="2067" spans="1:26">
      <c r="A2067" s="402">
        <v>45538</v>
      </c>
      <c r="B2067" s="400">
        <v>0.52839999999999998</v>
      </c>
      <c r="C2067" s="400">
        <v>0.5171</v>
      </c>
      <c r="D2067" s="400">
        <v>1.8674999999999999</v>
      </c>
      <c r="E2067" s="400">
        <v>1.8197000000000001</v>
      </c>
      <c r="F2067" s="400">
        <v>6.6467000000000001</v>
      </c>
      <c r="G2067" s="400">
        <v>6.4034000000000004</v>
      </c>
      <c r="H2067" s="400">
        <v>4.4382000000000001</v>
      </c>
      <c r="I2067" s="400">
        <v>7.2290999999999999</v>
      </c>
      <c r="J2067" s="400">
        <v>7.1016000000000004</v>
      </c>
      <c r="K2067" s="400">
        <v>6.0453999999999999</v>
      </c>
      <c r="L2067" s="400">
        <v>11.694000000000001</v>
      </c>
      <c r="M2067" s="400">
        <v>6.0903999999999998</v>
      </c>
      <c r="N2067" s="400">
        <v>7.1254</v>
      </c>
      <c r="O2067" s="400">
        <v>3.8851</v>
      </c>
      <c r="P2067" s="399">
        <v>2.6313</v>
      </c>
      <c r="Q2067" s="399">
        <v>5.4882999999999997</v>
      </c>
      <c r="R2067" s="399">
        <v>5.5803000000000003</v>
      </c>
      <c r="S2067" s="399">
        <v>5.4095000000000004</v>
      </c>
      <c r="T2067" s="399">
        <v>14.667999999999999</v>
      </c>
      <c r="U2067" s="399">
        <v>12.808400000000001</v>
      </c>
      <c r="V2067" s="399">
        <v>3.1438999999999999</v>
      </c>
      <c r="W2067" s="399">
        <v>3.7174</v>
      </c>
      <c r="X2067" s="399">
        <v>1.8891</v>
      </c>
      <c r="Y2067" s="399">
        <v>5.2725</v>
      </c>
      <c r="Z2067" s="399">
        <v>10.8817</v>
      </c>
    </row>
    <row r="2068" spans="1:26">
      <c r="A2068" s="402">
        <v>45539</v>
      </c>
      <c r="B2068" s="400">
        <v>0.52590000000000003</v>
      </c>
      <c r="C2068" s="400">
        <v>0.51449999999999996</v>
      </c>
      <c r="D2068" s="400">
        <v>1.8662000000000001</v>
      </c>
      <c r="E2068" s="400">
        <v>1.8181</v>
      </c>
      <c r="F2068" s="400">
        <v>6.6718000000000002</v>
      </c>
      <c r="G2068" s="400">
        <v>6.4237000000000002</v>
      </c>
      <c r="H2068" s="400">
        <v>4.4414999999999996</v>
      </c>
      <c r="I2068" s="400">
        <v>7.2541000000000002</v>
      </c>
      <c r="J2068" s="400">
        <v>7.1294000000000004</v>
      </c>
      <c r="K2068" s="400">
        <v>6.0724</v>
      </c>
      <c r="L2068" s="400">
        <v>11.707100000000001</v>
      </c>
      <c r="M2068" s="400">
        <v>6.1041999999999996</v>
      </c>
      <c r="N2068" s="400">
        <v>7.1477000000000004</v>
      </c>
      <c r="O2068" s="400">
        <v>3.8831000000000002</v>
      </c>
      <c r="P2068" s="399">
        <v>2.6640000000000001</v>
      </c>
      <c r="Q2068" s="399">
        <v>5.4931999999999999</v>
      </c>
      <c r="R2068" s="399">
        <v>5.5820999999999996</v>
      </c>
      <c r="S2068" s="399">
        <v>5.4112999999999998</v>
      </c>
      <c r="T2068" s="399">
        <v>14.7074</v>
      </c>
      <c r="U2068" s="399">
        <v>12.8414</v>
      </c>
      <c r="V2068" s="399">
        <v>3.1383999999999999</v>
      </c>
      <c r="W2068" s="399">
        <v>3.7141999999999999</v>
      </c>
      <c r="X2068" s="399">
        <v>1.8876999999999999</v>
      </c>
      <c r="Y2068" s="399">
        <v>5.2736000000000001</v>
      </c>
      <c r="Z2068" s="399">
        <v>10.8949</v>
      </c>
    </row>
    <row r="2069" spans="1:26">
      <c r="A2069" s="402">
        <v>45540</v>
      </c>
      <c r="B2069" s="400">
        <v>0.52339999999999998</v>
      </c>
      <c r="C2069" s="400">
        <v>0.51190000000000002</v>
      </c>
      <c r="D2069" s="400">
        <v>1.8637999999999999</v>
      </c>
      <c r="E2069" s="400">
        <v>1.8154999999999999</v>
      </c>
      <c r="F2069" s="400">
        <v>6.6714000000000002</v>
      </c>
      <c r="G2069" s="400">
        <v>6.4218000000000002</v>
      </c>
      <c r="H2069" s="400">
        <v>4.4396000000000004</v>
      </c>
      <c r="I2069" s="400">
        <v>7.2538</v>
      </c>
      <c r="J2069" s="400">
        <v>7.1364999999999998</v>
      </c>
      <c r="K2069" s="400">
        <v>6.0850999999999997</v>
      </c>
      <c r="L2069" s="400">
        <v>11.715999999999999</v>
      </c>
      <c r="M2069" s="400">
        <v>6.1128</v>
      </c>
      <c r="N2069" s="400">
        <v>7.1604999999999999</v>
      </c>
      <c r="O2069" s="400">
        <v>3.8820000000000001</v>
      </c>
      <c r="P2069" s="399">
        <v>2.6644000000000001</v>
      </c>
      <c r="Q2069" s="399">
        <v>5.5061</v>
      </c>
      <c r="R2069" s="399">
        <v>5.5796999999999999</v>
      </c>
      <c r="S2069" s="399">
        <v>5.4092000000000002</v>
      </c>
      <c r="T2069" s="399">
        <v>14.7094</v>
      </c>
      <c r="U2069" s="399">
        <v>12.840199999999999</v>
      </c>
      <c r="V2069" s="399">
        <v>3.1366000000000001</v>
      </c>
      <c r="W2069" s="399">
        <v>3.7132000000000001</v>
      </c>
      <c r="X2069" s="399">
        <v>1.8855</v>
      </c>
      <c r="Y2069" s="399">
        <v>5.2727000000000004</v>
      </c>
      <c r="Z2069" s="399">
        <v>10.896599999999999</v>
      </c>
    </row>
    <row r="2070" spans="1:26">
      <c r="A2070" s="402">
        <v>45541</v>
      </c>
      <c r="B2070" s="400">
        <v>0.52090000000000003</v>
      </c>
      <c r="C2070" s="400">
        <v>0.50929999999999997</v>
      </c>
      <c r="D2070" s="400">
        <v>1.8624000000000001</v>
      </c>
      <c r="E2070" s="400">
        <v>1.8133999999999999</v>
      </c>
      <c r="F2070" s="400">
        <v>6.6840000000000002</v>
      </c>
      <c r="G2070" s="400">
        <v>6.4238999999999997</v>
      </c>
      <c r="H2070" s="400">
        <v>4.4447000000000001</v>
      </c>
      <c r="I2070" s="400">
        <v>7.2662000000000004</v>
      </c>
      <c r="J2070" s="400">
        <v>7.1478000000000002</v>
      </c>
      <c r="K2070" s="400">
        <v>6.0805999999999996</v>
      </c>
      <c r="L2070" s="400">
        <v>11.735300000000001</v>
      </c>
      <c r="M2070" s="400">
        <v>6.1151999999999997</v>
      </c>
      <c r="N2070" s="400">
        <v>7.1654999999999998</v>
      </c>
      <c r="O2070" s="400">
        <v>3.8788</v>
      </c>
      <c r="P2070" s="399">
        <v>2.6581999999999999</v>
      </c>
      <c r="Q2070" s="399">
        <v>5.5058999999999996</v>
      </c>
      <c r="R2070" s="399">
        <v>5.5800999999999998</v>
      </c>
      <c r="S2070" s="399">
        <v>5.4081000000000001</v>
      </c>
      <c r="T2070" s="399">
        <v>14.731</v>
      </c>
      <c r="U2070" s="399">
        <v>12.8447</v>
      </c>
      <c r="V2070" s="399">
        <v>3.1354000000000002</v>
      </c>
      <c r="W2070" s="399">
        <v>3.7101000000000002</v>
      </c>
      <c r="X2070" s="399">
        <v>1.8843000000000001</v>
      </c>
      <c r="Y2070" s="399">
        <v>5.2750000000000004</v>
      </c>
      <c r="Z2070" s="399">
        <v>10.914300000000001</v>
      </c>
    </row>
    <row r="2071" spans="1:26">
      <c r="A2071" s="402">
        <v>45544</v>
      </c>
      <c r="B2071" s="400">
        <v>0.51280000000000003</v>
      </c>
      <c r="C2071" s="400">
        <v>0.50109999999999999</v>
      </c>
      <c r="D2071" s="400">
        <v>1.8545</v>
      </c>
      <c r="E2071" s="400">
        <v>1.8053999999999999</v>
      </c>
      <c r="F2071" s="400">
        <v>6.6706000000000003</v>
      </c>
      <c r="G2071" s="400">
        <v>6.4122000000000003</v>
      </c>
      <c r="H2071" s="400">
        <v>4.4374000000000002</v>
      </c>
      <c r="I2071" s="400">
        <v>7.2525000000000004</v>
      </c>
      <c r="J2071" s="400">
        <v>7.1368</v>
      </c>
      <c r="K2071" s="400">
        <v>6.0829000000000004</v>
      </c>
      <c r="L2071" s="400">
        <v>11.710100000000001</v>
      </c>
      <c r="M2071" s="400">
        <v>6.1185999999999998</v>
      </c>
      <c r="N2071" s="400">
        <v>7.1685999999999996</v>
      </c>
      <c r="O2071" s="400">
        <v>3.8715000000000002</v>
      </c>
      <c r="P2071" s="399">
        <v>2.6474000000000002</v>
      </c>
      <c r="Q2071" s="399">
        <v>5.5015000000000001</v>
      </c>
      <c r="R2071" s="399">
        <v>5.5719000000000003</v>
      </c>
      <c r="S2071" s="399">
        <v>5.3997999999999999</v>
      </c>
      <c r="T2071" s="399">
        <v>14.7143</v>
      </c>
      <c r="U2071" s="399">
        <v>12.8309</v>
      </c>
      <c r="V2071" s="399">
        <v>3.1278999999999999</v>
      </c>
      <c r="W2071" s="399">
        <v>3.7039</v>
      </c>
      <c r="X2071" s="399">
        <v>1.8768</v>
      </c>
      <c r="Y2071" s="399">
        <v>5.2685000000000004</v>
      </c>
      <c r="Z2071" s="399">
        <v>10.9056</v>
      </c>
    </row>
    <row r="2072" spans="1:26">
      <c r="A2072" s="402">
        <v>45545</v>
      </c>
      <c r="B2072" s="400">
        <v>0.5101</v>
      </c>
      <c r="C2072" s="400">
        <v>0.4985</v>
      </c>
      <c r="D2072" s="400">
        <v>1.8521000000000001</v>
      </c>
      <c r="E2072" s="400">
        <v>1.8028999999999999</v>
      </c>
      <c r="F2072" s="400">
        <v>6.6722000000000001</v>
      </c>
      <c r="G2072" s="400">
        <v>6.4126000000000003</v>
      </c>
      <c r="H2072" s="400">
        <v>4.4367999999999999</v>
      </c>
      <c r="I2072" s="400">
        <v>7.2539999999999996</v>
      </c>
      <c r="J2072" s="400">
        <v>7.1424000000000003</v>
      </c>
      <c r="K2072" s="400">
        <v>6.0986000000000002</v>
      </c>
      <c r="L2072" s="400">
        <v>11.698</v>
      </c>
      <c r="M2072" s="400">
        <v>6.1284000000000001</v>
      </c>
      <c r="N2072" s="400">
        <v>7.1806000000000001</v>
      </c>
      <c r="O2072" s="400">
        <v>3.8656000000000001</v>
      </c>
      <c r="P2072" s="399">
        <v>2.6379000000000001</v>
      </c>
      <c r="Q2072" s="399">
        <v>5.5008999999999997</v>
      </c>
      <c r="R2072" s="399">
        <v>5.5702999999999996</v>
      </c>
      <c r="S2072" s="399">
        <v>5.3982000000000001</v>
      </c>
      <c r="T2072" s="399">
        <v>14.717000000000001</v>
      </c>
      <c r="U2072" s="399">
        <v>12.831200000000001</v>
      </c>
      <c r="V2072" s="399">
        <v>3.1257999999999999</v>
      </c>
      <c r="W2072" s="399">
        <v>3.6993</v>
      </c>
      <c r="X2072" s="399">
        <v>1.8745000000000001</v>
      </c>
      <c r="Y2072" s="399">
        <v>5.2670000000000003</v>
      </c>
      <c r="Z2072" s="399">
        <v>10.9084</v>
      </c>
    </row>
    <row r="2073" spans="1:26">
      <c r="A2073" s="402">
        <v>45546</v>
      </c>
      <c r="B2073" s="400">
        <v>0.50760000000000005</v>
      </c>
      <c r="C2073" s="400">
        <v>0.49590000000000001</v>
      </c>
      <c r="D2073" s="400">
        <v>1.8507</v>
      </c>
      <c r="E2073" s="400">
        <v>1.8011999999999999</v>
      </c>
      <c r="F2073" s="400">
        <v>6.6904000000000003</v>
      </c>
      <c r="G2073" s="400">
        <v>6.4276999999999997</v>
      </c>
      <c r="H2073" s="400">
        <v>4.4359000000000002</v>
      </c>
      <c r="I2073" s="400">
        <v>7.2720000000000002</v>
      </c>
      <c r="J2073" s="400">
        <v>7.1540999999999997</v>
      </c>
      <c r="K2073" s="400">
        <v>6.0940000000000003</v>
      </c>
      <c r="L2073" s="400">
        <v>11.7028</v>
      </c>
      <c r="M2073" s="400">
        <v>6.1253000000000002</v>
      </c>
      <c r="N2073" s="400">
        <v>7.1773999999999996</v>
      </c>
      <c r="O2073" s="400">
        <v>3.8616000000000001</v>
      </c>
      <c r="P2073" s="399">
        <v>2.6610999999999998</v>
      </c>
      <c r="Q2073" s="399">
        <v>5.5067000000000004</v>
      </c>
      <c r="R2073" s="399">
        <v>5.5715000000000003</v>
      </c>
      <c r="S2073" s="399">
        <v>5.399</v>
      </c>
      <c r="T2073" s="399">
        <v>14.745100000000001</v>
      </c>
      <c r="U2073" s="399">
        <v>12.8561</v>
      </c>
      <c r="V2073" s="399">
        <v>3.1212</v>
      </c>
      <c r="W2073" s="399">
        <v>3.6953999999999998</v>
      </c>
      <c r="X2073" s="399">
        <v>1.8724000000000001</v>
      </c>
      <c r="Y2073" s="399">
        <v>5.2655000000000003</v>
      </c>
      <c r="Z2073" s="399">
        <v>10.9068</v>
      </c>
    </row>
    <row r="2074" spans="1:26">
      <c r="A2074" s="402">
        <v>45547</v>
      </c>
      <c r="B2074" s="400">
        <v>0.50480000000000003</v>
      </c>
      <c r="C2074" s="400">
        <v>0.49309999999999998</v>
      </c>
      <c r="D2074" s="400">
        <v>1.8466</v>
      </c>
      <c r="E2074" s="400">
        <v>1.7977000000000001</v>
      </c>
      <c r="F2074" s="400">
        <v>6.6707000000000001</v>
      </c>
      <c r="G2074" s="400">
        <v>6.4219999999999997</v>
      </c>
      <c r="H2074" s="400">
        <v>4.4272</v>
      </c>
      <c r="I2074" s="400">
        <v>7.2523999999999997</v>
      </c>
      <c r="J2074" s="400">
        <v>7.1374000000000004</v>
      </c>
      <c r="K2074" s="400">
        <v>6.0787000000000004</v>
      </c>
      <c r="L2074" s="400">
        <v>11.697900000000001</v>
      </c>
      <c r="M2074" s="400">
        <v>6.1174999999999997</v>
      </c>
      <c r="N2074" s="400">
        <v>7.1703000000000001</v>
      </c>
      <c r="O2074" s="400">
        <v>3.8605</v>
      </c>
      <c r="P2074" s="399">
        <v>2.6573000000000002</v>
      </c>
      <c r="Q2074" s="399">
        <v>5.5041000000000002</v>
      </c>
      <c r="R2074" s="399">
        <v>5.5656999999999996</v>
      </c>
      <c r="S2074" s="399">
        <v>5.3952</v>
      </c>
      <c r="T2074" s="399">
        <v>14.7134</v>
      </c>
      <c r="U2074" s="399">
        <v>12.8466</v>
      </c>
      <c r="V2074" s="399">
        <v>3.12</v>
      </c>
      <c r="W2074" s="399">
        <v>3.6941000000000002</v>
      </c>
      <c r="X2074" s="399">
        <v>1.8687</v>
      </c>
      <c r="Y2074" s="399">
        <v>5.2602000000000002</v>
      </c>
      <c r="Z2074" s="399">
        <v>10.8894</v>
      </c>
    </row>
    <row r="2075" spans="1:26">
      <c r="A2075" s="402">
        <v>45548</v>
      </c>
      <c r="B2075" s="400">
        <v>0.50229999999999997</v>
      </c>
      <c r="C2075" s="400">
        <v>0.49049999999999999</v>
      </c>
      <c r="D2075" s="400">
        <v>1.8443000000000001</v>
      </c>
      <c r="E2075" s="400">
        <v>1.7954000000000001</v>
      </c>
      <c r="F2075" s="400">
        <v>6.6670999999999996</v>
      </c>
      <c r="G2075" s="400">
        <v>6.4259000000000004</v>
      </c>
      <c r="H2075" s="400">
        <v>4.4259000000000004</v>
      </c>
      <c r="I2075" s="400">
        <v>7.2485999999999997</v>
      </c>
      <c r="J2075" s="400">
        <v>7.1486999999999998</v>
      </c>
      <c r="K2075" s="400">
        <v>6.0805999999999996</v>
      </c>
      <c r="L2075" s="400">
        <v>11.7247</v>
      </c>
      <c r="M2075" s="400">
        <v>6.1222000000000003</v>
      </c>
      <c r="N2075" s="400">
        <v>7.1791</v>
      </c>
      <c r="O2075" s="400">
        <v>3.8605</v>
      </c>
      <c r="P2075" s="399">
        <v>2.6421000000000001</v>
      </c>
      <c r="Q2075" s="399">
        <v>5.5076000000000001</v>
      </c>
      <c r="R2075" s="399">
        <v>5.5633999999999997</v>
      </c>
      <c r="S2075" s="399">
        <v>5.3936000000000002</v>
      </c>
      <c r="T2075" s="399">
        <v>14.706300000000001</v>
      </c>
      <c r="U2075" s="399">
        <v>12.8537</v>
      </c>
      <c r="V2075" s="399">
        <v>3.1183999999999998</v>
      </c>
      <c r="W2075" s="399">
        <v>3.6934</v>
      </c>
      <c r="X2075" s="399">
        <v>1.8666</v>
      </c>
      <c r="Y2075" s="399">
        <v>5.2603999999999997</v>
      </c>
      <c r="Z2075" s="399">
        <v>10.888500000000001</v>
      </c>
    </row>
    <row r="2076" spans="1:26">
      <c r="A2076" s="402">
        <v>45551</v>
      </c>
      <c r="B2076" s="400">
        <v>0.49430000000000002</v>
      </c>
      <c r="C2076" s="400">
        <v>0.4824</v>
      </c>
      <c r="D2076" s="400">
        <v>1.8371999999999999</v>
      </c>
      <c r="E2076" s="400">
        <v>1.7890999999999999</v>
      </c>
      <c r="F2076" s="400">
        <v>6.6753</v>
      </c>
      <c r="G2076" s="400">
        <v>6.4333999999999998</v>
      </c>
      <c r="H2076" s="400">
        <v>4.4252000000000002</v>
      </c>
      <c r="I2076" s="400">
        <v>7.2572000000000001</v>
      </c>
      <c r="J2076" s="400">
        <v>7.1581000000000001</v>
      </c>
      <c r="K2076" s="400">
        <v>6.0982000000000003</v>
      </c>
      <c r="L2076" s="400">
        <v>11.7166</v>
      </c>
      <c r="M2076" s="400">
        <v>6.1445999999999996</v>
      </c>
      <c r="N2076" s="400">
        <v>7.2176999999999998</v>
      </c>
      <c r="O2076" s="400">
        <v>3.8628</v>
      </c>
      <c r="P2076" s="399">
        <v>2.6366000000000001</v>
      </c>
      <c r="Q2076" s="399">
        <v>5.5095000000000001</v>
      </c>
      <c r="R2076" s="399">
        <v>5.5571999999999999</v>
      </c>
      <c r="S2076" s="399">
        <v>5.3872</v>
      </c>
      <c r="T2076" s="399">
        <v>14.723599999999999</v>
      </c>
      <c r="U2076" s="399">
        <v>12.867900000000001</v>
      </c>
      <c r="V2076" s="399">
        <v>3.1172</v>
      </c>
      <c r="W2076" s="399">
        <v>3.6943000000000001</v>
      </c>
      <c r="X2076" s="399">
        <v>1.8599000000000001</v>
      </c>
      <c r="Y2076" s="399">
        <v>5.2553999999999998</v>
      </c>
      <c r="Z2076" s="399">
        <v>10.900700000000001</v>
      </c>
    </row>
    <row r="2077" spans="1:26">
      <c r="A2077" s="402">
        <v>45552</v>
      </c>
      <c r="B2077" s="400">
        <v>0.49159999999999998</v>
      </c>
      <c r="C2077" s="400">
        <v>0.47970000000000002</v>
      </c>
      <c r="D2077" s="400">
        <v>1.8338000000000001</v>
      </c>
      <c r="E2077" s="400">
        <v>1.7859</v>
      </c>
      <c r="F2077" s="400">
        <v>6.67</v>
      </c>
      <c r="G2077" s="400">
        <v>6.4313000000000002</v>
      </c>
      <c r="H2077" s="400">
        <v>4.4210000000000003</v>
      </c>
      <c r="I2077" s="400">
        <v>7.2523999999999997</v>
      </c>
      <c r="J2077" s="400">
        <v>7.1487999999999996</v>
      </c>
      <c r="K2077" s="400">
        <v>6.0835999999999997</v>
      </c>
      <c r="L2077" s="400">
        <v>11.7333</v>
      </c>
      <c r="M2077" s="400">
        <v>6.1414</v>
      </c>
      <c r="N2077" s="400">
        <v>7.2152000000000003</v>
      </c>
      <c r="O2077" s="400">
        <v>3.8624999999999998</v>
      </c>
      <c r="P2077" s="399">
        <v>2.6305000000000001</v>
      </c>
      <c r="Q2077" s="399">
        <v>5.5145</v>
      </c>
      <c r="R2077" s="399">
        <v>5.5526999999999997</v>
      </c>
      <c r="S2077" s="399">
        <v>5.3834</v>
      </c>
      <c r="T2077" s="399">
        <v>14.7194</v>
      </c>
      <c r="U2077" s="399">
        <v>12.8681</v>
      </c>
      <c r="V2077" s="399">
        <v>3.1156999999999999</v>
      </c>
      <c r="W2077" s="399">
        <v>3.6938</v>
      </c>
      <c r="X2077" s="399">
        <v>1.8569</v>
      </c>
      <c r="Y2077" s="399">
        <v>5.2519999999999998</v>
      </c>
      <c r="Z2077" s="399">
        <v>10.897</v>
      </c>
    </row>
    <row r="2078" spans="1:26">
      <c r="A2078" s="402">
        <v>45553</v>
      </c>
      <c r="B2078" s="400">
        <v>0.4889</v>
      </c>
      <c r="C2078" s="400">
        <v>0.47689999999999999</v>
      </c>
      <c r="D2078" s="400">
        <v>1.8310999999999999</v>
      </c>
      <c r="E2078" s="400">
        <v>1.7826</v>
      </c>
      <c r="F2078" s="400">
        <v>6.6349999999999998</v>
      </c>
      <c r="G2078" s="400">
        <v>6.4028</v>
      </c>
      <c r="H2078" s="400">
        <v>4.4131</v>
      </c>
      <c r="I2078" s="400">
        <v>7.2168000000000001</v>
      </c>
      <c r="J2078" s="400">
        <v>7.12</v>
      </c>
      <c r="K2078" s="400">
        <v>6.0479000000000003</v>
      </c>
      <c r="L2078" s="400">
        <v>11.7264</v>
      </c>
      <c r="M2078" s="400">
        <v>6.1153000000000004</v>
      </c>
      <c r="N2078" s="400">
        <v>7.1795999999999998</v>
      </c>
      <c r="O2078" s="400">
        <v>3.8603000000000001</v>
      </c>
      <c r="P2078" s="399">
        <v>2.6173000000000002</v>
      </c>
      <c r="Q2078" s="399">
        <v>5.5152000000000001</v>
      </c>
      <c r="R2078" s="399">
        <v>5.5468999999999999</v>
      </c>
      <c r="S2078" s="399">
        <v>5.3776000000000002</v>
      </c>
      <c r="T2078" s="399">
        <v>14.661799999999999</v>
      </c>
      <c r="U2078" s="399">
        <v>12.823</v>
      </c>
      <c r="V2078" s="399">
        <v>3.1137000000000001</v>
      </c>
      <c r="W2078" s="399">
        <v>3.6917</v>
      </c>
      <c r="X2078" s="399">
        <v>1.8537999999999999</v>
      </c>
      <c r="Y2078" s="399">
        <v>5.2480000000000002</v>
      </c>
      <c r="Z2078" s="399">
        <v>10.879099999999999</v>
      </c>
    </row>
    <row r="2079" spans="1:26">
      <c r="A2079" s="402">
        <v>45554</v>
      </c>
      <c r="B2079" s="400">
        <v>0.4864</v>
      </c>
      <c r="C2079" s="400">
        <v>0.4743</v>
      </c>
      <c r="D2079" s="400">
        <v>1.8292999999999999</v>
      </c>
      <c r="E2079" s="400">
        <v>1.7806999999999999</v>
      </c>
      <c r="F2079" s="400">
        <v>6.6148999999999996</v>
      </c>
      <c r="G2079" s="400">
        <v>6.3971</v>
      </c>
      <c r="H2079" s="400">
        <v>4.4154</v>
      </c>
      <c r="I2079" s="400">
        <v>7.1952999999999996</v>
      </c>
      <c r="J2079" s="400">
        <v>7.0970000000000004</v>
      </c>
      <c r="K2079" s="400">
        <v>6.0358000000000001</v>
      </c>
      <c r="L2079" s="400">
        <v>11.6852</v>
      </c>
      <c r="M2079" s="400">
        <v>6.1188000000000002</v>
      </c>
      <c r="N2079" s="400">
        <v>7.1858000000000004</v>
      </c>
      <c r="O2079" s="400">
        <v>3.8612000000000002</v>
      </c>
      <c r="P2079" s="399">
        <v>2.5931999999999999</v>
      </c>
      <c r="Q2079" s="399">
        <v>5.5175999999999998</v>
      </c>
      <c r="R2079" s="399">
        <v>5.5453999999999999</v>
      </c>
      <c r="S2079" s="399">
        <v>5.3765000000000001</v>
      </c>
      <c r="T2079" s="399">
        <v>14.6242</v>
      </c>
      <c r="U2079" s="399">
        <v>12.8125</v>
      </c>
      <c r="V2079" s="399">
        <v>3.1151</v>
      </c>
      <c r="W2079" s="399">
        <v>3.6924000000000001</v>
      </c>
      <c r="X2079" s="399">
        <v>1.8527</v>
      </c>
      <c r="Y2079" s="399">
        <v>5.2495000000000003</v>
      </c>
      <c r="Z2079" s="399">
        <v>10.8847</v>
      </c>
    </row>
    <row r="2080" spans="1:26">
      <c r="A2080" s="402">
        <v>45555</v>
      </c>
      <c r="B2080" s="400">
        <v>0.48359999999999997</v>
      </c>
      <c r="C2080" s="400">
        <v>0.47160000000000002</v>
      </c>
      <c r="D2080" s="400">
        <v>1.8258000000000001</v>
      </c>
      <c r="E2080" s="400">
        <v>1.7775000000000001</v>
      </c>
      <c r="F2080" s="400">
        <v>6.6032999999999999</v>
      </c>
      <c r="G2080" s="400">
        <v>6.3941999999999997</v>
      </c>
      <c r="H2080" s="400">
        <v>4.4088000000000003</v>
      </c>
      <c r="I2080" s="400">
        <v>7.1840000000000002</v>
      </c>
      <c r="J2080" s="400">
        <v>7.0812999999999997</v>
      </c>
      <c r="K2080" s="400">
        <v>6.0243000000000002</v>
      </c>
      <c r="L2080" s="400">
        <v>11.699199999999999</v>
      </c>
      <c r="M2080" s="400">
        <v>6.1055000000000001</v>
      </c>
      <c r="N2080" s="400">
        <v>7.1688000000000001</v>
      </c>
      <c r="O2080" s="400">
        <v>3.8573</v>
      </c>
      <c r="P2080" s="399">
        <v>2.6049000000000002</v>
      </c>
      <c r="Q2080" s="399">
        <v>5.5236999999999998</v>
      </c>
      <c r="R2080" s="399">
        <v>5.5403000000000002</v>
      </c>
      <c r="S2080" s="399">
        <v>5.3726000000000003</v>
      </c>
      <c r="T2080" s="399">
        <v>14.610099999999999</v>
      </c>
      <c r="U2080" s="399">
        <v>12.8116</v>
      </c>
      <c r="V2080" s="399">
        <v>3.1118999999999999</v>
      </c>
      <c r="W2080" s="399">
        <v>3.6879</v>
      </c>
      <c r="X2080" s="399">
        <v>1.8492</v>
      </c>
      <c r="Y2080" s="399">
        <v>5.2443</v>
      </c>
      <c r="Z2080" s="399">
        <v>10.873200000000001</v>
      </c>
    </row>
    <row r="2081" spans="1:26">
      <c r="A2081" s="402">
        <v>45558</v>
      </c>
      <c r="B2081" s="400">
        <v>0.4758</v>
      </c>
      <c r="C2081" s="400">
        <v>0.4637</v>
      </c>
      <c r="D2081" s="400">
        <v>1.8193999999999999</v>
      </c>
      <c r="E2081" s="400">
        <v>1.7705</v>
      </c>
      <c r="F2081" s="400">
        <v>6.6033999999999997</v>
      </c>
      <c r="G2081" s="400">
        <v>6.3974000000000002</v>
      </c>
      <c r="H2081" s="400">
        <v>4.4077999999999999</v>
      </c>
      <c r="I2081" s="400">
        <v>7.1833</v>
      </c>
      <c r="J2081" s="400">
        <v>7.0743</v>
      </c>
      <c r="K2081" s="400">
        <v>6.0095999999999998</v>
      </c>
      <c r="L2081" s="400">
        <v>11.6889</v>
      </c>
      <c r="M2081" s="400">
        <v>6.0979999999999999</v>
      </c>
      <c r="N2081" s="400">
        <v>7.1593999999999998</v>
      </c>
      <c r="O2081" s="400">
        <v>3.8487</v>
      </c>
      <c r="P2081" s="399">
        <v>2.5933000000000002</v>
      </c>
      <c r="Q2081" s="399">
        <v>5.5162000000000004</v>
      </c>
      <c r="R2081" s="399">
        <v>5.5358999999999998</v>
      </c>
      <c r="S2081" s="399">
        <v>5.3676000000000004</v>
      </c>
      <c r="T2081" s="399">
        <v>14.6105</v>
      </c>
      <c r="U2081" s="399">
        <v>12.821099999999999</v>
      </c>
      <c r="V2081" s="399">
        <v>3.1067</v>
      </c>
      <c r="W2081" s="399">
        <v>3.6802000000000001</v>
      </c>
      <c r="X2081" s="399">
        <v>1.8432999999999999</v>
      </c>
      <c r="Y2081" s="399">
        <v>5.2424999999999997</v>
      </c>
      <c r="Z2081" s="399">
        <v>10.8748</v>
      </c>
    </row>
    <row r="2082" spans="1:26">
      <c r="A2082" s="402">
        <v>45559</v>
      </c>
      <c r="B2082" s="400">
        <v>0.47339999999999999</v>
      </c>
      <c r="C2082" s="400">
        <v>0.46110000000000001</v>
      </c>
      <c r="D2082" s="400">
        <v>1.8194999999999999</v>
      </c>
      <c r="E2082" s="400">
        <v>1.7686999999999999</v>
      </c>
      <c r="F2082" s="400">
        <v>6.6177999999999999</v>
      </c>
      <c r="G2082" s="400">
        <v>6.4043000000000001</v>
      </c>
      <c r="H2082" s="400">
        <v>4.41</v>
      </c>
      <c r="I2082" s="400">
        <v>7.1978</v>
      </c>
      <c r="J2082" s="400">
        <v>7.0773999999999999</v>
      </c>
      <c r="K2082" s="400">
        <v>6.0058999999999996</v>
      </c>
      <c r="L2082" s="400">
        <v>11.695600000000001</v>
      </c>
      <c r="M2082" s="400">
        <v>6.0979000000000001</v>
      </c>
      <c r="N2082" s="400">
        <v>7.1604999999999999</v>
      </c>
      <c r="O2082" s="400">
        <v>3.8454000000000002</v>
      </c>
      <c r="P2082" s="399">
        <v>2.5975000000000001</v>
      </c>
      <c r="Q2082" s="399">
        <v>5.5110000000000001</v>
      </c>
      <c r="R2082" s="399">
        <v>5.5365000000000002</v>
      </c>
      <c r="S2082" s="399">
        <v>5.3673999999999999</v>
      </c>
      <c r="T2082" s="399">
        <v>14.633599999999999</v>
      </c>
      <c r="U2082" s="399">
        <v>12.8354</v>
      </c>
      <c r="V2082" s="399">
        <v>3.1059000000000001</v>
      </c>
      <c r="W2082" s="399">
        <v>3.6770999999999998</v>
      </c>
      <c r="X2082" s="399">
        <v>1.8419000000000001</v>
      </c>
      <c r="Y2082" s="399">
        <v>5.2432999999999996</v>
      </c>
      <c r="Z2082" s="399">
        <v>10.881</v>
      </c>
    </row>
    <row r="2083" spans="1:26">
      <c r="A2083" s="402">
        <v>45560</v>
      </c>
      <c r="B2083" s="400">
        <v>0.47070000000000001</v>
      </c>
      <c r="C2083" s="400">
        <v>0.45839999999999997</v>
      </c>
      <c r="D2083" s="400">
        <v>1.8160000000000001</v>
      </c>
      <c r="E2083" s="400">
        <v>1.7655000000000001</v>
      </c>
      <c r="F2083" s="400">
        <v>6.5918999999999999</v>
      </c>
      <c r="G2083" s="400">
        <v>6.3859000000000004</v>
      </c>
      <c r="H2083" s="400">
        <v>4.4008000000000003</v>
      </c>
      <c r="I2083" s="400">
        <v>7.1718999999999999</v>
      </c>
      <c r="J2083" s="400">
        <v>7.0589000000000004</v>
      </c>
      <c r="K2083" s="400">
        <v>5.9805000000000001</v>
      </c>
      <c r="L2083" s="400">
        <v>11.7165</v>
      </c>
      <c r="M2083" s="400">
        <v>6.0754999999999999</v>
      </c>
      <c r="N2083" s="400">
        <v>7.1341000000000001</v>
      </c>
      <c r="O2083" s="400">
        <v>3.8418000000000001</v>
      </c>
      <c r="P2083" s="399">
        <v>2.5831</v>
      </c>
      <c r="Q2083" s="399">
        <v>5.5098000000000003</v>
      </c>
      <c r="R2083" s="399">
        <v>5.5303000000000004</v>
      </c>
      <c r="S2083" s="399">
        <v>5.3620000000000001</v>
      </c>
      <c r="T2083" s="399">
        <v>14.595800000000001</v>
      </c>
      <c r="U2083" s="399">
        <v>12.809799999999999</v>
      </c>
      <c r="V2083" s="399">
        <v>3.1031</v>
      </c>
      <c r="W2083" s="399">
        <v>3.6732999999999998</v>
      </c>
      <c r="X2083" s="399">
        <v>1.8385</v>
      </c>
      <c r="Y2083" s="399">
        <v>5.2373000000000003</v>
      </c>
      <c r="Z2083" s="399">
        <v>10.863300000000001</v>
      </c>
    </row>
    <row r="2084" spans="1:26">
      <c r="A2084" s="402">
        <v>45561</v>
      </c>
      <c r="B2084" s="400">
        <v>0.46820000000000001</v>
      </c>
      <c r="C2084" s="400">
        <v>0.45569999999999999</v>
      </c>
      <c r="D2084" s="400">
        <v>1.8137000000000001</v>
      </c>
      <c r="E2084" s="400">
        <v>1.7634000000000001</v>
      </c>
      <c r="F2084" s="400">
        <v>6.5941000000000001</v>
      </c>
      <c r="G2084" s="400">
        <v>6.4029999999999996</v>
      </c>
      <c r="H2084" s="400">
        <v>4.3994999999999997</v>
      </c>
      <c r="I2084" s="400">
        <v>7.1738999999999997</v>
      </c>
      <c r="J2084" s="400">
        <v>7.0526999999999997</v>
      </c>
      <c r="K2084" s="400">
        <v>5.9843999999999999</v>
      </c>
      <c r="L2084" s="400">
        <v>11.692</v>
      </c>
      <c r="M2084" s="400">
        <v>6.0759999999999996</v>
      </c>
      <c r="N2084" s="400">
        <v>7.1367000000000003</v>
      </c>
      <c r="O2084" s="400">
        <v>3.8368000000000002</v>
      </c>
      <c r="P2084" s="399">
        <v>2.5876999999999999</v>
      </c>
      <c r="Q2084" s="399">
        <v>5.5056000000000003</v>
      </c>
      <c r="R2084" s="399">
        <v>5.5288000000000004</v>
      </c>
      <c r="S2084" s="399">
        <v>5.3620999999999999</v>
      </c>
      <c r="T2084" s="399">
        <v>14.5984</v>
      </c>
      <c r="U2084" s="399">
        <v>12.838699999999999</v>
      </c>
      <c r="V2084" s="399">
        <v>3.1006999999999998</v>
      </c>
      <c r="W2084" s="399">
        <v>3.6686000000000001</v>
      </c>
      <c r="X2084" s="399">
        <v>1.8364</v>
      </c>
      <c r="Y2084" s="399">
        <v>5.2358000000000002</v>
      </c>
      <c r="Z2084" s="399">
        <v>10.863099999999999</v>
      </c>
    </row>
    <row r="2085" spans="1:26">
      <c r="A2085" s="402">
        <v>45562</v>
      </c>
      <c r="B2085" s="400">
        <v>0.4657</v>
      </c>
      <c r="C2085" s="400">
        <v>0.4531</v>
      </c>
      <c r="D2085" s="400">
        <v>1.8115000000000001</v>
      </c>
      <c r="E2085" s="400">
        <v>1.7607999999999999</v>
      </c>
      <c r="F2085" s="400">
        <v>6.6087999999999996</v>
      </c>
      <c r="G2085" s="400">
        <v>6.4076000000000004</v>
      </c>
      <c r="H2085" s="400">
        <v>4.4008000000000003</v>
      </c>
      <c r="I2085" s="400">
        <v>7.1889000000000003</v>
      </c>
      <c r="J2085" s="400">
        <v>7.0613999999999999</v>
      </c>
      <c r="K2085" s="400">
        <v>5.9939</v>
      </c>
      <c r="L2085" s="400">
        <v>11.678000000000001</v>
      </c>
      <c r="M2085" s="400">
        <v>6.0816999999999997</v>
      </c>
      <c r="N2085" s="400">
        <v>7.1452999999999998</v>
      </c>
      <c r="O2085" s="400">
        <v>3.8315000000000001</v>
      </c>
      <c r="P2085" s="399">
        <v>2.5914000000000001</v>
      </c>
      <c r="Q2085" s="399">
        <v>5.5011000000000001</v>
      </c>
      <c r="R2085" s="399">
        <v>5.5279999999999996</v>
      </c>
      <c r="S2085" s="399">
        <v>5.36</v>
      </c>
      <c r="T2085" s="399">
        <v>14.6233</v>
      </c>
      <c r="U2085" s="399">
        <v>12.846</v>
      </c>
      <c r="V2085" s="399">
        <v>3.0985</v>
      </c>
      <c r="W2085" s="399">
        <v>3.6642999999999999</v>
      </c>
      <c r="X2085" s="399">
        <v>1.8342000000000001</v>
      </c>
      <c r="Y2085" s="399">
        <v>5.2355999999999998</v>
      </c>
      <c r="Z2085" s="399">
        <v>10.8682</v>
      </c>
    </row>
    <row r="2086" spans="1:26">
      <c r="A2086" s="402">
        <v>45565</v>
      </c>
      <c r="B2086" s="400">
        <v>0.4577</v>
      </c>
      <c r="C2086" s="400">
        <v>0.44519999999999998</v>
      </c>
      <c r="D2086" s="400">
        <v>1.8038000000000001</v>
      </c>
      <c r="E2086" s="400">
        <v>1.7536</v>
      </c>
      <c r="F2086" s="400">
        <v>6.6059000000000001</v>
      </c>
      <c r="G2086" s="400">
        <v>6.4005000000000001</v>
      </c>
      <c r="H2086" s="400">
        <v>4.3952</v>
      </c>
      <c r="I2086" s="400">
        <v>7.1859000000000002</v>
      </c>
      <c r="J2086" s="400">
        <v>7.0544000000000002</v>
      </c>
      <c r="K2086" s="400">
        <v>5.9823000000000004</v>
      </c>
      <c r="L2086" s="400">
        <v>11.6814</v>
      </c>
      <c r="M2086" s="400">
        <v>6.0673000000000004</v>
      </c>
      <c r="N2086" s="400">
        <v>7.1268000000000002</v>
      </c>
      <c r="O2086" s="400">
        <v>3.8256000000000001</v>
      </c>
      <c r="P2086" s="399">
        <v>2.5922000000000001</v>
      </c>
      <c r="Q2086" s="399">
        <v>5.4932999999999996</v>
      </c>
      <c r="R2086" s="399">
        <v>5.5202999999999998</v>
      </c>
      <c r="S2086" s="399">
        <v>5.3514999999999997</v>
      </c>
      <c r="T2086" s="399">
        <v>14.623900000000001</v>
      </c>
      <c r="U2086" s="399">
        <v>12.8371</v>
      </c>
      <c r="V2086" s="399">
        <v>3.093</v>
      </c>
      <c r="W2086" s="399">
        <v>3.6585000000000001</v>
      </c>
      <c r="X2086" s="399">
        <v>1.8272999999999999</v>
      </c>
      <c r="Y2086" s="399">
        <v>5.2291999999999996</v>
      </c>
      <c r="Z2086" s="399">
        <v>10.8666</v>
      </c>
    </row>
    <row r="2087" spans="1:26">
      <c r="A2087" s="402">
        <v>45566</v>
      </c>
      <c r="B2087" s="400">
        <v>0.5111</v>
      </c>
      <c r="C2087" s="400">
        <v>0.48359999999999997</v>
      </c>
      <c r="D2087" s="400">
        <v>1.8658999999999999</v>
      </c>
      <c r="E2087" s="400">
        <v>1.8537999999999999</v>
      </c>
      <c r="F2087" s="400">
        <v>6.7103999999999999</v>
      </c>
      <c r="G2087" s="400">
        <v>6.5128000000000004</v>
      </c>
      <c r="H2087" s="400">
        <v>4.4993999999999996</v>
      </c>
      <c r="I2087" s="400">
        <v>7.2751999999999999</v>
      </c>
      <c r="J2087" s="400">
        <v>7.1174999999999997</v>
      </c>
      <c r="K2087" s="400">
        <v>6.0365000000000002</v>
      </c>
      <c r="L2087" s="400">
        <v>11.7554</v>
      </c>
      <c r="M2087" s="400">
        <v>6.1508000000000003</v>
      </c>
      <c r="N2087" s="400">
        <v>7.1855000000000002</v>
      </c>
      <c r="O2087" s="400">
        <v>3.8948</v>
      </c>
      <c r="P2087" s="399">
        <v>2.6067999999999998</v>
      </c>
      <c r="Q2087" s="399">
        <v>5.5401999999999996</v>
      </c>
      <c r="R2087" s="399">
        <v>5.5251999999999999</v>
      </c>
      <c r="S2087" s="399">
        <v>5.3540999999999999</v>
      </c>
      <c r="T2087" s="399">
        <v>14.7011</v>
      </c>
      <c r="U2087" s="399">
        <v>12.938599999999999</v>
      </c>
      <c r="V2087" s="399">
        <v>3.1564000000000001</v>
      </c>
      <c r="W2087" s="399">
        <v>3.7252999999999998</v>
      </c>
      <c r="X2087" s="399">
        <v>1.9258</v>
      </c>
      <c r="Y2087" s="399">
        <v>5.3295000000000003</v>
      </c>
      <c r="Z2087" s="399">
        <v>10.885899999999999</v>
      </c>
    </row>
    <row r="2088" spans="1:26">
      <c r="A2088" s="402">
        <v>45567</v>
      </c>
      <c r="B2088" s="400">
        <v>0.50839999999999996</v>
      </c>
      <c r="C2088" s="400">
        <v>0.48080000000000001</v>
      </c>
      <c r="D2088" s="400">
        <v>1.8626</v>
      </c>
      <c r="E2088" s="400">
        <v>1.8505</v>
      </c>
      <c r="F2088" s="400">
        <v>6.6673999999999998</v>
      </c>
      <c r="G2088" s="400">
        <v>6.4832000000000001</v>
      </c>
      <c r="H2088" s="400">
        <v>4.4882</v>
      </c>
      <c r="I2088" s="400">
        <v>7.2313000000000001</v>
      </c>
      <c r="J2088" s="400">
        <v>7.0823</v>
      </c>
      <c r="K2088" s="400">
        <v>6.0115999999999996</v>
      </c>
      <c r="L2088" s="400">
        <v>11.7597</v>
      </c>
      <c r="M2088" s="400">
        <v>6.1375999999999999</v>
      </c>
      <c r="N2088" s="400">
        <v>7.1692999999999998</v>
      </c>
      <c r="O2088" s="400">
        <v>3.8917999999999999</v>
      </c>
      <c r="P2088" s="399">
        <v>2.6051000000000002</v>
      </c>
      <c r="Q2088" s="399">
        <v>5.5324</v>
      </c>
      <c r="R2088" s="399">
        <v>5.5190000000000001</v>
      </c>
      <c r="S2088" s="399">
        <v>5.3484999999999996</v>
      </c>
      <c r="T2088" s="399">
        <v>14.632300000000001</v>
      </c>
      <c r="U2088" s="399">
        <v>12.8939</v>
      </c>
      <c r="V2088" s="399">
        <v>3.1539000000000001</v>
      </c>
      <c r="W2088" s="399">
        <v>3.7229000000000001</v>
      </c>
      <c r="X2088" s="399">
        <v>1.923</v>
      </c>
      <c r="Y2088" s="399">
        <v>5.3243</v>
      </c>
      <c r="Z2088" s="399">
        <v>10.858599999999999</v>
      </c>
    </row>
    <row r="2089" spans="1:26">
      <c r="A2089" s="402">
        <v>45568</v>
      </c>
      <c r="B2089" s="400">
        <v>0.50580000000000003</v>
      </c>
      <c r="C2089" s="400">
        <v>0.47820000000000001</v>
      </c>
      <c r="D2089" s="400">
        <v>1.8595999999999999</v>
      </c>
      <c r="E2089" s="400">
        <v>1.8475999999999999</v>
      </c>
      <c r="F2089" s="400">
        <v>6.6493000000000002</v>
      </c>
      <c r="G2089" s="400">
        <v>6.4706999999999999</v>
      </c>
      <c r="H2089" s="400">
        <v>4.4843000000000002</v>
      </c>
      <c r="I2089" s="400">
        <v>7.2130000000000001</v>
      </c>
      <c r="J2089" s="400">
        <v>7.0629</v>
      </c>
      <c r="K2089" s="400">
        <v>5.9854000000000003</v>
      </c>
      <c r="L2089" s="400">
        <v>11.751099999999999</v>
      </c>
      <c r="M2089" s="400">
        <v>6.1214000000000004</v>
      </c>
      <c r="N2089" s="400">
        <v>7.1452999999999998</v>
      </c>
      <c r="O2089" s="400">
        <v>3.8875999999999999</v>
      </c>
      <c r="P2089" s="399">
        <v>2.6069</v>
      </c>
      <c r="Q2089" s="399">
        <v>5.5190999999999999</v>
      </c>
      <c r="R2089" s="399">
        <v>5.5143000000000004</v>
      </c>
      <c r="S2089" s="399">
        <v>5.3442999999999996</v>
      </c>
      <c r="T2089" s="399">
        <v>14.6051</v>
      </c>
      <c r="U2089" s="399">
        <v>12.8767</v>
      </c>
      <c r="V2089" s="399">
        <v>3.1518000000000002</v>
      </c>
      <c r="W2089" s="399">
        <v>3.7195999999999998</v>
      </c>
      <c r="X2089" s="399">
        <v>1.9201999999999999</v>
      </c>
      <c r="Y2089" s="399">
        <v>5.3209999999999997</v>
      </c>
      <c r="Z2089" s="399">
        <v>10.8565</v>
      </c>
    </row>
    <row r="2090" spans="1:26">
      <c r="A2090" s="402">
        <v>45569</v>
      </c>
      <c r="B2090" s="400">
        <v>0.50290000000000001</v>
      </c>
      <c r="C2090" s="400">
        <v>0.47539999999999999</v>
      </c>
      <c r="D2090" s="400">
        <v>1.8547</v>
      </c>
      <c r="E2090" s="400">
        <v>1.8436999999999999</v>
      </c>
      <c r="F2090" s="400">
        <v>6.6356000000000002</v>
      </c>
      <c r="G2090" s="400">
        <v>6.4652000000000003</v>
      </c>
      <c r="H2090" s="400">
        <v>4.4753999999999996</v>
      </c>
      <c r="I2090" s="400">
        <v>7.2004000000000001</v>
      </c>
      <c r="J2090" s="400">
        <v>7.0355999999999996</v>
      </c>
      <c r="K2090" s="400">
        <v>5.9504000000000001</v>
      </c>
      <c r="L2090" s="400">
        <v>11.7468</v>
      </c>
      <c r="M2090" s="400">
        <v>6.0986000000000002</v>
      </c>
      <c r="N2090" s="400">
        <v>7.1147999999999998</v>
      </c>
      <c r="O2090" s="400">
        <v>3.8818999999999999</v>
      </c>
      <c r="P2090" s="399">
        <v>2.6103999999999998</v>
      </c>
      <c r="Q2090" s="399">
        <v>5.5110999999999999</v>
      </c>
      <c r="R2090" s="399">
        <v>5.5065999999999997</v>
      </c>
      <c r="S2090" s="399">
        <v>5.3384999999999998</v>
      </c>
      <c r="T2090" s="399">
        <v>14.5891</v>
      </c>
      <c r="U2090" s="399">
        <v>12.8713</v>
      </c>
      <c r="V2090" s="399">
        <v>3.1482000000000001</v>
      </c>
      <c r="W2090" s="399">
        <v>3.7149000000000001</v>
      </c>
      <c r="X2090" s="399">
        <v>1.9156</v>
      </c>
      <c r="Y2090" s="399">
        <v>5.3133999999999997</v>
      </c>
      <c r="Z2090" s="399">
        <v>10.8469</v>
      </c>
    </row>
    <row r="2091" spans="1:26">
      <c r="A2091" s="402">
        <v>45572</v>
      </c>
      <c r="B2091" s="400">
        <v>0.49469999999999997</v>
      </c>
      <c r="C2091" s="400">
        <v>0.46710000000000002</v>
      </c>
      <c r="D2091" s="400">
        <v>1.8456999999999999</v>
      </c>
      <c r="E2091" s="400">
        <v>1.8347</v>
      </c>
      <c r="F2091" s="400">
        <v>6.6101999999999999</v>
      </c>
      <c r="G2091" s="400">
        <v>6.4436999999999998</v>
      </c>
      <c r="H2091" s="400">
        <v>4.4652000000000003</v>
      </c>
      <c r="I2091" s="400">
        <v>7.1749999999999998</v>
      </c>
      <c r="J2091" s="400">
        <v>7.0092999999999996</v>
      </c>
      <c r="K2091" s="400">
        <v>5.9249999999999998</v>
      </c>
      <c r="L2091" s="400">
        <v>11.712</v>
      </c>
      <c r="M2091" s="400">
        <v>6.0804999999999998</v>
      </c>
      <c r="N2091" s="400">
        <v>7.093</v>
      </c>
      <c r="O2091" s="400">
        <v>3.8691</v>
      </c>
      <c r="P2091" s="399">
        <v>2.6051000000000002</v>
      </c>
      <c r="Q2091" s="399">
        <v>5.4901999999999997</v>
      </c>
      <c r="R2091" s="399">
        <v>5.4955999999999996</v>
      </c>
      <c r="S2091" s="399">
        <v>5.3277000000000001</v>
      </c>
      <c r="T2091" s="399">
        <v>14.553699999999999</v>
      </c>
      <c r="U2091" s="399">
        <v>12.8429</v>
      </c>
      <c r="V2091" s="399">
        <v>3.14</v>
      </c>
      <c r="W2091" s="399">
        <v>3.7031000000000001</v>
      </c>
      <c r="X2091" s="399">
        <v>1.9073</v>
      </c>
      <c r="Y2091" s="399">
        <v>5.3042999999999996</v>
      </c>
      <c r="Z2091" s="399">
        <v>10.832700000000001</v>
      </c>
    </row>
    <row r="2092" spans="1:26">
      <c r="A2092" s="402">
        <v>45573</v>
      </c>
      <c r="B2092" s="400">
        <v>0.49199999999999999</v>
      </c>
      <c r="C2092" s="400">
        <v>0.46429999999999999</v>
      </c>
      <c r="D2092" s="400">
        <v>1.8431999999999999</v>
      </c>
      <c r="E2092" s="400">
        <v>1.8322000000000001</v>
      </c>
      <c r="F2092" s="400">
        <v>6.6077000000000004</v>
      </c>
      <c r="G2092" s="400">
        <v>6.4413</v>
      </c>
      <c r="H2092" s="400">
        <v>4.4626000000000001</v>
      </c>
      <c r="I2092" s="400">
        <v>7.1722999999999999</v>
      </c>
      <c r="J2092" s="400">
        <v>7.0072999999999999</v>
      </c>
      <c r="K2092" s="400">
        <v>5.9248000000000003</v>
      </c>
      <c r="L2092" s="400">
        <v>11.708</v>
      </c>
      <c r="M2092" s="400">
        <v>6.0751999999999997</v>
      </c>
      <c r="N2092" s="400">
        <v>7.0860000000000003</v>
      </c>
      <c r="O2092" s="400">
        <v>3.8626999999999998</v>
      </c>
      <c r="P2092" s="399">
        <v>2.6126</v>
      </c>
      <c r="Q2092" s="399">
        <v>5.4863999999999997</v>
      </c>
      <c r="R2092" s="399">
        <v>5.4934000000000003</v>
      </c>
      <c r="S2092" s="399">
        <v>5.3255999999999997</v>
      </c>
      <c r="T2092" s="399">
        <v>14.5495</v>
      </c>
      <c r="U2092" s="399">
        <v>12.838699999999999</v>
      </c>
      <c r="V2092" s="399">
        <v>3.1364999999999998</v>
      </c>
      <c r="W2092" s="399">
        <v>3.6972</v>
      </c>
      <c r="X2092" s="399">
        <v>1.9049</v>
      </c>
      <c r="Y2092" s="399">
        <v>5.3018999999999998</v>
      </c>
      <c r="Z2092" s="399">
        <v>10.828200000000001</v>
      </c>
    </row>
    <row r="2093" spans="1:26">
      <c r="A2093" s="402">
        <v>45574</v>
      </c>
      <c r="B2093" s="400">
        <v>0.48920000000000002</v>
      </c>
      <c r="C2093" s="400">
        <v>0.46160000000000001</v>
      </c>
      <c r="D2093" s="400">
        <v>1.8402000000000001</v>
      </c>
      <c r="E2093" s="400">
        <v>1.8292999999999999</v>
      </c>
      <c r="F2093" s="400">
        <v>6.6045999999999996</v>
      </c>
      <c r="G2093" s="400">
        <v>6.4396000000000004</v>
      </c>
      <c r="H2093" s="400">
        <v>4.4596999999999998</v>
      </c>
      <c r="I2093" s="400">
        <v>7.1692999999999998</v>
      </c>
      <c r="J2093" s="400">
        <v>6.9946000000000002</v>
      </c>
      <c r="K2093" s="400">
        <v>5.9069000000000003</v>
      </c>
      <c r="L2093" s="400">
        <v>11.685700000000001</v>
      </c>
      <c r="M2093" s="400">
        <v>6.0647000000000002</v>
      </c>
      <c r="N2093" s="400">
        <v>7.0701999999999998</v>
      </c>
      <c r="O2093" s="400">
        <v>3.8595000000000002</v>
      </c>
      <c r="P2093" s="399">
        <v>2.6078999999999999</v>
      </c>
      <c r="Q2093" s="399">
        <v>5.4878</v>
      </c>
      <c r="R2093" s="399">
        <v>5.4901999999999997</v>
      </c>
      <c r="S2093" s="399">
        <v>5.3224999999999998</v>
      </c>
      <c r="T2093" s="399">
        <v>14.5456</v>
      </c>
      <c r="U2093" s="399">
        <v>12.837</v>
      </c>
      <c r="V2093" s="399">
        <v>3.1337999999999999</v>
      </c>
      <c r="W2093" s="399">
        <v>3.6943000000000001</v>
      </c>
      <c r="X2093" s="399">
        <v>1.9020999999999999</v>
      </c>
      <c r="Y2093" s="399">
        <v>5.2990000000000004</v>
      </c>
      <c r="Z2093" s="399">
        <v>10.8261</v>
      </c>
    </row>
    <row r="2094" spans="1:26">
      <c r="A2094" s="402">
        <v>45575</v>
      </c>
      <c r="B2094" s="400">
        <v>0.48659999999999998</v>
      </c>
      <c r="C2094" s="400">
        <v>0.45889999999999997</v>
      </c>
      <c r="D2094" s="400">
        <v>1.8376999999999999</v>
      </c>
      <c r="E2094" s="400">
        <v>1.8268</v>
      </c>
      <c r="F2094" s="400">
        <v>6.6</v>
      </c>
      <c r="G2094" s="400">
        <v>6.4413</v>
      </c>
      <c r="H2094" s="400">
        <v>4.4565999999999999</v>
      </c>
      <c r="I2094" s="400">
        <v>7.1646000000000001</v>
      </c>
      <c r="J2094" s="400">
        <v>6.9833999999999996</v>
      </c>
      <c r="K2094" s="400">
        <v>5.8913000000000002</v>
      </c>
      <c r="L2094" s="400">
        <v>11.6645</v>
      </c>
      <c r="M2094" s="400">
        <v>6.0580999999999996</v>
      </c>
      <c r="N2094" s="400">
        <v>7.0603999999999996</v>
      </c>
      <c r="O2094" s="400">
        <v>3.8555000000000001</v>
      </c>
      <c r="P2094" s="399">
        <v>2.6036999999999999</v>
      </c>
      <c r="Q2094" s="399">
        <v>5.484</v>
      </c>
      <c r="R2094" s="399">
        <v>5.4877000000000002</v>
      </c>
      <c r="S2094" s="399">
        <v>5.3205</v>
      </c>
      <c r="T2094" s="399">
        <v>14.538600000000001</v>
      </c>
      <c r="U2094" s="399">
        <v>12.8407</v>
      </c>
      <c r="V2094" s="399">
        <v>3.1316000000000002</v>
      </c>
      <c r="W2094" s="399">
        <v>3.6907999999999999</v>
      </c>
      <c r="X2094" s="399">
        <v>1.8997999999999999</v>
      </c>
      <c r="Y2094" s="399">
        <v>5.2965999999999998</v>
      </c>
      <c r="Z2094" s="399">
        <v>10.822699999999999</v>
      </c>
    </row>
    <row r="2095" spans="1:26">
      <c r="A2095" s="402">
        <v>45576</v>
      </c>
      <c r="B2095" s="400">
        <v>0.4839</v>
      </c>
      <c r="C2095" s="400">
        <v>0.45600000000000002</v>
      </c>
      <c r="D2095" s="400">
        <v>1.8347</v>
      </c>
      <c r="E2095" s="400">
        <v>1.8236000000000001</v>
      </c>
      <c r="F2095" s="400">
        <v>6.5921000000000003</v>
      </c>
      <c r="G2095" s="400">
        <v>6.4362000000000004</v>
      </c>
      <c r="H2095" s="400">
        <v>4.4535</v>
      </c>
      <c r="I2095" s="400">
        <v>7.1567999999999996</v>
      </c>
      <c r="J2095" s="400">
        <v>6.9772999999999996</v>
      </c>
      <c r="K2095" s="400">
        <v>5.8791000000000002</v>
      </c>
      <c r="L2095" s="400">
        <v>11.6722</v>
      </c>
      <c r="M2095" s="400">
        <v>6.0491999999999999</v>
      </c>
      <c r="N2095" s="400">
        <v>7.0486000000000004</v>
      </c>
      <c r="O2095" s="400">
        <v>3.8525</v>
      </c>
      <c r="P2095" s="399">
        <v>2.6084999999999998</v>
      </c>
      <c r="Q2095" s="399">
        <v>5.4858000000000002</v>
      </c>
      <c r="R2095" s="399">
        <v>5.4840999999999998</v>
      </c>
      <c r="S2095" s="399">
        <v>5.3167999999999997</v>
      </c>
      <c r="T2095" s="399">
        <v>14.5284</v>
      </c>
      <c r="U2095" s="399">
        <v>12.8338</v>
      </c>
      <c r="V2095" s="399">
        <v>3.1295999999999999</v>
      </c>
      <c r="W2095" s="399">
        <v>3.6878000000000002</v>
      </c>
      <c r="X2095" s="399">
        <v>1.8971</v>
      </c>
      <c r="Y2095" s="399">
        <v>5.2938000000000001</v>
      </c>
      <c r="Z2095" s="399">
        <v>10.818899999999999</v>
      </c>
    </row>
    <row r="2096" spans="1:26">
      <c r="A2096" s="402">
        <v>45579</v>
      </c>
      <c r="B2096" s="400">
        <v>0.47589999999999999</v>
      </c>
      <c r="C2096" s="400">
        <v>0.44800000000000001</v>
      </c>
      <c r="D2096" s="400">
        <v>1.8267</v>
      </c>
      <c r="E2096" s="400">
        <v>1.8157000000000001</v>
      </c>
      <c r="F2096" s="400">
        <v>6.5885999999999996</v>
      </c>
      <c r="G2096" s="400">
        <v>6.4330999999999996</v>
      </c>
      <c r="H2096" s="400">
        <v>4.4474999999999998</v>
      </c>
      <c r="I2096" s="400">
        <v>7.1534000000000004</v>
      </c>
      <c r="J2096" s="400">
        <v>6.9687000000000001</v>
      </c>
      <c r="K2096" s="400">
        <v>5.8711000000000002</v>
      </c>
      <c r="L2096" s="400">
        <v>11.664099999999999</v>
      </c>
      <c r="M2096" s="400">
        <v>6.0433000000000003</v>
      </c>
      <c r="N2096" s="400">
        <v>7.0411999999999999</v>
      </c>
      <c r="O2096" s="400">
        <v>3.843</v>
      </c>
      <c r="P2096" s="399">
        <v>2.5754000000000001</v>
      </c>
      <c r="Q2096" s="399">
        <v>5.4744999999999999</v>
      </c>
      <c r="R2096" s="399">
        <v>5.4763999999999999</v>
      </c>
      <c r="S2096" s="399">
        <v>5.3097000000000003</v>
      </c>
      <c r="T2096" s="399">
        <v>14.527100000000001</v>
      </c>
      <c r="U2096" s="399">
        <v>12.8347</v>
      </c>
      <c r="V2096" s="399">
        <v>3.1158999999999999</v>
      </c>
      <c r="W2096" s="399">
        <v>3.6778</v>
      </c>
      <c r="X2096" s="399">
        <v>1.8895999999999999</v>
      </c>
      <c r="Y2096" s="399">
        <v>5.2884000000000002</v>
      </c>
      <c r="Z2096" s="399">
        <v>10.8147</v>
      </c>
    </row>
    <row r="2097" spans="1:26">
      <c r="A2097" s="402">
        <v>45580</v>
      </c>
      <c r="B2097" s="400">
        <v>0.4733</v>
      </c>
      <c r="C2097" s="400">
        <v>0.44540000000000002</v>
      </c>
      <c r="D2097" s="400">
        <v>1.8254999999999999</v>
      </c>
      <c r="E2097" s="400">
        <v>1.8152999999999999</v>
      </c>
      <c r="F2097" s="400">
        <v>6.6178999999999997</v>
      </c>
      <c r="G2097" s="400">
        <v>6.4557000000000002</v>
      </c>
      <c r="H2097" s="400">
        <v>4.4539999999999997</v>
      </c>
      <c r="I2097" s="400">
        <v>7.1829999999999998</v>
      </c>
      <c r="J2097" s="400">
        <v>6.9969999999999999</v>
      </c>
      <c r="K2097" s="400">
        <v>5.9040999999999997</v>
      </c>
      <c r="L2097" s="400">
        <v>11.6561</v>
      </c>
      <c r="M2097" s="400">
        <v>6.0749000000000004</v>
      </c>
      <c r="N2097" s="400">
        <v>7.0846999999999998</v>
      </c>
      <c r="O2097" s="400">
        <v>3.8530000000000002</v>
      </c>
      <c r="P2097" s="399">
        <v>2.5735000000000001</v>
      </c>
      <c r="Q2097" s="399">
        <v>5.4786000000000001</v>
      </c>
      <c r="R2097" s="399">
        <v>5.4779999999999998</v>
      </c>
      <c r="S2097" s="399">
        <v>5.3112000000000004</v>
      </c>
      <c r="T2097" s="399">
        <v>14.5732</v>
      </c>
      <c r="U2097" s="399">
        <v>12.868600000000001</v>
      </c>
      <c r="V2097" s="399">
        <v>3.1191</v>
      </c>
      <c r="W2097" s="399">
        <v>3.6863000000000001</v>
      </c>
      <c r="X2097" s="399">
        <v>1.8882000000000001</v>
      </c>
      <c r="Y2097" s="399">
        <v>5.2906000000000004</v>
      </c>
      <c r="Z2097" s="399">
        <v>10.8376</v>
      </c>
    </row>
    <row r="2098" spans="1:26">
      <c r="A2098" s="402">
        <v>45581</v>
      </c>
      <c r="B2098" s="400">
        <v>0.47070000000000001</v>
      </c>
      <c r="C2098" s="400">
        <v>0.44280000000000003</v>
      </c>
      <c r="D2098" s="400">
        <v>1.8234999999999999</v>
      </c>
      <c r="E2098" s="400">
        <v>1.8130999999999999</v>
      </c>
      <c r="F2098" s="400">
        <v>6.6372999999999998</v>
      </c>
      <c r="G2098" s="400">
        <v>6.4714999999999998</v>
      </c>
      <c r="H2098" s="400">
        <v>4.4576000000000002</v>
      </c>
      <c r="I2098" s="400">
        <v>7.2026000000000003</v>
      </c>
      <c r="J2098" s="400">
        <v>7.0082000000000004</v>
      </c>
      <c r="K2098" s="400">
        <v>5.9090999999999996</v>
      </c>
      <c r="L2098" s="400">
        <v>11.664300000000001</v>
      </c>
      <c r="M2098" s="400">
        <v>6.0842999999999998</v>
      </c>
      <c r="N2098" s="400">
        <v>7.0944000000000003</v>
      </c>
      <c r="O2098" s="400">
        <v>3.8492000000000002</v>
      </c>
      <c r="P2098" s="399">
        <v>2.5777000000000001</v>
      </c>
      <c r="Q2098" s="399">
        <v>5.4768999999999997</v>
      </c>
      <c r="R2098" s="399">
        <v>5.4781000000000004</v>
      </c>
      <c r="S2098" s="399">
        <v>5.3109999999999999</v>
      </c>
      <c r="T2098" s="399">
        <v>14.6052</v>
      </c>
      <c r="U2098" s="399">
        <v>12.894399999999999</v>
      </c>
      <c r="V2098" s="399">
        <v>3.1171000000000002</v>
      </c>
      <c r="W2098" s="399">
        <v>3.6836000000000002</v>
      </c>
      <c r="X2098" s="399">
        <v>1.8863000000000001</v>
      </c>
      <c r="Y2098" s="399">
        <v>5.2911000000000001</v>
      </c>
      <c r="Z2098" s="399">
        <v>10.8505</v>
      </c>
    </row>
    <row r="2099" spans="1:26">
      <c r="A2099" s="402">
        <v>45582</v>
      </c>
      <c r="B2099" s="400">
        <v>0.46820000000000001</v>
      </c>
      <c r="C2099" s="400">
        <v>0.44009999999999999</v>
      </c>
      <c r="D2099" s="400">
        <v>1.8211999999999999</v>
      </c>
      <c r="E2099" s="400">
        <v>1.8108</v>
      </c>
      <c r="F2099" s="400">
        <v>6.6128999999999998</v>
      </c>
      <c r="G2099" s="400">
        <v>6.4638</v>
      </c>
      <c r="H2099" s="400">
        <v>4.4520999999999997</v>
      </c>
      <c r="I2099" s="400">
        <v>7.1772</v>
      </c>
      <c r="J2099" s="400">
        <v>6.9813999999999998</v>
      </c>
      <c r="K2099" s="400">
        <v>5.867</v>
      </c>
      <c r="L2099" s="400">
        <v>11.6676</v>
      </c>
      <c r="M2099" s="400">
        <v>6.0566000000000004</v>
      </c>
      <c r="N2099" s="400">
        <v>7.0548999999999999</v>
      </c>
      <c r="O2099" s="400">
        <v>3.8426999999999998</v>
      </c>
      <c r="P2099" s="399">
        <v>2.5581</v>
      </c>
      <c r="Q2099" s="399">
        <v>5.4732000000000003</v>
      </c>
      <c r="R2099" s="399">
        <v>5.4748999999999999</v>
      </c>
      <c r="S2099" s="399">
        <v>5.3090000000000002</v>
      </c>
      <c r="T2099" s="399">
        <v>14.563599999999999</v>
      </c>
      <c r="U2099" s="399">
        <v>12.8832</v>
      </c>
      <c r="V2099" s="399">
        <v>3.1160999999999999</v>
      </c>
      <c r="W2099" s="399">
        <v>3.6791999999999998</v>
      </c>
      <c r="X2099" s="399">
        <v>1.8843000000000001</v>
      </c>
      <c r="Y2099" s="399">
        <v>5.2888999999999999</v>
      </c>
      <c r="Z2099" s="399">
        <v>10.8354</v>
      </c>
    </row>
    <row r="2100" spans="1:26">
      <c r="A2100" s="402">
        <v>45583</v>
      </c>
      <c r="B2100" s="400">
        <v>0.46579999999999999</v>
      </c>
      <c r="C2100" s="400">
        <v>0.43769999999999998</v>
      </c>
      <c r="D2100" s="400">
        <v>1.8193999999999999</v>
      </c>
      <c r="E2100" s="400">
        <v>1.8086</v>
      </c>
      <c r="F2100" s="400">
        <v>6.6284000000000001</v>
      </c>
      <c r="G2100" s="400">
        <v>6.4749999999999996</v>
      </c>
      <c r="H2100" s="400">
        <v>4.4546999999999999</v>
      </c>
      <c r="I2100" s="400">
        <v>7.1928999999999998</v>
      </c>
      <c r="J2100" s="400">
        <v>6.9859</v>
      </c>
      <c r="K2100" s="400">
        <v>5.8648999999999996</v>
      </c>
      <c r="L2100" s="400">
        <v>11.664300000000001</v>
      </c>
      <c r="M2100" s="400">
        <v>6.0465</v>
      </c>
      <c r="N2100" s="400">
        <v>7.0403000000000002</v>
      </c>
      <c r="O2100" s="400">
        <v>3.8399000000000001</v>
      </c>
      <c r="P2100" s="399">
        <v>2.5501999999999998</v>
      </c>
      <c r="Q2100" s="399">
        <v>5.4696999999999996</v>
      </c>
      <c r="R2100" s="399">
        <v>5.4748999999999999</v>
      </c>
      <c r="S2100" s="399">
        <v>5.3085000000000004</v>
      </c>
      <c r="T2100" s="399">
        <v>14.590400000000001</v>
      </c>
      <c r="U2100" s="399">
        <v>12.9015</v>
      </c>
      <c r="V2100" s="399">
        <v>3.1145</v>
      </c>
      <c r="W2100" s="399">
        <v>3.6764000000000001</v>
      </c>
      <c r="X2100" s="399">
        <v>1.8828</v>
      </c>
      <c r="Y2100" s="399">
        <v>5.2888999999999999</v>
      </c>
      <c r="Z2100" s="399">
        <v>10.845499999999999</v>
      </c>
    </row>
    <row r="2101" spans="1:26">
      <c r="A2101" s="402">
        <v>45586</v>
      </c>
      <c r="B2101" s="400">
        <v>0.45750000000000002</v>
      </c>
      <c r="C2101" s="400">
        <v>0.42949999999999999</v>
      </c>
      <c r="D2101" s="400">
        <v>1.8098000000000001</v>
      </c>
      <c r="E2101" s="400">
        <v>1.7989999999999999</v>
      </c>
      <c r="F2101" s="400">
        <v>6.5583</v>
      </c>
      <c r="G2101" s="400">
        <v>6.4157999999999999</v>
      </c>
      <c r="H2101" s="400">
        <v>4.4349999999999996</v>
      </c>
      <c r="I2101" s="400">
        <v>7.1216999999999997</v>
      </c>
      <c r="J2101" s="400">
        <v>6.9375</v>
      </c>
      <c r="K2101" s="400">
        <v>5.8128000000000002</v>
      </c>
      <c r="L2101" s="400">
        <v>11.649900000000001</v>
      </c>
      <c r="M2101" s="400">
        <v>5.9968000000000004</v>
      </c>
      <c r="N2101" s="400">
        <v>6.9755000000000003</v>
      </c>
      <c r="O2101" s="400">
        <v>3.8290000000000002</v>
      </c>
      <c r="P2101" s="399">
        <v>2.5337999999999998</v>
      </c>
      <c r="Q2101" s="399">
        <v>5.4589999999999996</v>
      </c>
      <c r="R2101" s="399">
        <v>5.4611000000000001</v>
      </c>
      <c r="S2101" s="399">
        <v>5.2933000000000003</v>
      </c>
      <c r="T2101" s="399">
        <v>14.464</v>
      </c>
      <c r="U2101" s="399">
        <v>12.813000000000001</v>
      </c>
      <c r="V2101" s="399">
        <v>3.1046999999999998</v>
      </c>
      <c r="W2101" s="399">
        <v>3.6661000000000001</v>
      </c>
      <c r="X2101" s="399">
        <v>1.8735999999999999</v>
      </c>
      <c r="Y2101" s="399">
        <v>5.2752999999999997</v>
      </c>
      <c r="Z2101" s="399">
        <v>10.807</v>
      </c>
    </row>
    <row r="2102" spans="1:26">
      <c r="A2102" s="402">
        <v>45587</v>
      </c>
      <c r="B2102" s="400">
        <v>0.45490000000000003</v>
      </c>
      <c r="C2102" s="400">
        <v>0.42680000000000001</v>
      </c>
      <c r="D2102" s="400">
        <v>1.8069999999999999</v>
      </c>
      <c r="E2102" s="400">
        <v>1.7962</v>
      </c>
      <c r="F2102" s="400">
        <v>6.5407999999999999</v>
      </c>
      <c r="G2102" s="400">
        <v>6.4020999999999999</v>
      </c>
      <c r="H2102" s="400">
        <v>4.4280999999999997</v>
      </c>
      <c r="I2102" s="400">
        <v>7.1040000000000001</v>
      </c>
      <c r="J2102" s="400">
        <v>6.9222999999999999</v>
      </c>
      <c r="K2102" s="400">
        <v>5.8108000000000004</v>
      </c>
      <c r="L2102" s="400">
        <v>11.6265</v>
      </c>
      <c r="M2102" s="400">
        <v>5.9878</v>
      </c>
      <c r="N2102" s="400">
        <v>6.9641000000000002</v>
      </c>
      <c r="O2102" s="400">
        <v>3.8231000000000002</v>
      </c>
      <c r="P2102" s="399">
        <v>2.5424000000000002</v>
      </c>
      <c r="Q2102" s="399">
        <v>5.4493</v>
      </c>
      <c r="R2102" s="399">
        <v>5.4574999999999996</v>
      </c>
      <c r="S2102" s="399">
        <v>5.2892000000000001</v>
      </c>
      <c r="T2102" s="399">
        <v>14.4392</v>
      </c>
      <c r="U2102" s="399">
        <v>12.7921</v>
      </c>
      <c r="V2102" s="399">
        <v>3.1004</v>
      </c>
      <c r="W2102" s="399">
        <v>3.6606999999999998</v>
      </c>
      <c r="X2102" s="399">
        <v>1.8707</v>
      </c>
      <c r="Y2102" s="399">
        <v>5.2709999999999999</v>
      </c>
      <c r="Z2102" s="399">
        <v>10.792999999999999</v>
      </c>
    </row>
    <row r="2103" spans="1:26">
      <c r="A2103" s="402">
        <v>45588</v>
      </c>
      <c r="B2103" s="400">
        <v>0.45240000000000002</v>
      </c>
      <c r="C2103" s="400">
        <v>0.42420000000000002</v>
      </c>
      <c r="D2103" s="400">
        <v>1.8050999999999999</v>
      </c>
      <c r="E2103" s="400">
        <v>1.7939000000000001</v>
      </c>
      <c r="F2103" s="400">
        <v>6.5324</v>
      </c>
      <c r="G2103" s="400">
        <v>6.4006999999999996</v>
      </c>
      <c r="H2103" s="400">
        <v>4.4248000000000003</v>
      </c>
      <c r="I2103" s="400">
        <v>7.0949999999999998</v>
      </c>
      <c r="J2103" s="400">
        <v>6.9053000000000004</v>
      </c>
      <c r="K2103" s="400">
        <v>5.8009000000000004</v>
      </c>
      <c r="L2103" s="400">
        <v>11.614100000000001</v>
      </c>
      <c r="M2103" s="400">
        <v>5.9793000000000003</v>
      </c>
      <c r="N2103" s="400">
        <v>6.9524999999999997</v>
      </c>
      <c r="O2103" s="400">
        <v>3.8172999999999999</v>
      </c>
      <c r="P2103" s="399">
        <v>2.5419</v>
      </c>
      <c r="Q2103" s="399">
        <v>5.4428999999999998</v>
      </c>
      <c r="R2103" s="399">
        <v>5.4554</v>
      </c>
      <c r="S2103" s="399">
        <v>5.2873999999999999</v>
      </c>
      <c r="T2103" s="399">
        <v>14.426</v>
      </c>
      <c r="U2103" s="399">
        <v>12.7925</v>
      </c>
      <c r="V2103" s="399">
        <v>3.0985</v>
      </c>
      <c r="W2103" s="399">
        <v>3.6560999999999999</v>
      </c>
      <c r="X2103" s="399">
        <v>1.8689</v>
      </c>
      <c r="Y2103" s="399">
        <v>5.2695999999999996</v>
      </c>
      <c r="Z2103" s="399">
        <v>10.786199999999999</v>
      </c>
    </row>
    <row r="2104" spans="1:26">
      <c r="A2104" s="402">
        <v>45589</v>
      </c>
      <c r="B2104" s="400">
        <v>0.44990000000000002</v>
      </c>
      <c r="C2104" s="400">
        <v>0.42149999999999999</v>
      </c>
      <c r="D2104" s="400">
        <v>1.8033999999999999</v>
      </c>
      <c r="E2104" s="400">
        <v>1.7919</v>
      </c>
      <c r="F2104" s="400">
        <v>6.5697999999999999</v>
      </c>
      <c r="G2104" s="400">
        <v>6.4230999999999998</v>
      </c>
      <c r="H2104" s="400">
        <v>4.4329999999999998</v>
      </c>
      <c r="I2104" s="400">
        <v>7.1332000000000004</v>
      </c>
      <c r="J2104" s="400">
        <v>6.9256000000000002</v>
      </c>
      <c r="K2104" s="400">
        <v>5.8136000000000001</v>
      </c>
      <c r="L2104" s="400">
        <v>11.6165</v>
      </c>
      <c r="M2104" s="400">
        <v>5.9880000000000004</v>
      </c>
      <c r="N2104" s="400">
        <v>6.9660000000000002</v>
      </c>
      <c r="O2104" s="400">
        <v>3.8151999999999999</v>
      </c>
      <c r="P2104" s="399">
        <v>2.5487000000000002</v>
      </c>
      <c r="Q2104" s="399">
        <v>5.4474999999999998</v>
      </c>
      <c r="R2104" s="399">
        <v>5.4570999999999996</v>
      </c>
      <c r="S2104" s="399">
        <v>5.2881</v>
      </c>
      <c r="T2104" s="399">
        <v>14.489000000000001</v>
      </c>
      <c r="U2104" s="399">
        <v>12.8292</v>
      </c>
      <c r="V2104" s="399">
        <v>3.0971000000000002</v>
      </c>
      <c r="W2104" s="399">
        <v>3.6539000000000001</v>
      </c>
      <c r="X2104" s="399">
        <v>1.8673999999999999</v>
      </c>
      <c r="Y2104" s="399">
        <v>5.2717000000000001</v>
      </c>
      <c r="Z2104" s="399">
        <v>10.8141</v>
      </c>
    </row>
    <row r="2105" spans="1:26">
      <c r="A2105" s="402">
        <v>45590</v>
      </c>
      <c r="B2105" s="400">
        <v>0.44719999999999999</v>
      </c>
      <c r="C2105" s="400">
        <v>0.41870000000000002</v>
      </c>
      <c r="D2105" s="400">
        <v>1.8016000000000001</v>
      </c>
      <c r="E2105" s="400">
        <v>1.7883</v>
      </c>
      <c r="F2105" s="400">
        <v>6.5640999999999998</v>
      </c>
      <c r="G2105" s="400">
        <v>6.4108000000000001</v>
      </c>
      <c r="H2105" s="400">
        <v>4.4257</v>
      </c>
      <c r="I2105" s="400">
        <v>7.1295000000000002</v>
      </c>
      <c r="J2105" s="400">
        <v>6.92</v>
      </c>
      <c r="K2105" s="400">
        <v>5.7957999999999998</v>
      </c>
      <c r="L2105" s="400">
        <v>11.627000000000001</v>
      </c>
      <c r="M2105" s="400">
        <v>5.976</v>
      </c>
      <c r="N2105" s="400">
        <v>6.9512</v>
      </c>
      <c r="O2105" s="400">
        <v>3.8128000000000002</v>
      </c>
      <c r="P2105" s="399">
        <v>2.5455999999999999</v>
      </c>
      <c r="Q2105" s="399">
        <v>5.4458000000000002</v>
      </c>
      <c r="R2105" s="399">
        <v>5.4512</v>
      </c>
      <c r="S2105" s="399">
        <v>5.2830000000000004</v>
      </c>
      <c r="T2105" s="399">
        <v>14.502000000000001</v>
      </c>
      <c r="U2105" s="399">
        <v>12.812799999999999</v>
      </c>
      <c r="V2105" s="399">
        <v>3.0943999999999998</v>
      </c>
      <c r="W2105" s="399">
        <v>3.6514000000000002</v>
      </c>
      <c r="X2105" s="399">
        <v>1.8638999999999999</v>
      </c>
      <c r="Y2105" s="399">
        <v>5.2664999999999997</v>
      </c>
      <c r="Z2105" s="399">
        <v>10.801299999999999</v>
      </c>
    </row>
    <row r="2106" spans="1:26">
      <c r="A2106" s="402">
        <v>45593</v>
      </c>
      <c r="B2106" s="400">
        <v>0.43909999999999999</v>
      </c>
      <c r="C2106" s="400">
        <v>0.41070000000000001</v>
      </c>
      <c r="D2106" s="400">
        <v>1.7938000000000001</v>
      </c>
      <c r="E2106" s="400">
        <v>1.7804</v>
      </c>
      <c r="F2106" s="400">
        <v>6.5574000000000003</v>
      </c>
      <c r="G2106" s="400">
        <v>6.4048999999999996</v>
      </c>
      <c r="H2106" s="400">
        <v>4.4187000000000003</v>
      </c>
      <c r="I2106" s="400">
        <v>7.1227</v>
      </c>
      <c r="J2106" s="400">
        <v>6.9009</v>
      </c>
      <c r="K2106" s="400">
        <v>5.7805</v>
      </c>
      <c r="L2106" s="400">
        <v>11.6023</v>
      </c>
      <c r="M2106" s="400">
        <v>5.9634999999999998</v>
      </c>
      <c r="N2106" s="400">
        <v>6.9371999999999998</v>
      </c>
      <c r="O2106" s="400">
        <v>3.8052999999999999</v>
      </c>
      <c r="P2106" s="399">
        <v>2.5304000000000002</v>
      </c>
      <c r="Q2106" s="399">
        <v>5.4387999999999996</v>
      </c>
      <c r="R2106" s="399">
        <v>5.4435000000000002</v>
      </c>
      <c r="S2106" s="399">
        <v>5.2752999999999997</v>
      </c>
      <c r="T2106" s="399">
        <v>14.495200000000001</v>
      </c>
      <c r="U2106" s="399">
        <v>12.8081</v>
      </c>
      <c r="V2106" s="399">
        <v>3.0868000000000002</v>
      </c>
      <c r="W2106" s="399">
        <v>3.6442999999999999</v>
      </c>
      <c r="X2106" s="399">
        <v>1.8564000000000001</v>
      </c>
      <c r="Y2106" s="399">
        <v>5.2595000000000001</v>
      </c>
      <c r="Z2106" s="399">
        <v>10.798299999999999</v>
      </c>
    </row>
    <row r="2107" spans="1:26">
      <c r="A2107" s="402">
        <v>45594</v>
      </c>
      <c r="B2107" s="400">
        <v>0.43640000000000001</v>
      </c>
      <c r="C2107" s="400">
        <v>0.40789999999999998</v>
      </c>
      <c r="D2107" s="400">
        <v>1.7903</v>
      </c>
      <c r="E2107" s="400">
        <v>1.7769999999999999</v>
      </c>
      <c r="F2107" s="400">
        <v>6.5346000000000002</v>
      </c>
      <c r="G2107" s="400">
        <v>6.3853</v>
      </c>
      <c r="H2107" s="400">
        <v>4.4104999999999999</v>
      </c>
      <c r="I2107" s="400">
        <v>7.0998999999999999</v>
      </c>
      <c r="J2107" s="400">
        <v>6.8922999999999996</v>
      </c>
      <c r="K2107" s="400">
        <v>5.7797000000000001</v>
      </c>
      <c r="L2107" s="400">
        <v>11.6051</v>
      </c>
      <c r="M2107" s="400">
        <v>5.9630999999999998</v>
      </c>
      <c r="N2107" s="400">
        <v>6.9385000000000003</v>
      </c>
      <c r="O2107" s="400">
        <v>3.8016999999999999</v>
      </c>
      <c r="P2107" s="399">
        <v>2.5259</v>
      </c>
      <c r="Q2107" s="399">
        <v>5.4362000000000004</v>
      </c>
      <c r="R2107" s="399">
        <v>5.4374000000000002</v>
      </c>
      <c r="S2107" s="399">
        <v>5.2694999999999999</v>
      </c>
      <c r="T2107" s="399">
        <v>14.4627</v>
      </c>
      <c r="U2107" s="399">
        <v>12.7804</v>
      </c>
      <c r="V2107" s="399">
        <v>3.0849000000000002</v>
      </c>
      <c r="W2107" s="399">
        <v>3.6412</v>
      </c>
      <c r="X2107" s="399">
        <v>1.8531</v>
      </c>
      <c r="Y2107" s="399">
        <v>5.2539999999999996</v>
      </c>
      <c r="Z2107" s="399">
        <v>10.785</v>
      </c>
    </row>
    <row r="2108" spans="1:26">
      <c r="A2108" s="402">
        <v>45595</v>
      </c>
      <c r="B2108" s="400">
        <v>0.4335</v>
      </c>
      <c r="C2108" s="400">
        <v>0.40500000000000003</v>
      </c>
      <c r="D2108" s="400">
        <v>1.7858000000000001</v>
      </c>
      <c r="E2108" s="400">
        <v>1.7728999999999999</v>
      </c>
      <c r="F2108" s="400">
        <v>6.5285000000000002</v>
      </c>
      <c r="G2108" s="400">
        <v>6.3754999999999997</v>
      </c>
      <c r="H2108" s="400">
        <v>4.4020000000000001</v>
      </c>
      <c r="I2108" s="400">
        <v>7.0952999999999999</v>
      </c>
      <c r="J2108" s="400">
        <v>6.8902999999999999</v>
      </c>
      <c r="K2108" s="400">
        <v>5.7850999999999999</v>
      </c>
      <c r="L2108" s="400">
        <v>11.5883</v>
      </c>
      <c r="M2108" s="400">
        <v>5.9638</v>
      </c>
      <c r="N2108" s="400">
        <v>6.9470999999999998</v>
      </c>
      <c r="O2108" s="400">
        <v>3.8010000000000002</v>
      </c>
      <c r="P2108" s="399">
        <v>2.5243000000000002</v>
      </c>
      <c r="Q2108" s="399">
        <v>5.4340000000000002</v>
      </c>
      <c r="R2108" s="399">
        <v>5.4302000000000001</v>
      </c>
      <c r="S2108" s="399">
        <v>5.2622999999999998</v>
      </c>
      <c r="T2108" s="399">
        <v>14.464399999999999</v>
      </c>
      <c r="U2108" s="399">
        <v>12.7804</v>
      </c>
      <c r="V2108" s="399">
        <v>3.0829</v>
      </c>
      <c r="W2108" s="399">
        <v>3.6396000000000002</v>
      </c>
      <c r="X2108" s="399">
        <v>1.8487</v>
      </c>
      <c r="Y2108" s="399">
        <v>5.2465000000000002</v>
      </c>
      <c r="Z2108" s="399">
        <v>10.7781</v>
      </c>
    </row>
    <row r="2109" spans="1:26">
      <c r="A2109" s="402">
        <v>45596</v>
      </c>
      <c r="B2109" s="400">
        <v>0.43120000000000003</v>
      </c>
      <c r="C2109" s="400">
        <v>0.40229999999999999</v>
      </c>
      <c r="D2109" s="400">
        <v>1.7835000000000001</v>
      </c>
      <c r="E2109" s="400">
        <v>1.7696000000000001</v>
      </c>
      <c r="F2109" s="400">
        <v>6.5453000000000001</v>
      </c>
      <c r="G2109" s="400">
        <v>6.3724999999999996</v>
      </c>
      <c r="H2109" s="400">
        <v>4.3986999999999998</v>
      </c>
      <c r="I2109" s="400">
        <v>7.1138000000000003</v>
      </c>
      <c r="J2109" s="400">
        <v>6.9</v>
      </c>
      <c r="K2109" s="400">
        <v>5.7937000000000003</v>
      </c>
      <c r="L2109" s="400">
        <v>11.5945</v>
      </c>
      <c r="M2109" s="400">
        <v>5.9607999999999999</v>
      </c>
      <c r="N2109" s="400">
        <v>6.9440999999999997</v>
      </c>
      <c r="O2109" s="400">
        <v>3.7963</v>
      </c>
      <c r="P2109" s="399">
        <v>2.5413999999999999</v>
      </c>
      <c r="Q2109" s="399">
        <v>5.4279000000000002</v>
      </c>
      <c r="R2109" s="399">
        <v>5.4291</v>
      </c>
      <c r="S2109" s="399">
        <v>5.258</v>
      </c>
      <c r="T2109" s="399">
        <v>14.5145</v>
      </c>
      <c r="U2109" s="399">
        <v>12.7798</v>
      </c>
      <c r="V2109" s="399">
        <v>3.0796999999999999</v>
      </c>
      <c r="W2109" s="399">
        <v>3.6354000000000002</v>
      </c>
      <c r="X2109" s="399">
        <v>1.8449</v>
      </c>
      <c r="Y2109" s="399">
        <v>5.2424999999999997</v>
      </c>
      <c r="Z2109" s="399">
        <v>10.7851</v>
      </c>
    </row>
    <row r="2110" spans="1:26">
      <c r="A2110" s="402">
        <v>45597</v>
      </c>
      <c r="B2110" s="400">
        <v>0.53400000000000003</v>
      </c>
      <c r="C2110" s="400">
        <v>0.43559999999999999</v>
      </c>
      <c r="D2110" s="400">
        <v>1.9044000000000001</v>
      </c>
      <c r="E2110" s="400">
        <v>1.7737000000000001</v>
      </c>
      <c r="F2110" s="400">
        <v>6.6093999999999999</v>
      </c>
      <c r="G2110" s="400">
        <v>6.3811999999999998</v>
      </c>
      <c r="H2110" s="400">
        <v>4.4404000000000003</v>
      </c>
      <c r="I2110" s="400">
        <v>7.1605999999999996</v>
      </c>
      <c r="J2110" s="400">
        <v>6.9538000000000002</v>
      </c>
      <c r="K2110" s="400">
        <v>5.8277999999999999</v>
      </c>
      <c r="L2110" s="400">
        <v>11.6372</v>
      </c>
      <c r="M2110" s="400">
        <v>5.9711999999999996</v>
      </c>
      <c r="N2110" s="400">
        <v>6.9405000000000001</v>
      </c>
      <c r="O2110" s="400">
        <v>3.8698999999999999</v>
      </c>
      <c r="P2110" s="399">
        <v>2.6149</v>
      </c>
      <c r="Q2110" s="399">
        <v>5.4676</v>
      </c>
      <c r="R2110" s="399">
        <v>5.4960000000000004</v>
      </c>
      <c r="S2110" s="399">
        <v>5.3372999999999999</v>
      </c>
      <c r="T2110" s="399">
        <v>14.4697</v>
      </c>
      <c r="U2110" s="399">
        <v>12.741099999999999</v>
      </c>
      <c r="V2110" s="399">
        <v>3.1829000000000001</v>
      </c>
      <c r="W2110" s="399">
        <v>3.714</v>
      </c>
      <c r="X2110" s="399">
        <v>1.8943000000000001</v>
      </c>
      <c r="Y2110" s="399">
        <v>5.3052999999999999</v>
      </c>
      <c r="Z2110" s="399">
        <v>10.8155</v>
      </c>
    </row>
    <row r="2111" spans="1:26">
      <c r="A2111" s="402">
        <v>45600</v>
      </c>
      <c r="B2111" s="400">
        <v>0.52580000000000005</v>
      </c>
      <c r="C2111" s="400">
        <v>0.4274</v>
      </c>
      <c r="D2111" s="400">
        <v>1.8962000000000001</v>
      </c>
      <c r="E2111" s="400">
        <v>1.7655000000000001</v>
      </c>
      <c r="F2111" s="400">
        <v>6.6254999999999997</v>
      </c>
      <c r="G2111" s="400">
        <v>6.3872</v>
      </c>
      <c r="H2111" s="400">
        <v>4.4371</v>
      </c>
      <c r="I2111" s="400">
        <v>7.1779000000000002</v>
      </c>
      <c r="J2111" s="400">
        <v>6.9699</v>
      </c>
      <c r="K2111" s="400">
        <v>5.8571</v>
      </c>
      <c r="L2111" s="400">
        <v>11.629099999999999</v>
      </c>
      <c r="M2111" s="400">
        <v>5.9894999999999996</v>
      </c>
      <c r="N2111" s="400">
        <v>6.9706000000000001</v>
      </c>
      <c r="O2111" s="400">
        <v>3.8624000000000001</v>
      </c>
      <c r="P2111" s="399">
        <v>2.5985999999999998</v>
      </c>
      <c r="Q2111" s="399">
        <v>5.4648000000000003</v>
      </c>
      <c r="R2111" s="399">
        <v>5.4881000000000002</v>
      </c>
      <c r="S2111" s="399">
        <v>5.3288000000000002</v>
      </c>
      <c r="T2111" s="399">
        <v>14.506500000000001</v>
      </c>
      <c r="U2111" s="399">
        <v>12.7582</v>
      </c>
      <c r="V2111" s="399">
        <v>3.1758000000000002</v>
      </c>
      <c r="W2111" s="399">
        <v>3.7061000000000002</v>
      </c>
      <c r="X2111" s="399">
        <v>1.8867</v>
      </c>
      <c r="Y2111" s="399">
        <v>5.2983000000000002</v>
      </c>
      <c r="Z2111" s="399">
        <v>10.827999999999999</v>
      </c>
    </row>
    <row r="2112" spans="1:26">
      <c r="A2112" s="402">
        <v>45601</v>
      </c>
      <c r="B2112" s="400">
        <v>0.52300000000000002</v>
      </c>
      <c r="C2112" s="400">
        <v>0.42480000000000001</v>
      </c>
      <c r="D2112" s="400">
        <v>1.893</v>
      </c>
      <c r="E2112" s="400">
        <v>1.7624</v>
      </c>
      <c r="F2112" s="400">
        <v>6.6139000000000001</v>
      </c>
      <c r="G2112" s="400">
        <v>6.3832000000000004</v>
      </c>
      <c r="H2112" s="400">
        <v>4.4309000000000003</v>
      </c>
      <c r="I2112" s="400">
        <v>7.1662999999999997</v>
      </c>
      <c r="J2112" s="400">
        <v>6.9702000000000002</v>
      </c>
      <c r="K2112" s="400">
        <v>5.8685</v>
      </c>
      <c r="L2112" s="400">
        <v>11.6294</v>
      </c>
      <c r="M2112" s="400">
        <v>5.9973000000000001</v>
      </c>
      <c r="N2112" s="400">
        <v>6.9858000000000002</v>
      </c>
      <c r="O2112" s="400">
        <v>3.8582999999999998</v>
      </c>
      <c r="P2112" s="399">
        <v>2.5985</v>
      </c>
      <c r="Q2112" s="399">
        <v>5.4684999999999997</v>
      </c>
      <c r="R2112" s="399">
        <v>5.4837999999999996</v>
      </c>
      <c r="S2112" s="399">
        <v>5.3250000000000002</v>
      </c>
      <c r="T2112" s="399">
        <v>14.4894</v>
      </c>
      <c r="U2112" s="399">
        <v>12.7537</v>
      </c>
      <c r="V2112" s="399">
        <v>3.1726000000000001</v>
      </c>
      <c r="W2112" s="399">
        <v>3.7021000000000002</v>
      </c>
      <c r="X2112" s="399">
        <v>1.8835</v>
      </c>
      <c r="Y2112" s="399">
        <v>5.2941000000000003</v>
      </c>
      <c r="Z2112" s="399">
        <v>10.816599999999999</v>
      </c>
    </row>
    <row r="2113" spans="1:26">
      <c r="A2113" s="402">
        <v>45602</v>
      </c>
      <c r="B2113" s="400">
        <v>0.52070000000000005</v>
      </c>
      <c r="C2113" s="400">
        <v>0.42209999999999998</v>
      </c>
      <c r="D2113" s="400">
        <v>1.8918999999999999</v>
      </c>
      <c r="E2113" s="400">
        <v>1.7605</v>
      </c>
      <c r="F2113" s="400">
        <v>6.5872999999999999</v>
      </c>
      <c r="G2113" s="400">
        <v>6.3475999999999999</v>
      </c>
      <c r="H2113" s="400">
        <v>4.4359999999999999</v>
      </c>
      <c r="I2113" s="400">
        <v>7.1379999999999999</v>
      </c>
      <c r="J2113" s="400">
        <v>6.9211</v>
      </c>
      <c r="K2113" s="400">
        <v>5.7968000000000002</v>
      </c>
      <c r="L2113" s="400">
        <v>11.612299999999999</v>
      </c>
      <c r="M2113" s="400">
        <v>5.9676999999999998</v>
      </c>
      <c r="N2113" s="400">
        <v>6.9329999999999998</v>
      </c>
      <c r="O2113" s="400">
        <v>3.8555999999999999</v>
      </c>
      <c r="P2113" s="399">
        <v>2.5777000000000001</v>
      </c>
      <c r="Q2113" s="399">
        <v>5.4558</v>
      </c>
      <c r="R2113" s="399">
        <v>5.4829999999999997</v>
      </c>
      <c r="S2113" s="399">
        <v>5.3220000000000001</v>
      </c>
      <c r="T2113" s="399">
        <v>14.444599999999999</v>
      </c>
      <c r="U2113" s="399">
        <v>12.695399999999999</v>
      </c>
      <c r="V2113" s="399">
        <v>3.1722999999999999</v>
      </c>
      <c r="W2113" s="399">
        <v>3.7017000000000002</v>
      </c>
      <c r="X2113" s="399">
        <v>1.8832</v>
      </c>
      <c r="Y2113" s="399">
        <v>5.2981999999999996</v>
      </c>
      <c r="Z2113" s="399">
        <v>10.823399999999999</v>
      </c>
    </row>
    <row r="2114" spans="1:26">
      <c r="A2114" s="402">
        <v>45603</v>
      </c>
      <c r="B2114" s="400">
        <v>0.5181</v>
      </c>
      <c r="C2114" s="400">
        <v>0.41949999999999998</v>
      </c>
      <c r="D2114" s="400">
        <v>1.889</v>
      </c>
      <c r="E2114" s="400">
        <v>1.7579</v>
      </c>
      <c r="F2114" s="400">
        <v>6.5693999999999999</v>
      </c>
      <c r="G2114" s="400">
        <v>6.3392999999999997</v>
      </c>
      <c r="H2114" s="400">
        <v>4.4291</v>
      </c>
      <c r="I2114" s="400">
        <v>7.1196000000000002</v>
      </c>
      <c r="J2114" s="400">
        <v>6.9294000000000002</v>
      </c>
      <c r="K2114" s="400">
        <v>5.8239999999999998</v>
      </c>
      <c r="L2114" s="400">
        <v>11.593</v>
      </c>
      <c r="M2114" s="400">
        <v>5.9926000000000004</v>
      </c>
      <c r="N2114" s="400">
        <v>6.9730999999999996</v>
      </c>
      <c r="O2114" s="400">
        <v>3.8553999999999999</v>
      </c>
      <c r="P2114" s="399">
        <v>2.5682</v>
      </c>
      <c r="Q2114" s="399">
        <v>5.4659000000000004</v>
      </c>
      <c r="R2114" s="399">
        <v>5.4790999999999999</v>
      </c>
      <c r="S2114" s="399">
        <v>5.3189000000000002</v>
      </c>
      <c r="T2114" s="399">
        <v>14.4147</v>
      </c>
      <c r="U2114" s="399">
        <v>12.6828</v>
      </c>
      <c r="V2114" s="399">
        <v>3.1686000000000001</v>
      </c>
      <c r="W2114" s="399">
        <v>3.7002999999999999</v>
      </c>
      <c r="X2114" s="399">
        <v>1.8805000000000001</v>
      </c>
      <c r="Y2114" s="399">
        <v>5.2938000000000001</v>
      </c>
      <c r="Z2114" s="399">
        <v>10.8087</v>
      </c>
    </row>
    <row r="2115" spans="1:26">
      <c r="A2115" s="402">
        <v>45604</v>
      </c>
      <c r="B2115" s="400">
        <v>0.51549999999999996</v>
      </c>
      <c r="C2115" s="400">
        <v>0.4168</v>
      </c>
      <c r="D2115" s="400">
        <v>1.8868</v>
      </c>
      <c r="E2115" s="400">
        <v>1.7554000000000001</v>
      </c>
      <c r="F2115" s="400">
        <v>6.6086</v>
      </c>
      <c r="G2115" s="400">
        <v>6.3662999999999998</v>
      </c>
      <c r="H2115" s="400">
        <v>4.4351000000000003</v>
      </c>
      <c r="I2115" s="400">
        <v>7.1600999999999999</v>
      </c>
      <c r="J2115" s="400">
        <v>6.9584000000000001</v>
      </c>
      <c r="K2115" s="400">
        <v>5.8554000000000004</v>
      </c>
      <c r="L2115" s="400">
        <v>11.5961</v>
      </c>
      <c r="M2115" s="400">
        <v>6.0212000000000003</v>
      </c>
      <c r="N2115" s="400">
        <v>7.008</v>
      </c>
      <c r="O2115" s="400">
        <v>3.855</v>
      </c>
      <c r="P2115" s="399">
        <v>2.5598000000000001</v>
      </c>
      <c r="Q2115" s="399">
        <v>5.4680999999999997</v>
      </c>
      <c r="R2115" s="399">
        <v>5.4791999999999996</v>
      </c>
      <c r="S2115" s="399">
        <v>5.3186</v>
      </c>
      <c r="T2115" s="399">
        <v>14.483499999999999</v>
      </c>
      <c r="U2115" s="399">
        <v>12.73</v>
      </c>
      <c r="V2115" s="399">
        <v>3.1671</v>
      </c>
      <c r="W2115" s="399">
        <v>3.7004999999999999</v>
      </c>
      <c r="X2115" s="399">
        <v>1.8782000000000001</v>
      </c>
      <c r="Y2115" s="399">
        <v>5.2939999999999996</v>
      </c>
      <c r="Z2115" s="399">
        <v>10.833399999999999</v>
      </c>
    </row>
    <row r="2116" spans="1:26">
      <c r="A2116" s="402">
        <v>45607</v>
      </c>
      <c r="B2116" s="400">
        <v>0.50749999999999995</v>
      </c>
      <c r="C2116" s="400">
        <v>0.4088</v>
      </c>
      <c r="D2116" s="400">
        <v>1.8796999999999999</v>
      </c>
      <c r="E2116" s="400">
        <v>1.7481</v>
      </c>
      <c r="F2116" s="400">
        <v>6.6208999999999998</v>
      </c>
      <c r="G2116" s="400">
        <v>6.3779000000000003</v>
      </c>
      <c r="H2116" s="400">
        <v>4.4352</v>
      </c>
      <c r="I2116" s="400">
        <v>7.1725000000000003</v>
      </c>
      <c r="J2116" s="400">
        <v>6.9523999999999999</v>
      </c>
      <c r="K2116" s="400">
        <v>5.8475000000000001</v>
      </c>
      <c r="L2116" s="400">
        <v>11.5829</v>
      </c>
      <c r="M2116" s="400">
        <v>6.0206999999999997</v>
      </c>
      <c r="N2116" s="400">
        <v>7.0012999999999996</v>
      </c>
      <c r="O2116" s="400">
        <v>3.8469000000000002</v>
      </c>
      <c r="P2116" s="399">
        <v>2.5505</v>
      </c>
      <c r="Q2116" s="399">
        <v>5.4630999999999998</v>
      </c>
      <c r="R2116" s="399">
        <v>5.4741999999999997</v>
      </c>
      <c r="S2116" s="399">
        <v>5.3136000000000001</v>
      </c>
      <c r="T2116" s="399">
        <v>14.507300000000001</v>
      </c>
      <c r="U2116" s="399">
        <v>12.7525</v>
      </c>
      <c r="V2116" s="399">
        <v>3.1610999999999998</v>
      </c>
      <c r="W2116" s="399">
        <v>3.694</v>
      </c>
      <c r="X2116" s="399">
        <v>1.8717999999999999</v>
      </c>
      <c r="Y2116" s="399">
        <v>5.2904</v>
      </c>
      <c r="Z2116" s="399">
        <v>10.843299999999999</v>
      </c>
    </row>
    <row r="2117" spans="1:26">
      <c r="A2117" s="402">
        <v>45608</v>
      </c>
      <c r="B2117" s="400">
        <v>0.50480000000000003</v>
      </c>
      <c r="C2117" s="400">
        <v>0.40620000000000001</v>
      </c>
      <c r="D2117" s="400">
        <v>1.877</v>
      </c>
      <c r="E2117" s="400">
        <v>1.7454000000000001</v>
      </c>
      <c r="F2117" s="400">
        <v>6.6108000000000002</v>
      </c>
      <c r="G2117" s="400">
        <v>6.3681000000000001</v>
      </c>
      <c r="H2117" s="400">
        <v>4.4303999999999997</v>
      </c>
      <c r="I2117" s="400">
        <v>7.1624999999999996</v>
      </c>
      <c r="J2117" s="400">
        <v>6.9253999999999998</v>
      </c>
      <c r="K2117" s="400">
        <v>5.7942</v>
      </c>
      <c r="L2117" s="400">
        <v>11.5755</v>
      </c>
      <c r="M2117" s="400">
        <v>5.9892000000000003</v>
      </c>
      <c r="N2117" s="400">
        <v>6.9581</v>
      </c>
      <c r="O2117" s="400">
        <v>3.8422000000000001</v>
      </c>
      <c r="P2117" s="399">
        <v>2.5432999999999999</v>
      </c>
      <c r="Q2117" s="399">
        <v>5.4546000000000001</v>
      </c>
      <c r="R2117" s="399">
        <v>5.4698000000000002</v>
      </c>
      <c r="S2117" s="399">
        <v>5.3095999999999997</v>
      </c>
      <c r="T2117" s="399">
        <v>14.4971</v>
      </c>
      <c r="U2117" s="399">
        <v>12.741</v>
      </c>
      <c r="V2117" s="399">
        <v>3.1585000000000001</v>
      </c>
      <c r="W2117" s="399">
        <v>3.69</v>
      </c>
      <c r="X2117" s="399">
        <v>1.8693</v>
      </c>
      <c r="Y2117" s="399">
        <v>5.2866999999999997</v>
      </c>
      <c r="Z2117" s="399">
        <v>10.838200000000001</v>
      </c>
    </row>
    <row r="2118" spans="1:26">
      <c r="A2118" s="402">
        <v>45609</v>
      </c>
      <c r="B2118" s="400">
        <v>0.50219999999999998</v>
      </c>
      <c r="C2118" s="400">
        <v>0.40350000000000003</v>
      </c>
      <c r="D2118" s="400">
        <v>1.8740000000000001</v>
      </c>
      <c r="E2118" s="400">
        <v>1.7426999999999999</v>
      </c>
      <c r="F2118" s="400">
        <v>6.5978000000000003</v>
      </c>
      <c r="G2118" s="400">
        <v>6.3653000000000004</v>
      </c>
      <c r="H2118" s="400">
        <v>4.4229000000000003</v>
      </c>
      <c r="I2118" s="400">
        <v>7.1494</v>
      </c>
      <c r="J2118" s="400">
        <v>6.9031000000000002</v>
      </c>
      <c r="K2118" s="400">
        <v>5.7675999999999998</v>
      </c>
      <c r="L2118" s="400">
        <v>11.5579</v>
      </c>
      <c r="M2118" s="400">
        <v>5.9621000000000004</v>
      </c>
      <c r="N2118" s="400">
        <v>6.9188000000000001</v>
      </c>
      <c r="O2118" s="400">
        <v>3.8395000000000001</v>
      </c>
      <c r="P2118" s="399">
        <v>2.5337000000000001</v>
      </c>
      <c r="Q2118" s="399">
        <v>5.4547999999999996</v>
      </c>
      <c r="R2118" s="399">
        <v>5.4653999999999998</v>
      </c>
      <c r="S2118" s="399">
        <v>5.3061999999999996</v>
      </c>
      <c r="T2118" s="399">
        <v>14.4779</v>
      </c>
      <c r="U2118" s="399">
        <v>12.739100000000001</v>
      </c>
      <c r="V2118" s="399">
        <v>3.1556999999999999</v>
      </c>
      <c r="W2118" s="399">
        <v>3.6875</v>
      </c>
      <c r="X2118" s="399">
        <v>1.8662000000000001</v>
      </c>
      <c r="Y2118" s="399">
        <v>5.2827000000000002</v>
      </c>
      <c r="Z2118" s="399">
        <v>10.8231</v>
      </c>
    </row>
    <row r="2119" spans="1:26">
      <c r="A2119" s="402">
        <v>45610</v>
      </c>
      <c r="B2119" s="400">
        <v>0.49980000000000002</v>
      </c>
      <c r="C2119" s="400">
        <v>0.40100000000000002</v>
      </c>
      <c r="D2119" s="400">
        <v>1.8723000000000001</v>
      </c>
      <c r="E2119" s="400">
        <v>1.7407999999999999</v>
      </c>
      <c r="F2119" s="400">
        <v>6.6105</v>
      </c>
      <c r="G2119" s="400">
        <v>6.38</v>
      </c>
      <c r="H2119" s="400">
        <v>4.4248000000000003</v>
      </c>
      <c r="I2119" s="400">
        <v>7.1619999999999999</v>
      </c>
      <c r="J2119" s="400">
        <v>6.9061000000000003</v>
      </c>
      <c r="K2119" s="400">
        <v>5.7808999999999999</v>
      </c>
      <c r="L2119" s="400">
        <v>11.541</v>
      </c>
      <c r="M2119" s="400">
        <v>5.9603999999999999</v>
      </c>
      <c r="N2119" s="400">
        <v>6.9157000000000002</v>
      </c>
      <c r="O2119" s="400">
        <v>3.8331</v>
      </c>
      <c r="P2119" s="399">
        <v>2.5266999999999999</v>
      </c>
      <c r="Q2119" s="399">
        <v>5.4484000000000004</v>
      </c>
      <c r="R2119" s="399">
        <v>5.4659000000000004</v>
      </c>
      <c r="S2119" s="399">
        <v>5.3068999999999997</v>
      </c>
      <c r="T2119" s="399">
        <v>14.496700000000001</v>
      </c>
      <c r="U2119" s="399">
        <v>12.764200000000001</v>
      </c>
      <c r="V2119" s="399">
        <v>3.1543000000000001</v>
      </c>
      <c r="W2119" s="399">
        <v>3.6823999999999999</v>
      </c>
      <c r="X2119" s="399">
        <v>1.8646</v>
      </c>
      <c r="Y2119" s="399">
        <v>5.2835000000000001</v>
      </c>
      <c r="Z2119" s="399">
        <v>10.8283</v>
      </c>
    </row>
    <row r="2120" spans="1:26">
      <c r="A2120" s="402">
        <v>45611</v>
      </c>
      <c r="B2120" s="400">
        <v>0.49709999999999999</v>
      </c>
      <c r="C2120" s="400">
        <v>0.39860000000000001</v>
      </c>
      <c r="D2120" s="400">
        <v>1.8697999999999999</v>
      </c>
      <c r="E2120" s="400">
        <v>1.7392000000000001</v>
      </c>
      <c r="F2120" s="400">
        <v>6.6197999999999997</v>
      </c>
      <c r="G2120" s="400">
        <v>6.3868999999999998</v>
      </c>
      <c r="H2120" s="400">
        <v>4.4231999999999996</v>
      </c>
      <c r="I2120" s="400">
        <v>7.1718999999999999</v>
      </c>
      <c r="J2120" s="400">
        <v>6.9165000000000001</v>
      </c>
      <c r="K2120" s="400">
        <v>5.7900999999999998</v>
      </c>
      <c r="L2120" s="400">
        <v>11.542199999999999</v>
      </c>
      <c r="M2120" s="400">
        <v>5.9531000000000001</v>
      </c>
      <c r="N2120" s="400">
        <v>6.9058999999999999</v>
      </c>
      <c r="O2120" s="400">
        <v>3.8372999999999999</v>
      </c>
      <c r="P2120" s="399">
        <v>2.5289000000000001</v>
      </c>
      <c r="Q2120" s="399">
        <v>5.4500999999999999</v>
      </c>
      <c r="R2120" s="399">
        <v>5.4725000000000001</v>
      </c>
      <c r="S2120" s="399">
        <v>5.3106999999999998</v>
      </c>
      <c r="T2120" s="399">
        <v>14.5108</v>
      </c>
      <c r="U2120" s="399">
        <v>12.7737</v>
      </c>
      <c r="V2120" s="399">
        <v>3.1576</v>
      </c>
      <c r="W2120" s="399">
        <v>3.6861999999999999</v>
      </c>
      <c r="X2120" s="399">
        <v>1.8617999999999999</v>
      </c>
      <c r="Y2120" s="399">
        <v>5.2808999999999999</v>
      </c>
      <c r="Z2120" s="399">
        <v>10.8314</v>
      </c>
    </row>
    <row r="2121" spans="1:26">
      <c r="A2121" s="402">
        <v>45614</v>
      </c>
      <c r="B2121" s="400">
        <v>0.48880000000000001</v>
      </c>
      <c r="C2121" s="400">
        <v>0.39</v>
      </c>
      <c r="D2121" s="400">
        <v>1.8608</v>
      </c>
      <c r="E2121" s="400">
        <v>1.7302</v>
      </c>
      <c r="F2121" s="400">
        <v>6.6056999999999997</v>
      </c>
      <c r="G2121" s="400">
        <v>6.3731999999999998</v>
      </c>
      <c r="H2121" s="400">
        <v>4.4123999999999999</v>
      </c>
      <c r="I2121" s="400">
        <v>7.1580000000000004</v>
      </c>
      <c r="J2121" s="400">
        <v>6.9074999999999998</v>
      </c>
      <c r="K2121" s="400">
        <v>5.7865000000000002</v>
      </c>
      <c r="L2121" s="400">
        <v>11.5304</v>
      </c>
      <c r="M2121" s="400">
        <v>5.9532999999999996</v>
      </c>
      <c r="N2121" s="400">
        <v>6.9105999999999996</v>
      </c>
      <c r="O2121" s="400">
        <v>3.8290999999999999</v>
      </c>
      <c r="P2121" s="399">
        <v>2.5335999999999999</v>
      </c>
      <c r="Q2121" s="399">
        <v>5.4419000000000004</v>
      </c>
      <c r="R2121" s="399">
        <v>5.4626000000000001</v>
      </c>
      <c r="S2121" s="399">
        <v>5.3007</v>
      </c>
      <c r="T2121" s="399">
        <v>14.4945</v>
      </c>
      <c r="U2121" s="399">
        <v>12.7563</v>
      </c>
      <c r="V2121" s="399">
        <v>3.1496</v>
      </c>
      <c r="W2121" s="399">
        <v>3.6778</v>
      </c>
      <c r="X2121" s="399">
        <v>1.8533999999999999</v>
      </c>
      <c r="Y2121" s="399">
        <v>5.2713999999999999</v>
      </c>
      <c r="Z2121" s="399">
        <v>10.821300000000001</v>
      </c>
    </row>
    <row r="2122" spans="1:26">
      <c r="A2122" s="402">
        <v>45615</v>
      </c>
      <c r="B2122" s="400">
        <v>0.48620000000000002</v>
      </c>
      <c r="C2122" s="400">
        <v>0.38729999999999998</v>
      </c>
      <c r="D2122" s="400">
        <v>1.8586</v>
      </c>
      <c r="E2122" s="400">
        <v>1.7277</v>
      </c>
      <c r="F2122" s="400">
        <v>6.6191000000000004</v>
      </c>
      <c r="G2122" s="400">
        <v>6.3803000000000001</v>
      </c>
      <c r="H2122" s="400">
        <v>4.4112999999999998</v>
      </c>
      <c r="I2122" s="400">
        <v>7.1715999999999998</v>
      </c>
      <c r="J2122" s="400">
        <v>6.9206000000000003</v>
      </c>
      <c r="K2122" s="400">
        <v>5.7971000000000004</v>
      </c>
      <c r="L2122" s="400">
        <v>11.536799999999999</v>
      </c>
      <c r="M2122" s="400">
        <v>5.9600999999999997</v>
      </c>
      <c r="N2122" s="400">
        <v>6.9218000000000002</v>
      </c>
      <c r="O2122" s="400">
        <v>3.8285</v>
      </c>
      <c r="P2122" s="399">
        <v>2.5217000000000001</v>
      </c>
      <c r="Q2122" s="399">
        <v>5.444</v>
      </c>
      <c r="R2122" s="399">
        <v>5.4619</v>
      </c>
      <c r="S2122" s="399">
        <v>5.2990000000000004</v>
      </c>
      <c r="T2122" s="399">
        <v>14.5181</v>
      </c>
      <c r="U2122" s="399">
        <v>12.769600000000001</v>
      </c>
      <c r="V2122" s="399">
        <v>3.1463000000000001</v>
      </c>
      <c r="W2122" s="399">
        <v>3.6766000000000001</v>
      </c>
      <c r="X2122" s="399">
        <v>1.8506</v>
      </c>
      <c r="Y2122" s="399">
        <v>5.2695999999999996</v>
      </c>
      <c r="Z2122" s="399">
        <v>10.821099999999999</v>
      </c>
    </row>
    <row r="2123" spans="1:26">
      <c r="A2123" s="402">
        <v>45616</v>
      </c>
      <c r="B2123" s="400">
        <v>0.48349999999999999</v>
      </c>
      <c r="C2123" s="400">
        <v>0.3846</v>
      </c>
      <c r="D2123" s="400">
        <v>1.8557999999999999</v>
      </c>
      <c r="E2123" s="400">
        <v>1.7249000000000001</v>
      </c>
      <c r="F2123" s="400">
        <v>6.6035000000000004</v>
      </c>
      <c r="G2123" s="400">
        <v>6.3665000000000003</v>
      </c>
      <c r="H2123" s="400">
        <v>4.4051999999999998</v>
      </c>
      <c r="I2123" s="400">
        <v>7.1558999999999999</v>
      </c>
      <c r="J2123" s="400">
        <v>6.9029999999999996</v>
      </c>
      <c r="K2123" s="400">
        <v>5.7862999999999998</v>
      </c>
      <c r="L2123" s="400">
        <v>11.534599999999999</v>
      </c>
      <c r="M2123" s="400">
        <v>5.9485000000000001</v>
      </c>
      <c r="N2123" s="400">
        <v>6.9048999999999996</v>
      </c>
      <c r="O2123" s="400">
        <v>3.8252999999999999</v>
      </c>
      <c r="P2123" s="399">
        <v>2.5078999999999998</v>
      </c>
      <c r="Q2123" s="399">
        <v>5.4442000000000004</v>
      </c>
      <c r="R2123" s="399">
        <v>5.4577</v>
      </c>
      <c r="S2123" s="399">
        <v>5.2950999999999997</v>
      </c>
      <c r="T2123" s="399">
        <v>14.495900000000001</v>
      </c>
      <c r="U2123" s="399">
        <v>12.7517</v>
      </c>
      <c r="V2123" s="399">
        <v>3.1442000000000001</v>
      </c>
      <c r="W2123" s="399">
        <v>3.6743999999999999</v>
      </c>
      <c r="X2123" s="399">
        <v>1.8479000000000001</v>
      </c>
      <c r="Y2123" s="399">
        <v>5.2656999999999998</v>
      </c>
      <c r="Z2123" s="399">
        <v>10.811</v>
      </c>
    </row>
    <row r="2124" spans="1:26">
      <c r="A2124" s="402">
        <v>45617</v>
      </c>
      <c r="B2124" s="400">
        <v>0.48099999999999998</v>
      </c>
      <c r="C2124" s="400">
        <v>0.3821</v>
      </c>
      <c r="D2124" s="400">
        <v>1.8537999999999999</v>
      </c>
      <c r="E2124" s="400">
        <v>1.7226999999999999</v>
      </c>
      <c r="F2124" s="400">
        <v>6.6040999999999999</v>
      </c>
      <c r="G2124" s="400">
        <v>6.3667999999999996</v>
      </c>
      <c r="H2124" s="400">
        <v>4.4054000000000002</v>
      </c>
      <c r="I2124" s="400">
        <v>7.1561000000000003</v>
      </c>
      <c r="J2124" s="400">
        <v>6.9042000000000003</v>
      </c>
      <c r="K2124" s="400">
        <v>5.7798999999999996</v>
      </c>
      <c r="L2124" s="400">
        <v>11.5313</v>
      </c>
      <c r="M2124" s="400">
        <v>5.9466999999999999</v>
      </c>
      <c r="N2124" s="400">
        <v>6.9016999999999999</v>
      </c>
      <c r="O2124" s="400">
        <v>3.8239999999999998</v>
      </c>
      <c r="P2124" s="399">
        <v>2.5099999999999998</v>
      </c>
      <c r="Q2124" s="399">
        <v>5.4450000000000003</v>
      </c>
      <c r="R2124" s="399">
        <v>5.4566999999999997</v>
      </c>
      <c r="S2124" s="399">
        <v>5.2938000000000001</v>
      </c>
      <c r="T2124" s="399">
        <v>14.4953</v>
      </c>
      <c r="U2124" s="399">
        <v>12.7523</v>
      </c>
      <c r="V2124" s="399">
        <v>3.1410999999999998</v>
      </c>
      <c r="W2124" s="399">
        <v>3.673</v>
      </c>
      <c r="X2124" s="399">
        <v>1.8456999999999999</v>
      </c>
      <c r="Y2124" s="399">
        <v>5.2652999999999999</v>
      </c>
      <c r="Z2124" s="399">
        <v>10.815099999999999</v>
      </c>
    </row>
    <row r="2125" spans="1:26">
      <c r="A2125" s="402">
        <v>45618</v>
      </c>
      <c r="B2125" s="400">
        <v>0.4788</v>
      </c>
      <c r="C2125" s="400">
        <v>0.37959999999999999</v>
      </c>
      <c r="D2125" s="400">
        <v>1.8527</v>
      </c>
      <c r="E2125" s="400">
        <v>1.7212000000000001</v>
      </c>
      <c r="F2125" s="400">
        <v>6.6153000000000004</v>
      </c>
      <c r="G2125" s="400">
        <v>6.3730000000000002</v>
      </c>
      <c r="H2125" s="400">
        <v>4.4092000000000002</v>
      </c>
      <c r="I2125" s="400">
        <v>7.1669</v>
      </c>
      <c r="J2125" s="400">
        <v>6.9074999999999998</v>
      </c>
      <c r="K2125" s="400">
        <v>5.7797000000000001</v>
      </c>
      <c r="L2125" s="400">
        <v>11.534599999999999</v>
      </c>
      <c r="M2125" s="400">
        <v>5.9508000000000001</v>
      </c>
      <c r="N2125" s="400">
        <v>6.8997999999999999</v>
      </c>
      <c r="O2125" s="400">
        <v>3.8209</v>
      </c>
      <c r="P2125" s="399">
        <v>2.5156000000000001</v>
      </c>
      <c r="Q2125" s="399">
        <v>5.4440999999999997</v>
      </c>
      <c r="R2125" s="399">
        <v>5.4574999999999996</v>
      </c>
      <c r="S2125" s="399">
        <v>5.2942</v>
      </c>
      <c r="T2125" s="399">
        <v>14.5128</v>
      </c>
      <c r="U2125" s="399">
        <v>12.7636</v>
      </c>
      <c r="V2125" s="399">
        <v>3.1395</v>
      </c>
      <c r="W2125" s="399">
        <v>3.6713</v>
      </c>
      <c r="X2125" s="399">
        <v>1.8445</v>
      </c>
      <c r="Y2125" s="399">
        <v>5.2666000000000004</v>
      </c>
      <c r="Z2125" s="399">
        <v>10.824199999999999</v>
      </c>
    </row>
    <row r="2126" spans="1:26">
      <c r="A2126" s="402">
        <v>45621</v>
      </c>
      <c r="B2126" s="400">
        <v>0.47070000000000001</v>
      </c>
      <c r="C2126" s="400">
        <v>0.37140000000000001</v>
      </c>
      <c r="D2126" s="400">
        <v>1.8452</v>
      </c>
      <c r="E2126" s="400">
        <v>1.7130000000000001</v>
      </c>
      <c r="F2126" s="400">
        <v>6.6374000000000004</v>
      </c>
      <c r="G2126" s="400">
        <v>6.3826999999999998</v>
      </c>
      <c r="H2126" s="400">
        <v>4.4078999999999997</v>
      </c>
      <c r="I2126" s="400">
        <v>7.1904000000000003</v>
      </c>
      <c r="J2126" s="400">
        <v>6.9397000000000002</v>
      </c>
      <c r="K2126" s="400">
        <v>5.8357000000000001</v>
      </c>
      <c r="L2126" s="400">
        <v>11.5261</v>
      </c>
      <c r="M2126" s="400">
        <v>5.9908000000000001</v>
      </c>
      <c r="N2126" s="400">
        <v>6.9619999999999997</v>
      </c>
      <c r="O2126" s="400">
        <v>3.8163</v>
      </c>
      <c r="P2126" s="399">
        <v>2.4937999999999998</v>
      </c>
      <c r="Q2126" s="399">
        <v>5.4414999999999996</v>
      </c>
      <c r="R2126" s="399">
        <v>5.4513999999999996</v>
      </c>
      <c r="S2126" s="399">
        <v>5.2874999999999996</v>
      </c>
      <c r="T2126" s="399">
        <v>14.553699999999999</v>
      </c>
      <c r="U2126" s="399">
        <v>12.7822</v>
      </c>
      <c r="V2126" s="399">
        <v>3.1316000000000002</v>
      </c>
      <c r="W2126" s="399">
        <v>3.6652999999999998</v>
      </c>
      <c r="X2126" s="399">
        <v>1.8367</v>
      </c>
      <c r="Y2126" s="399">
        <v>5.2619999999999996</v>
      </c>
      <c r="Z2126" s="399">
        <v>10.8386</v>
      </c>
    </row>
    <row r="2127" spans="1:26">
      <c r="A2127" s="402">
        <v>45622</v>
      </c>
      <c r="B2127" s="400">
        <v>0.46779999999999999</v>
      </c>
      <c r="C2127" s="400">
        <v>0.36870000000000003</v>
      </c>
      <c r="D2127" s="400">
        <v>1.8419000000000001</v>
      </c>
      <c r="E2127" s="400">
        <v>1.71</v>
      </c>
      <c r="F2127" s="400">
        <v>6.6356999999999999</v>
      </c>
      <c r="G2127" s="400">
        <v>6.3845000000000001</v>
      </c>
      <c r="H2127" s="400">
        <v>4.4051999999999998</v>
      </c>
      <c r="I2127" s="400">
        <v>7.1889000000000003</v>
      </c>
      <c r="J2127" s="400">
        <v>6.9372999999999996</v>
      </c>
      <c r="K2127" s="400">
        <v>5.8247</v>
      </c>
      <c r="L2127" s="400">
        <v>11.5282</v>
      </c>
      <c r="M2127" s="400">
        <v>5.9795999999999996</v>
      </c>
      <c r="N2127" s="400">
        <v>6.9481999999999999</v>
      </c>
      <c r="O2127" s="400">
        <v>3.8125</v>
      </c>
      <c r="P2127" s="399">
        <v>2.4828000000000001</v>
      </c>
      <c r="Q2127" s="399">
        <v>5.4343000000000004</v>
      </c>
      <c r="R2127" s="399">
        <v>5.4480000000000004</v>
      </c>
      <c r="S2127" s="399">
        <v>5.2845000000000004</v>
      </c>
      <c r="T2127" s="399">
        <v>14.552199999999999</v>
      </c>
      <c r="U2127" s="399">
        <v>12.7859</v>
      </c>
      <c r="V2127" s="399">
        <v>3.1294</v>
      </c>
      <c r="W2127" s="399">
        <v>3.6619000000000002</v>
      </c>
      <c r="X2127" s="399">
        <v>1.8335999999999999</v>
      </c>
      <c r="Y2127" s="399">
        <v>5.2591000000000001</v>
      </c>
      <c r="Z2127" s="399">
        <v>10.838100000000001</v>
      </c>
    </row>
    <row r="2128" spans="1:26">
      <c r="A2128" s="402">
        <v>45623</v>
      </c>
      <c r="B2128" s="400">
        <v>0.46510000000000001</v>
      </c>
      <c r="C2128" s="400">
        <v>0.3659</v>
      </c>
      <c r="D2128" s="400">
        <v>1.8392999999999999</v>
      </c>
      <c r="E2128" s="400">
        <v>1.7075</v>
      </c>
      <c r="F2128" s="400">
        <v>6.6558999999999999</v>
      </c>
      <c r="G2128" s="400">
        <v>6.4008000000000003</v>
      </c>
      <c r="H2128" s="400">
        <v>4.4071999999999996</v>
      </c>
      <c r="I2128" s="400">
        <v>7.2099000000000002</v>
      </c>
      <c r="J2128" s="400">
        <v>6.9562999999999997</v>
      </c>
      <c r="K2128" s="400">
        <v>5.8395000000000001</v>
      </c>
      <c r="L2128" s="400">
        <v>11.5107</v>
      </c>
      <c r="M2128" s="400">
        <v>5.984</v>
      </c>
      <c r="N2128" s="400">
        <v>6.9592999999999998</v>
      </c>
      <c r="O2128" s="400">
        <v>3.8089</v>
      </c>
      <c r="P2128" s="399">
        <v>2.5070000000000001</v>
      </c>
      <c r="Q2128" s="399">
        <v>5.4348000000000001</v>
      </c>
      <c r="R2128" s="399">
        <v>5.4470000000000001</v>
      </c>
      <c r="S2128" s="399">
        <v>5.2832999999999997</v>
      </c>
      <c r="T2128" s="399">
        <v>14.587400000000001</v>
      </c>
      <c r="U2128" s="399">
        <v>12.8134</v>
      </c>
      <c r="V2128" s="399">
        <v>3.1265000000000001</v>
      </c>
      <c r="W2128" s="399">
        <v>3.6575000000000002</v>
      </c>
      <c r="X2128" s="399">
        <v>1.8309</v>
      </c>
      <c r="Y2128" s="399">
        <v>5.2587000000000002</v>
      </c>
      <c r="Z2128" s="399">
        <v>10.8491</v>
      </c>
    </row>
    <row r="2129" spans="1:26">
      <c r="A2129" s="402">
        <v>45624</v>
      </c>
      <c r="B2129" s="400">
        <v>0.46260000000000001</v>
      </c>
      <c r="C2129" s="400">
        <v>0.36330000000000001</v>
      </c>
      <c r="D2129" s="400">
        <v>1.8376999999999999</v>
      </c>
      <c r="E2129" s="400">
        <v>1.7056</v>
      </c>
      <c r="F2129" s="400">
        <v>6.6760000000000002</v>
      </c>
      <c r="G2129" s="400">
        <v>6.4158999999999997</v>
      </c>
      <c r="H2129" s="400">
        <v>4.4108999999999998</v>
      </c>
      <c r="I2129" s="400">
        <v>7.23</v>
      </c>
      <c r="J2129" s="400">
        <v>6.9610000000000003</v>
      </c>
      <c r="K2129" s="400">
        <v>5.8369</v>
      </c>
      <c r="L2129" s="400">
        <v>11.5099</v>
      </c>
      <c r="M2129" s="400">
        <v>5.9836999999999998</v>
      </c>
      <c r="N2129" s="400">
        <v>6.9568000000000003</v>
      </c>
      <c r="O2129" s="400">
        <v>3.8062</v>
      </c>
      <c r="P2129" s="399">
        <v>2.5055000000000001</v>
      </c>
      <c r="Q2129" s="399">
        <v>5.4379999999999997</v>
      </c>
      <c r="R2129" s="399">
        <v>5.4477000000000002</v>
      </c>
      <c r="S2129" s="399">
        <v>5.2839</v>
      </c>
      <c r="T2129" s="399">
        <v>14.6191</v>
      </c>
      <c r="U2129" s="399">
        <v>12.837999999999999</v>
      </c>
      <c r="V2129" s="399">
        <v>3.125</v>
      </c>
      <c r="W2129" s="399">
        <v>3.6553</v>
      </c>
      <c r="X2129" s="399">
        <v>1.8290999999999999</v>
      </c>
      <c r="Y2129" s="399">
        <v>5.2598000000000003</v>
      </c>
      <c r="Z2129" s="399">
        <v>10.8653</v>
      </c>
    </row>
    <row r="2130" spans="1:26">
      <c r="A2130" s="402">
        <v>45625</v>
      </c>
      <c r="B2130" s="400">
        <v>0.45729999999999998</v>
      </c>
      <c r="C2130" s="400">
        <v>0.3579</v>
      </c>
      <c r="D2130" s="400">
        <v>1.8333999999999999</v>
      </c>
      <c r="E2130" s="400">
        <v>1.7010000000000001</v>
      </c>
      <c r="F2130" s="400">
        <v>6.6878000000000002</v>
      </c>
      <c r="G2130" s="400">
        <v>6.4252000000000002</v>
      </c>
      <c r="H2130" s="400">
        <v>4.4128999999999996</v>
      </c>
      <c r="I2130" s="400">
        <v>7.2416</v>
      </c>
      <c r="J2130" s="400">
        <v>6.9813999999999998</v>
      </c>
      <c r="K2130" s="400">
        <v>5.8593000000000002</v>
      </c>
      <c r="L2130" s="400">
        <v>11.5192</v>
      </c>
      <c r="M2130" s="400">
        <v>5.9984999999999999</v>
      </c>
      <c r="N2130" s="400">
        <v>6.9779999999999998</v>
      </c>
      <c r="O2130" s="400">
        <v>3.8033000000000001</v>
      </c>
      <c r="P2130" s="399">
        <v>2.4994000000000001</v>
      </c>
      <c r="Q2130" s="399">
        <v>5.4372999999999996</v>
      </c>
      <c r="R2130" s="399">
        <v>5.4454000000000002</v>
      </c>
      <c r="S2130" s="399">
        <v>5.2812999999999999</v>
      </c>
      <c r="T2130" s="399">
        <v>14.6381</v>
      </c>
      <c r="U2130" s="399">
        <v>12.8545</v>
      </c>
      <c r="V2130" s="399">
        <v>3.1223999999999998</v>
      </c>
      <c r="W2130" s="399">
        <v>3.6524999999999999</v>
      </c>
      <c r="X2130" s="399">
        <v>1.825</v>
      </c>
      <c r="Y2130" s="399">
        <v>5.2592999999999996</v>
      </c>
      <c r="Z2130" s="399">
        <v>10.875</v>
      </c>
    </row>
    <row r="2131" spans="1:26">
      <c r="A2131" s="402">
        <v>45628</v>
      </c>
      <c r="B2131" s="400">
        <v>0.54410000000000003</v>
      </c>
      <c r="C2131" s="400">
        <v>0.50560000000000005</v>
      </c>
      <c r="D2131" s="400">
        <v>1.9234</v>
      </c>
      <c r="E2131" s="400">
        <v>1.8193999999999999</v>
      </c>
      <c r="F2131" s="400">
        <v>6.7567000000000004</v>
      </c>
      <c r="G2131" s="400">
        <v>6.5004</v>
      </c>
      <c r="H2131" s="400">
        <v>4.484</v>
      </c>
      <c r="I2131" s="400">
        <v>7.3269000000000002</v>
      </c>
      <c r="J2131" s="400">
        <v>7.0465</v>
      </c>
      <c r="K2131" s="400">
        <v>5.9314</v>
      </c>
      <c r="L2131" s="400">
        <v>11.5398</v>
      </c>
      <c r="M2131" s="400">
        <v>6.0766</v>
      </c>
      <c r="N2131" s="400">
        <v>7.0585000000000004</v>
      </c>
      <c r="O2131" s="400">
        <v>3.8580000000000001</v>
      </c>
      <c r="P2131" s="399">
        <v>2.5186999999999999</v>
      </c>
      <c r="Q2131" s="399">
        <v>5.4638</v>
      </c>
      <c r="R2131" s="399">
        <v>5.6257999999999999</v>
      </c>
      <c r="S2131" s="399">
        <v>5.4238999999999997</v>
      </c>
      <c r="T2131" s="399">
        <v>14.8057</v>
      </c>
      <c r="U2131" s="399">
        <v>12.839600000000001</v>
      </c>
      <c r="V2131" s="399">
        <v>3.1941999999999999</v>
      </c>
      <c r="W2131" s="399">
        <v>3.7139000000000002</v>
      </c>
      <c r="X2131" s="399">
        <v>1.8966000000000001</v>
      </c>
      <c r="Y2131" s="399">
        <v>5.3460999999999999</v>
      </c>
      <c r="Z2131" s="399">
        <v>10.992000000000001</v>
      </c>
    </row>
    <row r="2132" spans="1:26">
      <c r="A2132" s="402">
        <v>45629</v>
      </c>
      <c r="B2132" s="400">
        <v>0.5413</v>
      </c>
      <c r="C2132" s="400">
        <v>0.50280000000000002</v>
      </c>
      <c r="D2132" s="400">
        <v>1.9200999999999999</v>
      </c>
      <c r="E2132" s="400">
        <v>1.8164</v>
      </c>
      <c r="F2132" s="400">
        <v>6.7572999999999999</v>
      </c>
      <c r="G2132" s="400">
        <v>6.5050999999999997</v>
      </c>
      <c r="H2132" s="400">
        <v>4.4802</v>
      </c>
      <c r="I2132" s="400">
        <v>7.3280000000000003</v>
      </c>
      <c r="J2132" s="400">
        <v>7.0374999999999996</v>
      </c>
      <c r="K2132" s="400">
        <v>5.9053000000000004</v>
      </c>
      <c r="L2132" s="400">
        <v>11.5344</v>
      </c>
      <c r="M2132" s="400">
        <v>6.0578000000000003</v>
      </c>
      <c r="N2132" s="400">
        <v>7.0358000000000001</v>
      </c>
      <c r="O2132" s="400">
        <v>3.8540000000000001</v>
      </c>
      <c r="P2132" s="399">
        <v>2.5118</v>
      </c>
      <c r="Q2132" s="399">
        <v>5.4626999999999999</v>
      </c>
      <c r="R2132" s="399">
        <v>5.6223000000000001</v>
      </c>
      <c r="S2132" s="399">
        <v>5.4211999999999998</v>
      </c>
      <c r="T2132" s="399">
        <v>14.808400000000001</v>
      </c>
      <c r="U2132" s="399">
        <v>12.848800000000001</v>
      </c>
      <c r="V2132" s="399">
        <v>3.1892999999999998</v>
      </c>
      <c r="W2132" s="399">
        <v>3.7092000000000001</v>
      </c>
      <c r="X2132" s="399">
        <v>1.8922000000000001</v>
      </c>
      <c r="Y2132" s="399">
        <v>5.3423999999999996</v>
      </c>
      <c r="Z2132" s="399">
        <v>10.989699999999999</v>
      </c>
    </row>
    <row r="2133" spans="1:26">
      <c r="A2133" s="402">
        <v>45630</v>
      </c>
      <c r="B2133" s="400">
        <v>0.53859999999999997</v>
      </c>
      <c r="C2133" s="400">
        <v>0.50009999999999999</v>
      </c>
      <c r="D2133" s="400">
        <v>1.9175</v>
      </c>
      <c r="E2133" s="400">
        <v>1.8139000000000001</v>
      </c>
      <c r="F2133" s="400">
        <v>6.7580999999999998</v>
      </c>
      <c r="G2133" s="400">
        <v>6.5122999999999998</v>
      </c>
      <c r="H2133" s="400">
        <v>4.4800000000000004</v>
      </c>
      <c r="I2133" s="400">
        <v>7.3287000000000004</v>
      </c>
      <c r="J2133" s="400">
        <v>7.0442</v>
      </c>
      <c r="K2133" s="400">
        <v>5.9295</v>
      </c>
      <c r="L2133" s="400">
        <v>11.539099999999999</v>
      </c>
      <c r="M2133" s="400">
        <v>6.0742000000000003</v>
      </c>
      <c r="N2133" s="400">
        <v>7.0595999999999997</v>
      </c>
      <c r="O2133" s="400">
        <v>3.8530000000000002</v>
      </c>
      <c r="P2133" s="399">
        <v>2.4843999999999999</v>
      </c>
      <c r="Q2133" s="399">
        <v>5.4561999999999999</v>
      </c>
      <c r="R2133" s="399">
        <v>5.6200999999999999</v>
      </c>
      <c r="S2133" s="399">
        <v>5.4199000000000002</v>
      </c>
      <c r="T2133" s="399">
        <v>14.807600000000001</v>
      </c>
      <c r="U2133" s="399">
        <v>12.8589</v>
      </c>
      <c r="V2133" s="399">
        <v>3.1901999999999999</v>
      </c>
      <c r="W2133" s="399">
        <v>3.7084000000000001</v>
      </c>
      <c r="X2133" s="399">
        <v>1.8897999999999999</v>
      </c>
      <c r="Y2133" s="399">
        <v>5.3404999999999996</v>
      </c>
      <c r="Z2133" s="399">
        <v>10.9964</v>
      </c>
    </row>
    <row r="2134" spans="1:26">
      <c r="A2134" s="402">
        <v>45631</v>
      </c>
      <c r="B2134" s="400">
        <v>0.53580000000000005</v>
      </c>
      <c r="C2134" s="400">
        <v>0.49730000000000002</v>
      </c>
      <c r="D2134" s="400">
        <v>1.9138999999999999</v>
      </c>
      <c r="E2134" s="400">
        <v>1.8108</v>
      </c>
      <c r="F2134" s="400">
        <v>6.7606000000000002</v>
      </c>
      <c r="G2134" s="400">
        <v>6.5256999999999996</v>
      </c>
      <c r="H2134" s="400">
        <v>4.4748999999999999</v>
      </c>
      <c r="I2134" s="400">
        <v>7.3319000000000001</v>
      </c>
      <c r="J2134" s="400">
        <v>7.0449000000000002</v>
      </c>
      <c r="K2134" s="400">
        <v>5.9314999999999998</v>
      </c>
      <c r="L2134" s="400">
        <v>11.530900000000001</v>
      </c>
      <c r="M2134" s="400">
        <v>6.0707000000000004</v>
      </c>
      <c r="N2134" s="400">
        <v>7.06</v>
      </c>
      <c r="O2134" s="400">
        <v>3.8504999999999998</v>
      </c>
      <c r="P2134" s="399">
        <v>2.4681000000000002</v>
      </c>
      <c r="Q2134" s="399">
        <v>5.4687999999999999</v>
      </c>
      <c r="R2134" s="399">
        <v>5.6161000000000003</v>
      </c>
      <c r="S2134" s="399">
        <v>5.4170999999999996</v>
      </c>
      <c r="T2134" s="399">
        <v>14.8149</v>
      </c>
      <c r="U2134" s="399">
        <v>12.884399999999999</v>
      </c>
      <c r="V2134" s="399">
        <v>3.1880999999999999</v>
      </c>
      <c r="W2134" s="399">
        <v>3.7054999999999998</v>
      </c>
      <c r="X2134" s="399">
        <v>1.8865000000000001</v>
      </c>
      <c r="Y2134" s="399">
        <v>5.3361000000000001</v>
      </c>
      <c r="Z2134" s="399">
        <v>10.990600000000001</v>
      </c>
    </row>
    <row r="2135" spans="1:26">
      <c r="A2135" s="402">
        <v>45632</v>
      </c>
      <c r="B2135" s="400">
        <v>0.53320000000000001</v>
      </c>
      <c r="C2135" s="400">
        <v>0.49459999999999998</v>
      </c>
      <c r="D2135" s="400">
        <v>1.9114</v>
      </c>
      <c r="E2135" s="400">
        <v>1.8081</v>
      </c>
      <c r="F2135" s="400">
        <v>6.7535999999999996</v>
      </c>
      <c r="G2135" s="400">
        <v>6.5204000000000004</v>
      </c>
      <c r="H2135" s="400">
        <v>4.4748999999999999</v>
      </c>
      <c r="I2135" s="400">
        <v>7.3246000000000002</v>
      </c>
      <c r="J2135" s="400">
        <v>7.0442999999999998</v>
      </c>
      <c r="K2135" s="400">
        <v>5.9318999999999997</v>
      </c>
      <c r="L2135" s="400">
        <v>11.5396</v>
      </c>
      <c r="M2135" s="400">
        <v>6.0723000000000003</v>
      </c>
      <c r="N2135" s="400">
        <v>7.0621</v>
      </c>
      <c r="O2135" s="400">
        <v>3.8496000000000001</v>
      </c>
      <c r="P2135" s="399">
        <v>2.4519000000000002</v>
      </c>
      <c r="Q2135" s="399">
        <v>5.4665999999999997</v>
      </c>
      <c r="R2135" s="399">
        <v>5.6138000000000003</v>
      </c>
      <c r="S2135" s="399">
        <v>5.4142000000000001</v>
      </c>
      <c r="T2135" s="399">
        <v>14.8032</v>
      </c>
      <c r="U2135" s="399">
        <v>12.8772</v>
      </c>
      <c r="V2135" s="399">
        <v>3.1878000000000002</v>
      </c>
      <c r="W2135" s="399">
        <v>3.7048000000000001</v>
      </c>
      <c r="X2135" s="399">
        <v>1.8842000000000001</v>
      </c>
      <c r="Y2135" s="399">
        <v>5.3357999999999999</v>
      </c>
      <c r="Z2135" s="399">
        <v>10.989599999999999</v>
      </c>
    </row>
    <row r="2136" spans="1:26">
      <c r="A2136" s="402">
        <v>45635</v>
      </c>
      <c r="B2136" s="400">
        <v>0.5252</v>
      </c>
      <c r="C2136" s="400">
        <v>0.48649999999999999</v>
      </c>
      <c r="D2136" s="400">
        <v>1.9036999999999999</v>
      </c>
      <c r="E2136" s="400">
        <v>1.8003</v>
      </c>
      <c r="F2136" s="400">
        <v>6.7403000000000004</v>
      </c>
      <c r="G2136" s="400">
        <v>6.5129000000000001</v>
      </c>
      <c r="H2136" s="400">
        <v>4.4687999999999999</v>
      </c>
      <c r="I2136" s="400">
        <v>7.3108000000000004</v>
      </c>
      <c r="J2136" s="400">
        <v>7.0255999999999998</v>
      </c>
      <c r="K2136" s="400">
        <v>5.9016999999999999</v>
      </c>
      <c r="L2136" s="400">
        <v>11.5404</v>
      </c>
      <c r="M2136" s="400">
        <v>6.0495999999999999</v>
      </c>
      <c r="N2136" s="400">
        <v>7.0339</v>
      </c>
      <c r="O2136" s="400">
        <v>3.8411</v>
      </c>
      <c r="P2136" s="399">
        <v>2.4264000000000001</v>
      </c>
      <c r="Q2136" s="399">
        <v>5.4656000000000002</v>
      </c>
      <c r="R2136" s="399">
        <v>5.6063999999999998</v>
      </c>
      <c r="S2136" s="399">
        <v>5.407</v>
      </c>
      <c r="T2136" s="399">
        <v>14.7835</v>
      </c>
      <c r="U2136" s="399">
        <v>12.8695</v>
      </c>
      <c r="V2136" s="399">
        <v>3.1823999999999999</v>
      </c>
      <c r="W2136" s="399">
        <v>3.6966000000000001</v>
      </c>
      <c r="X2136" s="399">
        <v>1.8769</v>
      </c>
      <c r="Y2136" s="399">
        <v>5.3292000000000002</v>
      </c>
      <c r="Z2136" s="399">
        <v>10.9818</v>
      </c>
    </row>
    <row r="2137" spans="1:26">
      <c r="A2137" s="402">
        <v>45636</v>
      </c>
      <c r="B2137" s="400">
        <v>0.52259999999999995</v>
      </c>
      <c r="C2137" s="400">
        <v>0.4839</v>
      </c>
      <c r="D2137" s="400">
        <v>1.9015</v>
      </c>
      <c r="E2137" s="400">
        <v>1.7978000000000001</v>
      </c>
      <c r="F2137" s="400">
        <v>6.7287999999999997</v>
      </c>
      <c r="G2137" s="400">
        <v>6.5030999999999999</v>
      </c>
      <c r="H2137" s="400">
        <v>4.4656000000000002</v>
      </c>
      <c r="I2137" s="400">
        <v>7.2987000000000002</v>
      </c>
      <c r="J2137" s="400">
        <v>7.008</v>
      </c>
      <c r="K2137" s="400">
        <v>5.8849</v>
      </c>
      <c r="L2137" s="400">
        <v>11.530099999999999</v>
      </c>
      <c r="M2137" s="400">
        <v>6.0431999999999997</v>
      </c>
      <c r="N2137" s="400">
        <v>7.0202999999999998</v>
      </c>
      <c r="O2137" s="400">
        <v>3.8391000000000002</v>
      </c>
      <c r="P2137" s="399">
        <v>2.4203000000000001</v>
      </c>
      <c r="Q2137" s="399">
        <v>5.4649000000000001</v>
      </c>
      <c r="R2137" s="399">
        <v>5.6040000000000001</v>
      </c>
      <c r="S2137" s="399">
        <v>5.4043000000000001</v>
      </c>
      <c r="T2137" s="399">
        <v>14.766</v>
      </c>
      <c r="U2137" s="399">
        <v>12.8567</v>
      </c>
      <c r="V2137" s="399">
        <v>3.1808999999999998</v>
      </c>
      <c r="W2137" s="399">
        <v>3.6955</v>
      </c>
      <c r="X2137" s="399">
        <v>1.8748</v>
      </c>
      <c r="Y2137" s="399">
        <v>5.3273000000000001</v>
      </c>
      <c r="Z2137" s="399">
        <v>10.974500000000001</v>
      </c>
    </row>
    <row r="2138" spans="1:26">
      <c r="A2138" s="402">
        <v>45637</v>
      </c>
      <c r="B2138" s="400">
        <v>0.52</v>
      </c>
      <c r="C2138" s="400">
        <v>0.48120000000000002</v>
      </c>
      <c r="D2138" s="400">
        <v>1.8992</v>
      </c>
      <c r="E2138" s="400">
        <v>1.7956000000000001</v>
      </c>
      <c r="F2138" s="400">
        <v>6.7130000000000001</v>
      </c>
      <c r="G2138" s="400">
        <v>6.5012999999999996</v>
      </c>
      <c r="H2138" s="400">
        <v>4.4617000000000004</v>
      </c>
      <c r="I2138" s="400">
        <v>7.2821999999999996</v>
      </c>
      <c r="J2138" s="400">
        <v>6.9920999999999998</v>
      </c>
      <c r="K2138" s="400">
        <v>5.8570000000000002</v>
      </c>
      <c r="L2138" s="400">
        <v>11.533899999999999</v>
      </c>
      <c r="M2138" s="400">
        <v>6.0289000000000001</v>
      </c>
      <c r="N2138" s="400">
        <v>7</v>
      </c>
      <c r="O2138" s="400">
        <v>3.8359000000000001</v>
      </c>
      <c r="P2138" s="399">
        <v>2.4184999999999999</v>
      </c>
      <c r="Q2138" s="399">
        <v>5.4648000000000003</v>
      </c>
      <c r="R2138" s="399">
        <v>5.6013000000000002</v>
      </c>
      <c r="S2138" s="399">
        <v>5.4027000000000003</v>
      </c>
      <c r="T2138" s="399">
        <v>14.738200000000001</v>
      </c>
      <c r="U2138" s="399">
        <v>12.8543</v>
      </c>
      <c r="V2138" s="399">
        <v>3.1781999999999999</v>
      </c>
      <c r="W2138" s="399">
        <v>3.6926999999999999</v>
      </c>
      <c r="X2138" s="399">
        <v>1.8724000000000001</v>
      </c>
      <c r="Y2138" s="399">
        <v>5.3251999999999997</v>
      </c>
      <c r="Z2138" s="399">
        <v>10.963699999999999</v>
      </c>
    </row>
    <row r="2139" spans="1:26">
      <c r="A2139" s="402">
        <v>45638</v>
      </c>
      <c r="B2139" s="400">
        <v>0.51729999999999998</v>
      </c>
      <c r="C2139" s="400">
        <v>0.47839999999999999</v>
      </c>
      <c r="D2139" s="400">
        <v>1.8962000000000001</v>
      </c>
      <c r="E2139" s="400">
        <v>1.7915000000000001</v>
      </c>
      <c r="F2139" s="400">
        <v>6.6818</v>
      </c>
      <c r="G2139" s="400">
        <v>6.4661</v>
      </c>
      <c r="H2139" s="400">
        <v>4.4518000000000004</v>
      </c>
      <c r="I2139" s="400">
        <v>7.2508999999999997</v>
      </c>
      <c r="J2139" s="400">
        <v>6.9698000000000002</v>
      </c>
      <c r="K2139" s="400">
        <v>5.8247</v>
      </c>
      <c r="L2139" s="400">
        <v>11.5387</v>
      </c>
      <c r="M2139" s="400">
        <v>5.9981999999999998</v>
      </c>
      <c r="N2139" s="400">
        <v>6.9568000000000003</v>
      </c>
      <c r="O2139" s="400">
        <v>3.8315000000000001</v>
      </c>
      <c r="P2139" s="399">
        <v>2.4070999999999998</v>
      </c>
      <c r="Q2139" s="399">
        <v>5.4591000000000003</v>
      </c>
      <c r="R2139" s="399">
        <v>5.5948000000000002</v>
      </c>
      <c r="S2139" s="399">
        <v>5.3951000000000002</v>
      </c>
      <c r="T2139" s="399">
        <v>14.6914</v>
      </c>
      <c r="U2139" s="399">
        <v>12.8003</v>
      </c>
      <c r="V2139" s="399">
        <v>3.1762000000000001</v>
      </c>
      <c r="W2139" s="399">
        <v>3.6888999999999998</v>
      </c>
      <c r="X2139" s="399">
        <v>1.8689</v>
      </c>
      <c r="Y2139" s="399">
        <v>5.319</v>
      </c>
      <c r="Z2139" s="399">
        <v>10.9435</v>
      </c>
    </row>
    <row r="2140" spans="1:26">
      <c r="A2140" s="402">
        <v>45639</v>
      </c>
      <c r="B2140" s="400">
        <v>0.51449999999999996</v>
      </c>
      <c r="C2140" s="400">
        <v>0.47570000000000001</v>
      </c>
      <c r="D2140" s="400">
        <v>1.8923000000000001</v>
      </c>
      <c r="E2140" s="400">
        <v>1.7882</v>
      </c>
      <c r="F2140" s="400">
        <v>6.65</v>
      </c>
      <c r="G2140" s="400">
        <v>6.4394</v>
      </c>
      <c r="H2140" s="400">
        <v>4.4396000000000004</v>
      </c>
      <c r="I2140" s="400">
        <v>7.2190000000000003</v>
      </c>
      <c r="J2140" s="400">
        <v>6.9433999999999996</v>
      </c>
      <c r="K2140" s="400">
        <v>5.7958999999999996</v>
      </c>
      <c r="L2140" s="400">
        <v>11.5367</v>
      </c>
      <c r="M2140" s="400">
        <v>5.9744000000000002</v>
      </c>
      <c r="N2140" s="400">
        <v>6.9283999999999999</v>
      </c>
      <c r="O2140" s="400">
        <v>3.8256999999999999</v>
      </c>
      <c r="P2140" s="399">
        <v>2.4098999999999999</v>
      </c>
      <c r="Q2140" s="399">
        <v>5.4527999999999999</v>
      </c>
      <c r="R2140" s="399">
        <v>5.5880000000000001</v>
      </c>
      <c r="S2140" s="399">
        <v>5.3891999999999998</v>
      </c>
      <c r="T2140" s="399">
        <v>14.645799999999999</v>
      </c>
      <c r="U2140" s="399">
        <v>12.7614</v>
      </c>
      <c r="V2140" s="399">
        <v>3.1709999999999998</v>
      </c>
      <c r="W2140" s="399">
        <v>3.6829999999999998</v>
      </c>
      <c r="X2140" s="399">
        <v>1.8646</v>
      </c>
      <c r="Y2140" s="399">
        <v>5.3127000000000004</v>
      </c>
      <c r="Z2140" s="399">
        <v>10.918699999999999</v>
      </c>
    </row>
    <row r="2141" spans="1:26">
      <c r="A2141" s="402">
        <v>45642</v>
      </c>
      <c r="B2141" s="400">
        <v>0.50639999999999996</v>
      </c>
      <c r="C2141" s="400">
        <v>0.46750000000000003</v>
      </c>
      <c r="D2141" s="400">
        <v>1.8842000000000001</v>
      </c>
      <c r="E2141" s="400">
        <v>1.7801</v>
      </c>
      <c r="F2141" s="400">
        <v>6.6384999999999996</v>
      </c>
      <c r="G2141" s="400">
        <v>6.4306999999999999</v>
      </c>
      <c r="H2141" s="400">
        <v>4.4324000000000003</v>
      </c>
      <c r="I2141" s="400">
        <v>7.2073999999999998</v>
      </c>
      <c r="J2141" s="400">
        <v>6.9333</v>
      </c>
      <c r="K2141" s="400">
        <v>5.7941000000000003</v>
      </c>
      <c r="L2141" s="400">
        <v>11.5082</v>
      </c>
      <c r="M2141" s="400">
        <v>5.9706999999999999</v>
      </c>
      <c r="N2141" s="400">
        <v>6.9298999999999999</v>
      </c>
      <c r="O2141" s="400">
        <v>3.8247</v>
      </c>
      <c r="P2141" s="399">
        <v>2.4129999999999998</v>
      </c>
      <c r="Q2141" s="399">
        <v>5.4458000000000002</v>
      </c>
      <c r="R2141" s="399">
        <v>5.5837000000000003</v>
      </c>
      <c r="S2141" s="399">
        <v>5.3947000000000003</v>
      </c>
      <c r="T2141" s="399">
        <v>14.629799999999999</v>
      </c>
      <c r="U2141" s="399">
        <v>12.746700000000001</v>
      </c>
      <c r="V2141" s="399">
        <v>3.1667000000000001</v>
      </c>
      <c r="W2141" s="399">
        <v>3.6808000000000001</v>
      </c>
      <c r="X2141" s="399">
        <v>1.8568</v>
      </c>
      <c r="Y2141" s="399">
        <v>5.306</v>
      </c>
      <c r="Z2141" s="399">
        <v>10.9101</v>
      </c>
    </row>
    <row r="2142" spans="1:26">
      <c r="A2142" s="402">
        <v>45643</v>
      </c>
      <c r="B2142" s="400">
        <v>0.50370000000000004</v>
      </c>
      <c r="C2142" s="400">
        <v>0.46500000000000002</v>
      </c>
      <c r="D2142" s="400">
        <v>1.8815999999999999</v>
      </c>
      <c r="E2142" s="400">
        <v>1.7774000000000001</v>
      </c>
      <c r="F2142" s="400">
        <v>6.6440999999999999</v>
      </c>
      <c r="G2142" s="400">
        <v>6.4321000000000002</v>
      </c>
      <c r="H2142" s="400">
        <v>4.4303999999999997</v>
      </c>
      <c r="I2142" s="400">
        <v>7.2134</v>
      </c>
      <c r="J2142" s="400">
        <v>6.9341999999999997</v>
      </c>
      <c r="K2142" s="400">
        <v>5.7973999999999997</v>
      </c>
      <c r="L2142" s="400">
        <v>11.4975</v>
      </c>
      <c r="M2142" s="400">
        <v>5.9688999999999997</v>
      </c>
      <c r="N2142" s="400">
        <v>6.9284999999999997</v>
      </c>
      <c r="O2142" s="400">
        <v>3.8184</v>
      </c>
      <c r="P2142" s="399">
        <v>2.4108000000000001</v>
      </c>
      <c r="Q2142" s="399">
        <v>5.4386999999999999</v>
      </c>
      <c r="R2142" s="399">
        <v>5.5811999999999999</v>
      </c>
      <c r="S2142" s="399">
        <v>5.3921000000000001</v>
      </c>
      <c r="T2142" s="399">
        <v>14.6419</v>
      </c>
      <c r="U2142" s="399">
        <v>12.7514</v>
      </c>
      <c r="V2142" s="399">
        <v>3.1635</v>
      </c>
      <c r="W2142" s="399">
        <v>3.6751999999999998</v>
      </c>
      <c r="X2142" s="399">
        <v>1.8537999999999999</v>
      </c>
      <c r="Y2142" s="399">
        <v>5.3029999999999999</v>
      </c>
      <c r="Z2142" s="399">
        <v>10.9117</v>
      </c>
    </row>
    <row r="2143" spans="1:26">
      <c r="A2143" s="402">
        <v>45644</v>
      </c>
      <c r="B2143" s="400">
        <v>0.50109999999999999</v>
      </c>
      <c r="C2143" s="400">
        <v>0.46239999999999998</v>
      </c>
      <c r="D2143" s="400">
        <v>1.879</v>
      </c>
      <c r="E2143" s="400">
        <v>1.7747999999999999</v>
      </c>
      <c r="F2143" s="400">
        <v>6.6283000000000003</v>
      </c>
      <c r="G2143" s="400">
        <v>6.4180000000000001</v>
      </c>
      <c r="H2143" s="400">
        <v>4.4246999999999996</v>
      </c>
      <c r="I2143" s="400">
        <v>7.1970999999999998</v>
      </c>
      <c r="J2143" s="400">
        <v>6.9151999999999996</v>
      </c>
      <c r="K2143" s="400">
        <v>5.7625000000000002</v>
      </c>
      <c r="L2143" s="400">
        <v>11.504200000000001</v>
      </c>
      <c r="M2143" s="400">
        <v>5.9405000000000001</v>
      </c>
      <c r="N2143" s="400">
        <v>6.8890000000000002</v>
      </c>
      <c r="O2143" s="400">
        <v>3.8071999999999999</v>
      </c>
      <c r="P2143" s="399">
        <v>2.4043000000000001</v>
      </c>
      <c r="Q2143" s="399">
        <v>5.4348999999999998</v>
      </c>
      <c r="R2143" s="399">
        <v>5.5777000000000001</v>
      </c>
      <c r="S2143" s="399">
        <v>5.3884999999999996</v>
      </c>
      <c r="T2143" s="399">
        <v>14.6182</v>
      </c>
      <c r="U2143" s="399">
        <v>12.730600000000001</v>
      </c>
      <c r="V2143" s="399">
        <v>3.1608999999999998</v>
      </c>
      <c r="W2143" s="399">
        <v>3.6661000000000001</v>
      </c>
      <c r="X2143" s="399">
        <v>1.8512</v>
      </c>
      <c r="Y2143" s="399">
        <v>5.2994000000000003</v>
      </c>
      <c r="Z2143" s="399">
        <v>10.9002</v>
      </c>
    </row>
    <row r="2144" spans="1:26">
      <c r="A2144" s="402">
        <v>45645</v>
      </c>
      <c r="B2144" s="400">
        <v>0.49840000000000001</v>
      </c>
      <c r="C2144" s="400">
        <v>0.4597</v>
      </c>
      <c r="D2144" s="400">
        <v>1.8758999999999999</v>
      </c>
      <c r="E2144" s="400">
        <v>1.7719</v>
      </c>
      <c r="F2144" s="400">
        <v>6.5965999999999996</v>
      </c>
      <c r="G2144" s="400">
        <v>6.3914999999999997</v>
      </c>
      <c r="H2144" s="400">
        <v>4.4103000000000003</v>
      </c>
      <c r="I2144" s="400">
        <v>7.1649000000000003</v>
      </c>
      <c r="J2144" s="400">
        <v>6.8727999999999998</v>
      </c>
      <c r="K2144" s="400">
        <v>5.7241999999999997</v>
      </c>
      <c r="L2144" s="400">
        <v>11.500299999999999</v>
      </c>
      <c r="M2144" s="400">
        <v>5.9051</v>
      </c>
      <c r="N2144" s="400">
        <v>6.8375000000000004</v>
      </c>
      <c r="O2144" s="400">
        <v>3.7963</v>
      </c>
      <c r="P2144" s="399">
        <v>2.4323000000000001</v>
      </c>
      <c r="Q2144" s="399">
        <v>5.4196</v>
      </c>
      <c r="R2144" s="399">
        <v>5.5719000000000003</v>
      </c>
      <c r="S2144" s="399">
        <v>5.3830999999999998</v>
      </c>
      <c r="T2144" s="399">
        <v>14.5709</v>
      </c>
      <c r="U2144" s="399">
        <v>12.6905</v>
      </c>
      <c r="V2144" s="399">
        <v>3.1482999999999999</v>
      </c>
      <c r="W2144" s="399">
        <v>3.6555</v>
      </c>
      <c r="X2144" s="399">
        <v>1.8475999999999999</v>
      </c>
      <c r="Y2144" s="399">
        <v>5.2914000000000003</v>
      </c>
      <c r="Z2144" s="399">
        <v>10.867000000000001</v>
      </c>
    </row>
    <row r="2145" spans="1:26">
      <c r="A2145" s="402">
        <v>45646</v>
      </c>
      <c r="B2145" s="400">
        <v>0.49580000000000002</v>
      </c>
      <c r="C2145" s="400">
        <v>0.45700000000000002</v>
      </c>
      <c r="D2145" s="400">
        <v>1.8735999999999999</v>
      </c>
      <c r="E2145" s="400">
        <v>1.7692000000000001</v>
      </c>
      <c r="F2145" s="400">
        <v>6.6013000000000002</v>
      </c>
      <c r="G2145" s="400">
        <v>6.3939000000000004</v>
      </c>
      <c r="H2145" s="400">
        <v>4.4104999999999999</v>
      </c>
      <c r="I2145" s="400">
        <v>7.1696</v>
      </c>
      <c r="J2145" s="400">
        <v>6.8857999999999997</v>
      </c>
      <c r="K2145" s="400">
        <v>5.7317999999999998</v>
      </c>
      <c r="L2145" s="400">
        <v>11.5342</v>
      </c>
      <c r="M2145" s="400">
        <v>5.9070999999999998</v>
      </c>
      <c r="N2145" s="400">
        <v>6.8403</v>
      </c>
      <c r="O2145" s="400">
        <v>3.7936000000000001</v>
      </c>
      <c r="P2145" s="399">
        <v>2.4386000000000001</v>
      </c>
      <c r="Q2145" s="399">
        <v>5.4135999999999997</v>
      </c>
      <c r="R2145" s="399">
        <v>5.5707000000000004</v>
      </c>
      <c r="S2145" s="399">
        <v>5.3811</v>
      </c>
      <c r="T2145" s="399">
        <v>14.579000000000001</v>
      </c>
      <c r="U2145" s="399">
        <v>12.6943</v>
      </c>
      <c r="V2145" s="399">
        <v>3.1454</v>
      </c>
      <c r="W2145" s="399">
        <v>3.6528</v>
      </c>
      <c r="X2145" s="399">
        <v>1.8452999999999999</v>
      </c>
      <c r="Y2145" s="399">
        <v>5.2904</v>
      </c>
      <c r="Z2145" s="399">
        <v>10.869199999999999</v>
      </c>
    </row>
    <row r="2146" spans="1:26">
      <c r="A2146" s="402">
        <v>45649</v>
      </c>
      <c r="B2146" s="400">
        <v>0.48759999999999998</v>
      </c>
      <c r="C2146" s="400">
        <v>0.44879999999999998</v>
      </c>
      <c r="D2146" s="400">
        <v>1.8647</v>
      </c>
      <c r="E2146" s="400">
        <v>1.7605</v>
      </c>
      <c r="F2146" s="400">
        <v>6.5749000000000004</v>
      </c>
      <c r="G2146" s="400">
        <v>6.3733000000000004</v>
      </c>
      <c r="H2146" s="400">
        <v>4.3979999999999997</v>
      </c>
      <c r="I2146" s="400">
        <v>7.1430999999999996</v>
      </c>
      <c r="J2146" s="400">
        <v>6.8597999999999999</v>
      </c>
      <c r="K2146" s="400">
        <v>5.7008999999999999</v>
      </c>
      <c r="L2146" s="400">
        <v>11.5219</v>
      </c>
      <c r="M2146" s="400">
        <v>5.8863000000000003</v>
      </c>
      <c r="N2146" s="400">
        <v>6.8159999999999998</v>
      </c>
      <c r="O2146" s="400">
        <v>3.7787999999999999</v>
      </c>
      <c r="P2146" s="399">
        <v>2.4275000000000002</v>
      </c>
      <c r="Q2146" s="399">
        <v>5.4071999999999996</v>
      </c>
      <c r="R2146" s="399">
        <v>5.5598000000000001</v>
      </c>
      <c r="S2146" s="399">
        <v>5.3708999999999998</v>
      </c>
      <c r="T2146" s="399">
        <v>14.541600000000001</v>
      </c>
      <c r="U2146" s="399">
        <v>12.667199999999999</v>
      </c>
      <c r="V2146" s="399">
        <v>3.1377000000000002</v>
      </c>
      <c r="W2146" s="399">
        <v>3.6383999999999999</v>
      </c>
      <c r="X2146" s="399">
        <v>1.8371</v>
      </c>
      <c r="Y2146" s="399">
        <v>5.2801999999999998</v>
      </c>
      <c r="Z2146" s="399">
        <v>10.8505</v>
      </c>
    </row>
    <row r="2147" spans="1:26">
      <c r="A2147" s="402">
        <v>45650</v>
      </c>
      <c r="B2147" s="400">
        <v>0.4849</v>
      </c>
      <c r="C2147" s="400">
        <v>0.4461</v>
      </c>
      <c r="D2147" s="400">
        <v>1.8620000000000001</v>
      </c>
      <c r="E2147" s="400">
        <v>1.7578</v>
      </c>
      <c r="F2147" s="400">
        <v>6.5723000000000003</v>
      </c>
      <c r="G2147" s="400">
        <v>6.3705999999999996</v>
      </c>
      <c r="H2147" s="400">
        <v>4.3952999999999998</v>
      </c>
      <c r="I2147" s="400">
        <v>7.1403999999999996</v>
      </c>
      <c r="J2147" s="400">
        <v>6.8564999999999996</v>
      </c>
      <c r="K2147" s="400">
        <v>5.7057000000000002</v>
      </c>
      <c r="L2147" s="400">
        <v>11.523400000000001</v>
      </c>
      <c r="M2147" s="400">
        <v>5.8894000000000002</v>
      </c>
      <c r="N2147" s="400">
        <v>6.8227000000000002</v>
      </c>
      <c r="O2147" s="400">
        <v>3.7751000000000001</v>
      </c>
      <c r="P2147" s="399">
        <v>2.4142999999999999</v>
      </c>
      <c r="Q2147" s="399">
        <v>5.4051</v>
      </c>
      <c r="R2147" s="399">
        <v>5.5571000000000002</v>
      </c>
      <c r="S2147" s="399">
        <v>5.3681999999999999</v>
      </c>
      <c r="T2147" s="399">
        <v>14.5389</v>
      </c>
      <c r="U2147" s="399">
        <v>12.6645</v>
      </c>
      <c r="V2147" s="399">
        <v>3.1351</v>
      </c>
      <c r="W2147" s="399">
        <v>3.6347999999999998</v>
      </c>
      <c r="X2147" s="399">
        <v>1.8344</v>
      </c>
      <c r="Y2147" s="399">
        <v>5.2774999999999999</v>
      </c>
      <c r="Z2147" s="399">
        <v>10.847799999999999</v>
      </c>
    </row>
    <row r="2148" spans="1:26">
      <c r="A2148" s="402">
        <v>45651</v>
      </c>
      <c r="B2148" s="400">
        <v>0.4849</v>
      </c>
      <c r="C2148" s="400">
        <v>0.4461</v>
      </c>
      <c r="D2148" s="400">
        <v>1.8620000000000001</v>
      </c>
      <c r="E2148" s="400">
        <v>1.7578</v>
      </c>
      <c r="F2148" s="400">
        <v>6.5723000000000003</v>
      </c>
      <c r="G2148" s="400">
        <v>6.3705999999999996</v>
      </c>
      <c r="H2148" s="400">
        <v>4.3952999999999998</v>
      </c>
      <c r="I2148" s="400">
        <v>7.1403999999999996</v>
      </c>
      <c r="J2148" s="400">
        <v>6.8564999999999996</v>
      </c>
      <c r="K2148" s="400">
        <v>5.7057000000000002</v>
      </c>
      <c r="L2148" s="400">
        <v>11.523400000000001</v>
      </c>
      <c r="M2148" s="400">
        <v>5.8894000000000002</v>
      </c>
      <c r="N2148" s="400">
        <v>6.8227000000000002</v>
      </c>
      <c r="O2148" s="400">
        <v>3.7751000000000001</v>
      </c>
      <c r="P2148" s="399">
        <v>2.4112</v>
      </c>
      <c r="Q2148" s="399">
        <v>5.4051</v>
      </c>
      <c r="R2148" s="399">
        <v>5.5571000000000002</v>
      </c>
      <c r="S2148" s="399">
        <v>5.3681999999999999</v>
      </c>
      <c r="T2148" s="399">
        <v>14.5389</v>
      </c>
      <c r="U2148" s="399">
        <v>12.6645</v>
      </c>
      <c r="V2148" s="399">
        <v>3.1351</v>
      </c>
      <c r="W2148" s="399">
        <v>3.6347999999999998</v>
      </c>
      <c r="X2148" s="399">
        <v>1.8344</v>
      </c>
      <c r="Y2148" s="399">
        <v>5.2774999999999999</v>
      </c>
      <c r="Z2148" s="399">
        <v>10.847799999999999</v>
      </c>
    </row>
    <row r="2149" spans="1:26">
      <c r="A2149" s="402">
        <v>45652</v>
      </c>
      <c r="B2149" s="400">
        <v>0.47949999999999998</v>
      </c>
      <c r="C2149" s="400">
        <v>0.44069999999999998</v>
      </c>
      <c r="D2149" s="400">
        <v>1.8566</v>
      </c>
      <c r="E2149" s="400">
        <v>1.7524</v>
      </c>
      <c r="F2149" s="400">
        <v>6.5670000000000002</v>
      </c>
      <c r="G2149" s="400">
        <v>6.3653000000000004</v>
      </c>
      <c r="H2149" s="400">
        <v>4.3899999999999997</v>
      </c>
      <c r="I2149" s="400">
        <v>7.1351000000000004</v>
      </c>
      <c r="J2149" s="400">
        <v>6.8487999999999998</v>
      </c>
      <c r="K2149" s="400">
        <v>5.6997999999999998</v>
      </c>
      <c r="L2149" s="400">
        <v>11.5221</v>
      </c>
      <c r="M2149" s="400">
        <v>5.8844000000000003</v>
      </c>
      <c r="N2149" s="400">
        <v>6.8170999999999999</v>
      </c>
      <c r="O2149" s="400">
        <v>3.7694999999999999</v>
      </c>
      <c r="P2149" s="399">
        <v>2.4081999999999999</v>
      </c>
      <c r="Q2149" s="399">
        <v>5.3963999999999999</v>
      </c>
      <c r="R2149" s="399">
        <v>5.5517000000000003</v>
      </c>
      <c r="S2149" s="399">
        <v>5.3628</v>
      </c>
      <c r="T2149" s="399">
        <v>14.5334</v>
      </c>
      <c r="U2149" s="399">
        <v>12.6591</v>
      </c>
      <c r="V2149" s="399">
        <v>3.1309</v>
      </c>
      <c r="W2149" s="399">
        <v>3.6294</v>
      </c>
      <c r="X2149" s="399">
        <v>1.8290999999999999</v>
      </c>
      <c r="Y2149" s="399">
        <v>5.2721999999999998</v>
      </c>
      <c r="Z2149" s="399">
        <v>10.8424</v>
      </c>
    </row>
    <row r="2150" spans="1:26">
      <c r="A2150" s="402">
        <v>45653</v>
      </c>
      <c r="B2150" s="400">
        <v>0.47699999999999998</v>
      </c>
      <c r="C2150" s="400">
        <v>0.438</v>
      </c>
      <c r="D2150" s="400">
        <v>1.8533999999999999</v>
      </c>
      <c r="E2150" s="400">
        <v>1.7496</v>
      </c>
      <c r="F2150" s="400">
        <v>6.5339999999999998</v>
      </c>
      <c r="G2150" s="400">
        <v>6.3463000000000003</v>
      </c>
      <c r="H2150" s="400">
        <v>4.3795000000000002</v>
      </c>
      <c r="I2150" s="400">
        <v>7.1013999999999999</v>
      </c>
      <c r="J2150" s="400">
        <v>6.8285</v>
      </c>
      <c r="K2150" s="400">
        <v>5.6753</v>
      </c>
      <c r="L2150" s="400">
        <v>11.500400000000001</v>
      </c>
      <c r="M2150" s="400">
        <v>5.8655999999999997</v>
      </c>
      <c r="N2150" s="400">
        <v>6.7938000000000001</v>
      </c>
      <c r="O2150" s="400">
        <v>3.766</v>
      </c>
      <c r="P2150" s="399">
        <v>2.4079999999999999</v>
      </c>
      <c r="Q2150" s="399">
        <v>5.3933</v>
      </c>
      <c r="R2150" s="399">
        <v>5.5461999999999998</v>
      </c>
      <c r="S2150" s="399">
        <v>5.3589000000000002</v>
      </c>
      <c r="T2150" s="399">
        <v>14.479200000000001</v>
      </c>
      <c r="U2150" s="399">
        <v>12.628500000000001</v>
      </c>
      <c r="V2150" s="399">
        <v>3.1280999999999999</v>
      </c>
      <c r="W2150" s="399">
        <v>3.6259999999999999</v>
      </c>
      <c r="X2150" s="399">
        <v>1.8260000000000001</v>
      </c>
      <c r="Y2150" s="399">
        <v>5.2662000000000004</v>
      </c>
      <c r="Z2150" s="399">
        <v>10.818099999999999</v>
      </c>
    </row>
    <row r="2151" spans="1:26">
      <c r="A2151" s="402">
        <v>45656</v>
      </c>
      <c r="B2151" s="400">
        <v>0.46899999999999997</v>
      </c>
      <c r="C2151" s="400">
        <v>0.4299</v>
      </c>
      <c r="D2151" s="400">
        <v>1.8456999999999999</v>
      </c>
      <c r="E2151" s="400">
        <v>1.7414000000000001</v>
      </c>
      <c r="F2151" s="400">
        <v>6.5411999999999999</v>
      </c>
      <c r="G2151" s="400">
        <v>6.3414000000000001</v>
      </c>
      <c r="H2151" s="400">
        <v>4.3757000000000001</v>
      </c>
      <c r="I2151" s="400">
        <v>7.109</v>
      </c>
      <c r="J2151" s="400">
        <v>6.835</v>
      </c>
      <c r="K2151" s="400">
        <v>5.6886999999999999</v>
      </c>
      <c r="L2151" s="400">
        <v>11.4946</v>
      </c>
      <c r="M2151" s="400">
        <v>5.8742999999999999</v>
      </c>
      <c r="N2151" s="400">
        <v>6.8048000000000002</v>
      </c>
      <c r="O2151" s="400">
        <v>3.7591000000000001</v>
      </c>
      <c r="P2151" s="399">
        <v>2.3894000000000002</v>
      </c>
      <c r="Q2151" s="399">
        <v>5.3875999999999999</v>
      </c>
      <c r="R2151" s="399">
        <v>5.5400999999999998</v>
      </c>
      <c r="S2151" s="399">
        <v>5.3512000000000004</v>
      </c>
      <c r="T2151" s="399">
        <v>14.4984</v>
      </c>
      <c r="U2151" s="399">
        <v>12.625400000000001</v>
      </c>
      <c r="V2151" s="399">
        <v>3.1212</v>
      </c>
      <c r="W2151" s="399">
        <v>3.6194999999999999</v>
      </c>
      <c r="X2151" s="399">
        <v>1.8181</v>
      </c>
      <c r="Y2151" s="399">
        <v>5.2602000000000002</v>
      </c>
      <c r="Z2151" s="399">
        <v>10.820499999999999</v>
      </c>
    </row>
    <row r="2152" spans="1:26">
      <c r="A2152" s="402">
        <v>45657</v>
      </c>
      <c r="B2152" s="400">
        <v>0.46629999999999999</v>
      </c>
      <c r="C2152" s="400">
        <v>0.42720000000000002</v>
      </c>
      <c r="D2152" s="400">
        <v>1.843</v>
      </c>
      <c r="E2152" s="400">
        <v>1.7386999999999999</v>
      </c>
      <c r="F2152" s="400">
        <v>6.5385</v>
      </c>
      <c r="G2152" s="400">
        <v>6.3387000000000002</v>
      </c>
      <c r="H2152" s="400">
        <v>4.3731</v>
      </c>
      <c r="I2152" s="400">
        <v>7.1063000000000001</v>
      </c>
      <c r="J2152" s="400">
        <v>6.8353000000000002</v>
      </c>
      <c r="K2152" s="400">
        <v>5.6835000000000004</v>
      </c>
      <c r="L2152" s="400">
        <v>11.491899999999999</v>
      </c>
      <c r="M2152" s="400">
        <v>5.8659999999999997</v>
      </c>
      <c r="N2152" s="400">
        <v>6.7923999999999998</v>
      </c>
      <c r="O2152" s="400">
        <v>3.7584</v>
      </c>
      <c r="P2152" s="399">
        <v>2.3927999999999998</v>
      </c>
      <c r="Q2152" s="399">
        <v>5.3883000000000001</v>
      </c>
      <c r="R2152" s="399">
        <v>5.5373999999999999</v>
      </c>
      <c r="S2152" s="399">
        <v>5.3484999999999996</v>
      </c>
      <c r="T2152" s="399">
        <v>14.495699999999999</v>
      </c>
      <c r="U2152" s="399">
        <v>12.6227</v>
      </c>
      <c r="V2152" s="399">
        <v>3.1204000000000001</v>
      </c>
      <c r="W2152" s="399">
        <v>3.6193</v>
      </c>
      <c r="X2152" s="399">
        <v>1.8154999999999999</v>
      </c>
      <c r="Y2152" s="399">
        <v>5.2575000000000003</v>
      </c>
      <c r="Z2152" s="399">
        <v>10.8178</v>
      </c>
    </row>
    <row r="2153" spans="1:26">
      <c r="A2153" s="402">
        <v>45658</v>
      </c>
      <c r="B2153" s="400">
        <v>0.46629999999999999</v>
      </c>
      <c r="C2153" s="400">
        <v>0.42720000000000002</v>
      </c>
      <c r="D2153" s="400">
        <v>1.843</v>
      </c>
      <c r="E2153" s="400">
        <v>1.7386999999999999</v>
      </c>
      <c r="F2153" s="400">
        <v>6.5385</v>
      </c>
      <c r="G2153" s="400">
        <v>6.3387000000000002</v>
      </c>
      <c r="H2153" s="400">
        <v>4.3731</v>
      </c>
      <c r="I2153" s="400">
        <v>7.1063000000000001</v>
      </c>
      <c r="J2153" s="400">
        <v>6.8353000000000002</v>
      </c>
      <c r="K2153" s="400">
        <v>5.6835000000000004</v>
      </c>
      <c r="L2153" s="400">
        <v>11.491899999999999</v>
      </c>
      <c r="M2153" s="400">
        <v>5.8659999999999997</v>
      </c>
      <c r="N2153" s="400">
        <v>6.7923999999999998</v>
      </c>
      <c r="O2153" s="400">
        <v>3.7584</v>
      </c>
      <c r="P2153" s="399">
        <v>2.4037999999999999</v>
      </c>
      <c r="Q2153" s="399">
        <v>5.3883000000000001</v>
      </c>
      <c r="R2153" s="399">
        <v>5.5373999999999999</v>
      </c>
      <c r="S2153" s="399">
        <v>5.3484999999999996</v>
      </c>
      <c r="T2153" s="399">
        <v>14.495699999999999</v>
      </c>
      <c r="U2153" s="399">
        <v>12.6227</v>
      </c>
      <c r="V2153" s="399">
        <v>3.1204000000000001</v>
      </c>
      <c r="W2153" s="399">
        <v>3.6193</v>
      </c>
      <c r="X2153" s="399">
        <v>1.8154999999999999</v>
      </c>
      <c r="Y2153" s="399">
        <v>5.2575000000000003</v>
      </c>
      <c r="Z2153" s="399">
        <v>10.8178</v>
      </c>
    </row>
    <row r="2154" spans="1:26">
      <c r="A2154" s="402">
        <v>45659</v>
      </c>
      <c r="B2154" s="400">
        <v>0.4849</v>
      </c>
      <c r="C2154" s="400">
        <v>0.47610000000000002</v>
      </c>
      <c r="D2154" s="400">
        <v>1.8727</v>
      </c>
      <c r="E2154" s="400">
        <v>1.8294999999999999</v>
      </c>
      <c r="F2154" s="400">
        <v>6.5206</v>
      </c>
      <c r="G2154" s="400">
        <v>6.3895</v>
      </c>
      <c r="H2154" s="400">
        <v>4.3947000000000003</v>
      </c>
      <c r="I2154" s="400">
        <v>7.1166999999999998</v>
      </c>
      <c r="J2154" s="400">
        <v>6.8842999999999996</v>
      </c>
      <c r="K2154" s="400">
        <v>5.7432999999999996</v>
      </c>
      <c r="L2154" s="400">
        <v>11.5946</v>
      </c>
      <c r="M2154" s="400">
        <v>5.8970000000000002</v>
      </c>
      <c r="N2154" s="400">
        <v>6.819</v>
      </c>
      <c r="O2154" s="400">
        <v>3.8024</v>
      </c>
      <c r="P2154" s="399">
        <v>2.4087000000000001</v>
      </c>
      <c r="Q2154" s="399">
        <v>5.4203999999999999</v>
      </c>
      <c r="R2154" s="399">
        <v>5.5730000000000004</v>
      </c>
      <c r="S2154" s="399">
        <v>5.5022000000000002</v>
      </c>
      <c r="T2154" s="399">
        <v>14.446899999999999</v>
      </c>
      <c r="U2154" s="399">
        <v>12.5741</v>
      </c>
      <c r="V2154" s="399">
        <v>3.1760999999999999</v>
      </c>
      <c r="W2154" s="399">
        <v>3.6709999999999998</v>
      </c>
      <c r="X2154" s="399">
        <v>1.8501000000000001</v>
      </c>
      <c r="Y2154" s="399">
        <v>5.2849000000000004</v>
      </c>
      <c r="Z2154" s="399">
        <v>10.8224</v>
      </c>
    </row>
    <row r="2155" spans="1:26">
      <c r="A2155" s="402">
        <v>45660</v>
      </c>
      <c r="B2155" s="400">
        <v>0.48199999999999998</v>
      </c>
      <c r="C2155" s="400">
        <v>0.4733</v>
      </c>
      <c r="D2155" s="400">
        <v>1.8683000000000001</v>
      </c>
      <c r="E2155" s="400">
        <v>1.8254999999999999</v>
      </c>
      <c r="F2155" s="400">
        <v>6.4922000000000004</v>
      </c>
      <c r="G2155" s="400">
        <v>6.3724999999999996</v>
      </c>
      <c r="H2155" s="400">
        <v>4.3837999999999999</v>
      </c>
      <c r="I2155" s="400">
        <v>7.0884999999999998</v>
      </c>
      <c r="J2155" s="400">
        <v>6.8708999999999998</v>
      </c>
      <c r="K2155" s="400">
        <v>5.7317</v>
      </c>
      <c r="L2155" s="400">
        <v>11.591900000000001</v>
      </c>
      <c r="M2155" s="400">
        <v>5.8836000000000004</v>
      </c>
      <c r="N2155" s="400">
        <v>6.8037000000000001</v>
      </c>
      <c r="O2155" s="400">
        <v>3.8006000000000002</v>
      </c>
      <c r="P2155" s="399">
        <v>2.3995000000000002</v>
      </c>
      <c r="Q2155" s="399">
        <v>5.4170999999999996</v>
      </c>
      <c r="R2155" s="399">
        <v>5.5655000000000001</v>
      </c>
      <c r="S2155" s="399">
        <v>5.4958999999999998</v>
      </c>
      <c r="T2155" s="399">
        <v>14.403499999999999</v>
      </c>
      <c r="U2155" s="399">
        <v>12.5486</v>
      </c>
      <c r="V2155" s="399">
        <v>3.1732</v>
      </c>
      <c r="W2155" s="399">
        <v>3.669</v>
      </c>
      <c r="X2155" s="399">
        <v>1.8459000000000001</v>
      </c>
      <c r="Y2155" s="399">
        <v>5.2774000000000001</v>
      </c>
      <c r="Z2155" s="399">
        <v>10.8009</v>
      </c>
    </row>
    <row r="2156" spans="1:26">
      <c r="A2156" s="402">
        <v>45663</v>
      </c>
      <c r="B2156" s="400">
        <v>0.47370000000000001</v>
      </c>
      <c r="C2156" s="400">
        <v>0.46510000000000001</v>
      </c>
      <c r="D2156" s="400">
        <v>1.8596999999999999</v>
      </c>
      <c r="E2156" s="400">
        <v>1.8173999999999999</v>
      </c>
      <c r="F2156" s="400">
        <v>6.4897</v>
      </c>
      <c r="G2156" s="400">
        <v>6.3700999999999999</v>
      </c>
      <c r="H2156" s="400">
        <v>4.3719000000000001</v>
      </c>
      <c r="I2156" s="400">
        <v>7.0869999999999997</v>
      </c>
      <c r="J2156" s="400">
        <v>6.8567</v>
      </c>
      <c r="K2156" s="400">
        <v>5.7123999999999997</v>
      </c>
      <c r="L2156" s="400">
        <v>11.5707</v>
      </c>
      <c r="M2156" s="400">
        <v>5.859</v>
      </c>
      <c r="N2156" s="400">
        <v>6.7792000000000003</v>
      </c>
      <c r="O2156" s="400">
        <v>3.7953000000000001</v>
      </c>
      <c r="P2156" s="399">
        <v>2.3936999999999999</v>
      </c>
      <c r="Q2156" s="399">
        <v>5.4013</v>
      </c>
      <c r="R2156" s="399">
        <v>5.5667999999999997</v>
      </c>
      <c r="S2156" s="399">
        <v>5.4878999999999998</v>
      </c>
      <c r="T2156" s="399">
        <v>14.407400000000001</v>
      </c>
      <c r="U2156" s="399">
        <v>12.5504</v>
      </c>
      <c r="V2156" s="399">
        <v>3.1650999999999998</v>
      </c>
      <c r="W2156" s="399">
        <v>3.6623000000000001</v>
      </c>
      <c r="X2156" s="399">
        <v>1.8373999999999999</v>
      </c>
      <c r="Y2156" s="399">
        <v>5.2675000000000001</v>
      </c>
      <c r="Z2156" s="399">
        <v>10.7835</v>
      </c>
    </row>
    <row r="2157" spans="1:26">
      <c r="A2157" s="402">
        <v>45664</v>
      </c>
      <c r="B2157" s="400">
        <v>0.47099999999999997</v>
      </c>
      <c r="C2157" s="400">
        <v>0.46239999999999998</v>
      </c>
      <c r="D2157" s="400">
        <v>1.8571</v>
      </c>
      <c r="E2157" s="400">
        <v>1.8147</v>
      </c>
      <c r="F2157" s="400">
        <v>6.4653</v>
      </c>
      <c r="G2157" s="400">
        <v>6.35</v>
      </c>
      <c r="H2157" s="400">
        <v>4.3657000000000004</v>
      </c>
      <c r="I2157" s="400">
        <v>7.0617000000000001</v>
      </c>
      <c r="J2157" s="400">
        <v>6.8319999999999999</v>
      </c>
      <c r="K2157" s="400">
        <v>5.6814</v>
      </c>
      <c r="L2157" s="400">
        <v>11.566000000000001</v>
      </c>
      <c r="M2157" s="400">
        <v>5.8319999999999999</v>
      </c>
      <c r="N2157" s="400">
        <v>6.7431999999999999</v>
      </c>
      <c r="O2157" s="400">
        <v>3.7898999999999998</v>
      </c>
      <c r="P2157" s="399">
        <v>2.3993000000000002</v>
      </c>
      <c r="Q2157" s="399">
        <v>5.3993000000000002</v>
      </c>
      <c r="R2157" s="399">
        <v>5.5629999999999997</v>
      </c>
      <c r="S2157" s="399">
        <v>5.4837999999999996</v>
      </c>
      <c r="T2157" s="399">
        <v>14.3672</v>
      </c>
      <c r="U2157" s="399">
        <v>12.520899999999999</v>
      </c>
      <c r="V2157" s="399">
        <v>3.1617999999999999</v>
      </c>
      <c r="W2157" s="399">
        <v>3.6574</v>
      </c>
      <c r="X2157" s="399">
        <v>1.8348</v>
      </c>
      <c r="Y2157" s="399">
        <v>5.2643000000000004</v>
      </c>
      <c r="Z2157" s="399">
        <v>10.766400000000001</v>
      </c>
    </row>
    <row r="2158" spans="1:26">
      <c r="A2158" s="402">
        <v>45665</v>
      </c>
      <c r="B2158" s="400">
        <v>0.46839999999999998</v>
      </c>
      <c r="C2158" s="400">
        <v>0.45960000000000001</v>
      </c>
      <c r="D2158" s="400">
        <v>1.8543000000000001</v>
      </c>
      <c r="E2158" s="400">
        <v>1.8118000000000001</v>
      </c>
      <c r="F2158" s="400">
        <v>6.4435000000000002</v>
      </c>
      <c r="G2158" s="400">
        <v>6.3311999999999999</v>
      </c>
      <c r="H2158" s="400">
        <v>4.3593999999999999</v>
      </c>
      <c r="I2158" s="400">
        <v>7.0392000000000001</v>
      </c>
      <c r="J2158" s="400">
        <v>6.8139000000000003</v>
      </c>
      <c r="K2158" s="400">
        <v>5.681</v>
      </c>
      <c r="L2158" s="400">
        <v>11.5465</v>
      </c>
      <c r="M2158" s="400">
        <v>5.8361999999999998</v>
      </c>
      <c r="N2158" s="400">
        <v>6.7478999999999996</v>
      </c>
      <c r="O2158" s="400">
        <v>3.7852000000000001</v>
      </c>
      <c r="P2158" s="399">
        <v>2.4056999999999999</v>
      </c>
      <c r="Q2158" s="399">
        <v>5.3921000000000001</v>
      </c>
      <c r="R2158" s="399">
        <v>5.5590000000000002</v>
      </c>
      <c r="S2158" s="399">
        <v>5.4797000000000002</v>
      </c>
      <c r="T2158" s="399">
        <v>14.333299999999999</v>
      </c>
      <c r="U2158" s="399">
        <v>12.491099999999999</v>
      </c>
      <c r="V2158" s="399">
        <v>3.1560000000000001</v>
      </c>
      <c r="W2158" s="399">
        <v>3.6532</v>
      </c>
      <c r="X2158" s="399">
        <v>1.8321000000000001</v>
      </c>
      <c r="Y2158" s="399">
        <v>5.2603999999999997</v>
      </c>
      <c r="Z2158" s="399">
        <v>10.7525</v>
      </c>
    </row>
    <row r="2159" spans="1:26">
      <c r="A2159" s="402">
        <v>45666</v>
      </c>
      <c r="B2159" s="400">
        <v>0.4657</v>
      </c>
      <c r="C2159" s="400">
        <v>0.45689999999999997</v>
      </c>
      <c r="D2159" s="400">
        <v>1.8509</v>
      </c>
      <c r="E2159" s="400">
        <v>1.8085</v>
      </c>
      <c r="F2159" s="400">
        <v>6.4260000000000002</v>
      </c>
      <c r="G2159" s="400">
        <v>6.3170000000000002</v>
      </c>
      <c r="H2159" s="400">
        <v>4.3541999999999996</v>
      </c>
      <c r="I2159" s="400">
        <v>7.0217000000000001</v>
      </c>
      <c r="J2159" s="400">
        <v>6.8045</v>
      </c>
      <c r="K2159" s="400">
        <v>5.6744000000000003</v>
      </c>
      <c r="L2159" s="400">
        <v>11.541</v>
      </c>
      <c r="M2159" s="400">
        <v>5.8292999999999999</v>
      </c>
      <c r="N2159" s="400">
        <v>6.7393000000000001</v>
      </c>
      <c r="O2159" s="400">
        <v>3.7833000000000001</v>
      </c>
      <c r="P2159" s="399">
        <v>2.4403000000000001</v>
      </c>
      <c r="Q2159" s="399">
        <v>5.3851000000000004</v>
      </c>
      <c r="R2159" s="399">
        <v>5.5540000000000003</v>
      </c>
      <c r="S2159" s="399">
        <v>5.4753999999999996</v>
      </c>
      <c r="T2159" s="399">
        <v>14.306800000000001</v>
      </c>
      <c r="U2159" s="399">
        <v>12.468500000000001</v>
      </c>
      <c r="V2159" s="399">
        <v>3.1509</v>
      </c>
      <c r="W2159" s="399">
        <v>3.6507000000000001</v>
      </c>
      <c r="X2159" s="399">
        <v>1.8289</v>
      </c>
      <c r="Y2159" s="399">
        <v>5.2564000000000002</v>
      </c>
      <c r="Z2159" s="399">
        <v>10.743499999999999</v>
      </c>
    </row>
    <row r="2160" spans="1:26">
      <c r="A2160" s="402">
        <v>45667</v>
      </c>
      <c r="B2160" s="400">
        <v>0.46279999999999999</v>
      </c>
      <c r="C2160" s="400">
        <v>0.4541</v>
      </c>
      <c r="D2160" s="400">
        <v>1.8471</v>
      </c>
      <c r="E2160" s="400">
        <v>1.8047</v>
      </c>
      <c r="F2160" s="400">
        <v>6.4119999999999999</v>
      </c>
      <c r="G2160" s="400">
        <v>6.2975000000000003</v>
      </c>
      <c r="H2160" s="400">
        <v>4.3479999999999999</v>
      </c>
      <c r="I2160" s="400">
        <v>7.0080999999999998</v>
      </c>
      <c r="J2160" s="400">
        <v>6.7929000000000004</v>
      </c>
      <c r="K2160" s="400">
        <v>5.6577000000000002</v>
      </c>
      <c r="L2160" s="400">
        <v>11.5297</v>
      </c>
      <c r="M2160" s="400">
        <v>5.8151000000000002</v>
      </c>
      <c r="N2160" s="400">
        <v>6.72</v>
      </c>
      <c r="O2160" s="400">
        <v>3.7770999999999999</v>
      </c>
      <c r="P2160" s="399">
        <v>2.4546000000000001</v>
      </c>
      <c r="Q2160" s="399">
        <v>5.3804999999999996</v>
      </c>
      <c r="R2160" s="399">
        <v>5.5483000000000002</v>
      </c>
      <c r="S2160" s="399">
        <v>5.4691999999999998</v>
      </c>
      <c r="T2160" s="399">
        <v>14.2903</v>
      </c>
      <c r="U2160" s="399">
        <v>12.4404</v>
      </c>
      <c r="V2160" s="399">
        <v>3.1457000000000002</v>
      </c>
      <c r="W2160" s="399">
        <v>3.6450999999999998</v>
      </c>
      <c r="X2160" s="399">
        <v>1.8254999999999999</v>
      </c>
      <c r="Y2160" s="399">
        <v>5.2526000000000002</v>
      </c>
      <c r="Z2160" s="399">
        <v>10.735099999999999</v>
      </c>
    </row>
    <row r="2161" spans="1:26">
      <c r="A2161" s="402">
        <v>45670</v>
      </c>
      <c r="B2161" s="400">
        <v>0.45469999999999999</v>
      </c>
      <c r="C2161" s="400">
        <v>0.44590000000000002</v>
      </c>
      <c r="D2161" s="400">
        <v>1.8385</v>
      </c>
      <c r="E2161" s="400">
        <v>1.7961</v>
      </c>
      <c r="F2161" s="400">
        <v>6.3925000000000001</v>
      </c>
      <c r="G2161" s="400">
        <v>6.2770000000000001</v>
      </c>
      <c r="H2161" s="400">
        <v>4.3380000000000001</v>
      </c>
      <c r="I2161" s="400">
        <v>6.9886999999999997</v>
      </c>
      <c r="J2161" s="400">
        <v>6.7778</v>
      </c>
      <c r="K2161" s="400">
        <v>5.6448</v>
      </c>
      <c r="L2161" s="400">
        <v>11.521599999999999</v>
      </c>
      <c r="M2161" s="400">
        <v>5.8034999999999997</v>
      </c>
      <c r="N2161" s="400">
        <v>6.7035</v>
      </c>
      <c r="O2161" s="400">
        <v>3.7650999999999999</v>
      </c>
      <c r="P2161" s="399">
        <v>2.4639000000000002</v>
      </c>
      <c r="Q2161" s="399">
        <v>5.3612000000000002</v>
      </c>
      <c r="R2161" s="399">
        <v>5.5381</v>
      </c>
      <c r="S2161" s="399">
        <v>5.4588000000000001</v>
      </c>
      <c r="T2161" s="399">
        <v>14.2659</v>
      </c>
      <c r="U2161" s="399">
        <v>12.413600000000001</v>
      </c>
      <c r="V2161" s="399">
        <v>3.1332</v>
      </c>
      <c r="W2161" s="399">
        <v>3.6335999999999999</v>
      </c>
      <c r="X2161" s="399">
        <v>1.8173999999999999</v>
      </c>
      <c r="Y2161" s="399">
        <v>5.2441000000000004</v>
      </c>
      <c r="Z2161" s="399">
        <v>10.7263</v>
      </c>
    </row>
    <row r="2162" spans="1:26">
      <c r="A2162" s="402">
        <v>45671</v>
      </c>
      <c r="B2162" s="400">
        <v>0.45200000000000001</v>
      </c>
      <c r="C2162" s="400">
        <v>0.44330000000000003</v>
      </c>
      <c r="D2162" s="400">
        <v>1.8354999999999999</v>
      </c>
      <c r="E2162" s="400">
        <v>1.7934000000000001</v>
      </c>
      <c r="F2162" s="400">
        <v>6.3730000000000002</v>
      </c>
      <c r="G2162" s="400">
        <v>6.2628000000000004</v>
      </c>
      <c r="H2162" s="400">
        <v>4.3319000000000001</v>
      </c>
      <c r="I2162" s="400">
        <v>6.9686000000000003</v>
      </c>
      <c r="J2162" s="400">
        <v>6.7637</v>
      </c>
      <c r="K2162" s="400">
        <v>5.6375000000000002</v>
      </c>
      <c r="L2162" s="400">
        <v>11.495200000000001</v>
      </c>
      <c r="M2162" s="400">
        <v>5.7938000000000001</v>
      </c>
      <c r="N2162" s="400">
        <v>6.6985000000000001</v>
      </c>
      <c r="O2162" s="400">
        <v>3.7631000000000001</v>
      </c>
      <c r="P2162" s="399">
        <v>2.4668000000000001</v>
      </c>
      <c r="Q2162" s="399">
        <v>5.3544</v>
      </c>
      <c r="R2162" s="399">
        <v>5.5340999999999996</v>
      </c>
      <c r="S2162" s="399">
        <v>5.4554999999999998</v>
      </c>
      <c r="T2162" s="399">
        <v>14.233000000000001</v>
      </c>
      <c r="U2162" s="399">
        <v>12.389699999999999</v>
      </c>
      <c r="V2162" s="399">
        <v>3.1324000000000001</v>
      </c>
      <c r="W2162" s="399">
        <v>3.6309</v>
      </c>
      <c r="X2162" s="399">
        <v>1.8145</v>
      </c>
      <c r="Y2162" s="399">
        <v>5.24</v>
      </c>
      <c r="Z2162" s="399">
        <v>10.712400000000001</v>
      </c>
    </row>
    <row r="2163" spans="1:26">
      <c r="A2163" s="402">
        <v>45672</v>
      </c>
      <c r="B2163" s="400">
        <v>0.44950000000000001</v>
      </c>
      <c r="C2163" s="400">
        <v>0.44069999999999998</v>
      </c>
      <c r="D2163" s="400">
        <v>1.8353999999999999</v>
      </c>
      <c r="E2163" s="400">
        <v>1.7957000000000001</v>
      </c>
      <c r="F2163" s="400">
        <v>6.4241000000000001</v>
      </c>
      <c r="G2163" s="400">
        <v>6.3102</v>
      </c>
      <c r="H2163" s="400">
        <v>4.3430999999999997</v>
      </c>
      <c r="I2163" s="400">
        <v>7.0209999999999999</v>
      </c>
      <c r="J2163" s="400">
        <v>6.8037999999999998</v>
      </c>
      <c r="K2163" s="400">
        <v>5.6798000000000002</v>
      </c>
      <c r="L2163" s="400">
        <v>11.484</v>
      </c>
      <c r="M2163" s="400">
        <v>5.8403</v>
      </c>
      <c r="N2163" s="400">
        <v>6.7603</v>
      </c>
      <c r="O2163" s="400">
        <v>3.7801999999999998</v>
      </c>
      <c r="P2163" s="399">
        <v>2.4699</v>
      </c>
      <c r="Q2163" s="399">
        <v>5.3596000000000004</v>
      </c>
      <c r="R2163" s="399">
        <v>5.5416999999999996</v>
      </c>
      <c r="S2163" s="399">
        <v>5.4657</v>
      </c>
      <c r="T2163" s="399">
        <v>14.3271</v>
      </c>
      <c r="U2163" s="399">
        <v>12.4597</v>
      </c>
      <c r="V2163" s="399">
        <v>3.1393</v>
      </c>
      <c r="W2163" s="399">
        <v>3.6457999999999999</v>
      </c>
      <c r="X2163" s="399">
        <v>1.8132999999999999</v>
      </c>
      <c r="Y2163" s="399">
        <v>5.2449000000000003</v>
      </c>
      <c r="Z2163" s="399">
        <v>10.745100000000001</v>
      </c>
    </row>
    <row r="2164" spans="1:26">
      <c r="A2164" s="402">
        <v>45673</v>
      </c>
      <c r="B2164" s="400">
        <v>0.44690000000000002</v>
      </c>
      <c r="C2164" s="400">
        <v>0.438</v>
      </c>
      <c r="D2164" s="400">
        <v>1.833</v>
      </c>
      <c r="E2164" s="400">
        <v>1.7927999999999999</v>
      </c>
      <c r="F2164" s="400">
        <v>6.4184999999999999</v>
      </c>
      <c r="G2164" s="400">
        <v>6.3110999999999997</v>
      </c>
      <c r="H2164" s="400">
        <v>4.3433000000000002</v>
      </c>
      <c r="I2164" s="400">
        <v>7.0148999999999999</v>
      </c>
      <c r="J2164" s="400">
        <v>6.8132999999999999</v>
      </c>
      <c r="K2164" s="400">
        <v>5.6871</v>
      </c>
      <c r="L2164" s="400">
        <v>11.5037</v>
      </c>
      <c r="M2164" s="400">
        <v>5.8479999999999999</v>
      </c>
      <c r="N2164" s="400">
        <v>6.7698</v>
      </c>
      <c r="O2164" s="400">
        <v>3.7789999999999999</v>
      </c>
      <c r="P2164" s="399">
        <v>2.4275000000000002</v>
      </c>
      <c r="Q2164" s="399">
        <v>5.3594999999999997</v>
      </c>
      <c r="R2164" s="399">
        <v>5.54</v>
      </c>
      <c r="S2164" s="399">
        <v>5.4640000000000004</v>
      </c>
      <c r="T2164" s="399">
        <v>14.3157</v>
      </c>
      <c r="U2164" s="399">
        <v>12.462300000000001</v>
      </c>
      <c r="V2164" s="399">
        <v>3.1387</v>
      </c>
      <c r="W2164" s="399">
        <v>3.6446999999999998</v>
      </c>
      <c r="X2164" s="399">
        <v>1.8115000000000001</v>
      </c>
      <c r="Y2164" s="399">
        <v>5.2450000000000001</v>
      </c>
      <c r="Z2164" s="399">
        <v>10.749499999999999</v>
      </c>
    </row>
    <row r="2165" spans="1:26">
      <c r="A2165" s="402">
        <v>45674</v>
      </c>
      <c r="B2165" s="400">
        <v>0.44429999999999997</v>
      </c>
      <c r="C2165" s="400">
        <v>0.43530000000000002</v>
      </c>
      <c r="D2165" s="400">
        <v>1.8305</v>
      </c>
      <c r="E2165" s="400">
        <v>1.7901</v>
      </c>
      <c r="F2165" s="400">
        <v>6.4366000000000003</v>
      </c>
      <c r="G2165" s="400">
        <v>6.3220999999999998</v>
      </c>
      <c r="H2165" s="400">
        <v>4.3475999999999999</v>
      </c>
      <c r="I2165" s="400">
        <v>7.0338000000000003</v>
      </c>
      <c r="J2165" s="400">
        <v>6.8189000000000002</v>
      </c>
      <c r="K2165" s="400">
        <v>5.6867000000000001</v>
      </c>
      <c r="L2165" s="400">
        <v>11.5143</v>
      </c>
      <c r="M2165" s="400">
        <v>5.8502000000000001</v>
      </c>
      <c r="N2165" s="400">
        <v>6.7720000000000002</v>
      </c>
      <c r="O2165" s="400">
        <v>3.7774999999999999</v>
      </c>
      <c r="P2165" s="399">
        <v>2.4083000000000001</v>
      </c>
      <c r="Q2165" s="399">
        <v>5.3571999999999997</v>
      </c>
      <c r="R2165" s="399">
        <v>5.5385</v>
      </c>
      <c r="S2165" s="399">
        <v>5.4622000000000002</v>
      </c>
      <c r="T2165" s="399">
        <v>14.350099999999999</v>
      </c>
      <c r="U2165" s="399">
        <v>12.482699999999999</v>
      </c>
      <c r="V2165" s="399">
        <v>3.1341000000000001</v>
      </c>
      <c r="W2165" s="399">
        <v>3.6425999999999998</v>
      </c>
      <c r="X2165" s="399">
        <v>1.8093999999999999</v>
      </c>
      <c r="Y2165" s="399">
        <v>5.2466999999999997</v>
      </c>
      <c r="Z2165" s="399">
        <v>10.767799999999999</v>
      </c>
    </row>
    <row r="2166" spans="1:26">
      <c r="A2166" s="402">
        <v>45677</v>
      </c>
      <c r="B2166" s="400">
        <v>0.43619999999999998</v>
      </c>
      <c r="C2166" s="400">
        <v>0.42720000000000002</v>
      </c>
      <c r="D2166" s="400">
        <v>1.8225</v>
      </c>
      <c r="E2166" s="400">
        <v>1.7822</v>
      </c>
      <c r="F2166" s="400">
        <v>6.4311999999999996</v>
      </c>
      <c r="G2166" s="400">
        <v>6.3194999999999997</v>
      </c>
      <c r="H2166" s="400">
        <v>4.3432000000000004</v>
      </c>
      <c r="I2166" s="400">
        <v>7.0284000000000004</v>
      </c>
      <c r="J2166" s="400">
        <v>6.8158000000000003</v>
      </c>
      <c r="K2166" s="400">
        <v>5.6786000000000003</v>
      </c>
      <c r="L2166" s="400">
        <v>11.5252</v>
      </c>
      <c r="M2166" s="400">
        <v>5.8396999999999997</v>
      </c>
      <c r="N2166" s="400">
        <v>6.7653999999999996</v>
      </c>
      <c r="O2166" s="400">
        <v>3.7696999999999998</v>
      </c>
      <c r="P2166" s="399">
        <v>2.3889999999999998</v>
      </c>
      <c r="Q2166" s="399">
        <v>5.3522999999999996</v>
      </c>
      <c r="R2166" s="399">
        <v>5.5309999999999997</v>
      </c>
      <c r="S2166" s="399">
        <v>5.4550000000000001</v>
      </c>
      <c r="T2166" s="399">
        <v>14.345499999999999</v>
      </c>
      <c r="U2166" s="399">
        <v>12.4833</v>
      </c>
      <c r="V2166" s="399">
        <v>3.1284999999999998</v>
      </c>
      <c r="W2166" s="399">
        <v>3.6343000000000001</v>
      </c>
      <c r="X2166" s="399">
        <v>1.8024</v>
      </c>
      <c r="Y2166" s="399">
        <v>5.2408999999999999</v>
      </c>
      <c r="Z2166" s="399">
        <v>10.764699999999999</v>
      </c>
    </row>
    <row r="2167" spans="1:26">
      <c r="A2167" s="402">
        <v>45678</v>
      </c>
      <c r="B2167" s="400">
        <v>0.43359999999999999</v>
      </c>
      <c r="C2167" s="400">
        <v>0.42449999999999999</v>
      </c>
      <c r="D2167" s="400">
        <v>1.82</v>
      </c>
      <c r="E2167" s="400">
        <v>1.7797000000000001</v>
      </c>
      <c r="F2167" s="400">
        <v>6.4375999999999998</v>
      </c>
      <c r="G2167" s="400">
        <v>6.3243</v>
      </c>
      <c r="H2167" s="400">
        <v>4.3422000000000001</v>
      </c>
      <c r="I2167" s="400">
        <v>7.0350000000000001</v>
      </c>
      <c r="J2167" s="400">
        <v>6.83</v>
      </c>
      <c r="K2167" s="400">
        <v>5.6985999999999999</v>
      </c>
      <c r="L2167" s="400">
        <v>11.531599999999999</v>
      </c>
      <c r="M2167" s="400">
        <v>5.8578000000000001</v>
      </c>
      <c r="N2167" s="400">
        <v>6.7904</v>
      </c>
      <c r="O2167" s="400">
        <v>3.7684000000000002</v>
      </c>
      <c r="P2167" s="399">
        <v>2.3843000000000001</v>
      </c>
      <c r="Q2167" s="399">
        <v>5.3681000000000001</v>
      </c>
      <c r="R2167" s="399">
        <v>5.5292000000000003</v>
      </c>
      <c r="S2167" s="399">
        <v>5.4531999999999998</v>
      </c>
      <c r="T2167" s="399">
        <v>14.357799999999999</v>
      </c>
      <c r="U2167" s="399">
        <v>12.492100000000001</v>
      </c>
      <c r="V2167" s="399">
        <v>3.1267999999999998</v>
      </c>
      <c r="W2167" s="399">
        <v>3.633</v>
      </c>
      <c r="X2167" s="399">
        <v>1.8</v>
      </c>
      <c r="Y2167" s="399">
        <v>5.2390999999999996</v>
      </c>
      <c r="Z2167" s="399">
        <v>10.766500000000001</v>
      </c>
    </row>
    <row r="2168" spans="1:26">
      <c r="A2168" s="402">
        <v>45679</v>
      </c>
      <c r="B2168" s="400">
        <v>0.43090000000000001</v>
      </c>
      <c r="C2168" s="400">
        <v>0.42180000000000001</v>
      </c>
      <c r="D2168" s="400">
        <v>1.8171999999999999</v>
      </c>
      <c r="E2168" s="400">
        <v>1.7768999999999999</v>
      </c>
      <c r="F2168" s="400">
        <v>6.4363999999999999</v>
      </c>
      <c r="G2168" s="400">
        <v>6.3211000000000004</v>
      </c>
      <c r="H2168" s="400">
        <v>4.3398000000000003</v>
      </c>
      <c r="I2168" s="400">
        <v>7.0339</v>
      </c>
      <c r="J2168" s="400">
        <v>6.8201000000000001</v>
      </c>
      <c r="K2168" s="400">
        <v>5.6836000000000002</v>
      </c>
      <c r="L2168" s="400">
        <v>11.5381</v>
      </c>
      <c r="M2168" s="400">
        <v>5.8494000000000002</v>
      </c>
      <c r="N2168" s="400">
        <v>6.7817999999999996</v>
      </c>
      <c r="O2168" s="400">
        <v>3.7654000000000001</v>
      </c>
      <c r="P2168" s="399">
        <v>2.3643999999999998</v>
      </c>
      <c r="Q2168" s="399">
        <v>5.3742999999999999</v>
      </c>
      <c r="R2168" s="399">
        <v>5.5266999999999999</v>
      </c>
      <c r="S2168" s="399">
        <v>5.4504000000000001</v>
      </c>
      <c r="T2168" s="399">
        <v>14.3569</v>
      </c>
      <c r="U2168" s="399">
        <v>12.4876</v>
      </c>
      <c r="V2168" s="399">
        <v>3.125</v>
      </c>
      <c r="W2168" s="399">
        <v>3.63</v>
      </c>
      <c r="X2168" s="399">
        <v>1.7974000000000001</v>
      </c>
      <c r="Y2168" s="399">
        <v>5.2367999999999997</v>
      </c>
      <c r="Z2168" s="399">
        <v>10.763299999999999</v>
      </c>
    </row>
    <row r="2169" spans="1:26">
      <c r="A2169" s="402">
        <v>45680</v>
      </c>
      <c r="B2169" s="400">
        <v>0.42820000000000003</v>
      </c>
      <c r="C2169" s="400">
        <v>0.41899999999999998</v>
      </c>
      <c r="D2169" s="400">
        <v>1.8139000000000001</v>
      </c>
      <c r="E2169" s="400">
        <v>1.7735000000000001</v>
      </c>
      <c r="F2169" s="400">
        <v>6.4131999999999998</v>
      </c>
      <c r="G2169" s="400">
        <v>6.3013000000000003</v>
      </c>
      <c r="H2169" s="400">
        <v>4.3338000000000001</v>
      </c>
      <c r="I2169" s="400">
        <v>7.0103</v>
      </c>
      <c r="J2169" s="400">
        <v>6.8045999999999998</v>
      </c>
      <c r="K2169" s="400">
        <v>5.6611000000000002</v>
      </c>
      <c r="L2169" s="400">
        <v>11.532500000000001</v>
      </c>
      <c r="M2169" s="400">
        <v>5.8334999999999999</v>
      </c>
      <c r="N2169" s="400">
        <v>6.7592999999999996</v>
      </c>
      <c r="O2169" s="400">
        <v>3.7610000000000001</v>
      </c>
      <c r="P2169" s="399">
        <v>2.3567999999999998</v>
      </c>
      <c r="Q2169" s="399">
        <v>5.3669000000000002</v>
      </c>
      <c r="R2169" s="399">
        <v>5.5217000000000001</v>
      </c>
      <c r="S2169" s="399">
        <v>5.4451999999999998</v>
      </c>
      <c r="T2169" s="399">
        <v>14.319800000000001</v>
      </c>
      <c r="U2169" s="399">
        <v>12.457100000000001</v>
      </c>
      <c r="V2169" s="399">
        <v>3.1219999999999999</v>
      </c>
      <c r="W2169" s="399">
        <v>3.6259000000000001</v>
      </c>
      <c r="X2169" s="399">
        <v>1.7946</v>
      </c>
      <c r="Y2169" s="399">
        <v>5.2343999999999999</v>
      </c>
      <c r="Z2169" s="399">
        <v>10.752700000000001</v>
      </c>
    </row>
    <row r="2170" spans="1:26">
      <c r="A2170" s="402">
        <v>45681</v>
      </c>
      <c r="B2170" s="400">
        <v>0.4254</v>
      </c>
      <c r="C2170" s="400">
        <v>0.4163</v>
      </c>
      <c r="D2170" s="400">
        <v>1.8106</v>
      </c>
      <c r="E2170" s="400">
        <v>1.7704</v>
      </c>
      <c r="F2170" s="400">
        <v>6.4074999999999998</v>
      </c>
      <c r="G2170" s="400">
        <v>6.2954999999999997</v>
      </c>
      <c r="H2170" s="400">
        <v>4.3285999999999998</v>
      </c>
      <c r="I2170" s="400">
        <v>7.0049000000000001</v>
      </c>
      <c r="J2170" s="400">
        <v>6.8055000000000003</v>
      </c>
      <c r="K2170" s="400">
        <v>5.6679000000000004</v>
      </c>
      <c r="L2170" s="400">
        <v>11.5243</v>
      </c>
      <c r="M2170" s="400">
        <v>5.8331</v>
      </c>
      <c r="N2170" s="400">
        <v>6.7664</v>
      </c>
      <c r="O2170" s="400">
        <v>3.7595000000000001</v>
      </c>
      <c r="P2170" s="399">
        <v>2.3618000000000001</v>
      </c>
      <c r="Q2170" s="399">
        <v>5.3714000000000004</v>
      </c>
      <c r="R2170" s="399">
        <v>5.5176999999999996</v>
      </c>
      <c r="S2170" s="399">
        <v>5.4416000000000002</v>
      </c>
      <c r="T2170" s="399">
        <v>14.3131</v>
      </c>
      <c r="U2170" s="399">
        <v>12.448700000000001</v>
      </c>
      <c r="V2170" s="399">
        <v>3.1206999999999998</v>
      </c>
      <c r="W2170" s="399">
        <v>3.6232000000000002</v>
      </c>
      <c r="X2170" s="399">
        <v>1.7911999999999999</v>
      </c>
      <c r="Y2170" s="399">
        <v>5.2308000000000003</v>
      </c>
      <c r="Z2170" s="399">
        <v>10.748900000000001</v>
      </c>
    </row>
    <row r="2171" spans="1:26">
      <c r="A2171" s="402">
        <v>45684</v>
      </c>
      <c r="B2171" s="400">
        <v>0.41739999999999999</v>
      </c>
      <c r="C2171" s="400">
        <v>0.40820000000000001</v>
      </c>
      <c r="D2171" s="400">
        <v>1.8030999999999999</v>
      </c>
      <c r="E2171" s="400">
        <v>1.7626999999999999</v>
      </c>
      <c r="F2171" s="400">
        <v>6.4116999999999997</v>
      </c>
      <c r="G2171" s="400">
        <v>6.2912999999999997</v>
      </c>
      <c r="H2171" s="400">
        <v>4.3254000000000001</v>
      </c>
      <c r="I2171" s="400">
        <v>7.0091999999999999</v>
      </c>
      <c r="J2171" s="400">
        <v>6.8212000000000002</v>
      </c>
      <c r="K2171" s="400">
        <v>5.6923000000000004</v>
      </c>
      <c r="L2171" s="400">
        <v>11.520200000000001</v>
      </c>
      <c r="M2171" s="400">
        <v>5.8498000000000001</v>
      </c>
      <c r="N2171" s="400">
        <v>6.7903000000000002</v>
      </c>
      <c r="O2171" s="400">
        <v>3.7509999999999999</v>
      </c>
      <c r="P2171" s="399">
        <v>2.3582000000000001</v>
      </c>
      <c r="Q2171" s="399">
        <v>5.3632</v>
      </c>
      <c r="R2171" s="399">
        <v>5.5114000000000001</v>
      </c>
      <c r="S2171" s="399">
        <v>5.4345999999999997</v>
      </c>
      <c r="T2171" s="399">
        <v>14.3256</v>
      </c>
      <c r="U2171" s="399">
        <v>12.445600000000001</v>
      </c>
      <c r="V2171" s="399">
        <v>3.1118999999999999</v>
      </c>
      <c r="W2171" s="399">
        <v>3.6147999999999998</v>
      </c>
      <c r="X2171" s="399">
        <v>1.7842</v>
      </c>
      <c r="Y2171" s="399">
        <v>5.2256</v>
      </c>
      <c r="Z2171" s="399">
        <v>10.751799999999999</v>
      </c>
    </row>
    <row r="2172" spans="1:26">
      <c r="A2172" s="402">
        <v>45685</v>
      </c>
      <c r="B2172" s="400">
        <v>0.4148</v>
      </c>
      <c r="C2172" s="400">
        <v>0.40550000000000003</v>
      </c>
      <c r="D2172" s="400">
        <v>1.8006</v>
      </c>
      <c r="E2172" s="400">
        <v>1.7611000000000001</v>
      </c>
      <c r="F2172" s="400">
        <v>6.4024999999999999</v>
      </c>
      <c r="G2172" s="400">
        <v>6.2865000000000002</v>
      </c>
      <c r="H2172" s="400">
        <v>4.3211000000000004</v>
      </c>
      <c r="I2172" s="400">
        <v>6.9997999999999996</v>
      </c>
      <c r="J2172" s="400">
        <v>6.8098999999999998</v>
      </c>
      <c r="K2172" s="400">
        <v>5.6844000000000001</v>
      </c>
      <c r="L2172" s="400">
        <v>11.525700000000001</v>
      </c>
      <c r="M2172" s="400">
        <v>5.8491</v>
      </c>
      <c r="N2172" s="400">
        <v>6.7866</v>
      </c>
      <c r="O2172" s="400">
        <v>3.7494000000000001</v>
      </c>
      <c r="P2172" s="399">
        <v>2.3488000000000002</v>
      </c>
      <c r="Q2172" s="399">
        <v>5.3639999999999999</v>
      </c>
      <c r="R2172" s="399">
        <v>5.5083000000000002</v>
      </c>
      <c r="S2172" s="399">
        <v>5.4318999999999997</v>
      </c>
      <c r="T2172" s="399">
        <v>14.3118</v>
      </c>
      <c r="U2172" s="399">
        <v>12.4384</v>
      </c>
      <c r="V2172" s="399">
        <v>3.1105</v>
      </c>
      <c r="W2172" s="399">
        <v>3.6137999999999999</v>
      </c>
      <c r="X2172" s="399">
        <v>1.7815000000000001</v>
      </c>
      <c r="Y2172" s="399">
        <v>5.2225000000000001</v>
      </c>
      <c r="Z2172" s="399">
        <v>10.7438</v>
      </c>
    </row>
    <row r="2173" spans="1:26">
      <c r="A2173" s="402">
        <v>45686</v>
      </c>
      <c r="B2173" s="400">
        <v>0.41210000000000002</v>
      </c>
      <c r="C2173" s="400">
        <v>0.40279999999999999</v>
      </c>
      <c r="D2173" s="400">
        <v>1.7978000000000001</v>
      </c>
      <c r="E2173" s="400">
        <v>1.7582</v>
      </c>
      <c r="F2173" s="400">
        <v>6.3914</v>
      </c>
      <c r="G2173" s="400">
        <v>6.2808999999999999</v>
      </c>
      <c r="H2173" s="400">
        <v>4.3189000000000002</v>
      </c>
      <c r="I2173" s="400">
        <v>6.9884000000000004</v>
      </c>
      <c r="J2173" s="400">
        <v>6.8086000000000002</v>
      </c>
      <c r="K2173" s="400">
        <v>5.6779000000000002</v>
      </c>
      <c r="L2173" s="400">
        <v>11.5345</v>
      </c>
      <c r="M2173" s="400">
        <v>5.8398000000000003</v>
      </c>
      <c r="N2173" s="400">
        <v>6.7742000000000004</v>
      </c>
      <c r="O2173" s="400">
        <v>3.7467999999999999</v>
      </c>
      <c r="P2173" s="399">
        <v>2.3243</v>
      </c>
      <c r="Q2173" s="399">
        <v>5.3642000000000003</v>
      </c>
      <c r="R2173" s="399">
        <v>5.5049000000000001</v>
      </c>
      <c r="S2173" s="399">
        <v>5.4290000000000003</v>
      </c>
      <c r="T2173" s="399">
        <v>14.2934</v>
      </c>
      <c r="U2173" s="399">
        <v>12.430999999999999</v>
      </c>
      <c r="V2173" s="399">
        <v>3.1097999999999999</v>
      </c>
      <c r="W2173" s="399">
        <v>3.6114000000000002</v>
      </c>
      <c r="X2173" s="399">
        <v>1.7791999999999999</v>
      </c>
      <c r="Y2173" s="399">
        <v>5.2202000000000002</v>
      </c>
      <c r="Z2173" s="399">
        <v>10.740600000000001</v>
      </c>
    </row>
    <row r="2174" spans="1:26">
      <c r="A2174" s="402">
        <v>45687</v>
      </c>
      <c r="B2174" s="400">
        <v>0.40970000000000001</v>
      </c>
      <c r="C2174" s="400">
        <v>0.4002</v>
      </c>
      <c r="D2174" s="400">
        <v>1.7964</v>
      </c>
      <c r="E2174" s="400">
        <v>1.7565</v>
      </c>
      <c r="F2174" s="400">
        <v>6.4069000000000003</v>
      </c>
      <c r="G2174" s="400">
        <v>6.2911999999999999</v>
      </c>
      <c r="H2174" s="400">
        <v>4.3243999999999998</v>
      </c>
      <c r="I2174" s="400">
        <v>7.0038</v>
      </c>
      <c r="J2174" s="400">
        <v>6.8154000000000003</v>
      </c>
      <c r="K2174" s="400">
        <v>5.6849999999999996</v>
      </c>
      <c r="L2174" s="400">
        <v>11.5083</v>
      </c>
      <c r="M2174" s="400">
        <v>5.8445</v>
      </c>
      <c r="N2174" s="400">
        <v>6.7804000000000002</v>
      </c>
      <c r="O2174" s="400">
        <v>3.7454999999999998</v>
      </c>
      <c r="P2174" s="399">
        <v>2.3161999999999998</v>
      </c>
      <c r="Q2174" s="399">
        <v>5.3620999999999999</v>
      </c>
      <c r="R2174" s="399">
        <v>5.5056000000000003</v>
      </c>
      <c r="S2174" s="399">
        <v>5.4287999999999998</v>
      </c>
      <c r="T2174" s="399">
        <v>14.319900000000001</v>
      </c>
      <c r="U2174" s="399">
        <v>12.449400000000001</v>
      </c>
      <c r="V2174" s="399">
        <v>3.1067</v>
      </c>
      <c r="W2174" s="399">
        <v>3.6095000000000002</v>
      </c>
      <c r="X2174" s="399">
        <v>1.7782</v>
      </c>
      <c r="Y2174" s="399">
        <v>5.2225000000000001</v>
      </c>
      <c r="Z2174" s="399">
        <v>10.755699999999999</v>
      </c>
    </row>
    <row r="2175" spans="1:26">
      <c r="A2175" s="402">
        <v>45688</v>
      </c>
      <c r="B2175" s="400">
        <v>0.40720000000000001</v>
      </c>
      <c r="C2175" s="400">
        <v>0.39760000000000001</v>
      </c>
      <c r="D2175" s="400">
        <v>1.7952999999999999</v>
      </c>
      <c r="E2175" s="400">
        <v>1.7547999999999999</v>
      </c>
      <c r="F2175" s="400">
        <v>6.4268000000000001</v>
      </c>
      <c r="G2175" s="400">
        <v>6.2975000000000003</v>
      </c>
      <c r="H2175" s="400">
        <v>4.3324999999999996</v>
      </c>
      <c r="I2175" s="400">
        <v>7.0239000000000003</v>
      </c>
      <c r="J2175" s="400">
        <v>6.8117000000000001</v>
      </c>
      <c r="K2175" s="400">
        <v>5.6734</v>
      </c>
      <c r="L2175" s="400">
        <v>11.4916</v>
      </c>
      <c r="M2175" s="400">
        <v>5.8342999999999998</v>
      </c>
      <c r="N2175" s="400">
        <v>6.7610999999999999</v>
      </c>
      <c r="O2175" s="400">
        <v>3.7454999999999998</v>
      </c>
      <c r="P2175" s="399">
        <v>2.2949000000000002</v>
      </c>
      <c r="Q2175" s="399">
        <v>5.3528000000000002</v>
      </c>
      <c r="R2175" s="399">
        <v>5.5072000000000001</v>
      </c>
      <c r="S2175" s="399">
        <v>5.4287999999999998</v>
      </c>
      <c r="T2175" s="399">
        <v>14.357900000000001</v>
      </c>
      <c r="U2175" s="399">
        <v>12.461</v>
      </c>
      <c r="V2175" s="399">
        <v>3.1093999999999999</v>
      </c>
      <c r="W2175" s="399">
        <v>3.6103000000000001</v>
      </c>
      <c r="X2175" s="399">
        <v>1.7775000000000001</v>
      </c>
      <c r="Y2175" s="399">
        <v>5.2263999999999999</v>
      </c>
      <c r="Z2175" s="399">
        <v>10.778</v>
      </c>
    </row>
    <row r="2176" spans="1:26">
      <c r="A2176" s="402">
        <v>45691</v>
      </c>
      <c r="B2176" s="400">
        <v>0.48270000000000002</v>
      </c>
      <c r="C2176" s="400">
        <v>0.52080000000000004</v>
      </c>
      <c r="D2176" s="400">
        <v>1.8405</v>
      </c>
      <c r="E2176" s="400">
        <v>1.8223</v>
      </c>
      <c r="F2176" s="400">
        <v>6.5903</v>
      </c>
      <c r="G2176" s="400">
        <v>6.4648000000000003</v>
      </c>
      <c r="H2176" s="400">
        <v>4.4073000000000002</v>
      </c>
      <c r="I2176" s="400">
        <v>7.1474000000000002</v>
      </c>
      <c r="J2176" s="400">
        <v>6.8761000000000001</v>
      </c>
      <c r="K2176" s="400">
        <v>5.7377000000000002</v>
      </c>
      <c r="L2176" s="400">
        <v>11.513</v>
      </c>
      <c r="M2176" s="400">
        <v>5.9051999999999998</v>
      </c>
      <c r="N2176" s="400">
        <v>6.8257000000000003</v>
      </c>
      <c r="O2176" s="400">
        <v>3.7690999999999999</v>
      </c>
      <c r="P2176" s="399">
        <v>2.3365</v>
      </c>
      <c r="Q2176" s="399">
        <v>5.3376999999999999</v>
      </c>
      <c r="R2176" s="399">
        <v>5.52</v>
      </c>
      <c r="S2176" s="399">
        <v>5.4333</v>
      </c>
      <c r="T2176" s="399">
        <v>14.3216</v>
      </c>
      <c r="U2176" s="399">
        <v>12.4466</v>
      </c>
      <c r="V2176" s="399">
        <v>3.1436999999999999</v>
      </c>
      <c r="W2176" s="399">
        <v>3.6356999999999999</v>
      </c>
      <c r="X2176" s="399">
        <v>1.8614999999999999</v>
      </c>
      <c r="Y2176" s="399">
        <v>5.3072999999999997</v>
      </c>
      <c r="Z2176" s="399">
        <v>10.8613</v>
      </c>
    </row>
    <row r="2177" spans="1:26">
      <c r="A2177" s="402">
        <v>45692</v>
      </c>
      <c r="B2177" s="400">
        <v>0.48</v>
      </c>
      <c r="C2177" s="400">
        <v>0.5181</v>
      </c>
      <c r="D2177" s="400">
        <v>1.8375999999999999</v>
      </c>
      <c r="E2177" s="400">
        <v>1.8194999999999999</v>
      </c>
      <c r="F2177" s="400">
        <v>6.5829000000000004</v>
      </c>
      <c r="G2177" s="400">
        <v>6.4622999999999999</v>
      </c>
      <c r="H2177" s="400">
        <v>4.4066999999999998</v>
      </c>
      <c r="I2177" s="400">
        <v>7.14</v>
      </c>
      <c r="J2177" s="400">
        <v>6.8705999999999996</v>
      </c>
      <c r="K2177" s="400">
        <v>5.7415000000000003</v>
      </c>
      <c r="L2177" s="400">
        <v>11.4956</v>
      </c>
      <c r="M2177" s="400">
        <v>5.907</v>
      </c>
      <c r="N2177" s="400">
        <v>6.8323</v>
      </c>
      <c r="O2177" s="400">
        <v>3.7675000000000001</v>
      </c>
      <c r="P2177" s="399">
        <v>2.3092999999999999</v>
      </c>
      <c r="Q2177" s="399">
        <v>5.3402000000000003</v>
      </c>
      <c r="R2177" s="399">
        <v>5.5164999999999997</v>
      </c>
      <c r="S2177" s="399">
        <v>5.43</v>
      </c>
      <c r="T2177" s="399">
        <v>14.3111</v>
      </c>
      <c r="U2177" s="399">
        <v>12.4445</v>
      </c>
      <c r="V2177" s="399">
        <v>3.1440000000000001</v>
      </c>
      <c r="W2177" s="399">
        <v>3.6337999999999999</v>
      </c>
      <c r="X2177" s="399">
        <v>1.859</v>
      </c>
      <c r="Y2177" s="399">
        <v>5.3056999999999999</v>
      </c>
      <c r="Z2177" s="399">
        <v>10.8651</v>
      </c>
    </row>
    <row r="2178" spans="1:26">
      <c r="A2178" s="402">
        <v>45693</v>
      </c>
      <c r="B2178" s="400">
        <v>0.4773</v>
      </c>
      <c r="C2178" s="400">
        <v>0.51539999999999997</v>
      </c>
      <c r="D2178" s="400">
        <v>1.8351999999999999</v>
      </c>
      <c r="E2178" s="400">
        <v>1.8170999999999999</v>
      </c>
      <c r="F2178" s="400">
        <v>6.61</v>
      </c>
      <c r="G2178" s="400">
        <v>6.4855999999999998</v>
      </c>
      <c r="H2178" s="400">
        <v>4.4097999999999997</v>
      </c>
      <c r="I2178" s="400">
        <v>7.1680000000000001</v>
      </c>
      <c r="J2178" s="400">
        <v>6.9055999999999997</v>
      </c>
      <c r="K2178" s="400">
        <v>5.7801</v>
      </c>
      <c r="L2178" s="400">
        <v>11.4899</v>
      </c>
      <c r="M2178" s="400">
        <v>5.9347000000000003</v>
      </c>
      <c r="N2178" s="400">
        <v>6.8731</v>
      </c>
      <c r="O2178" s="400">
        <v>3.7681</v>
      </c>
      <c r="P2178" s="399">
        <v>2.2833999999999999</v>
      </c>
      <c r="Q2178" s="399">
        <v>5.3491999999999997</v>
      </c>
      <c r="R2178" s="399">
        <v>5.5159000000000002</v>
      </c>
      <c r="S2178" s="399">
        <v>5.4295999999999998</v>
      </c>
      <c r="T2178" s="399">
        <v>14.3575</v>
      </c>
      <c r="U2178" s="399">
        <v>12.484400000000001</v>
      </c>
      <c r="V2178" s="399">
        <v>3.1436000000000002</v>
      </c>
      <c r="W2178" s="399">
        <v>3.6337999999999999</v>
      </c>
      <c r="X2178" s="399">
        <v>1.8568</v>
      </c>
      <c r="Y2178" s="399">
        <v>5.3057999999999996</v>
      </c>
      <c r="Z2178" s="399">
        <v>10.8779</v>
      </c>
    </row>
    <row r="2179" spans="1:26">
      <c r="A2179" s="402">
        <v>45694</v>
      </c>
      <c r="B2179" s="400">
        <v>0.47470000000000001</v>
      </c>
      <c r="C2179" s="400">
        <v>0.51270000000000004</v>
      </c>
      <c r="D2179" s="400">
        <v>1.8323</v>
      </c>
      <c r="E2179" s="400">
        <v>1.8144</v>
      </c>
      <c r="F2179" s="400">
        <v>6.6044999999999998</v>
      </c>
      <c r="G2179" s="400">
        <v>6.4856999999999996</v>
      </c>
      <c r="H2179" s="400">
        <v>4.4062000000000001</v>
      </c>
      <c r="I2179" s="400">
        <v>7.1623999999999999</v>
      </c>
      <c r="J2179" s="400">
        <v>6.9093</v>
      </c>
      <c r="K2179" s="400">
        <v>5.7786</v>
      </c>
      <c r="L2179" s="400">
        <v>11.526199999999999</v>
      </c>
      <c r="M2179" s="400">
        <v>5.9307999999999996</v>
      </c>
      <c r="N2179" s="400">
        <v>6.8674999999999997</v>
      </c>
      <c r="O2179" s="400">
        <v>3.766</v>
      </c>
      <c r="P2179" s="399">
        <v>2.2645</v>
      </c>
      <c r="Q2179" s="399">
        <v>5.3506999999999998</v>
      </c>
      <c r="R2179" s="399">
        <v>5.5129000000000001</v>
      </c>
      <c r="S2179" s="399">
        <v>5.4271000000000003</v>
      </c>
      <c r="T2179" s="399">
        <v>14.348800000000001</v>
      </c>
      <c r="U2179" s="399">
        <v>12.4856</v>
      </c>
      <c r="V2179" s="399">
        <v>3.1425999999999998</v>
      </c>
      <c r="W2179" s="399">
        <v>3.6324000000000001</v>
      </c>
      <c r="X2179" s="399">
        <v>1.8544</v>
      </c>
      <c r="Y2179" s="399">
        <v>5.3033999999999999</v>
      </c>
      <c r="Z2179" s="399">
        <v>10.8766</v>
      </c>
    </row>
    <row r="2180" spans="1:26">
      <c r="A2180" s="402">
        <v>45695</v>
      </c>
      <c r="B2180" s="400">
        <v>0.47189999999999999</v>
      </c>
      <c r="C2180" s="400">
        <v>0.50990000000000002</v>
      </c>
      <c r="D2180" s="400">
        <v>1.8293999999999999</v>
      </c>
      <c r="E2180" s="400">
        <v>1.8112999999999999</v>
      </c>
      <c r="F2180" s="400">
        <v>6.5877999999999997</v>
      </c>
      <c r="G2180" s="400">
        <v>6.4664999999999999</v>
      </c>
      <c r="H2180" s="400">
        <v>4.4020999999999999</v>
      </c>
      <c r="I2180" s="400">
        <v>7.1454000000000004</v>
      </c>
      <c r="J2180" s="400">
        <v>6.8939000000000004</v>
      </c>
      <c r="K2180" s="400">
        <v>5.7595999999999998</v>
      </c>
      <c r="L2180" s="400">
        <v>11.5129</v>
      </c>
      <c r="M2180" s="400">
        <v>5.9147999999999996</v>
      </c>
      <c r="N2180" s="400">
        <v>6.8468999999999998</v>
      </c>
      <c r="O2180" s="400">
        <v>3.7559999999999998</v>
      </c>
      <c r="P2180" s="399">
        <v>2.2639999999999998</v>
      </c>
      <c r="Q2180" s="399">
        <v>5.35</v>
      </c>
      <c r="R2180" s="399">
        <v>5.5091000000000001</v>
      </c>
      <c r="S2180" s="399">
        <v>5.423</v>
      </c>
      <c r="T2180" s="399">
        <v>14.3226</v>
      </c>
      <c r="U2180" s="399">
        <v>12.4544</v>
      </c>
      <c r="V2180" s="399">
        <v>3.141</v>
      </c>
      <c r="W2180" s="399">
        <v>3.6244000000000001</v>
      </c>
      <c r="X2180" s="399">
        <v>1.8516999999999999</v>
      </c>
      <c r="Y2180" s="399">
        <v>5.3005000000000004</v>
      </c>
      <c r="Z2180" s="399">
        <v>10.865600000000001</v>
      </c>
    </row>
    <row r="2181" spans="1:26">
      <c r="A2181" s="402">
        <v>45698</v>
      </c>
      <c r="B2181" s="400">
        <v>0.46389999999999998</v>
      </c>
      <c r="C2181" s="400">
        <v>0.50190000000000001</v>
      </c>
      <c r="D2181" s="400">
        <v>1.8220000000000001</v>
      </c>
      <c r="E2181" s="400">
        <v>1.8036000000000001</v>
      </c>
      <c r="F2181" s="400">
        <v>6.5852000000000004</v>
      </c>
      <c r="G2181" s="400">
        <v>6.4641000000000002</v>
      </c>
      <c r="H2181" s="400">
        <v>4.3966000000000003</v>
      </c>
      <c r="I2181" s="400">
        <v>7.1425999999999998</v>
      </c>
      <c r="J2181" s="400">
        <v>6.8814000000000002</v>
      </c>
      <c r="K2181" s="400">
        <v>5.7432999999999996</v>
      </c>
      <c r="L2181" s="400">
        <v>11.499599999999999</v>
      </c>
      <c r="M2181" s="400">
        <v>5.9029999999999996</v>
      </c>
      <c r="N2181" s="400">
        <v>6.8293999999999997</v>
      </c>
      <c r="O2181" s="400">
        <v>3.7429999999999999</v>
      </c>
      <c r="P2181" s="399">
        <v>2.2641</v>
      </c>
      <c r="Q2181" s="399">
        <v>5.3406000000000002</v>
      </c>
      <c r="R2181" s="399">
        <v>5.5023</v>
      </c>
      <c r="S2181" s="399">
        <v>5.4161999999999999</v>
      </c>
      <c r="T2181" s="399">
        <v>14.321199999999999</v>
      </c>
      <c r="U2181" s="399">
        <v>12.454599999999999</v>
      </c>
      <c r="V2181" s="399">
        <v>3.1293000000000002</v>
      </c>
      <c r="W2181" s="399">
        <v>3.6122999999999998</v>
      </c>
      <c r="X2181" s="399">
        <v>1.8444</v>
      </c>
      <c r="Y2181" s="399">
        <v>5.2953000000000001</v>
      </c>
      <c r="Z2181" s="399">
        <v>10.8619</v>
      </c>
    </row>
    <row r="2182" spans="1:26">
      <c r="A2182" s="402">
        <v>45699</v>
      </c>
      <c r="B2182" s="400">
        <v>0.4612</v>
      </c>
      <c r="C2182" s="400">
        <v>0.499</v>
      </c>
      <c r="D2182" s="400">
        <v>1.8181</v>
      </c>
      <c r="E2182" s="400">
        <v>1.8</v>
      </c>
      <c r="F2182" s="400">
        <v>6.5393999999999997</v>
      </c>
      <c r="G2182" s="400">
        <v>6.4268999999999998</v>
      </c>
      <c r="H2182" s="400">
        <v>4.3841999999999999</v>
      </c>
      <c r="I2182" s="400">
        <v>7.0959000000000003</v>
      </c>
      <c r="J2182" s="400">
        <v>6.8554000000000004</v>
      </c>
      <c r="K2182" s="400">
        <v>5.7236000000000002</v>
      </c>
      <c r="L2182" s="400">
        <v>11.497</v>
      </c>
      <c r="M2182" s="400">
        <v>5.8845999999999998</v>
      </c>
      <c r="N2182" s="400">
        <v>6.8087999999999997</v>
      </c>
      <c r="O2182" s="400">
        <v>3.7381000000000002</v>
      </c>
      <c r="P2182" s="399">
        <v>2.2637</v>
      </c>
      <c r="Q2182" s="399">
        <v>5.3333000000000004</v>
      </c>
      <c r="R2182" s="399">
        <v>5.4950999999999999</v>
      </c>
      <c r="S2182" s="399">
        <v>5.4096000000000002</v>
      </c>
      <c r="T2182" s="399">
        <v>14.2464</v>
      </c>
      <c r="U2182" s="399">
        <v>12.395300000000001</v>
      </c>
      <c r="V2182" s="399">
        <v>3.1242000000000001</v>
      </c>
      <c r="W2182" s="399">
        <v>3.6072000000000002</v>
      </c>
      <c r="X2182" s="399">
        <v>1.8407</v>
      </c>
      <c r="Y2182" s="399">
        <v>5.2881999999999998</v>
      </c>
      <c r="Z2182" s="399">
        <v>10.8323</v>
      </c>
    </row>
    <row r="2183" spans="1:26">
      <c r="A2183" s="402">
        <v>45700</v>
      </c>
      <c r="B2183" s="400">
        <v>0.45839999999999997</v>
      </c>
      <c r="C2183" s="400">
        <v>0.49619999999999997</v>
      </c>
      <c r="D2183" s="400">
        <v>1.8145</v>
      </c>
      <c r="E2183" s="400">
        <v>1.7968999999999999</v>
      </c>
      <c r="F2183" s="400">
        <v>6.5183</v>
      </c>
      <c r="G2183" s="400">
        <v>6.4173</v>
      </c>
      <c r="H2183" s="400">
        <v>4.3756000000000004</v>
      </c>
      <c r="I2183" s="400">
        <v>7.0747</v>
      </c>
      <c r="J2183" s="400">
        <v>6.8251999999999997</v>
      </c>
      <c r="K2183" s="400">
        <v>5.6859999999999999</v>
      </c>
      <c r="L2183" s="400">
        <v>11.485300000000001</v>
      </c>
      <c r="M2183" s="400">
        <v>5.8590999999999998</v>
      </c>
      <c r="N2183" s="400">
        <v>6.7770000000000001</v>
      </c>
      <c r="O2183" s="400">
        <v>3.7319</v>
      </c>
      <c r="P2183" s="399">
        <v>2.2576000000000001</v>
      </c>
      <c r="Q2183" s="399">
        <v>5.3331999999999997</v>
      </c>
      <c r="R2183" s="399">
        <v>5.4897999999999998</v>
      </c>
      <c r="S2183" s="399">
        <v>5.4053000000000004</v>
      </c>
      <c r="T2183" s="399">
        <v>14.2121</v>
      </c>
      <c r="U2183" s="399">
        <v>12.382199999999999</v>
      </c>
      <c r="V2183" s="399">
        <v>3.1208</v>
      </c>
      <c r="W2183" s="399">
        <v>3.6011000000000002</v>
      </c>
      <c r="X2183" s="399">
        <v>1.8372999999999999</v>
      </c>
      <c r="Y2183" s="399">
        <v>5.2824999999999998</v>
      </c>
      <c r="Z2183" s="399">
        <v>10.817299999999999</v>
      </c>
    </row>
    <row r="2184" spans="1:26">
      <c r="A2184" s="402">
        <v>45701</v>
      </c>
      <c r="B2184" s="400">
        <v>0.45579999999999998</v>
      </c>
      <c r="C2184" s="400">
        <v>0.49359999999999998</v>
      </c>
      <c r="D2184" s="400">
        <v>1.8129999999999999</v>
      </c>
      <c r="E2184" s="400">
        <v>1.7949999999999999</v>
      </c>
      <c r="F2184" s="400">
        <v>6.5545999999999998</v>
      </c>
      <c r="G2184" s="400">
        <v>6.4424999999999999</v>
      </c>
      <c r="H2184" s="400">
        <v>4.3837000000000002</v>
      </c>
      <c r="I2184" s="400">
        <v>7.1116000000000001</v>
      </c>
      <c r="J2184" s="400">
        <v>6.8555999999999999</v>
      </c>
      <c r="K2184" s="400">
        <v>5.7233999999999998</v>
      </c>
      <c r="L2184" s="400">
        <v>11.4724</v>
      </c>
      <c r="M2184" s="400">
        <v>5.8864999999999998</v>
      </c>
      <c r="N2184" s="400">
        <v>6.8155000000000001</v>
      </c>
      <c r="O2184" s="400">
        <v>3.7311000000000001</v>
      </c>
      <c r="P2184" s="399">
        <v>2.2378999999999998</v>
      </c>
      <c r="Q2184" s="399">
        <v>5.3319000000000001</v>
      </c>
      <c r="R2184" s="399">
        <v>5.4916999999999998</v>
      </c>
      <c r="S2184" s="399">
        <v>5.4062999999999999</v>
      </c>
      <c r="T2184" s="399">
        <v>14.271699999999999</v>
      </c>
      <c r="U2184" s="399">
        <v>12.4236</v>
      </c>
      <c r="V2184" s="399">
        <v>3.1193</v>
      </c>
      <c r="W2184" s="399">
        <v>3.5996000000000001</v>
      </c>
      <c r="X2184" s="399">
        <v>1.8359000000000001</v>
      </c>
      <c r="Y2184" s="399">
        <v>5.2851999999999997</v>
      </c>
      <c r="Z2184" s="399">
        <v>10.844200000000001</v>
      </c>
    </row>
    <row r="2185" spans="1:26">
      <c r="A2185" s="402">
        <v>45702</v>
      </c>
      <c r="B2185" s="400">
        <v>0.4531</v>
      </c>
      <c r="C2185" s="400">
        <v>0.4909</v>
      </c>
      <c r="D2185" s="400">
        <v>1.81</v>
      </c>
      <c r="E2185" s="400">
        <v>1.7918000000000001</v>
      </c>
      <c r="F2185" s="400">
        <v>6.5488999999999997</v>
      </c>
      <c r="G2185" s="400">
        <v>6.4321999999999999</v>
      </c>
      <c r="H2185" s="400">
        <v>4.3829000000000002</v>
      </c>
      <c r="I2185" s="400">
        <v>7.1059999999999999</v>
      </c>
      <c r="J2185" s="400">
        <v>6.8598999999999997</v>
      </c>
      <c r="K2185" s="400">
        <v>5.7350000000000003</v>
      </c>
      <c r="L2185" s="400">
        <v>11.4741</v>
      </c>
      <c r="M2185" s="400">
        <v>5.8955000000000002</v>
      </c>
      <c r="N2185" s="400">
        <v>6.8338000000000001</v>
      </c>
      <c r="O2185" s="400">
        <v>3.7286999999999999</v>
      </c>
      <c r="P2185" s="399">
        <v>2.2193999999999998</v>
      </c>
      <c r="Q2185" s="399">
        <v>5.3312999999999997</v>
      </c>
      <c r="R2185" s="399">
        <v>5.4881000000000002</v>
      </c>
      <c r="S2185" s="399">
        <v>5.4020999999999999</v>
      </c>
      <c r="T2185" s="399">
        <v>14.2653</v>
      </c>
      <c r="U2185" s="399">
        <v>12.4086</v>
      </c>
      <c r="V2185" s="399">
        <v>3.1137999999999999</v>
      </c>
      <c r="W2185" s="399">
        <v>3.5958999999999999</v>
      </c>
      <c r="X2185" s="399">
        <v>1.8331</v>
      </c>
      <c r="Y2185" s="399">
        <v>5.2839</v>
      </c>
      <c r="Z2185" s="399">
        <v>10.8482</v>
      </c>
    </row>
    <row r="2186" spans="1:26">
      <c r="A2186" s="402">
        <v>45705</v>
      </c>
      <c r="B2186" s="400">
        <v>0.44490000000000002</v>
      </c>
      <c r="C2186" s="400">
        <v>0.48270000000000002</v>
      </c>
      <c r="D2186" s="400">
        <v>1.802</v>
      </c>
      <c r="E2186" s="400">
        <v>1.7845</v>
      </c>
      <c r="F2186" s="400">
        <v>6.5138999999999996</v>
      </c>
      <c r="G2186" s="400">
        <v>6.4107000000000003</v>
      </c>
      <c r="H2186" s="400">
        <v>4.3693999999999997</v>
      </c>
      <c r="I2186" s="400">
        <v>7.0705999999999998</v>
      </c>
      <c r="J2186" s="400">
        <v>6.8551000000000002</v>
      </c>
      <c r="K2186" s="400">
        <v>5.7478999999999996</v>
      </c>
      <c r="L2186" s="400">
        <v>11.4727</v>
      </c>
      <c r="M2186" s="400">
        <v>5.8921000000000001</v>
      </c>
      <c r="N2186" s="400">
        <v>6.8348000000000004</v>
      </c>
      <c r="O2186" s="400">
        <v>3.7345999999999999</v>
      </c>
      <c r="P2186" s="399">
        <v>2.2166999999999999</v>
      </c>
      <c r="Q2186" s="399">
        <v>5.3270999999999997</v>
      </c>
      <c r="R2186" s="399">
        <v>5.4810999999999996</v>
      </c>
      <c r="S2186" s="399">
        <v>5.399</v>
      </c>
      <c r="T2186" s="399">
        <v>14.206799999999999</v>
      </c>
      <c r="U2186" s="399">
        <v>12.3736</v>
      </c>
      <c r="V2186" s="399">
        <v>3.1093999999999999</v>
      </c>
      <c r="W2186" s="399">
        <v>3.5994000000000002</v>
      </c>
      <c r="X2186" s="399">
        <v>1.8251999999999999</v>
      </c>
      <c r="Y2186" s="399">
        <v>5.2747999999999999</v>
      </c>
      <c r="Z2186" s="399">
        <v>10.8223</v>
      </c>
    </row>
    <row r="2187" spans="1:26">
      <c r="A2187" s="402">
        <v>45706</v>
      </c>
      <c r="B2187" s="400">
        <v>0.44230000000000003</v>
      </c>
      <c r="C2187" s="400">
        <v>0.47989999999999999</v>
      </c>
      <c r="D2187" s="400">
        <v>1.7992999999999999</v>
      </c>
      <c r="E2187" s="400">
        <v>1.7818000000000001</v>
      </c>
      <c r="F2187" s="400">
        <v>6.5122</v>
      </c>
      <c r="G2187" s="400">
        <v>6.4077999999999999</v>
      </c>
      <c r="H2187" s="400">
        <v>4.3673999999999999</v>
      </c>
      <c r="I2187" s="400">
        <v>7.069</v>
      </c>
      <c r="J2187" s="400">
        <v>6.8335999999999997</v>
      </c>
      <c r="K2187" s="400">
        <v>5.7146999999999997</v>
      </c>
      <c r="L2187" s="400">
        <v>11.444100000000001</v>
      </c>
      <c r="M2187" s="400">
        <v>5.8716999999999997</v>
      </c>
      <c r="N2187" s="400">
        <v>6.8071000000000002</v>
      </c>
      <c r="O2187" s="400">
        <v>3.7317</v>
      </c>
      <c r="P2187" s="399">
        <v>2.2149000000000001</v>
      </c>
      <c r="Q2187" s="399">
        <v>5.3291000000000004</v>
      </c>
      <c r="R2187" s="399">
        <v>5.4782000000000002</v>
      </c>
      <c r="S2187" s="399">
        <v>5.3962000000000003</v>
      </c>
      <c r="T2187" s="399">
        <v>14.2088</v>
      </c>
      <c r="U2187" s="399">
        <v>12.370699999999999</v>
      </c>
      <c r="V2187" s="399">
        <v>3.1046999999999998</v>
      </c>
      <c r="W2187" s="399">
        <v>3.5962999999999998</v>
      </c>
      <c r="X2187" s="399">
        <v>1.8227</v>
      </c>
      <c r="Y2187" s="399">
        <v>5.2725</v>
      </c>
      <c r="Z2187" s="399">
        <v>10.822100000000001</v>
      </c>
    </row>
    <row r="2188" spans="1:26">
      <c r="A2188" s="402">
        <v>45707</v>
      </c>
      <c r="B2188" s="400">
        <v>0.4395</v>
      </c>
      <c r="C2188" s="400">
        <v>0.47720000000000001</v>
      </c>
      <c r="D2188" s="400">
        <v>1.7957000000000001</v>
      </c>
      <c r="E2188" s="400">
        <v>1.7784</v>
      </c>
      <c r="F2188" s="400">
        <v>6.48</v>
      </c>
      <c r="G2188" s="400">
        <v>6.3769999999999998</v>
      </c>
      <c r="H2188" s="400">
        <v>4.3574999999999999</v>
      </c>
      <c r="I2188" s="400">
        <v>7.0365000000000002</v>
      </c>
      <c r="J2188" s="400">
        <v>6.8216999999999999</v>
      </c>
      <c r="K2188" s="400">
        <v>5.7141000000000002</v>
      </c>
      <c r="L2188" s="400">
        <v>11.439399999999999</v>
      </c>
      <c r="M2188" s="400">
        <v>5.8685</v>
      </c>
      <c r="N2188" s="400">
        <v>6.8026</v>
      </c>
      <c r="O2188" s="400">
        <v>3.7275</v>
      </c>
      <c r="P2188" s="399">
        <v>2.2067000000000001</v>
      </c>
      <c r="Q2188" s="399">
        <v>5.3268000000000004</v>
      </c>
      <c r="R2188" s="399">
        <v>5.4718</v>
      </c>
      <c r="S2188" s="399">
        <v>5.39</v>
      </c>
      <c r="T2188" s="399">
        <v>14.1602</v>
      </c>
      <c r="U2188" s="399">
        <v>12.3223</v>
      </c>
      <c r="V2188" s="399">
        <v>3.0922000000000001</v>
      </c>
      <c r="W2188" s="399">
        <v>3.5909</v>
      </c>
      <c r="X2188" s="399">
        <v>1.8192999999999999</v>
      </c>
      <c r="Y2188" s="399">
        <v>5.2662000000000004</v>
      </c>
      <c r="Z2188" s="399">
        <v>10.8004</v>
      </c>
    </row>
    <row r="2189" spans="1:26">
      <c r="A2189" s="402">
        <v>45708</v>
      </c>
      <c r="B2189" s="400">
        <v>0.43690000000000001</v>
      </c>
      <c r="C2189" s="400">
        <v>0.47449999999999998</v>
      </c>
      <c r="D2189" s="400">
        <v>1.7935000000000001</v>
      </c>
      <c r="E2189" s="400">
        <v>1.7761</v>
      </c>
      <c r="F2189" s="400">
        <v>6.4759000000000002</v>
      </c>
      <c r="G2189" s="400">
        <v>6.3761999999999999</v>
      </c>
      <c r="H2189" s="400">
        <v>4.3570000000000002</v>
      </c>
      <c r="I2189" s="400">
        <v>7.0321999999999996</v>
      </c>
      <c r="J2189" s="400">
        <v>6.8274999999999997</v>
      </c>
      <c r="K2189" s="400">
        <v>5.72</v>
      </c>
      <c r="L2189" s="400">
        <v>11.4459</v>
      </c>
      <c r="M2189" s="400">
        <v>5.8697999999999997</v>
      </c>
      <c r="N2189" s="400">
        <v>6.8087999999999997</v>
      </c>
      <c r="O2189" s="400">
        <v>3.7248999999999999</v>
      </c>
      <c r="P2189" s="399">
        <v>2.2000999999999999</v>
      </c>
      <c r="Q2189" s="399">
        <v>5.3251999999999997</v>
      </c>
      <c r="R2189" s="399">
        <v>5.4699</v>
      </c>
      <c r="S2189" s="399">
        <v>5.3879999999999999</v>
      </c>
      <c r="T2189" s="399">
        <v>14.1517</v>
      </c>
      <c r="U2189" s="399">
        <v>12.321899999999999</v>
      </c>
      <c r="V2189" s="399">
        <v>3.09</v>
      </c>
      <c r="W2189" s="399">
        <v>3.5880000000000001</v>
      </c>
      <c r="X2189" s="399">
        <v>1.8172999999999999</v>
      </c>
      <c r="Y2189" s="399">
        <v>5.2656000000000001</v>
      </c>
      <c r="Z2189" s="399">
        <v>10.8028</v>
      </c>
    </row>
    <row r="2190" spans="1:26">
      <c r="A2190" s="402">
        <v>45709</v>
      </c>
      <c r="B2190" s="400">
        <v>0.43430000000000002</v>
      </c>
      <c r="C2190" s="400">
        <v>0.47189999999999999</v>
      </c>
      <c r="D2190" s="400">
        <v>1.7917000000000001</v>
      </c>
      <c r="E2190" s="400">
        <v>1.7739</v>
      </c>
      <c r="F2190" s="400">
        <v>6.5029000000000003</v>
      </c>
      <c r="G2190" s="400">
        <v>6.3933</v>
      </c>
      <c r="H2190" s="400">
        <v>4.3639000000000001</v>
      </c>
      <c r="I2190" s="400">
        <v>7.0597000000000003</v>
      </c>
      <c r="J2190" s="400">
        <v>6.8448000000000002</v>
      </c>
      <c r="K2190" s="400">
        <v>5.7466999999999997</v>
      </c>
      <c r="L2190" s="400">
        <v>11.4353</v>
      </c>
      <c r="M2190" s="400">
        <v>5.8884999999999996</v>
      </c>
      <c r="N2190" s="400">
        <v>6.8322000000000003</v>
      </c>
      <c r="O2190" s="400">
        <v>3.7221000000000002</v>
      </c>
      <c r="P2190" s="399">
        <v>2.2012</v>
      </c>
      <c r="Q2190" s="399">
        <v>5.3296000000000001</v>
      </c>
      <c r="R2190" s="399">
        <v>5.4706000000000001</v>
      </c>
      <c r="S2190" s="399">
        <v>5.3879000000000001</v>
      </c>
      <c r="T2190" s="399">
        <v>14.1981</v>
      </c>
      <c r="U2190" s="399">
        <v>12.351000000000001</v>
      </c>
      <c r="V2190" s="399">
        <v>3.0872000000000002</v>
      </c>
      <c r="W2190" s="399">
        <v>3.5853999999999999</v>
      </c>
      <c r="X2190" s="399">
        <v>1.8156000000000001</v>
      </c>
      <c r="Y2190" s="399">
        <v>5.2679999999999998</v>
      </c>
      <c r="Z2190" s="399">
        <v>10.828099999999999</v>
      </c>
    </row>
    <row r="2191" spans="1:26">
      <c r="A2191" s="402">
        <v>45712</v>
      </c>
      <c r="B2191" s="400">
        <v>0.42630000000000001</v>
      </c>
      <c r="C2191" s="400">
        <v>0.46379999999999999</v>
      </c>
      <c r="D2191" s="400">
        <v>1.784</v>
      </c>
      <c r="E2191" s="400">
        <v>1.7661</v>
      </c>
      <c r="F2191" s="400">
        <v>6.4901</v>
      </c>
      <c r="G2191" s="400">
        <v>6.3822000000000001</v>
      </c>
      <c r="H2191" s="400">
        <v>4.3566000000000003</v>
      </c>
      <c r="I2191" s="400">
        <v>7.0464000000000002</v>
      </c>
      <c r="J2191" s="400">
        <v>6.8368000000000002</v>
      </c>
      <c r="K2191" s="400">
        <v>5.7458</v>
      </c>
      <c r="L2191" s="400">
        <v>11.427199999999999</v>
      </c>
      <c r="M2191" s="400">
        <v>5.8891</v>
      </c>
      <c r="N2191" s="400">
        <v>6.8367000000000004</v>
      </c>
      <c r="O2191" s="400">
        <v>3.7136999999999998</v>
      </c>
      <c r="P2191" s="399">
        <v>2.1978</v>
      </c>
      <c r="Q2191" s="399">
        <v>5.3257000000000003</v>
      </c>
      <c r="R2191" s="399">
        <v>5.4630000000000001</v>
      </c>
      <c r="S2191" s="399">
        <v>5.3803000000000001</v>
      </c>
      <c r="T2191" s="399">
        <v>14.180099999999999</v>
      </c>
      <c r="U2191" s="399">
        <v>12.3367</v>
      </c>
      <c r="V2191" s="399">
        <v>3.0798000000000001</v>
      </c>
      <c r="W2191" s="399">
        <v>3.5771000000000002</v>
      </c>
      <c r="X2191" s="399">
        <v>1.8082</v>
      </c>
      <c r="Y2191" s="399">
        <v>5.2609000000000004</v>
      </c>
      <c r="Z2191" s="399">
        <v>10.827500000000001</v>
      </c>
    </row>
    <row r="2192" spans="1:26">
      <c r="A2192" s="402">
        <v>45713</v>
      </c>
      <c r="B2192" s="400">
        <v>0.42370000000000002</v>
      </c>
      <c r="C2192" s="400">
        <v>0.4612</v>
      </c>
      <c r="D2192" s="400">
        <v>1.7817000000000001</v>
      </c>
      <c r="E2192" s="400">
        <v>1.7637</v>
      </c>
      <c r="F2192" s="400">
        <v>6.4977999999999998</v>
      </c>
      <c r="G2192" s="400">
        <v>6.3869999999999996</v>
      </c>
      <c r="H2192" s="400">
        <v>4.3529999999999998</v>
      </c>
      <c r="I2192" s="400">
        <v>7.0547000000000004</v>
      </c>
      <c r="J2192" s="400">
        <v>6.8608000000000002</v>
      </c>
      <c r="K2192" s="400">
        <v>5.7859999999999996</v>
      </c>
      <c r="L2192" s="400">
        <v>11.4331</v>
      </c>
      <c r="M2192" s="400">
        <v>5.9131999999999998</v>
      </c>
      <c r="N2192" s="400">
        <v>6.8739999999999997</v>
      </c>
      <c r="O2192" s="400">
        <v>3.7132999999999998</v>
      </c>
      <c r="P2192" s="399">
        <v>2.2014</v>
      </c>
      <c r="Q2192" s="399">
        <v>5.3276000000000003</v>
      </c>
      <c r="R2192" s="399">
        <v>5.4668000000000001</v>
      </c>
      <c r="S2192" s="399">
        <v>5.3784999999999998</v>
      </c>
      <c r="T2192" s="399">
        <v>14.190899999999999</v>
      </c>
      <c r="U2192" s="399">
        <v>12.347099999999999</v>
      </c>
      <c r="V2192" s="399">
        <v>3.0768</v>
      </c>
      <c r="W2192" s="399">
        <v>3.5760000000000001</v>
      </c>
      <c r="X2192" s="399">
        <v>1.8053999999999999</v>
      </c>
      <c r="Y2192" s="399">
        <v>5.2580999999999998</v>
      </c>
      <c r="Z2192" s="399">
        <v>10.8215</v>
      </c>
    </row>
    <row r="2193" spans="1:26">
      <c r="A2193" s="402">
        <v>45714</v>
      </c>
      <c r="B2193" s="400">
        <v>0.4209</v>
      </c>
      <c r="C2193" s="400">
        <v>0.45850000000000002</v>
      </c>
      <c r="D2193" s="400">
        <v>1.7790999999999999</v>
      </c>
      <c r="E2193" s="400">
        <v>1.7612000000000001</v>
      </c>
      <c r="F2193" s="400">
        <v>6.5087000000000002</v>
      </c>
      <c r="G2193" s="400">
        <v>6.3985000000000003</v>
      </c>
      <c r="H2193" s="400">
        <v>4.3532999999999999</v>
      </c>
      <c r="I2193" s="400">
        <v>7.0656999999999996</v>
      </c>
      <c r="J2193" s="400">
        <v>6.8662000000000001</v>
      </c>
      <c r="K2193" s="400">
        <v>5.798</v>
      </c>
      <c r="L2193" s="400">
        <v>11.431100000000001</v>
      </c>
      <c r="M2193" s="400">
        <v>5.9203000000000001</v>
      </c>
      <c r="N2193" s="400">
        <v>6.8853999999999997</v>
      </c>
      <c r="O2193" s="400">
        <v>3.7126999999999999</v>
      </c>
      <c r="P2193" s="399">
        <v>2.1913999999999998</v>
      </c>
      <c r="Q2193" s="399">
        <v>5.3292999999999999</v>
      </c>
      <c r="R2193" s="399">
        <v>5.4656000000000002</v>
      </c>
      <c r="S2193" s="399">
        <v>5.3773999999999997</v>
      </c>
      <c r="T2193" s="399">
        <v>14.206799999999999</v>
      </c>
      <c r="U2193" s="399">
        <v>12.366400000000001</v>
      </c>
      <c r="V2193" s="399">
        <v>3.0746000000000002</v>
      </c>
      <c r="W2193" s="399">
        <v>3.5750999999999999</v>
      </c>
      <c r="X2193" s="399">
        <v>1.8029999999999999</v>
      </c>
      <c r="Y2193" s="399">
        <v>5.2569999999999997</v>
      </c>
      <c r="Z2193" s="399">
        <v>10.8285</v>
      </c>
    </row>
    <row r="2194" spans="1:26">
      <c r="A2194" s="402">
        <v>45715</v>
      </c>
      <c r="B2194" s="400">
        <v>0.41839999999999999</v>
      </c>
      <c r="C2194" s="400">
        <v>0.45579999999999998</v>
      </c>
      <c r="D2194" s="400">
        <v>1.7769999999999999</v>
      </c>
      <c r="E2194" s="400">
        <v>1.7588999999999999</v>
      </c>
      <c r="F2194" s="400">
        <v>6.5034000000000001</v>
      </c>
      <c r="G2194" s="400">
        <v>6.3898999999999999</v>
      </c>
      <c r="H2194" s="400">
        <v>4.3524000000000003</v>
      </c>
      <c r="I2194" s="400">
        <v>7.0598999999999998</v>
      </c>
      <c r="J2194" s="400">
        <v>6.8514999999999997</v>
      </c>
      <c r="K2194" s="400">
        <v>5.7789999999999999</v>
      </c>
      <c r="L2194" s="400">
        <v>11.4169</v>
      </c>
      <c r="M2194" s="400">
        <v>5.9092000000000002</v>
      </c>
      <c r="N2194" s="400">
        <v>6.8651</v>
      </c>
      <c r="O2194" s="400">
        <v>3.7105000000000001</v>
      </c>
      <c r="P2194" s="399">
        <v>2.1993999999999998</v>
      </c>
      <c r="Q2194" s="399">
        <v>5.3277000000000001</v>
      </c>
      <c r="R2194" s="399">
        <v>5.4641999999999999</v>
      </c>
      <c r="S2194" s="399">
        <v>5.3750999999999998</v>
      </c>
      <c r="T2194" s="399">
        <v>14.1981</v>
      </c>
      <c r="U2194" s="399">
        <v>12.353400000000001</v>
      </c>
      <c r="V2194" s="399">
        <v>3.0726</v>
      </c>
      <c r="W2194" s="399">
        <v>3.5735000000000001</v>
      </c>
      <c r="X2194" s="399">
        <v>1.8009999999999999</v>
      </c>
      <c r="Y2194" s="399">
        <v>5.2564000000000002</v>
      </c>
      <c r="Z2194" s="399">
        <v>10.826000000000001</v>
      </c>
    </row>
    <row r="2195" spans="1:26">
      <c r="A2195" s="402">
        <v>45716</v>
      </c>
      <c r="B2195" s="400">
        <v>0.4158</v>
      </c>
      <c r="C2195" s="400">
        <v>0.4531</v>
      </c>
      <c r="D2195" s="400">
        <v>1.7748999999999999</v>
      </c>
      <c r="E2195" s="400">
        <v>1.7574000000000001</v>
      </c>
      <c r="F2195" s="400">
        <v>6.5087999999999999</v>
      </c>
      <c r="G2195" s="400">
        <v>6.3929</v>
      </c>
      <c r="H2195" s="400">
        <v>4.3512000000000004</v>
      </c>
      <c r="I2195" s="400">
        <v>7.0652999999999997</v>
      </c>
      <c r="J2195" s="400">
        <v>6.8665000000000003</v>
      </c>
      <c r="K2195" s="400">
        <v>5.8120000000000003</v>
      </c>
      <c r="L2195" s="400">
        <v>11.409000000000001</v>
      </c>
      <c r="M2195" s="400">
        <v>5.9199000000000002</v>
      </c>
      <c r="N2195" s="400">
        <v>6.88</v>
      </c>
      <c r="O2195" s="400">
        <v>3.7035</v>
      </c>
      <c r="P2195" s="399">
        <v>2.2040000000000002</v>
      </c>
      <c r="Q2195" s="399">
        <v>5.3250000000000002</v>
      </c>
      <c r="R2195" s="399">
        <v>5.4627999999999997</v>
      </c>
      <c r="S2195" s="399">
        <v>5.3733000000000004</v>
      </c>
      <c r="T2195" s="399">
        <v>14.2079</v>
      </c>
      <c r="U2195" s="399">
        <v>12.3575</v>
      </c>
      <c r="V2195" s="399">
        <v>3.0709</v>
      </c>
      <c r="W2195" s="399">
        <v>3.5678999999999998</v>
      </c>
      <c r="X2195" s="399">
        <v>1.7985</v>
      </c>
      <c r="Y2195" s="399">
        <v>5.2556000000000003</v>
      </c>
      <c r="Z2195" s="399">
        <v>10.8278</v>
      </c>
    </row>
    <row r="2196" spans="1:26">
      <c r="A2196" s="402">
        <v>45719</v>
      </c>
      <c r="B2196" s="400">
        <v>0.54849999999999999</v>
      </c>
      <c r="C2196" s="400">
        <v>0.59009999999999996</v>
      </c>
      <c r="D2196" s="400">
        <v>1.9164000000000001</v>
      </c>
      <c r="E2196" s="400">
        <v>1.8619000000000001</v>
      </c>
      <c r="F2196" s="400">
        <v>6.5627000000000004</v>
      </c>
      <c r="G2196" s="400">
        <v>6.4634999999999998</v>
      </c>
      <c r="H2196" s="400">
        <v>4.4372999999999996</v>
      </c>
      <c r="I2196" s="400">
        <v>7.1177999999999999</v>
      </c>
      <c r="J2196" s="400">
        <v>6.9302000000000001</v>
      </c>
      <c r="K2196" s="400">
        <v>5.9016999999999999</v>
      </c>
      <c r="L2196" s="400">
        <v>11.381600000000001</v>
      </c>
      <c r="M2196" s="400">
        <v>5.9843000000000002</v>
      </c>
      <c r="N2196" s="400">
        <v>6.9379</v>
      </c>
      <c r="O2196" s="400">
        <v>3.7822</v>
      </c>
      <c r="P2196" s="399">
        <v>2.2206000000000001</v>
      </c>
      <c r="Q2196" s="399">
        <v>5.3738999999999999</v>
      </c>
      <c r="R2196" s="399">
        <v>5.5674000000000001</v>
      </c>
      <c r="S2196" s="399">
        <v>5.3768000000000002</v>
      </c>
      <c r="T2196" s="399">
        <v>14.1845</v>
      </c>
      <c r="U2196" s="399">
        <v>12.5631</v>
      </c>
      <c r="V2196" s="399">
        <v>3.145</v>
      </c>
      <c r="W2196" s="399">
        <v>3.6467999999999998</v>
      </c>
      <c r="X2196" s="399">
        <v>1.8635999999999999</v>
      </c>
      <c r="Y2196" s="399">
        <v>5.3067000000000002</v>
      </c>
      <c r="Z2196" s="399">
        <v>10.8681</v>
      </c>
    </row>
    <row r="2197" spans="1:26">
      <c r="A2197" s="402">
        <v>45720</v>
      </c>
      <c r="B2197" s="400">
        <v>0.54600000000000004</v>
      </c>
      <c r="C2197" s="400">
        <v>0.58750000000000002</v>
      </c>
      <c r="D2197" s="400">
        <v>1.9149</v>
      </c>
      <c r="E2197" s="400">
        <v>1.86</v>
      </c>
      <c r="F2197" s="400">
        <v>6.548</v>
      </c>
      <c r="G2197" s="400">
        <v>6.4477000000000002</v>
      </c>
      <c r="H2197" s="400">
        <v>4.4340999999999999</v>
      </c>
      <c r="I2197" s="400">
        <v>7.1020000000000003</v>
      </c>
      <c r="J2197" s="400">
        <v>6.9177</v>
      </c>
      <c r="K2197" s="400">
        <v>5.8662999999999998</v>
      </c>
      <c r="L2197" s="400">
        <v>11.3719</v>
      </c>
      <c r="M2197" s="400">
        <v>5.9523999999999999</v>
      </c>
      <c r="N2197" s="400">
        <v>6.8959000000000001</v>
      </c>
      <c r="O2197" s="400">
        <v>3.7753000000000001</v>
      </c>
      <c r="P2197" s="399">
        <v>2.2343999999999999</v>
      </c>
      <c r="Q2197" s="399">
        <v>5.3750999999999998</v>
      </c>
      <c r="R2197" s="399">
        <v>5.5666000000000002</v>
      </c>
      <c r="S2197" s="399">
        <v>5.3749000000000002</v>
      </c>
      <c r="T2197" s="399">
        <v>14.1585</v>
      </c>
      <c r="U2197" s="399">
        <v>12.537100000000001</v>
      </c>
      <c r="V2197" s="399">
        <v>3.1396000000000002</v>
      </c>
      <c r="W2197" s="399">
        <v>3.6396999999999999</v>
      </c>
      <c r="X2197" s="399">
        <v>1.8615999999999999</v>
      </c>
      <c r="Y2197" s="399">
        <v>5.3059000000000003</v>
      </c>
      <c r="Z2197" s="399">
        <v>10.8552</v>
      </c>
    </row>
    <row r="2198" spans="1:26">
      <c r="A2198" s="402">
        <v>45721</v>
      </c>
      <c r="B2198" s="400">
        <v>0.54269999999999996</v>
      </c>
      <c r="C2198" s="400">
        <v>0.58430000000000004</v>
      </c>
      <c r="D2198" s="400">
        <v>1.9073</v>
      </c>
      <c r="E2198" s="400">
        <v>1.8537999999999999</v>
      </c>
      <c r="F2198" s="400">
        <v>6.4419000000000004</v>
      </c>
      <c r="G2198" s="400">
        <v>6.3680000000000003</v>
      </c>
      <c r="H2198" s="400">
        <v>4.3979999999999997</v>
      </c>
      <c r="I2198" s="400">
        <v>6.9957000000000003</v>
      </c>
      <c r="J2198" s="400">
        <v>6.8676000000000004</v>
      </c>
      <c r="K2198" s="400">
        <v>5.8414999999999999</v>
      </c>
      <c r="L2198" s="400">
        <v>11.3489</v>
      </c>
      <c r="M2198" s="400">
        <v>5.9253</v>
      </c>
      <c r="N2198" s="400">
        <v>6.8837999999999999</v>
      </c>
      <c r="O2198" s="400">
        <v>3.7747999999999999</v>
      </c>
      <c r="P2198" s="399">
        <v>2.2642000000000002</v>
      </c>
      <c r="Q2198" s="399">
        <v>5.3673999999999999</v>
      </c>
      <c r="R2198" s="399">
        <v>5.5471000000000004</v>
      </c>
      <c r="S2198" s="399">
        <v>5.3593999999999999</v>
      </c>
      <c r="T2198" s="399">
        <v>13.9985</v>
      </c>
      <c r="U2198" s="399">
        <v>12.4186</v>
      </c>
      <c r="V2198" s="399">
        <v>3.1320000000000001</v>
      </c>
      <c r="W2198" s="399">
        <v>3.6356999999999999</v>
      </c>
      <c r="X2198" s="399">
        <v>1.855</v>
      </c>
      <c r="Y2198" s="399">
        <v>5.2862</v>
      </c>
      <c r="Z2198" s="399">
        <v>10.774699999999999</v>
      </c>
    </row>
    <row r="2199" spans="1:26">
      <c r="A2199" s="402">
        <v>45722</v>
      </c>
      <c r="B2199" s="400">
        <v>0.54010000000000002</v>
      </c>
      <c r="C2199" s="400">
        <v>0.58169999999999999</v>
      </c>
      <c r="D2199" s="400">
        <v>1.9037999999999999</v>
      </c>
      <c r="E2199" s="400">
        <v>1.8506</v>
      </c>
      <c r="F2199" s="400">
        <v>6.3997000000000002</v>
      </c>
      <c r="G2199" s="400">
        <v>6.3410000000000002</v>
      </c>
      <c r="H2199" s="400">
        <v>4.3815</v>
      </c>
      <c r="I2199" s="400">
        <v>6.9531000000000001</v>
      </c>
      <c r="J2199" s="400">
        <v>6.8407999999999998</v>
      </c>
      <c r="K2199" s="400">
        <v>5.8299000000000003</v>
      </c>
      <c r="L2199" s="400">
        <v>11.288</v>
      </c>
      <c r="M2199" s="400">
        <v>5.9101999999999997</v>
      </c>
      <c r="N2199" s="400">
        <v>6.8693</v>
      </c>
      <c r="O2199" s="400">
        <v>3.7694999999999999</v>
      </c>
      <c r="P2199" s="399">
        <v>2.3134000000000001</v>
      </c>
      <c r="Q2199" s="399">
        <v>5.3647</v>
      </c>
      <c r="R2199" s="399">
        <v>5.5388000000000002</v>
      </c>
      <c r="S2199" s="399">
        <v>5.3526999999999996</v>
      </c>
      <c r="T2199" s="399">
        <v>13.937099999999999</v>
      </c>
      <c r="U2199" s="399">
        <v>12.3833</v>
      </c>
      <c r="V2199" s="399">
        <v>3.1242999999999999</v>
      </c>
      <c r="W2199" s="399">
        <v>3.6294</v>
      </c>
      <c r="X2199" s="399">
        <v>1.8515999999999999</v>
      </c>
      <c r="Y2199" s="399">
        <v>5.2771999999999997</v>
      </c>
      <c r="Z2199" s="399">
        <v>10.741300000000001</v>
      </c>
    </row>
    <row r="2200" spans="1:26">
      <c r="A2200" s="402">
        <v>45723</v>
      </c>
      <c r="B2200" s="400">
        <v>0.53749999999999998</v>
      </c>
      <c r="C2200" s="400">
        <v>0.57899999999999996</v>
      </c>
      <c r="D2200" s="400">
        <v>1.9020999999999999</v>
      </c>
      <c r="E2200" s="400">
        <v>1.8486</v>
      </c>
      <c r="F2200" s="400">
        <v>6.4153000000000002</v>
      </c>
      <c r="G2200" s="400">
        <v>6.3494999999999999</v>
      </c>
      <c r="H2200" s="400">
        <v>4.3891</v>
      </c>
      <c r="I2200" s="400">
        <v>6.9684999999999997</v>
      </c>
      <c r="J2200" s="400">
        <v>6.8361999999999998</v>
      </c>
      <c r="K2200" s="400">
        <v>5.8170000000000002</v>
      </c>
      <c r="L2200" s="400">
        <v>11.242699999999999</v>
      </c>
      <c r="M2200" s="400">
        <v>5.8975999999999997</v>
      </c>
      <c r="N2200" s="400">
        <v>6.8532999999999999</v>
      </c>
      <c r="O2200" s="400">
        <v>3.7683</v>
      </c>
      <c r="P2200" s="399">
        <v>2.3313999999999999</v>
      </c>
      <c r="Q2200" s="399">
        <v>5.3573000000000004</v>
      </c>
      <c r="R2200" s="399">
        <v>5.5399000000000003</v>
      </c>
      <c r="S2200" s="399">
        <v>5.3529</v>
      </c>
      <c r="T2200" s="399">
        <v>13.9619</v>
      </c>
      <c r="U2200" s="399">
        <v>12.3949</v>
      </c>
      <c r="V2200" s="399">
        <v>3.1223000000000001</v>
      </c>
      <c r="W2200" s="399">
        <v>3.6276000000000002</v>
      </c>
      <c r="X2200" s="399">
        <v>1.8501000000000001</v>
      </c>
      <c r="Y2200" s="399">
        <v>5.2808999999999999</v>
      </c>
      <c r="Z2200" s="399">
        <v>10.7643</v>
      </c>
    </row>
    <row r="2201" spans="1:26">
      <c r="A2201" s="402">
        <v>45726</v>
      </c>
      <c r="B2201" s="400">
        <v>0.52949999999999997</v>
      </c>
      <c r="C2201" s="400">
        <v>0.57099999999999995</v>
      </c>
      <c r="D2201" s="400">
        <v>1.8947000000000001</v>
      </c>
      <c r="E2201" s="400">
        <v>1.841</v>
      </c>
      <c r="F2201" s="400">
        <v>6.4076000000000004</v>
      </c>
      <c r="G2201" s="400">
        <v>6.3346999999999998</v>
      </c>
      <c r="H2201" s="400">
        <v>4.3860999999999999</v>
      </c>
      <c r="I2201" s="400">
        <v>6.9603000000000002</v>
      </c>
      <c r="J2201" s="400">
        <v>6.8342999999999998</v>
      </c>
      <c r="K2201" s="400">
        <v>5.8369</v>
      </c>
      <c r="L2201" s="400">
        <v>11.200699999999999</v>
      </c>
      <c r="M2201" s="400">
        <v>5.9058000000000002</v>
      </c>
      <c r="N2201" s="400">
        <v>6.8632</v>
      </c>
      <c r="O2201" s="400">
        <v>3.7585999999999999</v>
      </c>
      <c r="P2201" s="399">
        <v>2.3323999999999998</v>
      </c>
      <c r="Q2201" s="399">
        <v>5.3526999999999996</v>
      </c>
      <c r="R2201" s="399">
        <v>5.5331999999999999</v>
      </c>
      <c r="S2201" s="399">
        <v>5.3452000000000002</v>
      </c>
      <c r="T2201" s="399">
        <v>13.952400000000001</v>
      </c>
      <c r="U2201" s="399">
        <v>12.373699999999999</v>
      </c>
      <c r="V2201" s="399">
        <v>3.1128</v>
      </c>
      <c r="W2201" s="399">
        <v>3.6181000000000001</v>
      </c>
      <c r="X2201" s="399">
        <v>1.8431999999999999</v>
      </c>
      <c r="Y2201" s="399">
        <v>5.2762000000000002</v>
      </c>
      <c r="Z2201" s="399">
        <v>10.7666</v>
      </c>
    </row>
    <row r="2202" spans="1:26">
      <c r="A2202" s="402">
        <v>45727</v>
      </c>
      <c r="B2202" s="400">
        <v>0.52690000000000003</v>
      </c>
      <c r="C2202" s="400">
        <v>0.56830000000000003</v>
      </c>
      <c r="D2202" s="400">
        <v>1.8920999999999999</v>
      </c>
      <c r="E2202" s="400">
        <v>1.8385</v>
      </c>
      <c r="F2202" s="400">
        <v>6.3749000000000002</v>
      </c>
      <c r="G2202" s="400">
        <v>6.3068</v>
      </c>
      <c r="H2202" s="400">
        <v>4.3731</v>
      </c>
      <c r="I2202" s="400">
        <v>6.9267000000000003</v>
      </c>
      <c r="J2202" s="400">
        <v>6.8129</v>
      </c>
      <c r="K2202" s="400">
        <v>5.8148</v>
      </c>
      <c r="L2202" s="400">
        <v>11.205</v>
      </c>
      <c r="M2202" s="400">
        <v>5.8769</v>
      </c>
      <c r="N2202" s="400">
        <v>6.835</v>
      </c>
      <c r="O2202" s="400">
        <v>3.7530000000000001</v>
      </c>
      <c r="P2202" s="399">
        <v>2.3506</v>
      </c>
      <c r="Q2202" s="399">
        <v>5.3490000000000002</v>
      </c>
      <c r="R2202" s="399">
        <v>5.5279999999999996</v>
      </c>
      <c r="S2202" s="399">
        <v>5.3404999999999996</v>
      </c>
      <c r="T2202" s="399">
        <v>13.902799999999999</v>
      </c>
      <c r="U2202" s="399">
        <v>12.331799999999999</v>
      </c>
      <c r="V2202" s="399">
        <v>3.1074000000000002</v>
      </c>
      <c r="W2202" s="399">
        <v>3.6116000000000001</v>
      </c>
      <c r="X2202" s="399">
        <v>1.8404</v>
      </c>
      <c r="Y2202" s="399">
        <v>5.2702999999999998</v>
      </c>
      <c r="Z2202" s="399">
        <v>10.736800000000001</v>
      </c>
    </row>
    <row r="2203" spans="1:26">
      <c r="A2203" s="402">
        <v>45728</v>
      </c>
      <c r="B2203" s="400">
        <v>0.52410000000000001</v>
      </c>
      <c r="C2203" s="400">
        <v>0.5655</v>
      </c>
      <c r="D2203" s="400">
        <v>1.8889</v>
      </c>
      <c r="E2203" s="400">
        <v>1.8353999999999999</v>
      </c>
      <c r="F2203" s="400">
        <v>6.3776000000000002</v>
      </c>
      <c r="G2203" s="400">
        <v>6.3087999999999997</v>
      </c>
      <c r="H2203" s="400">
        <v>4.3691000000000004</v>
      </c>
      <c r="I2203" s="400">
        <v>6.9298000000000002</v>
      </c>
      <c r="J2203" s="400">
        <v>6.8022999999999998</v>
      </c>
      <c r="K2203" s="400">
        <v>5.7971000000000004</v>
      </c>
      <c r="L2203" s="400">
        <v>11.208299999999999</v>
      </c>
      <c r="M2203" s="400">
        <v>5.8611000000000004</v>
      </c>
      <c r="N2203" s="400">
        <v>6.8125999999999998</v>
      </c>
      <c r="O2203" s="400">
        <v>3.7498</v>
      </c>
      <c r="P2203" s="399">
        <v>2.3589000000000002</v>
      </c>
      <c r="Q2203" s="399">
        <v>5.3442999999999996</v>
      </c>
      <c r="R2203" s="399">
        <v>5.5251000000000001</v>
      </c>
      <c r="S2203" s="399">
        <v>5.3377999999999997</v>
      </c>
      <c r="T2203" s="399">
        <v>13.9079</v>
      </c>
      <c r="U2203" s="399">
        <v>12.335900000000001</v>
      </c>
      <c r="V2203" s="399">
        <v>3.1032999999999999</v>
      </c>
      <c r="W2203" s="399">
        <v>3.6082999999999998</v>
      </c>
      <c r="X2203" s="399">
        <v>1.837</v>
      </c>
      <c r="Y2203" s="399">
        <v>5.2667000000000002</v>
      </c>
      <c r="Z2203" s="399">
        <v>10.731199999999999</v>
      </c>
    </row>
    <row r="2204" spans="1:26">
      <c r="A2204" s="402">
        <v>45729</v>
      </c>
      <c r="B2204" s="400">
        <v>0.52159999999999995</v>
      </c>
      <c r="C2204" s="400">
        <v>0.56289999999999996</v>
      </c>
      <c r="D2204" s="400">
        <v>1.8871</v>
      </c>
      <c r="E2204" s="400">
        <v>1.8331999999999999</v>
      </c>
      <c r="F2204" s="400">
        <v>6.3726000000000003</v>
      </c>
      <c r="G2204" s="400">
        <v>6.3</v>
      </c>
      <c r="H2204" s="400">
        <v>4.3635000000000002</v>
      </c>
      <c r="I2204" s="400">
        <v>6.9241000000000001</v>
      </c>
      <c r="J2204" s="400">
        <v>6.8083999999999998</v>
      </c>
      <c r="K2204" s="400">
        <v>5.8155000000000001</v>
      </c>
      <c r="L2204" s="400">
        <v>11.1991</v>
      </c>
      <c r="M2204" s="400">
        <v>5.8657000000000004</v>
      </c>
      <c r="N2204" s="400">
        <v>6.8166000000000002</v>
      </c>
      <c r="O2204" s="400">
        <v>3.742</v>
      </c>
      <c r="P2204" s="399">
        <v>2.3672</v>
      </c>
      <c r="Q2204" s="399">
        <v>5.3411999999999997</v>
      </c>
      <c r="R2204" s="399">
        <v>5.524</v>
      </c>
      <c r="S2204" s="399">
        <v>5.3360000000000003</v>
      </c>
      <c r="T2204" s="399">
        <v>13.8977</v>
      </c>
      <c r="U2204" s="399">
        <v>12.3203</v>
      </c>
      <c r="V2204" s="399">
        <v>3.0983000000000001</v>
      </c>
      <c r="W2204" s="399">
        <v>3.6015999999999999</v>
      </c>
      <c r="X2204" s="399">
        <v>1.8344</v>
      </c>
      <c r="Y2204" s="399">
        <v>5.2633999999999999</v>
      </c>
      <c r="Z2204" s="399">
        <v>10.7166</v>
      </c>
    </row>
    <row r="2205" spans="1:26">
      <c r="A2205" s="402">
        <v>45730</v>
      </c>
      <c r="B2205" s="400">
        <v>0.51890000000000003</v>
      </c>
      <c r="C2205" s="400">
        <v>0.56020000000000003</v>
      </c>
      <c r="D2205" s="400">
        <v>1.8843000000000001</v>
      </c>
      <c r="E2205" s="400">
        <v>1.8304</v>
      </c>
      <c r="F2205" s="400">
        <v>6.3601000000000001</v>
      </c>
      <c r="G2205" s="400">
        <v>6.2923</v>
      </c>
      <c r="H2205" s="400">
        <v>4.3567999999999998</v>
      </c>
      <c r="I2205" s="400">
        <v>6.9114000000000004</v>
      </c>
      <c r="J2205" s="400">
        <v>6.7954999999999997</v>
      </c>
      <c r="K2205" s="400">
        <v>5.7988999999999997</v>
      </c>
      <c r="L2205" s="400">
        <v>11.1876</v>
      </c>
      <c r="M2205" s="400">
        <v>5.8619000000000003</v>
      </c>
      <c r="N2205" s="400">
        <v>6.8144999999999998</v>
      </c>
      <c r="O2205" s="400">
        <v>3.74</v>
      </c>
      <c r="P2205" s="399">
        <v>2.3971</v>
      </c>
      <c r="Q2205" s="399">
        <v>5.3365999999999998</v>
      </c>
      <c r="R2205" s="399">
        <v>5.5205000000000002</v>
      </c>
      <c r="S2205" s="399">
        <v>5.3331</v>
      </c>
      <c r="T2205" s="399">
        <v>13.878299999999999</v>
      </c>
      <c r="U2205" s="399">
        <v>12.3089</v>
      </c>
      <c r="V2205" s="399">
        <v>3.0933999999999999</v>
      </c>
      <c r="W2205" s="399">
        <v>3.5991</v>
      </c>
      <c r="X2205" s="399">
        <v>1.8319000000000001</v>
      </c>
      <c r="Y2205" s="399">
        <v>5.2598000000000003</v>
      </c>
      <c r="Z2205" s="399">
        <v>10.700699999999999</v>
      </c>
    </row>
    <row r="2206" spans="1:26">
      <c r="A2206" s="402">
        <v>45733</v>
      </c>
      <c r="B2206" s="400">
        <v>0.51080000000000003</v>
      </c>
      <c r="C2206" s="400">
        <v>0.55210000000000004</v>
      </c>
      <c r="D2206" s="400">
        <v>1.8777999999999999</v>
      </c>
      <c r="E2206" s="400">
        <v>1.8250999999999999</v>
      </c>
      <c r="F2206" s="400">
        <v>6.4004000000000003</v>
      </c>
      <c r="G2206" s="400">
        <v>6.3247999999999998</v>
      </c>
      <c r="H2206" s="400">
        <v>4.3616000000000001</v>
      </c>
      <c r="I2206" s="400">
        <v>6.9532999999999996</v>
      </c>
      <c r="J2206" s="400">
        <v>6.8076999999999996</v>
      </c>
      <c r="K2206" s="400">
        <v>5.8052999999999999</v>
      </c>
      <c r="L2206" s="400">
        <v>11.173400000000001</v>
      </c>
      <c r="M2206" s="400">
        <v>5.8739999999999997</v>
      </c>
      <c r="N2206" s="400">
        <v>6.8353000000000002</v>
      </c>
      <c r="O2206" s="400">
        <v>3.7414999999999998</v>
      </c>
      <c r="P2206" s="399">
        <v>2.3975</v>
      </c>
      <c r="Q2206" s="399">
        <v>5.3277000000000001</v>
      </c>
      <c r="R2206" s="399">
        <v>5.5160999999999998</v>
      </c>
      <c r="S2206" s="399">
        <v>5.3284000000000002</v>
      </c>
      <c r="T2206" s="399">
        <v>13.954000000000001</v>
      </c>
      <c r="U2206" s="399">
        <v>12.3645</v>
      </c>
      <c r="V2206" s="399">
        <v>3.0910000000000002</v>
      </c>
      <c r="W2206" s="399">
        <v>3.5990000000000002</v>
      </c>
      <c r="X2206" s="399">
        <v>1.8249</v>
      </c>
      <c r="Y2206" s="399">
        <v>5.2584999999999997</v>
      </c>
      <c r="Z2206" s="399">
        <v>10.735900000000001</v>
      </c>
    </row>
    <row r="2207" spans="1:26">
      <c r="A2207" s="402">
        <v>45734</v>
      </c>
      <c r="B2207" s="400">
        <v>0.50819999999999999</v>
      </c>
      <c r="C2207" s="400">
        <v>0.5494</v>
      </c>
      <c r="D2207" s="400">
        <v>1.875</v>
      </c>
      <c r="E2207" s="400">
        <v>1.8224</v>
      </c>
      <c r="F2207" s="400">
        <v>6.3845000000000001</v>
      </c>
      <c r="G2207" s="400">
        <v>6.3129</v>
      </c>
      <c r="H2207" s="400">
        <v>4.3582000000000001</v>
      </c>
      <c r="I2207" s="400">
        <v>6.9370000000000003</v>
      </c>
      <c r="J2207" s="400">
        <v>6.7991999999999999</v>
      </c>
      <c r="K2207" s="400">
        <v>5.8064</v>
      </c>
      <c r="L2207" s="400">
        <v>11.1745</v>
      </c>
      <c r="M2207" s="400">
        <v>5.8760000000000003</v>
      </c>
      <c r="N2207" s="400">
        <v>6.8407999999999998</v>
      </c>
      <c r="O2207" s="400">
        <v>3.7385000000000002</v>
      </c>
      <c r="P2207" s="399">
        <v>2.3835000000000002</v>
      </c>
      <c r="Q2207" s="399">
        <v>5.3257000000000003</v>
      </c>
      <c r="R2207" s="399">
        <v>5.5133000000000001</v>
      </c>
      <c r="S2207" s="399">
        <v>5.3250000000000002</v>
      </c>
      <c r="T2207" s="399">
        <v>13.927899999999999</v>
      </c>
      <c r="U2207" s="399">
        <v>12.345800000000001</v>
      </c>
      <c r="V2207" s="399">
        <v>3.0910000000000002</v>
      </c>
      <c r="W2207" s="399">
        <v>3.5964999999999998</v>
      </c>
      <c r="X2207" s="399">
        <v>1.8225</v>
      </c>
      <c r="Y2207" s="399">
        <v>5.2567000000000004</v>
      </c>
      <c r="Z2207" s="399">
        <v>10.728400000000001</v>
      </c>
    </row>
    <row r="2208" spans="1:26">
      <c r="A2208" s="402">
        <v>45735</v>
      </c>
      <c r="B2208" s="400">
        <v>0.50539999999999996</v>
      </c>
      <c r="C2208" s="400">
        <v>0.54669999999999996</v>
      </c>
      <c r="D2208" s="400">
        <v>1.8729</v>
      </c>
      <c r="E2208" s="400">
        <v>1.8196000000000001</v>
      </c>
      <c r="F2208" s="400">
        <v>6.3985000000000003</v>
      </c>
      <c r="G2208" s="400">
        <v>6.3215000000000003</v>
      </c>
      <c r="H2208" s="400">
        <v>4.3592000000000004</v>
      </c>
      <c r="I2208" s="400">
        <v>6.9516999999999998</v>
      </c>
      <c r="J2208" s="400">
        <v>6.8052999999999999</v>
      </c>
      <c r="K2208" s="400">
        <v>5.8148</v>
      </c>
      <c r="L2208" s="400">
        <v>11.1753</v>
      </c>
      <c r="M2208" s="400">
        <v>5.8907999999999996</v>
      </c>
      <c r="N2208" s="400">
        <v>6.8571</v>
      </c>
      <c r="O2208" s="400">
        <v>3.7374000000000001</v>
      </c>
      <c r="P2208" s="399">
        <v>2.3544999999999998</v>
      </c>
      <c r="Q2208" s="399">
        <v>5.3311000000000002</v>
      </c>
      <c r="R2208" s="399">
        <v>5.5114000000000001</v>
      </c>
      <c r="S2208" s="399">
        <v>5.3228999999999997</v>
      </c>
      <c r="T2208" s="399">
        <v>13.9529</v>
      </c>
      <c r="U2208" s="399">
        <v>12.3619</v>
      </c>
      <c r="V2208" s="399">
        <v>3.0897000000000001</v>
      </c>
      <c r="W2208" s="399">
        <v>3.5958000000000001</v>
      </c>
      <c r="X2208" s="399">
        <v>1.8199000000000001</v>
      </c>
      <c r="Y2208" s="399">
        <v>5.2549000000000001</v>
      </c>
      <c r="Z2208" s="399">
        <v>10.7393</v>
      </c>
    </row>
    <row r="2209" spans="1:26">
      <c r="A2209" s="402">
        <v>45736</v>
      </c>
      <c r="B2209" s="400">
        <v>0.50290000000000001</v>
      </c>
      <c r="C2209" s="400">
        <v>0.54400000000000004</v>
      </c>
      <c r="D2209" s="400">
        <v>1.8704000000000001</v>
      </c>
      <c r="E2209" s="400">
        <v>1.8169999999999999</v>
      </c>
      <c r="F2209" s="400">
        <v>6.3890000000000002</v>
      </c>
      <c r="G2209" s="400">
        <v>6.3137999999999996</v>
      </c>
      <c r="H2209" s="400">
        <v>4.3586</v>
      </c>
      <c r="I2209" s="400">
        <v>6.9416000000000002</v>
      </c>
      <c r="J2209" s="400">
        <v>6.8083</v>
      </c>
      <c r="K2209" s="400">
        <v>5.8155000000000001</v>
      </c>
      <c r="L2209" s="400">
        <v>11.212899999999999</v>
      </c>
      <c r="M2209" s="400">
        <v>5.8945999999999996</v>
      </c>
      <c r="N2209" s="400">
        <v>6.8605</v>
      </c>
      <c r="O2209" s="400">
        <v>3.7376</v>
      </c>
      <c r="P2209" s="399">
        <v>2.3397999999999999</v>
      </c>
      <c r="Q2209" s="399">
        <v>5.3345000000000002</v>
      </c>
      <c r="R2209" s="399">
        <v>5.5091000000000001</v>
      </c>
      <c r="S2209" s="399">
        <v>5.3204000000000002</v>
      </c>
      <c r="T2209" s="399">
        <v>13.9358</v>
      </c>
      <c r="U2209" s="399">
        <v>12.3497</v>
      </c>
      <c r="V2209" s="399">
        <v>3.0882000000000001</v>
      </c>
      <c r="W2209" s="399">
        <v>3.5960000000000001</v>
      </c>
      <c r="X2209" s="399">
        <v>1.8176000000000001</v>
      </c>
      <c r="Y2209" s="399">
        <v>5.2542</v>
      </c>
      <c r="Z2209" s="399">
        <v>10.739800000000001</v>
      </c>
    </row>
    <row r="2210" spans="1:26">
      <c r="A2210" s="402">
        <v>45737</v>
      </c>
      <c r="B2210" s="400">
        <v>0.50019999999999998</v>
      </c>
      <c r="C2210" s="400">
        <v>0.54139999999999999</v>
      </c>
      <c r="D2210" s="400">
        <v>1.8686</v>
      </c>
      <c r="E2210" s="400">
        <v>1.8149999999999999</v>
      </c>
      <c r="F2210" s="400">
        <v>6.3883000000000001</v>
      </c>
      <c r="G2210" s="400">
        <v>6.3170999999999999</v>
      </c>
      <c r="H2210" s="400">
        <v>4.3578999999999999</v>
      </c>
      <c r="I2210" s="400">
        <v>6.9404000000000003</v>
      </c>
      <c r="J2210" s="400">
        <v>6.7967000000000004</v>
      </c>
      <c r="K2210" s="400">
        <v>5.7965</v>
      </c>
      <c r="L2210" s="400">
        <v>11.2202</v>
      </c>
      <c r="M2210" s="400">
        <v>5.8765999999999998</v>
      </c>
      <c r="N2210" s="400">
        <v>6.8339999999999996</v>
      </c>
      <c r="O2210" s="400">
        <v>3.7334000000000001</v>
      </c>
      <c r="P2210" s="399">
        <v>2.3426999999999998</v>
      </c>
      <c r="Q2210" s="399">
        <v>5.3365999999999998</v>
      </c>
      <c r="R2210" s="399">
        <v>5.5084</v>
      </c>
      <c r="S2210" s="399">
        <v>5.3194999999999997</v>
      </c>
      <c r="T2210" s="399">
        <v>13.932</v>
      </c>
      <c r="U2210" s="399">
        <v>12.3543</v>
      </c>
      <c r="V2210" s="399">
        <v>3.085</v>
      </c>
      <c r="W2210" s="399">
        <v>3.5924</v>
      </c>
      <c r="X2210" s="399">
        <v>1.8156000000000001</v>
      </c>
      <c r="Y2210" s="399">
        <v>5.2530000000000001</v>
      </c>
      <c r="Z2210" s="399">
        <v>10.739599999999999</v>
      </c>
    </row>
    <row r="2211" spans="1:26">
      <c r="A2211" s="402">
        <v>45740</v>
      </c>
      <c r="B2211" s="400">
        <v>0.49220000000000003</v>
      </c>
      <c r="C2211" s="400">
        <v>0.5333</v>
      </c>
      <c r="D2211" s="400">
        <v>1.8606</v>
      </c>
      <c r="E2211" s="400">
        <v>1.8069</v>
      </c>
      <c r="F2211" s="400">
        <v>6.3724999999999996</v>
      </c>
      <c r="G2211" s="400">
        <v>6.3018000000000001</v>
      </c>
      <c r="H2211" s="400">
        <v>4.3490000000000002</v>
      </c>
      <c r="I2211" s="400">
        <v>6.9242999999999997</v>
      </c>
      <c r="J2211" s="400">
        <v>6.7689000000000004</v>
      </c>
      <c r="K2211" s="400">
        <v>5.7603</v>
      </c>
      <c r="L2211" s="400">
        <v>11.2095</v>
      </c>
      <c r="M2211" s="400">
        <v>5.8543000000000003</v>
      </c>
      <c r="N2211" s="400">
        <v>6.8059000000000003</v>
      </c>
      <c r="O2211" s="400">
        <v>3.7265999999999999</v>
      </c>
      <c r="P2211" s="399">
        <v>2.3340999999999998</v>
      </c>
      <c r="Q2211" s="399">
        <v>5.3239000000000001</v>
      </c>
      <c r="R2211" s="399">
        <v>5.4997999999999996</v>
      </c>
      <c r="S2211" s="399">
        <v>5.3112000000000004</v>
      </c>
      <c r="T2211" s="399">
        <v>13.9109</v>
      </c>
      <c r="U2211" s="399">
        <v>12.334199999999999</v>
      </c>
      <c r="V2211" s="399">
        <v>3.0779000000000001</v>
      </c>
      <c r="W2211" s="399">
        <v>3.5857999999999999</v>
      </c>
      <c r="X2211" s="399">
        <v>1.8083</v>
      </c>
      <c r="Y2211" s="399">
        <v>5.2453000000000003</v>
      </c>
      <c r="Z2211" s="399">
        <v>10.7355</v>
      </c>
    </row>
    <row r="2212" spans="1:26">
      <c r="A2212" s="402">
        <v>45741</v>
      </c>
      <c r="B2212" s="400">
        <v>0.4894</v>
      </c>
      <c r="C2212" s="400">
        <v>0.53049999999999997</v>
      </c>
      <c r="D2212" s="400">
        <v>1.8577999999999999</v>
      </c>
      <c r="E2212" s="400">
        <v>1.8042</v>
      </c>
      <c r="F2212" s="400">
        <v>6.3640999999999996</v>
      </c>
      <c r="G2212" s="400">
        <v>6.2961</v>
      </c>
      <c r="H2212" s="400">
        <v>4.3460000000000001</v>
      </c>
      <c r="I2212" s="400">
        <v>6.9157000000000002</v>
      </c>
      <c r="J2212" s="400">
        <v>6.7664999999999997</v>
      </c>
      <c r="K2212" s="400">
        <v>5.76</v>
      </c>
      <c r="L2212" s="400">
        <v>11.199199999999999</v>
      </c>
      <c r="M2212" s="400">
        <v>5.8526999999999996</v>
      </c>
      <c r="N2212" s="400">
        <v>6.8048999999999999</v>
      </c>
      <c r="O2212" s="400">
        <v>3.7244000000000002</v>
      </c>
      <c r="P2212" s="399">
        <v>2.323</v>
      </c>
      <c r="Q2212" s="399">
        <v>5.3154000000000003</v>
      </c>
      <c r="R2212" s="399">
        <v>5.4965000000000002</v>
      </c>
      <c r="S2212" s="399">
        <v>5.3082000000000003</v>
      </c>
      <c r="T2212" s="399">
        <v>13.898</v>
      </c>
      <c r="U2212" s="399">
        <v>12.327199999999999</v>
      </c>
      <c r="V2212" s="399">
        <v>3.0750000000000002</v>
      </c>
      <c r="W2212" s="399">
        <v>3.5834000000000001</v>
      </c>
      <c r="X2212" s="399">
        <v>1.8058000000000001</v>
      </c>
      <c r="Y2212" s="399">
        <v>5.2427999999999999</v>
      </c>
      <c r="Z2212" s="399">
        <v>10.734400000000001</v>
      </c>
    </row>
    <row r="2213" spans="1:26">
      <c r="A2213" s="402">
        <v>45742</v>
      </c>
      <c r="B2213" s="400">
        <v>0.4869</v>
      </c>
      <c r="C2213" s="400">
        <v>0.52790000000000004</v>
      </c>
      <c r="D2213" s="400">
        <v>1.8552999999999999</v>
      </c>
      <c r="E2213" s="400">
        <v>1.8016000000000001</v>
      </c>
      <c r="F2213" s="400">
        <v>6.3571999999999997</v>
      </c>
      <c r="G2213" s="400">
        <v>6.2906000000000004</v>
      </c>
      <c r="H2213" s="400">
        <v>4.3432000000000004</v>
      </c>
      <c r="I2213" s="400">
        <v>6.9085000000000001</v>
      </c>
      <c r="J2213" s="400">
        <v>6.7565999999999997</v>
      </c>
      <c r="K2213" s="400">
        <v>5.7408000000000001</v>
      </c>
      <c r="L2213" s="400">
        <v>11.2029</v>
      </c>
      <c r="M2213" s="400">
        <v>5.8360000000000003</v>
      </c>
      <c r="N2213" s="400">
        <v>6.7801999999999998</v>
      </c>
      <c r="O2213" s="400">
        <v>3.7181999999999999</v>
      </c>
      <c r="P2213" s="399">
        <v>2.339</v>
      </c>
      <c r="Q2213" s="399">
        <v>5.319</v>
      </c>
      <c r="R2213" s="399">
        <v>5.4939999999999998</v>
      </c>
      <c r="S2213" s="399">
        <v>5.3056000000000001</v>
      </c>
      <c r="T2213" s="399">
        <v>13.887499999999999</v>
      </c>
      <c r="U2213" s="399">
        <v>12.319599999999999</v>
      </c>
      <c r="V2213" s="399">
        <v>3.0693000000000001</v>
      </c>
      <c r="W2213" s="399">
        <v>3.5773000000000001</v>
      </c>
      <c r="X2213" s="399">
        <v>1.8033999999999999</v>
      </c>
      <c r="Y2213" s="399">
        <v>5.2407000000000004</v>
      </c>
      <c r="Z2213" s="399">
        <v>10.731400000000001</v>
      </c>
    </row>
    <row r="2214" spans="1:26">
      <c r="A2214" s="402">
        <v>45743</v>
      </c>
      <c r="B2214" s="400">
        <v>0.4844</v>
      </c>
      <c r="C2214" s="400">
        <v>0.5252</v>
      </c>
      <c r="D2214" s="400">
        <v>1.8536999999999999</v>
      </c>
      <c r="E2214" s="400">
        <v>1.7996000000000001</v>
      </c>
      <c r="F2214" s="400">
        <v>6.3571999999999997</v>
      </c>
      <c r="G2214" s="400">
        <v>6.2903000000000002</v>
      </c>
      <c r="H2214" s="400">
        <v>4.3411</v>
      </c>
      <c r="I2214" s="400">
        <v>6.9081000000000001</v>
      </c>
      <c r="J2214" s="400">
        <v>6.7487000000000004</v>
      </c>
      <c r="K2214" s="400">
        <v>5.7282999999999999</v>
      </c>
      <c r="L2214" s="400">
        <v>11.2094</v>
      </c>
      <c r="M2214" s="400">
        <v>5.8201000000000001</v>
      </c>
      <c r="N2214" s="400">
        <v>6.7607999999999997</v>
      </c>
      <c r="O2214" s="400">
        <v>3.7124999999999999</v>
      </c>
      <c r="P2214" s="399">
        <v>2.3593999999999999</v>
      </c>
      <c r="Q2214" s="399">
        <v>5.3152999999999997</v>
      </c>
      <c r="R2214" s="399">
        <v>5.4931999999999999</v>
      </c>
      <c r="S2214" s="399">
        <v>5.3042999999999996</v>
      </c>
      <c r="T2214" s="399">
        <v>13.888500000000001</v>
      </c>
      <c r="U2214" s="399">
        <v>12.321099999999999</v>
      </c>
      <c r="V2214" s="399">
        <v>3.0638000000000001</v>
      </c>
      <c r="W2214" s="399">
        <v>3.5716000000000001</v>
      </c>
      <c r="X2214" s="399">
        <v>1.8016000000000001</v>
      </c>
      <c r="Y2214" s="399">
        <v>5.2396000000000003</v>
      </c>
      <c r="Z2214" s="399">
        <v>10.7265</v>
      </c>
    </row>
    <row r="2215" spans="1:26">
      <c r="A2215" s="402">
        <v>45744</v>
      </c>
      <c r="B2215" s="400">
        <v>0.48180000000000001</v>
      </c>
      <c r="C2215" s="400">
        <v>0.52259999999999995</v>
      </c>
      <c r="D2215" s="400">
        <v>1.8525</v>
      </c>
      <c r="E2215" s="400">
        <v>1.7975000000000001</v>
      </c>
      <c r="F2215" s="400">
        <v>6.3756000000000004</v>
      </c>
      <c r="G2215" s="400">
        <v>6.2986000000000004</v>
      </c>
      <c r="H2215" s="400">
        <v>4.3438999999999997</v>
      </c>
      <c r="I2215" s="400">
        <v>6.9272999999999998</v>
      </c>
      <c r="J2215" s="400">
        <v>6.7751999999999999</v>
      </c>
      <c r="K2215" s="400">
        <v>5.7606999999999999</v>
      </c>
      <c r="L2215" s="400">
        <v>11.2403</v>
      </c>
      <c r="M2215" s="400">
        <v>5.8376000000000001</v>
      </c>
      <c r="N2215" s="400">
        <v>6.7854000000000001</v>
      </c>
      <c r="O2215" s="400">
        <v>3.7067999999999999</v>
      </c>
      <c r="P2215" s="399">
        <v>2.3845000000000001</v>
      </c>
      <c r="Q2215" s="399">
        <v>5.3112000000000004</v>
      </c>
      <c r="R2215" s="399">
        <v>5.4931000000000001</v>
      </c>
      <c r="S2215" s="399">
        <v>5.3033000000000001</v>
      </c>
      <c r="T2215" s="399">
        <v>13.9278</v>
      </c>
      <c r="U2215" s="399">
        <v>12.3368</v>
      </c>
      <c r="V2215" s="399">
        <v>3.0579000000000001</v>
      </c>
      <c r="W2215" s="399">
        <v>3.5653999999999999</v>
      </c>
      <c r="X2215" s="399">
        <v>1.7995000000000001</v>
      </c>
      <c r="Y2215" s="399">
        <v>5.2404999999999999</v>
      </c>
      <c r="Z2215" s="399">
        <v>10.7386</v>
      </c>
    </row>
    <row r="2216" spans="1:26">
      <c r="A2216" s="402">
        <v>45747</v>
      </c>
      <c r="B2216" s="400">
        <v>0.47389999999999999</v>
      </c>
      <c r="C2216" s="400">
        <v>0.51570000000000005</v>
      </c>
      <c r="D2216" s="400">
        <v>1.8441000000000001</v>
      </c>
      <c r="E2216" s="400">
        <v>1.7891999999999999</v>
      </c>
      <c r="F2216" s="400">
        <v>6.3643999999999998</v>
      </c>
      <c r="G2216" s="400">
        <v>6.2880000000000003</v>
      </c>
      <c r="H2216" s="400">
        <v>4.3316999999999997</v>
      </c>
      <c r="I2216" s="400">
        <v>6.9157999999999999</v>
      </c>
      <c r="J2216" s="400">
        <v>6.7835000000000001</v>
      </c>
      <c r="K2216" s="400">
        <v>5.7816999999999998</v>
      </c>
      <c r="L2216" s="400">
        <v>11.2403</v>
      </c>
      <c r="M2216" s="400">
        <v>5.8423999999999996</v>
      </c>
      <c r="N2216" s="400">
        <v>6.7964000000000002</v>
      </c>
      <c r="O2216" s="400">
        <v>3.6987999999999999</v>
      </c>
      <c r="P2216" s="399">
        <v>2.4449999999999998</v>
      </c>
      <c r="Q2216" s="399">
        <v>5.3083999999999998</v>
      </c>
      <c r="R2216" s="399">
        <v>5.4843000000000002</v>
      </c>
      <c r="S2216" s="399">
        <v>5.2946</v>
      </c>
      <c r="T2216" s="399">
        <v>13.913</v>
      </c>
      <c r="U2216" s="399">
        <v>12.3261</v>
      </c>
      <c r="V2216" s="399">
        <v>3.0489000000000002</v>
      </c>
      <c r="W2216" s="399">
        <v>3.5575999999999999</v>
      </c>
      <c r="X2216" s="399">
        <v>1.7918000000000001</v>
      </c>
      <c r="Y2216" s="399">
        <v>5.2313999999999998</v>
      </c>
      <c r="Z2216" s="399">
        <v>10.7196</v>
      </c>
    </row>
    <row r="2217" spans="1:26">
      <c r="A2217" s="402">
        <v>45748</v>
      </c>
      <c r="B2217" s="400">
        <v>0.53210000000000002</v>
      </c>
      <c r="C2217" s="400">
        <v>0.5595</v>
      </c>
      <c r="D2217" s="400">
        <v>1.9018999999999999</v>
      </c>
      <c r="E2217" s="400">
        <v>1.8898999999999999</v>
      </c>
      <c r="F2217" s="400">
        <v>6.4450000000000003</v>
      </c>
      <c r="G2217" s="400">
        <v>6.3851000000000004</v>
      </c>
      <c r="H2217" s="400">
        <v>4.4225000000000003</v>
      </c>
      <c r="I2217" s="400">
        <v>7.0183999999999997</v>
      </c>
      <c r="J2217" s="400">
        <v>6.8559000000000001</v>
      </c>
      <c r="K2217" s="400">
        <v>5.8400999999999996</v>
      </c>
      <c r="L2217" s="400">
        <v>11.337400000000001</v>
      </c>
      <c r="M2217" s="400">
        <v>5.9433999999999996</v>
      </c>
      <c r="N2217" s="400">
        <v>6.8963999999999999</v>
      </c>
      <c r="O2217" s="400">
        <v>3.7597</v>
      </c>
      <c r="P2217" s="399">
        <v>2.5002</v>
      </c>
      <c r="Q2217" s="399">
        <v>5.3609999999999998</v>
      </c>
      <c r="R2217" s="399">
        <v>5.5324999999999998</v>
      </c>
      <c r="S2217" s="399">
        <v>5.4733999999999998</v>
      </c>
      <c r="T2217" s="399">
        <v>14.0214</v>
      </c>
      <c r="U2217" s="399">
        <v>12.579000000000001</v>
      </c>
      <c r="V2217" s="399">
        <v>3.1274999999999999</v>
      </c>
      <c r="W2217" s="399">
        <v>3.6214</v>
      </c>
      <c r="X2217" s="399">
        <v>1.8841000000000001</v>
      </c>
      <c r="Y2217" s="399">
        <v>5.33</v>
      </c>
      <c r="Z2217" s="399">
        <v>10.886900000000001</v>
      </c>
    </row>
    <row r="2218" spans="1:26">
      <c r="A2218" s="402">
        <v>45749</v>
      </c>
      <c r="B2218" s="400">
        <v>0.52939999999999998</v>
      </c>
      <c r="C2218" s="400">
        <v>0.55679999999999996</v>
      </c>
      <c r="D2218" s="400">
        <v>1.8992</v>
      </c>
      <c r="E2218" s="400">
        <v>1.8874</v>
      </c>
      <c r="F2218" s="400">
        <v>6.4287999999999998</v>
      </c>
      <c r="G2218" s="400">
        <v>6.3727999999999998</v>
      </c>
      <c r="H2218" s="400">
        <v>4.4169</v>
      </c>
      <c r="I2218" s="400">
        <v>7.0015999999999998</v>
      </c>
      <c r="J2218" s="400">
        <v>6.8532000000000002</v>
      </c>
      <c r="K2218" s="400">
        <v>5.8354999999999997</v>
      </c>
      <c r="L2218" s="400">
        <v>11.359500000000001</v>
      </c>
      <c r="M2218" s="400">
        <v>5.9398</v>
      </c>
      <c r="N2218" s="400">
        <v>6.8973000000000004</v>
      </c>
      <c r="O2218" s="400">
        <v>3.7587999999999999</v>
      </c>
      <c r="P2218" s="399">
        <v>2.4838</v>
      </c>
      <c r="Q2218" s="399">
        <v>5.3531000000000004</v>
      </c>
      <c r="R2218" s="399">
        <v>5.5290999999999997</v>
      </c>
      <c r="S2218" s="399">
        <v>5.4702999999999999</v>
      </c>
      <c r="T2218" s="399">
        <v>13.994999999999999</v>
      </c>
      <c r="U2218" s="399">
        <v>12.559699999999999</v>
      </c>
      <c r="V2218" s="399">
        <v>3.1242999999999999</v>
      </c>
      <c r="W2218" s="399">
        <v>3.6196999999999999</v>
      </c>
      <c r="X2218" s="399">
        <v>1.8814</v>
      </c>
      <c r="Y2218" s="399">
        <v>5.3269000000000002</v>
      </c>
      <c r="Z2218" s="399">
        <v>10.876899999999999</v>
      </c>
    </row>
    <row r="2219" spans="1:26">
      <c r="A2219" s="402">
        <v>45750</v>
      </c>
      <c r="B2219" s="400">
        <v>0.52690000000000003</v>
      </c>
      <c r="C2219" s="400">
        <v>0.55420000000000003</v>
      </c>
      <c r="D2219" s="400">
        <v>1.8983000000000001</v>
      </c>
      <c r="E2219" s="400">
        <v>1.8856999999999999</v>
      </c>
      <c r="F2219" s="400">
        <v>6.4337</v>
      </c>
      <c r="G2219" s="400">
        <v>6.3726000000000003</v>
      </c>
      <c r="H2219" s="400">
        <v>4.4156000000000004</v>
      </c>
      <c r="I2219" s="400">
        <v>7.0056000000000003</v>
      </c>
      <c r="J2219" s="400">
        <v>6.8868</v>
      </c>
      <c r="K2219" s="400">
        <v>5.8482000000000003</v>
      </c>
      <c r="L2219" s="400">
        <v>11.411899999999999</v>
      </c>
      <c r="M2219" s="400">
        <v>5.9240000000000004</v>
      </c>
      <c r="N2219" s="400">
        <v>6.8895999999999997</v>
      </c>
      <c r="O2219" s="400">
        <v>3.7458999999999998</v>
      </c>
      <c r="P2219" s="399">
        <v>2.5710000000000002</v>
      </c>
      <c r="Q2219" s="399">
        <v>5.3587999999999996</v>
      </c>
      <c r="R2219" s="399">
        <v>5.5308000000000002</v>
      </c>
      <c r="S2219" s="399">
        <v>5.4702000000000002</v>
      </c>
      <c r="T2219" s="399">
        <v>13.9992</v>
      </c>
      <c r="U2219" s="399">
        <v>12.5573</v>
      </c>
      <c r="V2219" s="399">
        <v>3.1168</v>
      </c>
      <c r="W2219" s="399">
        <v>3.6038000000000001</v>
      </c>
      <c r="X2219" s="399">
        <v>1.8794999999999999</v>
      </c>
      <c r="Y2219" s="399">
        <v>5.3265000000000002</v>
      </c>
      <c r="Z2219" s="399">
        <v>10.869300000000001</v>
      </c>
    </row>
    <row r="2220" spans="1:26">
      <c r="A2220" s="402">
        <v>45751</v>
      </c>
      <c r="B2220" s="400">
        <v>0.52439999999999998</v>
      </c>
      <c r="C2220" s="400">
        <v>0.55149999999999999</v>
      </c>
      <c r="D2220" s="400">
        <v>1.8971</v>
      </c>
      <c r="E2220" s="400">
        <v>1.8835</v>
      </c>
      <c r="F2220" s="400">
        <v>6.4474999999999998</v>
      </c>
      <c r="G2220" s="400">
        <v>6.3711000000000002</v>
      </c>
      <c r="H2220" s="400">
        <v>4.4012000000000002</v>
      </c>
      <c r="I2220" s="400">
        <v>7.0193000000000003</v>
      </c>
      <c r="J2220" s="400">
        <v>6.9135999999999997</v>
      </c>
      <c r="K2220" s="400">
        <v>5.8697999999999997</v>
      </c>
      <c r="L2220" s="400">
        <v>11.4777</v>
      </c>
      <c r="M2220" s="400">
        <v>5.9191000000000003</v>
      </c>
      <c r="N2220" s="400">
        <v>6.8784000000000001</v>
      </c>
      <c r="O2220" s="400">
        <v>3.7307999999999999</v>
      </c>
      <c r="P2220" s="399">
        <v>2.6739999999999999</v>
      </c>
      <c r="Q2220" s="399">
        <v>5.3628999999999998</v>
      </c>
      <c r="R2220" s="399">
        <v>5.5313999999999997</v>
      </c>
      <c r="S2220" s="399">
        <v>5.4686000000000003</v>
      </c>
      <c r="T2220" s="399">
        <v>14.026</v>
      </c>
      <c r="U2220" s="399">
        <v>12.5587</v>
      </c>
      <c r="V2220" s="399">
        <v>3.1000999999999999</v>
      </c>
      <c r="W2220" s="399">
        <v>3.5895999999999999</v>
      </c>
      <c r="X2220" s="399">
        <v>1.8757999999999999</v>
      </c>
      <c r="Y2220" s="399">
        <v>5.3189000000000002</v>
      </c>
      <c r="Z2220" s="399">
        <v>10.833399999999999</v>
      </c>
    </row>
    <row r="2221" spans="1:26">
      <c r="A2221" s="402">
        <v>45754</v>
      </c>
      <c r="B2221" s="400">
        <v>0.51639999999999997</v>
      </c>
      <c r="C2221" s="400">
        <v>0.54349999999999998</v>
      </c>
      <c r="D2221" s="400">
        <v>1.8895</v>
      </c>
      <c r="E2221" s="400">
        <v>1.8753</v>
      </c>
      <c r="F2221" s="400">
        <v>6.4089</v>
      </c>
      <c r="G2221" s="400">
        <v>6.3308</v>
      </c>
      <c r="H2221" s="400">
        <v>4.383</v>
      </c>
      <c r="I2221" s="400">
        <v>6.9795999999999996</v>
      </c>
      <c r="J2221" s="400">
        <v>6.8574999999999999</v>
      </c>
      <c r="K2221" s="400">
        <v>5.7805</v>
      </c>
      <c r="L2221" s="400">
        <v>11.486700000000001</v>
      </c>
      <c r="M2221" s="400">
        <v>5.8449999999999998</v>
      </c>
      <c r="N2221" s="400">
        <v>6.7796000000000003</v>
      </c>
      <c r="O2221" s="400">
        <v>3.7124999999999999</v>
      </c>
      <c r="P2221" s="399">
        <v>2.7686000000000002</v>
      </c>
      <c r="Q2221" s="399">
        <v>5.3502999999999998</v>
      </c>
      <c r="R2221" s="399">
        <v>5.5218999999999996</v>
      </c>
      <c r="S2221" s="399">
        <v>5.4577</v>
      </c>
      <c r="T2221" s="399">
        <v>13.969200000000001</v>
      </c>
      <c r="U2221" s="399">
        <v>12.498699999999999</v>
      </c>
      <c r="V2221" s="399">
        <v>3.0781000000000001</v>
      </c>
      <c r="W2221" s="399">
        <v>3.5712999999999999</v>
      </c>
      <c r="X2221" s="399">
        <v>1.8675999999999999</v>
      </c>
      <c r="Y2221" s="399">
        <v>5.3061999999999996</v>
      </c>
      <c r="Z2221" s="399">
        <v>10.7919</v>
      </c>
    </row>
    <row r="2222" spans="1:26">
      <c r="A2222" s="402">
        <v>45755</v>
      </c>
      <c r="B2222" s="400">
        <v>0.51359999999999995</v>
      </c>
      <c r="C2222" s="400">
        <v>0.54059999999999997</v>
      </c>
      <c r="D2222" s="400">
        <v>1.8855999999999999</v>
      </c>
      <c r="E2222" s="400">
        <v>1.8720000000000001</v>
      </c>
      <c r="F2222" s="400">
        <v>6.4055</v>
      </c>
      <c r="G2222" s="400">
        <v>6.3311000000000002</v>
      </c>
      <c r="H2222" s="400">
        <v>4.3901000000000003</v>
      </c>
      <c r="I2222" s="400">
        <v>6.9768999999999997</v>
      </c>
      <c r="J2222" s="400">
        <v>6.8113000000000001</v>
      </c>
      <c r="K2222" s="400">
        <v>5.7260999999999997</v>
      </c>
      <c r="L2222" s="400">
        <v>11.360799999999999</v>
      </c>
      <c r="M2222" s="400">
        <v>5.8114999999999997</v>
      </c>
      <c r="N2222" s="400">
        <v>6.7274000000000003</v>
      </c>
      <c r="O2222" s="400">
        <v>3.7082000000000002</v>
      </c>
      <c r="P2222" s="399">
        <v>2.7677</v>
      </c>
      <c r="Q2222" s="399">
        <v>5.3395999999999999</v>
      </c>
      <c r="R2222" s="399">
        <v>5.5166000000000004</v>
      </c>
      <c r="S2222" s="399">
        <v>5.4535</v>
      </c>
      <c r="T2222" s="399">
        <v>13.967000000000001</v>
      </c>
      <c r="U2222" s="399">
        <v>12.502000000000001</v>
      </c>
      <c r="V2222" s="399">
        <v>3.0796000000000001</v>
      </c>
      <c r="W2222" s="399">
        <v>3.5674999999999999</v>
      </c>
      <c r="X2222" s="399">
        <v>1.8655999999999999</v>
      </c>
      <c r="Y2222" s="399">
        <v>5.3083</v>
      </c>
      <c r="Z2222" s="399">
        <v>10.822900000000001</v>
      </c>
    </row>
    <row r="2223" spans="1:26">
      <c r="A2223" s="402">
        <v>45756</v>
      </c>
      <c r="B2223" s="400">
        <v>0.51119999999999999</v>
      </c>
      <c r="C2223" s="400">
        <v>0.53800000000000003</v>
      </c>
      <c r="D2223" s="400">
        <v>1.8845000000000001</v>
      </c>
      <c r="E2223" s="400">
        <v>1.8698999999999999</v>
      </c>
      <c r="F2223" s="400">
        <v>6.4160000000000004</v>
      </c>
      <c r="G2223" s="400">
        <v>6.3261000000000003</v>
      </c>
      <c r="H2223" s="400">
        <v>4.3806000000000003</v>
      </c>
      <c r="I2223" s="400">
        <v>6.9873000000000003</v>
      </c>
      <c r="J2223" s="400">
        <v>6.7996999999999996</v>
      </c>
      <c r="K2223" s="400">
        <v>5.7351999999999999</v>
      </c>
      <c r="L2223" s="400">
        <v>11.218999999999999</v>
      </c>
      <c r="M2223" s="400">
        <v>5.7975000000000003</v>
      </c>
      <c r="N2223" s="400">
        <v>6.7236000000000002</v>
      </c>
      <c r="O2223" s="400">
        <v>3.6997</v>
      </c>
      <c r="P2223" s="399">
        <v>2.8060999999999998</v>
      </c>
      <c r="Q2223" s="399">
        <v>5.3281999999999998</v>
      </c>
      <c r="R2223" s="399">
        <v>5.5164999999999997</v>
      </c>
      <c r="S2223" s="399">
        <v>5.4509999999999996</v>
      </c>
      <c r="T2223" s="399">
        <v>13.992000000000001</v>
      </c>
      <c r="U2223" s="399">
        <v>12.5002</v>
      </c>
      <c r="V2223" s="399">
        <v>3.0666000000000002</v>
      </c>
      <c r="W2223" s="399">
        <v>3.5569000000000002</v>
      </c>
      <c r="X2223" s="399">
        <v>1.8624000000000001</v>
      </c>
      <c r="Y2223" s="399">
        <v>5.3026</v>
      </c>
      <c r="Z2223" s="399">
        <v>10.8041</v>
      </c>
    </row>
    <row r="2224" spans="1:26">
      <c r="A2224" s="402">
        <v>45757</v>
      </c>
      <c r="B2224" s="400">
        <v>0.50829999999999997</v>
      </c>
      <c r="C2224" s="400">
        <v>0.53520000000000001</v>
      </c>
      <c r="D2224" s="400">
        <v>1.8805000000000001</v>
      </c>
      <c r="E2224" s="400">
        <v>1.8669</v>
      </c>
      <c r="F2224" s="400">
        <v>6.4307999999999996</v>
      </c>
      <c r="G2224" s="400">
        <v>6.35</v>
      </c>
      <c r="H2224" s="400">
        <v>4.3917999999999999</v>
      </c>
      <c r="I2224" s="400">
        <v>7.0033000000000003</v>
      </c>
      <c r="J2224" s="400">
        <v>6.7803000000000004</v>
      </c>
      <c r="K2224" s="400">
        <v>5.6684999999999999</v>
      </c>
      <c r="L2224" s="400">
        <v>11.1951</v>
      </c>
      <c r="M2224" s="400">
        <v>5.7679</v>
      </c>
      <c r="N2224" s="400">
        <v>6.6813000000000002</v>
      </c>
      <c r="O2224" s="400">
        <v>3.6996000000000002</v>
      </c>
      <c r="P2224" s="399">
        <v>2.7644000000000002</v>
      </c>
      <c r="Q2224" s="399">
        <v>5.3231999999999999</v>
      </c>
      <c r="R2224" s="399">
        <v>5.5130999999999997</v>
      </c>
      <c r="S2224" s="399">
        <v>5.4499000000000004</v>
      </c>
      <c r="T2224" s="399">
        <v>14.016999999999999</v>
      </c>
      <c r="U2224" s="399">
        <v>12.539</v>
      </c>
      <c r="V2224" s="399">
        <v>3.0750999999999999</v>
      </c>
      <c r="W2224" s="399">
        <v>3.5569000000000002</v>
      </c>
      <c r="X2224" s="399">
        <v>1.8604000000000001</v>
      </c>
      <c r="Y2224" s="399">
        <v>5.3034999999999997</v>
      </c>
      <c r="Z2224" s="399">
        <v>10.8446</v>
      </c>
    </row>
    <row r="2225" spans="1:26">
      <c r="A2225" s="402">
        <v>45758</v>
      </c>
      <c r="B2225" s="400">
        <v>0.50580000000000003</v>
      </c>
      <c r="C2225" s="400">
        <v>0.53259999999999996</v>
      </c>
      <c r="D2225" s="400">
        <v>1.8786</v>
      </c>
      <c r="E2225" s="400">
        <v>1.8642000000000001</v>
      </c>
      <c r="F2225" s="400">
        <v>6.4519000000000002</v>
      </c>
      <c r="G2225" s="400">
        <v>6.3574999999999999</v>
      </c>
      <c r="H2225" s="400">
        <v>4.3895999999999997</v>
      </c>
      <c r="I2225" s="400">
        <v>7.0251999999999999</v>
      </c>
      <c r="J2225" s="400">
        <v>6.7845000000000004</v>
      </c>
      <c r="K2225" s="400">
        <v>5.6731999999999996</v>
      </c>
      <c r="L2225" s="400">
        <v>11.1572</v>
      </c>
      <c r="M2225" s="400">
        <v>5.7625000000000002</v>
      </c>
      <c r="N2225" s="400">
        <v>6.6890999999999998</v>
      </c>
      <c r="O2225" s="400">
        <v>3.6949999999999998</v>
      </c>
      <c r="P2225" s="399">
        <v>2.7789999999999999</v>
      </c>
      <c r="Q2225" s="399">
        <v>5.3136000000000001</v>
      </c>
      <c r="R2225" s="399">
        <v>5.5118999999999998</v>
      </c>
      <c r="S2225" s="399">
        <v>5.4471999999999996</v>
      </c>
      <c r="T2225" s="399">
        <v>14.060499999999999</v>
      </c>
      <c r="U2225" s="399">
        <v>12.5588</v>
      </c>
      <c r="V2225" s="399">
        <v>3.0678999999999998</v>
      </c>
      <c r="W2225" s="399">
        <v>3.5506000000000002</v>
      </c>
      <c r="X2225" s="399">
        <v>1.8580000000000001</v>
      </c>
      <c r="Y2225" s="399">
        <v>5.3007</v>
      </c>
      <c r="Z2225" s="399">
        <v>10.8515</v>
      </c>
    </row>
    <row r="2226" spans="1:26">
      <c r="A2226" s="402">
        <v>45761</v>
      </c>
      <c r="B2226" s="400">
        <v>0.49769999999999998</v>
      </c>
      <c r="C2226" s="400">
        <v>0.52449999999999997</v>
      </c>
      <c r="D2226" s="400">
        <v>1.8712</v>
      </c>
      <c r="E2226" s="400">
        <v>1.8571</v>
      </c>
      <c r="F2226" s="400">
        <v>6.4630000000000001</v>
      </c>
      <c r="G2226" s="400">
        <v>6.3841000000000001</v>
      </c>
      <c r="H2226" s="400">
        <v>4.3872</v>
      </c>
      <c r="I2226" s="400">
        <v>7.0366</v>
      </c>
      <c r="J2226" s="400">
        <v>6.7866999999999997</v>
      </c>
      <c r="K2226" s="400">
        <v>5.6848999999999998</v>
      </c>
      <c r="L2226" s="400">
        <v>11.0848</v>
      </c>
      <c r="M2226" s="400">
        <v>5.7801999999999998</v>
      </c>
      <c r="N2226" s="400">
        <v>6.7121000000000004</v>
      </c>
      <c r="O2226" s="400">
        <v>3.6959</v>
      </c>
      <c r="P2226" s="399">
        <v>2.7536</v>
      </c>
      <c r="Q2226" s="399">
        <v>5.3053999999999997</v>
      </c>
      <c r="R2226" s="399">
        <v>5.5068999999999999</v>
      </c>
      <c r="S2226" s="399">
        <v>5.4440999999999997</v>
      </c>
      <c r="T2226" s="399">
        <v>14.073600000000001</v>
      </c>
      <c r="U2226" s="399">
        <v>12.6038</v>
      </c>
      <c r="V2226" s="399">
        <v>3.0653999999999999</v>
      </c>
      <c r="W2226" s="399">
        <v>3.5506000000000002</v>
      </c>
      <c r="X2226" s="399">
        <v>1.8504</v>
      </c>
      <c r="Y2226" s="399">
        <v>5.2958999999999996</v>
      </c>
      <c r="Z2226" s="399">
        <v>10.8527</v>
      </c>
    </row>
    <row r="2227" spans="1:26">
      <c r="A2227" s="402">
        <v>45762</v>
      </c>
      <c r="B2227" s="400">
        <v>0.495</v>
      </c>
      <c r="C2227" s="400">
        <v>0.52180000000000004</v>
      </c>
      <c r="D2227" s="400">
        <v>1.8691</v>
      </c>
      <c r="E2227" s="400">
        <v>1.8562000000000001</v>
      </c>
      <c r="F2227" s="400">
        <v>6.4410999999999996</v>
      </c>
      <c r="G2227" s="400">
        <v>6.3658999999999999</v>
      </c>
      <c r="H2227" s="400">
        <v>4.3875000000000002</v>
      </c>
      <c r="I2227" s="400">
        <v>7.0141</v>
      </c>
      <c r="J2227" s="400">
        <v>6.7850999999999999</v>
      </c>
      <c r="K2227" s="400">
        <v>5.6935000000000002</v>
      </c>
      <c r="L2227" s="400">
        <v>11.094099999999999</v>
      </c>
      <c r="M2227" s="400">
        <v>5.7931999999999997</v>
      </c>
      <c r="N2227" s="400">
        <v>6.7308000000000003</v>
      </c>
      <c r="O2227" s="400">
        <v>3.7075</v>
      </c>
      <c r="P2227" s="399">
        <v>2.7343000000000002</v>
      </c>
      <c r="Q2227" s="399">
        <v>5.3136000000000001</v>
      </c>
      <c r="R2227" s="399">
        <v>5.5034000000000001</v>
      </c>
      <c r="S2227" s="399">
        <v>5.4398999999999997</v>
      </c>
      <c r="T2227" s="399">
        <v>14.0398</v>
      </c>
      <c r="U2227" s="399">
        <v>12.571099999999999</v>
      </c>
      <c r="V2227" s="399">
        <v>3.0735999999999999</v>
      </c>
      <c r="W2227" s="399">
        <v>3.5611000000000002</v>
      </c>
      <c r="X2227" s="399">
        <v>1.8486</v>
      </c>
      <c r="Y2227" s="399">
        <v>5.2964000000000002</v>
      </c>
      <c r="Z2227" s="399">
        <v>10.851000000000001</v>
      </c>
    </row>
    <row r="2228" spans="1:26">
      <c r="A2228" s="402">
        <v>45763</v>
      </c>
      <c r="B2228" s="400">
        <v>0.4924</v>
      </c>
      <c r="C2228" s="400">
        <v>0.51919999999999999</v>
      </c>
      <c r="D2228" s="400">
        <v>1.8671</v>
      </c>
      <c r="E2228" s="400">
        <v>1.8541000000000001</v>
      </c>
      <c r="F2228" s="400">
        <v>6.4458000000000002</v>
      </c>
      <c r="G2228" s="400">
        <v>6.3651</v>
      </c>
      <c r="H2228" s="400">
        <v>4.3917999999999999</v>
      </c>
      <c r="I2228" s="400">
        <v>7.0185000000000004</v>
      </c>
      <c r="J2228" s="400">
        <v>6.8037000000000001</v>
      </c>
      <c r="K2228" s="400">
        <v>5.7050999999999998</v>
      </c>
      <c r="L2228" s="400">
        <v>11.1586</v>
      </c>
      <c r="M2228" s="400">
        <v>5.8037999999999998</v>
      </c>
      <c r="N2228" s="400">
        <v>6.7462999999999997</v>
      </c>
      <c r="O2228" s="400">
        <v>3.7052999999999998</v>
      </c>
      <c r="P2228" s="399">
        <v>2.7183000000000002</v>
      </c>
      <c r="Q2228" s="399">
        <v>5.3171999999999997</v>
      </c>
      <c r="R2228" s="399">
        <v>5.5030999999999999</v>
      </c>
      <c r="S2228" s="399">
        <v>5.4389000000000003</v>
      </c>
      <c r="T2228" s="399">
        <v>14.045299999999999</v>
      </c>
      <c r="U2228" s="399">
        <v>12.5686</v>
      </c>
      <c r="V2228" s="399">
        <v>3.0737000000000001</v>
      </c>
      <c r="W2228" s="399">
        <v>3.5588000000000002</v>
      </c>
      <c r="X2228" s="399">
        <v>1.8468</v>
      </c>
      <c r="Y2228" s="399">
        <v>5.2984999999999998</v>
      </c>
      <c r="Z2228" s="399">
        <v>10.8626</v>
      </c>
    </row>
    <row r="2229" spans="1:26">
      <c r="A2229" s="402">
        <v>45764</v>
      </c>
      <c r="B2229" s="400">
        <v>0.49</v>
      </c>
      <c r="C2229" s="400">
        <v>0.51670000000000005</v>
      </c>
      <c r="D2229" s="400">
        <v>1.8656999999999999</v>
      </c>
      <c r="E2229" s="400">
        <v>1.8522000000000001</v>
      </c>
      <c r="F2229" s="400">
        <v>6.4532999999999996</v>
      </c>
      <c r="G2229" s="400">
        <v>6.3723999999999998</v>
      </c>
      <c r="H2229" s="400">
        <v>4.3997999999999999</v>
      </c>
      <c r="I2229" s="400">
        <v>7.0255000000000001</v>
      </c>
      <c r="J2229" s="400">
        <v>6.7975000000000003</v>
      </c>
      <c r="K2229" s="400">
        <v>5.6784999999999997</v>
      </c>
      <c r="L2229" s="400">
        <v>11.176</v>
      </c>
      <c r="M2229" s="400">
        <v>5.7920999999999996</v>
      </c>
      <c r="N2229" s="400">
        <v>6.7245999999999997</v>
      </c>
      <c r="O2229" s="400">
        <v>3.7046000000000001</v>
      </c>
      <c r="P2229" s="399">
        <v>2.6711999999999998</v>
      </c>
      <c r="Q2229" s="399">
        <v>5.3146000000000004</v>
      </c>
      <c r="R2229" s="399">
        <v>5.5034000000000001</v>
      </c>
      <c r="S2229" s="399">
        <v>5.4390999999999998</v>
      </c>
      <c r="T2229" s="399">
        <v>14.0543</v>
      </c>
      <c r="U2229" s="399">
        <v>12.5787</v>
      </c>
      <c r="V2229" s="399">
        <v>3.0764</v>
      </c>
      <c r="W2229" s="399">
        <v>3.5590999999999999</v>
      </c>
      <c r="X2229" s="399">
        <v>1.8462000000000001</v>
      </c>
      <c r="Y2229" s="399">
        <v>5.3026</v>
      </c>
      <c r="Z2229" s="399">
        <v>10.8811</v>
      </c>
    </row>
    <row r="2230" spans="1:26">
      <c r="A2230" s="402">
        <v>45765</v>
      </c>
      <c r="B2230" s="400">
        <v>0.4874</v>
      </c>
      <c r="C2230" s="400">
        <v>0.51400000000000001</v>
      </c>
      <c r="D2230" s="400">
        <v>1.863</v>
      </c>
      <c r="E2230" s="400">
        <v>1.8494999999999999</v>
      </c>
      <c r="F2230" s="400">
        <v>6.4508000000000001</v>
      </c>
      <c r="G2230" s="400">
        <v>6.3696999999999999</v>
      </c>
      <c r="H2230" s="400">
        <v>4.3974000000000002</v>
      </c>
      <c r="I2230" s="400">
        <v>7.0229999999999997</v>
      </c>
      <c r="J2230" s="400">
        <v>6.7962999999999996</v>
      </c>
      <c r="K2230" s="400">
        <v>5.6757999999999997</v>
      </c>
      <c r="L2230" s="400">
        <v>11.1767</v>
      </c>
      <c r="M2230" s="400">
        <v>5.79</v>
      </c>
      <c r="N2230" s="400">
        <v>6.7225000000000001</v>
      </c>
      <c r="O2230" s="400">
        <v>3.7019000000000002</v>
      </c>
      <c r="P2230" s="399">
        <v>2.6644999999999999</v>
      </c>
      <c r="Q2230" s="399">
        <v>5.3136999999999999</v>
      </c>
      <c r="R2230" s="399">
        <v>5.5007000000000001</v>
      </c>
      <c r="S2230" s="399">
        <v>5.4363999999999999</v>
      </c>
      <c r="T2230" s="399">
        <v>14.051500000000001</v>
      </c>
      <c r="U2230" s="399">
        <v>12.576000000000001</v>
      </c>
      <c r="V2230" s="399">
        <v>3.0741000000000001</v>
      </c>
      <c r="W2230" s="399">
        <v>3.5565000000000002</v>
      </c>
      <c r="X2230" s="399">
        <v>1.8435999999999999</v>
      </c>
      <c r="Y2230" s="399">
        <v>5.3010000000000002</v>
      </c>
      <c r="Z2230" s="399">
        <v>10.878399999999999</v>
      </c>
    </row>
    <row r="2231" spans="1:26">
      <c r="A2231" s="402">
        <v>45768</v>
      </c>
      <c r="B2231" s="400">
        <v>0.4793</v>
      </c>
      <c r="C2231" s="400">
        <v>0.50580000000000003</v>
      </c>
      <c r="D2231" s="400">
        <v>1.8549</v>
      </c>
      <c r="E2231" s="400">
        <v>1.8413999999999999</v>
      </c>
      <c r="F2231" s="400">
        <v>6.4428999999999998</v>
      </c>
      <c r="G2231" s="400">
        <v>6.3617999999999997</v>
      </c>
      <c r="H2231" s="400">
        <v>4.3902000000000001</v>
      </c>
      <c r="I2231" s="400">
        <v>7.0152000000000001</v>
      </c>
      <c r="J2231" s="400">
        <v>6.7695999999999996</v>
      </c>
      <c r="K2231" s="400">
        <v>5.6215999999999999</v>
      </c>
      <c r="L2231" s="400">
        <v>11.1294</v>
      </c>
      <c r="M2231" s="400">
        <v>5.7381000000000002</v>
      </c>
      <c r="N2231" s="400">
        <v>6.6570999999999998</v>
      </c>
      <c r="O2231" s="400">
        <v>3.6888000000000001</v>
      </c>
      <c r="P2231" s="399">
        <v>2.6574</v>
      </c>
      <c r="Q2231" s="399">
        <v>5.3044000000000002</v>
      </c>
      <c r="R2231" s="399">
        <v>5.4924999999999997</v>
      </c>
      <c r="S2231" s="399">
        <v>5.4283000000000001</v>
      </c>
      <c r="T2231" s="399">
        <v>14.0436</v>
      </c>
      <c r="U2231" s="399">
        <v>12.5679</v>
      </c>
      <c r="V2231" s="399">
        <v>3.0663999999999998</v>
      </c>
      <c r="W2231" s="399">
        <v>3.5428999999999999</v>
      </c>
      <c r="X2231" s="399">
        <v>1.8357000000000001</v>
      </c>
      <c r="Y2231" s="399">
        <v>5.2938000000000001</v>
      </c>
      <c r="Z2231" s="399">
        <v>10.8703</v>
      </c>
    </row>
    <row r="2232" spans="1:26">
      <c r="A2232" s="402">
        <v>45769</v>
      </c>
      <c r="B2232" s="400">
        <v>0.47660000000000002</v>
      </c>
      <c r="C2232" s="400">
        <v>0.50319999999999998</v>
      </c>
      <c r="D2232" s="400">
        <v>1.8527</v>
      </c>
      <c r="E2232" s="400">
        <v>1.839</v>
      </c>
      <c r="F2232" s="400">
        <v>6.4516999999999998</v>
      </c>
      <c r="G2232" s="400">
        <v>6.3685999999999998</v>
      </c>
      <c r="H2232" s="400">
        <v>4.3913000000000002</v>
      </c>
      <c r="I2232" s="400">
        <v>7.0242000000000004</v>
      </c>
      <c r="J2232" s="400">
        <v>6.7784000000000004</v>
      </c>
      <c r="K2232" s="400">
        <v>5.6349</v>
      </c>
      <c r="L2232" s="400">
        <v>11.1418</v>
      </c>
      <c r="M2232" s="400">
        <v>5.7488000000000001</v>
      </c>
      <c r="N2232" s="400">
        <v>6.6718999999999999</v>
      </c>
      <c r="O2232" s="400">
        <v>3.6903000000000001</v>
      </c>
      <c r="P2232" s="399">
        <v>2.6612</v>
      </c>
      <c r="Q2232" s="399">
        <v>5.3036000000000003</v>
      </c>
      <c r="R2232" s="399">
        <v>5.4912000000000001</v>
      </c>
      <c r="S2232" s="399">
        <v>5.4268000000000001</v>
      </c>
      <c r="T2232" s="399">
        <v>14.061199999999999</v>
      </c>
      <c r="U2232" s="399">
        <v>12.582100000000001</v>
      </c>
      <c r="V2232" s="399">
        <v>3.0655999999999999</v>
      </c>
      <c r="W2232" s="399">
        <v>3.5444</v>
      </c>
      <c r="X2232" s="399">
        <v>1.8334999999999999</v>
      </c>
      <c r="Y2232" s="399">
        <v>5.2927</v>
      </c>
      <c r="Z2232" s="399">
        <v>10.8789</v>
      </c>
    </row>
    <row r="2233" spans="1:26">
      <c r="A2233" s="402">
        <v>45770</v>
      </c>
      <c r="B2233" s="400">
        <v>0.4738</v>
      </c>
      <c r="C2233" s="400">
        <v>0.50039999999999996</v>
      </c>
      <c r="D2233" s="400">
        <v>1.8486</v>
      </c>
      <c r="E2233" s="400">
        <v>1.8355999999999999</v>
      </c>
      <c r="F2233" s="400">
        <v>6.4314999999999998</v>
      </c>
      <c r="G2233" s="400">
        <v>6.3612000000000002</v>
      </c>
      <c r="H2233" s="400">
        <v>4.3849</v>
      </c>
      <c r="I2233" s="400">
        <v>7.0039999999999996</v>
      </c>
      <c r="J2233" s="400">
        <v>6.7786999999999997</v>
      </c>
      <c r="K2233" s="400">
        <v>5.6571999999999996</v>
      </c>
      <c r="L2233" s="400">
        <v>11.165699999999999</v>
      </c>
      <c r="M2233" s="400">
        <v>5.7805</v>
      </c>
      <c r="N2233" s="400">
        <v>6.7126999999999999</v>
      </c>
      <c r="O2233" s="400">
        <v>3.6964999999999999</v>
      </c>
      <c r="P2233" s="399">
        <v>2.6128</v>
      </c>
      <c r="Q2233" s="399">
        <v>5.3197999999999999</v>
      </c>
      <c r="R2233" s="399">
        <v>5.4856999999999996</v>
      </c>
      <c r="S2233" s="399">
        <v>5.4227999999999996</v>
      </c>
      <c r="T2233" s="399">
        <v>14.0275</v>
      </c>
      <c r="U2233" s="399">
        <v>12.5708</v>
      </c>
      <c r="V2233" s="399">
        <v>3.0716999999999999</v>
      </c>
      <c r="W2233" s="399">
        <v>3.5518999999999998</v>
      </c>
      <c r="X2233" s="399">
        <v>1.8302</v>
      </c>
      <c r="Y2233" s="399">
        <v>5.2885999999999997</v>
      </c>
      <c r="Z2233" s="399">
        <v>10.8642</v>
      </c>
    </row>
    <row r="2234" spans="1:26">
      <c r="A2234" s="402">
        <v>45771</v>
      </c>
      <c r="B2234" s="400">
        <v>0.4713</v>
      </c>
      <c r="C2234" s="400">
        <v>0.49780000000000002</v>
      </c>
      <c r="D2234" s="400">
        <v>1.8473999999999999</v>
      </c>
      <c r="E2234" s="400">
        <v>1.8340000000000001</v>
      </c>
      <c r="F2234" s="400">
        <v>6.4583000000000004</v>
      </c>
      <c r="G2234" s="400">
        <v>6.3832000000000004</v>
      </c>
      <c r="H2234" s="400">
        <v>4.3906000000000001</v>
      </c>
      <c r="I2234" s="400">
        <v>7.0308000000000002</v>
      </c>
      <c r="J2234" s="400">
        <v>6.8003</v>
      </c>
      <c r="K2234" s="400">
        <v>5.6788999999999996</v>
      </c>
      <c r="L2234" s="400">
        <v>11.1837</v>
      </c>
      <c r="M2234" s="400">
        <v>5.8003</v>
      </c>
      <c r="N2234" s="400">
        <v>6.7389999999999999</v>
      </c>
      <c r="O2234" s="400">
        <v>3.6951000000000001</v>
      </c>
      <c r="P2234" s="399">
        <v>2.5847000000000002</v>
      </c>
      <c r="Q2234" s="399">
        <v>5.3231000000000002</v>
      </c>
      <c r="R2234" s="399">
        <v>5.4880000000000004</v>
      </c>
      <c r="S2234" s="399">
        <v>5.4244000000000003</v>
      </c>
      <c r="T2234" s="399">
        <v>14.071199999999999</v>
      </c>
      <c r="U2234" s="399">
        <v>12.607200000000001</v>
      </c>
      <c r="V2234" s="399">
        <v>3.0697000000000001</v>
      </c>
      <c r="W2234" s="399">
        <v>3.5501</v>
      </c>
      <c r="X2234" s="399">
        <v>1.8288</v>
      </c>
      <c r="Y2234" s="399">
        <v>5.2910000000000004</v>
      </c>
      <c r="Z2234" s="399">
        <v>10.880599999999999</v>
      </c>
    </row>
    <row r="2235" spans="1:26">
      <c r="A2235" s="402">
        <v>45772</v>
      </c>
      <c r="B2235" s="400">
        <v>0.46860000000000002</v>
      </c>
      <c r="C2235" s="400">
        <v>0.49509999999999998</v>
      </c>
      <c r="D2235" s="400">
        <v>1.8453999999999999</v>
      </c>
      <c r="E2235" s="400">
        <v>1.8306</v>
      </c>
      <c r="F2235" s="400">
        <v>6.4501999999999997</v>
      </c>
      <c r="G2235" s="400">
        <v>6.367</v>
      </c>
      <c r="H2235" s="400">
        <v>4.3846999999999996</v>
      </c>
      <c r="I2235" s="400">
        <v>7.0243000000000002</v>
      </c>
      <c r="J2235" s="400">
        <v>6.7968999999999999</v>
      </c>
      <c r="K2235" s="400">
        <v>5.6944999999999997</v>
      </c>
      <c r="L2235" s="400">
        <v>11.1694</v>
      </c>
      <c r="M2235" s="400">
        <v>5.8186</v>
      </c>
      <c r="N2235" s="400">
        <v>6.7664</v>
      </c>
      <c r="O2235" s="400">
        <v>3.6955</v>
      </c>
      <c r="P2235" s="399">
        <v>2.5771999999999999</v>
      </c>
      <c r="Q2235" s="399">
        <v>5.3215000000000003</v>
      </c>
      <c r="R2235" s="399">
        <v>5.4831000000000003</v>
      </c>
      <c r="S2235" s="399">
        <v>5.4195000000000002</v>
      </c>
      <c r="T2235" s="399">
        <v>14.0855</v>
      </c>
      <c r="U2235" s="399">
        <v>12.5831</v>
      </c>
      <c r="V2235" s="399">
        <v>3.069</v>
      </c>
      <c r="W2235" s="399">
        <v>3.5505</v>
      </c>
      <c r="X2235" s="399">
        <v>1.8257000000000001</v>
      </c>
      <c r="Y2235" s="399">
        <v>5.2865000000000002</v>
      </c>
      <c r="Z2235" s="399">
        <v>10.8691</v>
      </c>
    </row>
    <row r="2236" spans="1:26">
      <c r="A2236" s="402">
        <v>45775</v>
      </c>
      <c r="B2236" s="400">
        <v>0.46050000000000002</v>
      </c>
      <c r="C2236" s="400">
        <v>0.48699999999999999</v>
      </c>
      <c r="D2236" s="400">
        <v>1.8373999999999999</v>
      </c>
      <c r="E2236" s="400">
        <v>1.8227</v>
      </c>
      <c r="F2236" s="400">
        <v>6.4260000000000002</v>
      </c>
      <c r="G2236" s="400">
        <v>6.3544999999999998</v>
      </c>
      <c r="H2236" s="400">
        <v>4.3720999999999997</v>
      </c>
      <c r="I2236" s="400">
        <v>6.9992999999999999</v>
      </c>
      <c r="J2236" s="400">
        <v>6.7914000000000003</v>
      </c>
      <c r="K2236" s="400">
        <v>5.7012999999999998</v>
      </c>
      <c r="L2236" s="400">
        <v>11.1517</v>
      </c>
      <c r="M2236" s="400">
        <v>5.8178000000000001</v>
      </c>
      <c r="N2236" s="400">
        <v>6.7706999999999997</v>
      </c>
      <c r="O2236" s="400">
        <v>3.6892</v>
      </c>
      <c r="P2236" s="399">
        <v>2.5529999999999999</v>
      </c>
      <c r="Q2236" s="399">
        <v>5.3182999999999998</v>
      </c>
      <c r="R2236" s="399">
        <v>5.4741</v>
      </c>
      <c r="S2236" s="399">
        <v>5.4115000000000002</v>
      </c>
      <c r="T2236" s="399">
        <v>14.048400000000001</v>
      </c>
      <c r="U2236" s="399">
        <v>12.5684</v>
      </c>
      <c r="V2236" s="399">
        <v>3.0634999999999999</v>
      </c>
      <c r="W2236" s="399">
        <v>3.5442999999999998</v>
      </c>
      <c r="X2236" s="399">
        <v>1.8182</v>
      </c>
      <c r="Y2236" s="399">
        <v>5.2774000000000001</v>
      </c>
      <c r="Z2236" s="399">
        <v>10.8444</v>
      </c>
    </row>
    <row r="2237" spans="1:26">
      <c r="A2237" s="402">
        <v>45776</v>
      </c>
      <c r="B2237" s="400">
        <v>0.45779999999999998</v>
      </c>
      <c r="C2237" s="400">
        <v>0.48430000000000001</v>
      </c>
      <c r="D2237" s="400">
        <v>1.8346</v>
      </c>
      <c r="E2237" s="400">
        <v>1.8197000000000001</v>
      </c>
      <c r="F2237" s="400">
        <v>6.4249000000000001</v>
      </c>
      <c r="G2237" s="400">
        <v>6.3501000000000003</v>
      </c>
      <c r="H2237" s="400">
        <v>4.3673000000000002</v>
      </c>
      <c r="I2237" s="400">
        <v>6.9981999999999998</v>
      </c>
      <c r="J2237" s="400">
        <v>6.7992999999999997</v>
      </c>
      <c r="K2237" s="400">
        <v>5.7190000000000003</v>
      </c>
      <c r="L2237" s="400">
        <v>11.148999999999999</v>
      </c>
      <c r="M2237" s="400">
        <v>5.8243999999999998</v>
      </c>
      <c r="N2237" s="400">
        <v>6.7824999999999998</v>
      </c>
      <c r="O2237" s="400">
        <v>3.6844999999999999</v>
      </c>
      <c r="P2237" s="399">
        <v>2.5468000000000002</v>
      </c>
      <c r="Q2237" s="399">
        <v>5.3197999999999999</v>
      </c>
      <c r="R2237" s="399">
        <v>5.4715999999999996</v>
      </c>
      <c r="S2237" s="399">
        <v>5.4085999999999999</v>
      </c>
      <c r="T2237" s="399">
        <v>14.048299999999999</v>
      </c>
      <c r="U2237" s="399">
        <v>12.561</v>
      </c>
      <c r="V2237" s="399">
        <v>3.0602</v>
      </c>
      <c r="W2237" s="399">
        <v>3.54</v>
      </c>
      <c r="X2237" s="399">
        <v>1.8153999999999999</v>
      </c>
      <c r="Y2237" s="399">
        <v>5.2744</v>
      </c>
      <c r="Z2237" s="399">
        <v>10.8329</v>
      </c>
    </row>
    <row r="2238" spans="1:26">
      <c r="A2238" s="402">
        <v>45777</v>
      </c>
      <c r="B2238" s="400">
        <v>0.45540000000000003</v>
      </c>
      <c r="C2238" s="400">
        <v>0.48149999999999998</v>
      </c>
      <c r="D2238" s="400">
        <v>1.8333999999999999</v>
      </c>
      <c r="E2238" s="400">
        <v>1.8172999999999999</v>
      </c>
      <c r="F2238" s="400">
        <v>6.4401999999999999</v>
      </c>
      <c r="G2238" s="400">
        <v>6.3571</v>
      </c>
      <c r="H2238" s="400">
        <v>4.3647</v>
      </c>
      <c r="I2238" s="400">
        <v>7.0141</v>
      </c>
      <c r="J2238" s="400">
        <v>6.7990000000000004</v>
      </c>
      <c r="K2238" s="400">
        <v>5.7023000000000001</v>
      </c>
      <c r="L2238" s="400">
        <v>11.1562</v>
      </c>
      <c r="M2238" s="400">
        <v>5.7994000000000003</v>
      </c>
      <c r="N2238" s="400">
        <v>6.7457000000000003</v>
      </c>
      <c r="O2238" s="400">
        <v>3.6804000000000001</v>
      </c>
      <c r="P2238" s="399">
        <v>2.5689000000000002</v>
      </c>
      <c r="Q2238" s="399">
        <v>5.3190999999999997</v>
      </c>
      <c r="R2238" s="399">
        <v>5.4733000000000001</v>
      </c>
      <c r="S2238" s="399">
        <v>5.4119000000000002</v>
      </c>
      <c r="T2238" s="399">
        <v>14.072100000000001</v>
      </c>
      <c r="U2238" s="399">
        <v>12.5846</v>
      </c>
      <c r="V2238" s="399">
        <v>3.0566</v>
      </c>
      <c r="W2238" s="399">
        <v>3.5366</v>
      </c>
      <c r="X2238" s="399">
        <v>1.8127</v>
      </c>
      <c r="Y2238" s="399">
        <v>5.2729999999999997</v>
      </c>
      <c r="Z2238" s="399">
        <v>10.8317</v>
      </c>
    </row>
    <row r="2239" spans="1:26">
      <c r="A2239" s="402">
        <v>45778</v>
      </c>
      <c r="B2239" s="400">
        <v>0.56440000000000001</v>
      </c>
      <c r="C2239" s="400">
        <v>0.58440000000000003</v>
      </c>
      <c r="D2239" s="400">
        <v>1.9205000000000001</v>
      </c>
      <c r="E2239" s="400">
        <v>1.9459</v>
      </c>
      <c r="F2239" s="400">
        <v>6.5048000000000004</v>
      </c>
      <c r="G2239" s="400">
        <v>6.4684999999999997</v>
      </c>
      <c r="H2239" s="400">
        <v>4.4276</v>
      </c>
      <c r="I2239" s="400">
        <v>7.1014999999999997</v>
      </c>
      <c r="J2239" s="400">
        <v>6.8376999999999999</v>
      </c>
      <c r="K2239" s="400">
        <v>5.7495000000000003</v>
      </c>
      <c r="L2239" s="400">
        <v>11.1509</v>
      </c>
      <c r="M2239" s="400">
        <v>5.8341000000000003</v>
      </c>
      <c r="N2239" s="400">
        <v>6.7568999999999999</v>
      </c>
      <c r="O2239" s="400">
        <v>3.7271999999999998</v>
      </c>
      <c r="P2239" s="399">
        <v>2.6011000000000002</v>
      </c>
      <c r="Q2239" s="399">
        <v>5.3711000000000002</v>
      </c>
      <c r="R2239" s="399">
        <v>5.5105000000000004</v>
      </c>
      <c r="S2239" s="399">
        <v>5.4789000000000003</v>
      </c>
      <c r="T2239" s="399">
        <v>14.1563</v>
      </c>
      <c r="U2239" s="399">
        <v>12.5427</v>
      </c>
      <c r="V2239" s="399">
        <v>3.1355</v>
      </c>
      <c r="W2239" s="399">
        <v>3.5964999999999998</v>
      </c>
      <c r="X2239" s="399">
        <v>1.8931</v>
      </c>
      <c r="Y2239" s="399">
        <v>5.3505000000000003</v>
      </c>
      <c r="Z2239" s="399">
        <v>10.7842</v>
      </c>
    </row>
    <row r="2240" spans="1:26">
      <c r="A2240" s="402">
        <v>45779</v>
      </c>
      <c r="B2240" s="400">
        <v>0.56159999999999999</v>
      </c>
      <c r="C2240" s="400">
        <v>0.58160000000000001</v>
      </c>
      <c r="D2240" s="400">
        <v>1.9167000000000001</v>
      </c>
      <c r="E2240" s="400">
        <v>1.9427000000000001</v>
      </c>
      <c r="F2240" s="400">
        <v>6.4741999999999997</v>
      </c>
      <c r="G2240" s="400">
        <v>6.4531000000000001</v>
      </c>
      <c r="H2240" s="400">
        <v>4.4175000000000004</v>
      </c>
      <c r="I2240" s="400">
        <v>7.0704000000000002</v>
      </c>
      <c r="J2240" s="400">
        <v>6.8185000000000002</v>
      </c>
      <c r="K2240" s="400">
        <v>5.7213000000000003</v>
      </c>
      <c r="L2240" s="400">
        <v>11.1304</v>
      </c>
      <c r="M2240" s="400">
        <v>5.8154000000000003</v>
      </c>
      <c r="N2240" s="400">
        <v>6.7394999999999996</v>
      </c>
      <c r="O2240" s="400">
        <v>3.7269000000000001</v>
      </c>
      <c r="P2240" s="399">
        <v>2.5979000000000001</v>
      </c>
      <c r="Q2240" s="399">
        <v>5.3685</v>
      </c>
      <c r="R2240" s="399">
        <v>5.5045999999999999</v>
      </c>
      <c r="S2240" s="399">
        <v>5.4748999999999999</v>
      </c>
      <c r="T2240" s="399">
        <v>14.105399999999999</v>
      </c>
      <c r="U2240" s="399">
        <v>12.5181</v>
      </c>
      <c r="V2240" s="399">
        <v>3.1339000000000001</v>
      </c>
      <c r="W2240" s="399">
        <v>3.5952999999999999</v>
      </c>
      <c r="X2240" s="399">
        <v>1.8895</v>
      </c>
      <c r="Y2240" s="399">
        <v>5.3436000000000003</v>
      </c>
      <c r="Z2240" s="399">
        <v>10.7605</v>
      </c>
    </row>
    <row r="2241" spans="1:26">
      <c r="A2241" s="402">
        <v>45782</v>
      </c>
      <c r="B2241" s="400">
        <v>0.55349999999999999</v>
      </c>
      <c r="C2241" s="400">
        <v>0.57350000000000001</v>
      </c>
      <c r="D2241" s="400">
        <v>1.9087000000000001</v>
      </c>
      <c r="E2241" s="400">
        <v>1.9348000000000001</v>
      </c>
      <c r="F2241" s="400">
        <v>6.4635999999999996</v>
      </c>
      <c r="G2241" s="400">
        <v>6.4470000000000001</v>
      </c>
      <c r="H2241" s="400">
        <v>4.4112</v>
      </c>
      <c r="I2241" s="400">
        <v>7.0595999999999997</v>
      </c>
      <c r="J2241" s="400">
        <v>6.8049999999999997</v>
      </c>
      <c r="K2241" s="400">
        <v>5.6999000000000004</v>
      </c>
      <c r="L2241" s="400">
        <v>11.122299999999999</v>
      </c>
      <c r="M2241" s="400">
        <v>5.7984</v>
      </c>
      <c r="N2241" s="400">
        <v>6.7144000000000004</v>
      </c>
      <c r="O2241" s="400">
        <v>3.7174</v>
      </c>
      <c r="P2241" s="399">
        <v>2.5768</v>
      </c>
      <c r="Q2241" s="399">
        <v>5.3593000000000002</v>
      </c>
      <c r="R2241" s="399">
        <v>5.4968000000000004</v>
      </c>
      <c r="S2241" s="399">
        <v>5.4672000000000001</v>
      </c>
      <c r="T2241" s="399">
        <v>14.09</v>
      </c>
      <c r="U2241" s="399">
        <v>12.510999999999999</v>
      </c>
      <c r="V2241" s="399">
        <v>3.1271</v>
      </c>
      <c r="W2241" s="399">
        <v>3.5867</v>
      </c>
      <c r="X2241" s="399">
        <v>1.8822000000000001</v>
      </c>
      <c r="Y2241" s="399">
        <v>5.3380000000000001</v>
      </c>
      <c r="Z2241" s="399">
        <v>10.751799999999999</v>
      </c>
    </row>
    <row r="2242" spans="1:26">
      <c r="A2242" s="402">
        <v>45783</v>
      </c>
      <c r="B2242" s="400">
        <v>0.55089999999999995</v>
      </c>
      <c r="C2242" s="400">
        <v>0.57089999999999996</v>
      </c>
      <c r="D2242" s="400">
        <v>1.9061999999999999</v>
      </c>
      <c r="E2242" s="400">
        <v>1.9320999999999999</v>
      </c>
      <c r="F2242" s="400">
        <v>6.4488000000000003</v>
      </c>
      <c r="G2242" s="400">
        <v>6.4352</v>
      </c>
      <c r="H2242" s="400">
        <v>4.4071999999999996</v>
      </c>
      <c r="I2242" s="400">
        <v>7.0442</v>
      </c>
      <c r="J2242" s="400">
        <v>6.8021000000000003</v>
      </c>
      <c r="K2242" s="400">
        <v>5.7027999999999999</v>
      </c>
      <c r="L2242" s="400">
        <v>11.1197</v>
      </c>
      <c r="M2242" s="400">
        <v>5.8002000000000002</v>
      </c>
      <c r="N2242" s="400">
        <v>6.7183999999999999</v>
      </c>
      <c r="O2242" s="400">
        <v>3.7141999999999999</v>
      </c>
      <c r="P2242" s="399">
        <v>2.5746000000000002</v>
      </c>
      <c r="Q2242" s="399">
        <v>5.3573000000000004</v>
      </c>
      <c r="R2242" s="399">
        <v>5.4936999999999996</v>
      </c>
      <c r="S2242" s="399">
        <v>5.4641999999999999</v>
      </c>
      <c r="T2242" s="399">
        <v>14.0661</v>
      </c>
      <c r="U2242" s="399">
        <v>12.492900000000001</v>
      </c>
      <c r="V2242" s="399">
        <v>3.1252</v>
      </c>
      <c r="W2242" s="399">
        <v>3.5838000000000001</v>
      </c>
      <c r="X2242" s="399">
        <v>1.8798999999999999</v>
      </c>
      <c r="Y2242" s="399">
        <v>5.3356000000000003</v>
      </c>
      <c r="Z2242" s="399">
        <v>10.742800000000001</v>
      </c>
    </row>
    <row r="2243" spans="1:26">
      <c r="A2243" s="402">
        <v>45784</v>
      </c>
      <c r="B2243" s="400">
        <v>0.54820000000000002</v>
      </c>
      <c r="C2243" s="400">
        <v>0.56820000000000004</v>
      </c>
      <c r="D2243" s="400">
        <v>1.9040999999999999</v>
      </c>
      <c r="E2243" s="400">
        <v>1.9298</v>
      </c>
      <c r="F2243" s="400">
        <v>6.4786000000000001</v>
      </c>
      <c r="G2243" s="400">
        <v>6.4581</v>
      </c>
      <c r="H2243" s="400">
        <v>4.4135</v>
      </c>
      <c r="I2243" s="400">
        <v>7.0747999999999998</v>
      </c>
      <c r="J2243" s="400">
        <v>6.8071000000000002</v>
      </c>
      <c r="K2243" s="400">
        <v>5.7115</v>
      </c>
      <c r="L2243" s="400">
        <v>11.065899999999999</v>
      </c>
      <c r="M2243" s="400">
        <v>5.8098999999999998</v>
      </c>
      <c r="N2243" s="400">
        <v>6.7312000000000003</v>
      </c>
      <c r="O2243" s="400">
        <v>3.7121</v>
      </c>
      <c r="P2243" s="399">
        <v>2.5756999999999999</v>
      </c>
      <c r="Q2243" s="399">
        <v>5.3621999999999996</v>
      </c>
      <c r="R2243" s="399">
        <v>5.4938000000000002</v>
      </c>
      <c r="S2243" s="399">
        <v>5.4640000000000004</v>
      </c>
      <c r="T2243" s="399">
        <v>14.119</v>
      </c>
      <c r="U2243" s="399">
        <v>12.5314</v>
      </c>
      <c r="V2243" s="399">
        <v>3.1248</v>
      </c>
      <c r="W2243" s="399">
        <v>3.5819000000000001</v>
      </c>
      <c r="X2243" s="399">
        <v>1.8778999999999999</v>
      </c>
      <c r="Y2243" s="399">
        <v>5.3371000000000004</v>
      </c>
      <c r="Z2243" s="399">
        <v>10.7667</v>
      </c>
    </row>
    <row r="2244" spans="1:26">
      <c r="A2244" s="402">
        <v>45785</v>
      </c>
      <c r="B2244" s="400">
        <v>0.54549999999999998</v>
      </c>
      <c r="C2244" s="400">
        <v>0.56540000000000001</v>
      </c>
      <c r="D2244" s="400">
        <v>1.9007000000000001</v>
      </c>
      <c r="E2244" s="400">
        <v>1.9266000000000001</v>
      </c>
      <c r="F2244" s="400">
        <v>6.4598000000000004</v>
      </c>
      <c r="G2244" s="400">
        <v>6.4481000000000002</v>
      </c>
      <c r="H2244" s="400">
        <v>4.4081999999999999</v>
      </c>
      <c r="I2244" s="400">
        <v>7.0556999999999999</v>
      </c>
      <c r="J2244" s="400">
        <v>6.7786999999999997</v>
      </c>
      <c r="K2244" s="400">
        <v>5.6814</v>
      </c>
      <c r="L2244" s="400">
        <v>11.0358</v>
      </c>
      <c r="M2244" s="400">
        <v>5.7957999999999998</v>
      </c>
      <c r="N2244" s="400">
        <v>6.7088999999999999</v>
      </c>
      <c r="O2244" s="400">
        <v>3.71</v>
      </c>
      <c r="P2244" s="399">
        <v>2.548</v>
      </c>
      <c r="Q2244" s="399">
        <v>5.3596000000000004</v>
      </c>
      <c r="R2244" s="399">
        <v>5.4896000000000003</v>
      </c>
      <c r="S2244" s="399">
        <v>5.4604999999999997</v>
      </c>
      <c r="T2244" s="399">
        <v>14.0875</v>
      </c>
      <c r="U2244" s="399">
        <v>12.5151</v>
      </c>
      <c r="V2244" s="399">
        <v>3.1242999999999999</v>
      </c>
      <c r="W2244" s="399">
        <v>3.5809000000000002</v>
      </c>
      <c r="X2244" s="399">
        <v>1.8749</v>
      </c>
      <c r="Y2244" s="399">
        <v>5.3333000000000004</v>
      </c>
      <c r="Z2244" s="399">
        <v>10.755699999999999</v>
      </c>
    </row>
    <row r="2245" spans="1:26">
      <c r="A2245" s="402">
        <v>45786</v>
      </c>
      <c r="B2245" s="400">
        <v>0.54269999999999996</v>
      </c>
      <c r="C2245" s="400">
        <v>0.56259999999999999</v>
      </c>
      <c r="D2245" s="400">
        <v>1.8976</v>
      </c>
      <c r="E2245" s="400">
        <v>1.9235</v>
      </c>
      <c r="F2245" s="400">
        <v>6.4413</v>
      </c>
      <c r="G2245" s="400">
        <v>6.4349999999999996</v>
      </c>
      <c r="H2245" s="400">
        <v>4.4032999999999998</v>
      </c>
      <c r="I2245" s="400">
        <v>7.0369999999999999</v>
      </c>
      <c r="J2245" s="400">
        <v>6.7679</v>
      </c>
      <c r="K2245" s="400">
        <v>5.6813000000000002</v>
      </c>
      <c r="L2245" s="400">
        <v>11.0189</v>
      </c>
      <c r="M2245" s="400">
        <v>5.7945000000000002</v>
      </c>
      <c r="N2245" s="400">
        <v>6.7080000000000002</v>
      </c>
      <c r="O2245" s="400">
        <v>3.7069999999999999</v>
      </c>
      <c r="P2245" s="399">
        <v>2.5468999999999999</v>
      </c>
      <c r="Q2245" s="399">
        <v>5.3560999999999996</v>
      </c>
      <c r="R2245" s="399">
        <v>5.4851000000000001</v>
      </c>
      <c r="S2245" s="399">
        <v>5.4562999999999997</v>
      </c>
      <c r="T2245" s="399">
        <v>14.0593</v>
      </c>
      <c r="U2245" s="399">
        <v>12.4948</v>
      </c>
      <c r="V2245" s="399">
        <v>3.1231</v>
      </c>
      <c r="W2245" s="399">
        <v>3.5783999999999998</v>
      </c>
      <c r="X2245" s="399">
        <v>1.8722000000000001</v>
      </c>
      <c r="Y2245" s="399">
        <v>5.3297999999999996</v>
      </c>
      <c r="Z2245" s="399">
        <v>10.747</v>
      </c>
    </row>
    <row r="2246" spans="1:26">
      <c r="A2246" s="402">
        <v>45789</v>
      </c>
      <c r="B2246" s="400">
        <v>0.5343</v>
      </c>
      <c r="C2246" s="400">
        <v>0.55430000000000001</v>
      </c>
      <c r="D2246" s="400">
        <v>1.887</v>
      </c>
      <c r="E2246" s="400">
        <v>1.9138999999999999</v>
      </c>
      <c r="F2246" s="400">
        <v>6.4124999999999996</v>
      </c>
      <c r="G2246" s="400">
        <v>6.4146000000000001</v>
      </c>
      <c r="H2246" s="400">
        <v>4.3899999999999997</v>
      </c>
      <c r="I2246" s="400">
        <v>7.0088999999999997</v>
      </c>
      <c r="J2246" s="400">
        <v>6.7249999999999996</v>
      </c>
      <c r="K2246" s="400">
        <v>5.6501999999999999</v>
      </c>
      <c r="L2246" s="400">
        <v>10.974600000000001</v>
      </c>
      <c r="M2246" s="400">
        <v>5.7877999999999998</v>
      </c>
      <c r="N2246" s="400">
        <v>6.6938000000000004</v>
      </c>
      <c r="O2246" s="400">
        <v>3.7063999999999999</v>
      </c>
      <c r="P2246" s="399">
        <v>2.4973000000000001</v>
      </c>
      <c r="Q2246" s="399">
        <v>5.3456000000000001</v>
      </c>
      <c r="R2246" s="399">
        <v>5.4711999999999996</v>
      </c>
      <c r="S2246" s="399">
        <v>5.4444999999999997</v>
      </c>
      <c r="T2246" s="399">
        <v>14.019299999999999</v>
      </c>
      <c r="U2246" s="399">
        <v>12.4666</v>
      </c>
      <c r="V2246" s="399">
        <v>3.1194000000000002</v>
      </c>
      <c r="W2246" s="399">
        <v>3.5788000000000002</v>
      </c>
      <c r="X2246" s="399">
        <v>1.8628</v>
      </c>
      <c r="Y2246" s="399">
        <v>5.3188000000000004</v>
      </c>
      <c r="Z2246" s="399">
        <v>10.729100000000001</v>
      </c>
    </row>
    <row r="2247" spans="1:26">
      <c r="A2247" s="402">
        <v>45790</v>
      </c>
      <c r="B2247" s="400">
        <v>0.53159999999999996</v>
      </c>
      <c r="C2247" s="400">
        <v>0.55149999999999999</v>
      </c>
      <c r="D2247" s="400">
        <v>1.8843000000000001</v>
      </c>
      <c r="E2247" s="400">
        <v>1.9111</v>
      </c>
      <c r="F2247" s="400">
        <v>6.3975</v>
      </c>
      <c r="G2247" s="400">
        <v>6.4032</v>
      </c>
      <c r="H2247" s="400">
        <v>4.3853</v>
      </c>
      <c r="I2247" s="400">
        <v>6.9935</v>
      </c>
      <c r="J2247" s="400">
        <v>6.7191999999999998</v>
      </c>
      <c r="K2247" s="400">
        <v>5.6363000000000003</v>
      </c>
      <c r="L2247" s="400">
        <v>11.0144</v>
      </c>
      <c r="M2247" s="400">
        <v>5.7811000000000003</v>
      </c>
      <c r="N2247" s="400">
        <v>6.6891999999999996</v>
      </c>
      <c r="O2247" s="400">
        <v>3.7065000000000001</v>
      </c>
      <c r="P2247" s="399">
        <v>2.4699</v>
      </c>
      <c r="Q2247" s="399">
        <v>5.3369999999999997</v>
      </c>
      <c r="R2247" s="399">
        <v>5.4676999999999998</v>
      </c>
      <c r="S2247" s="399">
        <v>5.4412000000000003</v>
      </c>
      <c r="T2247" s="399">
        <v>13.9947</v>
      </c>
      <c r="U2247" s="399">
        <v>12.448700000000001</v>
      </c>
      <c r="V2247" s="399">
        <v>3.1187</v>
      </c>
      <c r="W2247" s="399">
        <v>3.5783</v>
      </c>
      <c r="X2247" s="399">
        <v>1.8603000000000001</v>
      </c>
      <c r="Y2247" s="399">
        <v>5.3160999999999996</v>
      </c>
      <c r="Z2247" s="399">
        <v>10.718</v>
      </c>
    </row>
    <row r="2248" spans="1:26">
      <c r="A2248" s="402">
        <v>45791</v>
      </c>
      <c r="B2248" s="400">
        <v>0.52890000000000004</v>
      </c>
      <c r="C2248" s="400">
        <v>0.54879999999999995</v>
      </c>
      <c r="D2248" s="400">
        <v>1.8815</v>
      </c>
      <c r="E2248" s="400">
        <v>1.9084000000000001</v>
      </c>
      <c r="F2248" s="400">
        <v>6.3864000000000001</v>
      </c>
      <c r="G2248" s="400">
        <v>6.3983999999999996</v>
      </c>
      <c r="H2248" s="400">
        <v>4.3803999999999998</v>
      </c>
      <c r="I2248" s="400">
        <v>6.9820000000000002</v>
      </c>
      <c r="J2248" s="400">
        <v>6.7092999999999998</v>
      </c>
      <c r="K2248" s="400">
        <v>5.6184000000000003</v>
      </c>
      <c r="L2248" s="400">
        <v>11.0029</v>
      </c>
      <c r="M2248" s="400">
        <v>5.7633000000000001</v>
      </c>
      <c r="N2248" s="400">
        <v>6.6683000000000003</v>
      </c>
      <c r="O2248" s="400">
        <v>3.7025999999999999</v>
      </c>
      <c r="P2248" s="399">
        <v>2.4512</v>
      </c>
      <c r="Q2248" s="399">
        <v>5.3320999999999996</v>
      </c>
      <c r="R2248" s="399">
        <v>5.4641999999999999</v>
      </c>
      <c r="S2248" s="399">
        <v>5.4381000000000004</v>
      </c>
      <c r="T2248" s="399">
        <v>13.9756</v>
      </c>
      <c r="U2248" s="399">
        <v>12.443199999999999</v>
      </c>
      <c r="V2248" s="399">
        <v>3.1154000000000002</v>
      </c>
      <c r="W2248" s="399">
        <v>3.5741999999999998</v>
      </c>
      <c r="X2248" s="399">
        <v>1.8577999999999999</v>
      </c>
      <c r="Y2248" s="399">
        <v>5.3132999999999999</v>
      </c>
      <c r="Z2248" s="399">
        <v>10.710699999999999</v>
      </c>
    </row>
    <row r="2249" spans="1:26">
      <c r="A2249" s="402">
        <v>45792</v>
      </c>
      <c r="B2249" s="400">
        <v>0.52649999999999997</v>
      </c>
      <c r="C2249" s="400">
        <v>0.54679999999999995</v>
      </c>
      <c r="D2249" s="400">
        <v>1.8798999999999999</v>
      </c>
      <c r="E2249" s="400">
        <v>1.9061999999999999</v>
      </c>
      <c r="F2249" s="400">
        <v>6.4112999999999998</v>
      </c>
      <c r="G2249" s="400">
        <v>6.4184999999999999</v>
      </c>
      <c r="H2249" s="400">
        <v>4.3833000000000002</v>
      </c>
      <c r="I2249" s="400">
        <v>7.0075000000000003</v>
      </c>
      <c r="J2249" s="400">
        <v>6.7342000000000004</v>
      </c>
      <c r="K2249" s="400">
        <v>5.6596000000000002</v>
      </c>
      <c r="L2249" s="400">
        <v>10.978400000000001</v>
      </c>
      <c r="M2249" s="400">
        <v>5.7809999999999997</v>
      </c>
      <c r="N2249" s="400">
        <v>6.6920999999999999</v>
      </c>
      <c r="O2249" s="400">
        <v>3.7096</v>
      </c>
      <c r="P2249" s="399">
        <v>2.4813999999999998</v>
      </c>
      <c r="Q2249" s="399">
        <v>5.3418999999999999</v>
      </c>
      <c r="R2249" s="399">
        <v>5.4694000000000003</v>
      </c>
      <c r="S2249" s="399">
        <v>5.4504999999999999</v>
      </c>
      <c r="T2249" s="399">
        <v>14.0213</v>
      </c>
      <c r="U2249" s="399">
        <v>12.4741</v>
      </c>
      <c r="V2249" s="399">
        <v>3.1175000000000002</v>
      </c>
      <c r="W2249" s="399">
        <v>3.5802</v>
      </c>
      <c r="X2249" s="399">
        <v>1.8562000000000001</v>
      </c>
      <c r="Y2249" s="399">
        <v>5.3144999999999998</v>
      </c>
      <c r="Z2249" s="399">
        <v>10.722</v>
      </c>
    </row>
    <row r="2250" spans="1:26">
      <c r="A2250" s="402">
        <v>45793</v>
      </c>
      <c r="B2250" s="400">
        <v>0.52400000000000002</v>
      </c>
      <c r="C2250" s="400">
        <v>0.54449999999999998</v>
      </c>
      <c r="D2250" s="400">
        <v>1.8777999999999999</v>
      </c>
      <c r="E2250" s="400">
        <v>1.9039999999999999</v>
      </c>
      <c r="F2250" s="400">
        <v>6.4306999999999999</v>
      </c>
      <c r="G2250" s="400">
        <v>6.4318999999999997</v>
      </c>
      <c r="H2250" s="400">
        <v>4.3879000000000001</v>
      </c>
      <c r="I2250" s="400">
        <v>7.0273000000000003</v>
      </c>
      <c r="J2250" s="400">
        <v>6.7411000000000003</v>
      </c>
      <c r="K2250" s="400">
        <v>5.6618000000000004</v>
      </c>
      <c r="L2250" s="400">
        <v>10.9749</v>
      </c>
      <c r="M2250" s="400">
        <v>5.7887000000000004</v>
      </c>
      <c r="N2250" s="400">
        <v>6.7004999999999999</v>
      </c>
      <c r="O2250" s="400">
        <v>3.7073999999999998</v>
      </c>
      <c r="P2250" s="399">
        <v>2.4567999999999999</v>
      </c>
      <c r="Q2250" s="399">
        <v>5.3451000000000004</v>
      </c>
      <c r="R2250" s="399">
        <v>5.4695</v>
      </c>
      <c r="S2250" s="399">
        <v>5.4503000000000004</v>
      </c>
      <c r="T2250" s="399">
        <v>14.055099999999999</v>
      </c>
      <c r="U2250" s="399">
        <v>12.4976</v>
      </c>
      <c r="V2250" s="399">
        <v>3.1158999999999999</v>
      </c>
      <c r="W2250" s="399">
        <v>3.5785</v>
      </c>
      <c r="X2250" s="399">
        <v>1.8543000000000001</v>
      </c>
      <c r="Y2250" s="399">
        <v>5.3158000000000003</v>
      </c>
      <c r="Z2250" s="399">
        <v>10.737299999999999</v>
      </c>
    </row>
    <row r="2251" spans="1:26">
      <c r="A2251" s="402">
        <v>45796</v>
      </c>
      <c r="B2251" s="400">
        <v>0.51590000000000003</v>
      </c>
      <c r="C2251" s="400">
        <v>0.5363</v>
      </c>
      <c r="D2251" s="400">
        <v>1.87</v>
      </c>
      <c r="E2251" s="400">
        <v>1.8960999999999999</v>
      </c>
      <c r="F2251" s="400">
        <v>6.4249000000000001</v>
      </c>
      <c r="G2251" s="400">
        <v>6.4238999999999997</v>
      </c>
      <c r="H2251" s="400">
        <v>4.3821000000000003</v>
      </c>
      <c r="I2251" s="400">
        <v>7.0213999999999999</v>
      </c>
      <c r="J2251" s="400">
        <v>6.7310999999999996</v>
      </c>
      <c r="K2251" s="400">
        <v>5.6452999999999998</v>
      </c>
      <c r="L2251" s="400">
        <v>10.9513</v>
      </c>
      <c r="M2251" s="400">
        <v>5.7729999999999997</v>
      </c>
      <c r="N2251" s="400">
        <v>6.6860999999999997</v>
      </c>
      <c r="O2251" s="400">
        <v>3.698</v>
      </c>
      <c r="P2251" s="399">
        <v>2.4447000000000001</v>
      </c>
      <c r="Q2251" s="399">
        <v>5.3323</v>
      </c>
      <c r="R2251" s="399">
        <v>5.4622000000000002</v>
      </c>
      <c r="S2251" s="399">
        <v>5.4428000000000001</v>
      </c>
      <c r="T2251" s="399">
        <v>14.05</v>
      </c>
      <c r="U2251" s="399">
        <v>12.4895</v>
      </c>
      <c r="V2251" s="399">
        <v>3.1038999999999999</v>
      </c>
      <c r="W2251" s="399">
        <v>3.5676000000000001</v>
      </c>
      <c r="X2251" s="399">
        <v>1.8474999999999999</v>
      </c>
      <c r="Y2251" s="399">
        <v>5.3103999999999996</v>
      </c>
      <c r="Z2251" s="399">
        <v>10.734500000000001</v>
      </c>
    </row>
    <row r="2252" spans="1:26">
      <c r="A2252" s="402">
        <v>45797</v>
      </c>
      <c r="B2252" s="400">
        <v>0.51319999999999999</v>
      </c>
      <c r="C2252" s="400">
        <v>0.53359999999999996</v>
      </c>
      <c r="D2252" s="400">
        <v>1.8672</v>
      </c>
      <c r="E2252" s="400">
        <v>1.8933</v>
      </c>
      <c r="F2252" s="400">
        <v>6.3983999999999996</v>
      </c>
      <c r="G2252" s="400">
        <v>6.4058999999999999</v>
      </c>
      <c r="H2252" s="400">
        <v>4.3762999999999996</v>
      </c>
      <c r="I2252" s="400">
        <v>6.9938000000000002</v>
      </c>
      <c r="J2252" s="400">
        <v>6.7019000000000002</v>
      </c>
      <c r="K2252" s="400">
        <v>5.6238999999999999</v>
      </c>
      <c r="L2252" s="400">
        <v>10.866400000000001</v>
      </c>
      <c r="M2252" s="400">
        <v>5.7618</v>
      </c>
      <c r="N2252" s="400">
        <v>6.673</v>
      </c>
      <c r="O2252" s="400">
        <v>3.6959</v>
      </c>
      <c r="P2252" s="399">
        <v>2.4336000000000002</v>
      </c>
      <c r="Q2252" s="399">
        <v>5.3285999999999998</v>
      </c>
      <c r="R2252" s="399">
        <v>5.4585999999999997</v>
      </c>
      <c r="S2252" s="399">
        <v>5.4394</v>
      </c>
      <c r="T2252" s="399">
        <v>14.0016</v>
      </c>
      <c r="U2252" s="399">
        <v>12.4581</v>
      </c>
      <c r="V2252" s="399">
        <v>3.1019000000000001</v>
      </c>
      <c r="W2252" s="399">
        <v>3.5653000000000001</v>
      </c>
      <c r="X2252" s="399">
        <v>1.8449</v>
      </c>
      <c r="Y2252" s="399">
        <v>5.3075999999999999</v>
      </c>
      <c r="Z2252" s="399">
        <v>10.7187</v>
      </c>
    </row>
    <row r="2253" spans="1:26">
      <c r="A2253" s="402">
        <v>45798</v>
      </c>
      <c r="B2253" s="400">
        <v>0.51049999999999995</v>
      </c>
      <c r="C2253" s="400">
        <v>0.53090000000000004</v>
      </c>
      <c r="D2253" s="400">
        <v>1.8641000000000001</v>
      </c>
      <c r="E2253" s="400">
        <v>1.8903000000000001</v>
      </c>
      <c r="F2253" s="400">
        <v>6.3765000000000001</v>
      </c>
      <c r="G2253" s="400">
        <v>6.3933999999999997</v>
      </c>
      <c r="H2253" s="400">
        <v>4.3699000000000003</v>
      </c>
      <c r="I2253" s="400">
        <v>6.9713000000000003</v>
      </c>
      <c r="J2253" s="400">
        <v>6.6773999999999996</v>
      </c>
      <c r="K2253" s="400">
        <v>5.5769000000000002</v>
      </c>
      <c r="L2253" s="400">
        <v>10.861599999999999</v>
      </c>
      <c r="M2253" s="400">
        <v>5.7228000000000003</v>
      </c>
      <c r="N2253" s="400">
        <v>6.6237000000000004</v>
      </c>
      <c r="O2253" s="400">
        <v>3.6903999999999999</v>
      </c>
      <c r="P2253" s="399">
        <v>2.4268000000000001</v>
      </c>
      <c r="Q2253" s="399">
        <v>5.3226000000000004</v>
      </c>
      <c r="R2253" s="399">
        <v>5.4542999999999999</v>
      </c>
      <c r="S2253" s="399">
        <v>5.4359000000000002</v>
      </c>
      <c r="T2253" s="399">
        <v>13.9628</v>
      </c>
      <c r="U2253" s="399">
        <v>12.4368</v>
      </c>
      <c r="V2253" s="399">
        <v>3.0989</v>
      </c>
      <c r="W2253" s="399">
        <v>3.5596000000000001</v>
      </c>
      <c r="X2253" s="399">
        <v>1.8420000000000001</v>
      </c>
      <c r="Y2253" s="399">
        <v>5.3045999999999998</v>
      </c>
      <c r="Z2253" s="399">
        <v>10.707100000000001</v>
      </c>
    </row>
    <row r="2254" spans="1:26">
      <c r="A2254" s="402">
        <v>45799</v>
      </c>
      <c r="B2254" s="400">
        <v>0.50790000000000002</v>
      </c>
      <c r="C2254" s="400">
        <v>0.52829999999999999</v>
      </c>
      <c r="D2254" s="400">
        <v>1.8619000000000001</v>
      </c>
      <c r="E2254" s="400">
        <v>1.8878999999999999</v>
      </c>
      <c r="F2254" s="400">
        <v>6.3596000000000004</v>
      </c>
      <c r="G2254" s="400">
        <v>6.3787000000000003</v>
      </c>
      <c r="H2254" s="400">
        <v>4.3657000000000004</v>
      </c>
      <c r="I2254" s="400">
        <v>6.9535</v>
      </c>
      <c r="J2254" s="400">
        <v>6.6692</v>
      </c>
      <c r="K2254" s="400">
        <v>5.5869999999999997</v>
      </c>
      <c r="L2254" s="400">
        <v>10.8406</v>
      </c>
      <c r="M2254" s="400">
        <v>5.7259000000000002</v>
      </c>
      <c r="N2254" s="400">
        <v>6.6258999999999997</v>
      </c>
      <c r="O2254" s="400">
        <v>3.6844999999999999</v>
      </c>
      <c r="P2254" s="399">
        <v>2.4251999999999998</v>
      </c>
      <c r="Q2254" s="399">
        <v>5.3196000000000003</v>
      </c>
      <c r="R2254" s="399">
        <v>5.4515000000000002</v>
      </c>
      <c r="S2254" s="399">
        <v>5.4326999999999996</v>
      </c>
      <c r="T2254" s="399">
        <v>13.932600000000001</v>
      </c>
      <c r="U2254" s="399">
        <v>12.413399999999999</v>
      </c>
      <c r="V2254" s="399">
        <v>3.0931999999999999</v>
      </c>
      <c r="W2254" s="399">
        <v>3.5543</v>
      </c>
      <c r="X2254" s="399">
        <v>1.8398000000000001</v>
      </c>
      <c r="Y2254" s="399">
        <v>5.3026</v>
      </c>
      <c r="Z2254" s="399">
        <v>10.698600000000001</v>
      </c>
    </row>
    <row r="2255" spans="1:26">
      <c r="A2255" s="402">
        <v>45800</v>
      </c>
      <c r="B2255" s="400">
        <v>0.50539999999999996</v>
      </c>
      <c r="C2255" s="400">
        <v>0.52569999999999995</v>
      </c>
      <c r="D2255" s="400">
        <v>1.8605</v>
      </c>
      <c r="E2255" s="400">
        <v>1.8858999999999999</v>
      </c>
      <c r="F2255" s="400">
        <v>6.3834</v>
      </c>
      <c r="G2255" s="400">
        <v>6.3935000000000004</v>
      </c>
      <c r="H2255" s="400">
        <v>4.3708</v>
      </c>
      <c r="I2255" s="400">
        <v>6.9776999999999996</v>
      </c>
      <c r="J2255" s="400">
        <v>6.6844000000000001</v>
      </c>
      <c r="K2255" s="400">
        <v>5.5903</v>
      </c>
      <c r="L2255" s="400">
        <v>10.8536</v>
      </c>
      <c r="M2255" s="400">
        <v>5.7289000000000003</v>
      </c>
      <c r="N2255" s="400">
        <v>6.6323999999999996</v>
      </c>
      <c r="O2255" s="400">
        <v>3.6798999999999999</v>
      </c>
      <c r="P2255" s="399">
        <v>2.4477000000000002</v>
      </c>
      <c r="Q2255" s="399">
        <v>5.3201999999999998</v>
      </c>
      <c r="R2255" s="399">
        <v>5.4524999999999997</v>
      </c>
      <c r="S2255" s="399">
        <v>5.4325000000000001</v>
      </c>
      <c r="T2255" s="399">
        <v>13.9734</v>
      </c>
      <c r="U2255" s="399">
        <v>12.438700000000001</v>
      </c>
      <c r="V2255" s="399">
        <v>3.09</v>
      </c>
      <c r="W2255" s="399">
        <v>3.5493999999999999</v>
      </c>
      <c r="X2255" s="399">
        <v>1.8382000000000001</v>
      </c>
      <c r="Y2255" s="399">
        <v>5.3036000000000003</v>
      </c>
      <c r="Z2255" s="399">
        <v>10.716200000000001</v>
      </c>
    </row>
    <row r="2256" spans="1:26">
      <c r="A2256" s="402">
        <v>45803</v>
      </c>
      <c r="B2256" s="400">
        <v>0.49730000000000002</v>
      </c>
      <c r="C2256" s="400">
        <v>0.51749999999999996</v>
      </c>
      <c r="D2256" s="400">
        <v>1.8528</v>
      </c>
      <c r="E2256" s="400">
        <v>1.8775999999999999</v>
      </c>
      <c r="F2256" s="400">
        <v>6.4046000000000003</v>
      </c>
      <c r="G2256" s="400">
        <v>6.4032</v>
      </c>
      <c r="H2256" s="400">
        <v>4.3673000000000002</v>
      </c>
      <c r="I2256" s="400">
        <v>7.0019</v>
      </c>
      <c r="J2256" s="400">
        <v>6.6909999999999998</v>
      </c>
      <c r="K2256" s="400">
        <v>5.5823</v>
      </c>
      <c r="L2256" s="400">
        <v>10.876300000000001</v>
      </c>
      <c r="M2256" s="400">
        <v>5.7215999999999996</v>
      </c>
      <c r="N2256" s="400">
        <v>6.6254</v>
      </c>
      <c r="O2256" s="400">
        <v>3.6718000000000002</v>
      </c>
      <c r="P2256" s="399">
        <v>2.4451000000000001</v>
      </c>
      <c r="Q2256" s="399">
        <v>5.3121</v>
      </c>
      <c r="R2256" s="399">
        <v>5.4588999999999999</v>
      </c>
      <c r="S2256" s="399">
        <v>5.4253</v>
      </c>
      <c r="T2256" s="399">
        <v>14.051500000000001</v>
      </c>
      <c r="U2256" s="399">
        <v>12.4594</v>
      </c>
      <c r="V2256" s="399">
        <v>3.0838000000000001</v>
      </c>
      <c r="W2256" s="399">
        <v>3.5413999999999999</v>
      </c>
      <c r="X2256" s="399">
        <v>1.8304</v>
      </c>
      <c r="Y2256" s="399">
        <v>5.2979000000000003</v>
      </c>
      <c r="Z2256" s="399">
        <v>10.723800000000001</v>
      </c>
    </row>
    <row r="2257" spans="1:26">
      <c r="A2257" s="402">
        <v>45804</v>
      </c>
      <c r="B2257" s="400">
        <v>0.49459999999999998</v>
      </c>
      <c r="C2257" s="400">
        <v>0.51480000000000004</v>
      </c>
      <c r="D2257" s="400">
        <v>1.8501000000000001</v>
      </c>
      <c r="E2257" s="400">
        <v>1.8749</v>
      </c>
      <c r="F2257" s="400">
        <v>6.4222000000000001</v>
      </c>
      <c r="G2257" s="400">
        <v>6.4151999999999996</v>
      </c>
      <c r="H2257" s="400">
        <v>4.3704000000000001</v>
      </c>
      <c r="I2257" s="400">
        <v>7.0204000000000004</v>
      </c>
      <c r="J2257" s="400">
        <v>6.7202999999999999</v>
      </c>
      <c r="K2257" s="400">
        <v>5.6139999999999999</v>
      </c>
      <c r="L2257" s="400">
        <v>10.981</v>
      </c>
      <c r="M2257" s="400">
        <v>5.7529000000000003</v>
      </c>
      <c r="N2257" s="400">
        <v>6.6664000000000003</v>
      </c>
      <c r="O2257" s="400">
        <v>3.6745999999999999</v>
      </c>
      <c r="P2257" s="399">
        <v>2.4355000000000002</v>
      </c>
      <c r="Q2257" s="399">
        <v>5.3127000000000004</v>
      </c>
      <c r="R2257" s="399">
        <v>5.4569999999999999</v>
      </c>
      <c r="S2257" s="399">
        <v>5.4231999999999996</v>
      </c>
      <c r="T2257" s="399">
        <v>14.0847</v>
      </c>
      <c r="U2257" s="399">
        <v>12.482900000000001</v>
      </c>
      <c r="V2257" s="399">
        <v>3.0823</v>
      </c>
      <c r="W2257" s="399">
        <v>3.5438999999999998</v>
      </c>
      <c r="X2257" s="399">
        <v>1.8281000000000001</v>
      </c>
      <c r="Y2257" s="399">
        <v>5.2973999999999997</v>
      </c>
      <c r="Z2257" s="399">
        <v>10.7403</v>
      </c>
    </row>
    <row r="2258" spans="1:26">
      <c r="A2258" s="402">
        <v>45805</v>
      </c>
      <c r="B2258" s="400">
        <v>0.4919</v>
      </c>
      <c r="C2258" s="400">
        <v>0.5121</v>
      </c>
      <c r="D2258" s="400">
        <v>1.8472999999999999</v>
      </c>
      <c r="E2258" s="400">
        <v>1.8723000000000001</v>
      </c>
      <c r="F2258" s="400">
        <v>6.4151999999999996</v>
      </c>
      <c r="G2258" s="400">
        <v>6.4127000000000001</v>
      </c>
      <c r="H2258" s="400">
        <v>4.367</v>
      </c>
      <c r="I2258" s="400">
        <v>7.0133000000000001</v>
      </c>
      <c r="J2258" s="400">
        <v>6.7041000000000004</v>
      </c>
      <c r="K2258" s="400">
        <v>5.5990000000000002</v>
      </c>
      <c r="L2258" s="400">
        <v>10.951499999999999</v>
      </c>
      <c r="M2258" s="400">
        <v>5.7453000000000003</v>
      </c>
      <c r="N2258" s="400">
        <v>6.6562999999999999</v>
      </c>
      <c r="O2258" s="400">
        <v>3.6722000000000001</v>
      </c>
      <c r="P2258" s="399">
        <v>2.4123999999999999</v>
      </c>
      <c r="Q2258" s="399">
        <v>5.3156999999999996</v>
      </c>
      <c r="R2258" s="399">
        <v>5.4541000000000004</v>
      </c>
      <c r="S2258" s="399">
        <v>5.4207000000000001</v>
      </c>
      <c r="T2258" s="399">
        <v>14.0732</v>
      </c>
      <c r="U2258" s="399">
        <v>12.480600000000001</v>
      </c>
      <c r="V2258" s="399">
        <v>3.0811000000000002</v>
      </c>
      <c r="W2258" s="399">
        <v>3.5419999999999998</v>
      </c>
      <c r="X2258" s="399">
        <v>1.8253999999999999</v>
      </c>
      <c r="Y2258" s="399">
        <v>5.2942999999999998</v>
      </c>
      <c r="Z2258" s="399">
        <v>10.734999999999999</v>
      </c>
    </row>
    <row r="2259" spans="1:26">
      <c r="A2259" s="402">
        <v>45806</v>
      </c>
      <c r="B2259" s="400">
        <v>0.48920000000000002</v>
      </c>
      <c r="C2259" s="400">
        <v>0.50939999999999996</v>
      </c>
      <c r="D2259" s="400">
        <v>1.8452</v>
      </c>
      <c r="E2259" s="400">
        <v>1.8701000000000001</v>
      </c>
      <c r="F2259" s="400">
        <v>6.4290000000000003</v>
      </c>
      <c r="G2259" s="400">
        <v>6.4226000000000001</v>
      </c>
      <c r="H2259" s="400">
        <v>4.3715000000000002</v>
      </c>
      <c r="I2259" s="400">
        <v>7.0271999999999997</v>
      </c>
      <c r="J2259" s="400">
        <v>6.7138</v>
      </c>
      <c r="K2259" s="400">
        <v>5.6180000000000003</v>
      </c>
      <c r="L2259" s="400">
        <v>10.9207</v>
      </c>
      <c r="M2259" s="400">
        <v>5.7607999999999997</v>
      </c>
      <c r="N2259" s="400">
        <v>6.6783999999999999</v>
      </c>
      <c r="O2259" s="400">
        <v>3.6714000000000002</v>
      </c>
      <c r="P2259" s="399">
        <v>2.3803999999999998</v>
      </c>
      <c r="Q2259" s="399">
        <v>5.3143000000000002</v>
      </c>
      <c r="R2259" s="399">
        <v>5.4535</v>
      </c>
      <c r="S2259" s="399">
        <v>5.4198000000000004</v>
      </c>
      <c r="T2259" s="399">
        <v>14.095700000000001</v>
      </c>
      <c r="U2259" s="399">
        <v>12.4978</v>
      </c>
      <c r="V2259" s="399">
        <v>3.0819999999999999</v>
      </c>
      <c r="W2259" s="399">
        <v>3.5411000000000001</v>
      </c>
      <c r="X2259" s="399">
        <v>1.8237000000000001</v>
      </c>
      <c r="Y2259" s="399">
        <v>5.2958999999999996</v>
      </c>
      <c r="Z2259" s="399">
        <v>10.7524</v>
      </c>
    </row>
    <row r="2260" spans="1:26">
      <c r="A2260" s="402">
        <v>45807</v>
      </c>
      <c r="B2260" s="400">
        <v>0.48399999999999999</v>
      </c>
      <c r="C2260" s="400">
        <v>0.504</v>
      </c>
      <c r="D2260" s="400">
        <v>1.8411</v>
      </c>
      <c r="E2260" s="400">
        <v>1.8647</v>
      </c>
      <c r="F2260" s="400">
        <v>6.4267000000000003</v>
      </c>
      <c r="G2260" s="400">
        <v>6.4151999999999996</v>
      </c>
      <c r="H2260" s="400">
        <v>4.3689</v>
      </c>
      <c r="I2260" s="400">
        <v>7.0252999999999997</v>
      </c>
      <c r="J2260" s="400">
        <v>6.7183000000000002</v>
      </c>
      <c r="K2260" s="400">
        <v>5.6235999999999997</v>
      </c>
      <c r="L2260" s="400">
        <v>10.920500000000001</v>
      </c>
      <c r="M2260" s="400">
        <v>5.7632000000000003</v>
      </c>
      <c r="N2260" s="400">
        <v>6.6829999999999998</v>
      </c>
      <c r="O2260" s="400">
        <v>3.6674000000000002</v>
      </c>
      <c r="P2260" s="399">
        <v>2.3711000000000002</v>
      </c>
      <c r="Q2260" s="399">
        <v>5.3146000000000004</v>
      </c>
      <c r="R2260" s="399">
        <v>5.4481999999999999</v>
      </c>
      <c r="S2260" s="399">
        <v>5.4143999999999997</v>
      </c>
      <c r="T2260" s="399">
        <v>14.091799999999999</v>
      </c>
      <c r="U2260" s="399">
        <v>12.488300000000001</v>
      </c>
      <c r="V2260" s="399">
        <v>3.0819000000000001</v>
      </c>
      <c r="W2260" s="399">
        <v>3.5381999999999998</v>
      </c>
      <c r="X2260" s="399">
        <v>1.8186</v>
      </c>
      <c r="Y2260" s="399">
        <v>5.2926000000000002</v>
      </c>
      <c r="Z2260" s="399">
        <v>10.7582</v>
      </c>
    </row>
    <row r="2261" spans="1:26">
      <c r="A2261" s="402">
        <v>45810</v>
      </c>
      <c r="B2261" s="400">
        <v>0.57110000000000005</v>
      </c>
      <c r="C2261" s="400">
        <v>0.54730000000000001</v>
      </c>
      <c r="D2261" s="400">
        <v>1.9396</v>
      </c>
      <c r="E2261" s="400">
        <v>1.8660000000000001</v>
      </c>
      <c r="F2261" s="400">
        <v>6.5107999999999997</v>
      </c>
      <c r="G2261" s="400">
        <v>6.4039000000000001</v>
      </c>
      <c r="H2261" s="400">
        <v>4.4958999999999998</v>
      </c>
      <c r="I2261" s="400">
        <v>7.0979999999999999</v>
      </c>
      <c r="J2261" s="400">
        <v>6.7858999999999998</v>
      </c>
      <c r="K2261" s="400">
        <v>5.6856999999999998</v>
      </c>
      <c r="L2261" s="400">
        <v>10.93</v>
      </c>
      <c r="M2261" s="400">
        <v>5.8156999999999996</v>
      </c>
      <c r="N2261" s="400">
        <v>6.7038000000000002</v>
      </c>
      <c r="O2261" s="400">
        <v>3.7464</v>
      </c>
      <c r="P2261" s="399">
        <v>2.4222999999999999</v>
      </c>
      <c r="Q2261" s="399">
        <v>5.3251999999999997</v>
      </c>
      <c r="R2261" s="399">
        <v>5.5926</v>
      </c>
      <c r="S2261" s="399">
        <v>5.4020000000000001</v>
      </c>
      <c r="T2261" s="399">
        <v>14.291399999999999</v>
      </c>
      <c r="U2261" s="399">
        <v>12.5617</v>
      </c>
      <c r="V2261" s="399">
        <v>3.202</v>
      </c>
      <c r="W2261" s="399">
        <v>3.6233</v>
      </c>
      <c r="X2261" s="399">
        <v>1.92</v>
      </c>
      <c r="Y2261" s="399">
        <v>5.3788</v>
      </c>
      <c r="Z2261" s="399">
        <v>10.8833</v>
      </c>
    </row>
    <row r="2262" spans="1:26">
      <c r="A2262" s="402">
        <v>45811</v>
      </c>
      <c r="B2262" s="400">
        <v>0.56850000000000001</v>
      </c>
      <c r="C2262" s="400">
        <v>0.54459999999999997</v>
      </c>
      <c r="D2262" s="400">
        <v>1.9372</v>
      </c>
      <c r="E2262" s="400">
        <v>1.8633999999999999</v>
      </c>
      <c r="F2262" s="400">
        <v>6.5118</v>
      </c>
      <c r="G2262" s="400">
        <v>6.4077000000000002</v>
      </c>
      <c r="H2262" s="400">
        <v>4.4962999999999997</v>
      </c>
      <c r="I2262" s="400">
        <v>7.0990000000000002</v>
      </c>
      <c r="J2262" s="400">
        <v>6.7836999999999996</v>
      </c>
      <c r="K2262" s="400">
        <v>5.6801000000000004</v>
      </c>
      <c r="L2262" s="400">
        <v>10.939</v>
      </c>
      <c r="M2262" s="400">
        <v>5.8216000000000001</v>
      </c>
      <c r="N2262" s="400">
        <v>6.7084999999999999</v>
      </c>
      <c r="O2262" s="400">
        <v>3.7429999999999999</v>
      </c>
      <c r="P2262" s="399">
        <v>2.3980000000000001</v>
      </c>
      <c r="Q2262" s="399">
        <v>5.3277000000000001</v>
      </c>
      <c r="R2262" s="399">
        <v>5.5907</v>
      </c>
      <c r="S2262" s="399">
        <v>5.3997999999999999</v>
      </c>
      <c r="T2262" s="399">
        <v>14.2934</v>
      </c>
      <c r="U2262" s="399">
        <v>12.5707</v>
      </c>
      <c r="V2262" s="399">
        <v>3.2004000000000001</v>
      </c>
      <c r="W2262" s="399">
        <v>3.6202000000000001</v>
      </c>
      <c r="X2262" s="399">
        <v>1.9177</v>
      </c>
      <c r="Y2262" s="399">
        <v>5.3780000000000001</v>
      </c>
      <c r="Z2262" s="399">
        <v>10.8887</v>
      </c>
    </row>
    <row r="2263" spans="1:26">
      <c r="A2263" s="402">
        <v>45812</v>
      </c>
      <c r="B2263" s="400">
        <v>0.56569999999999998</v>
      </c>
      <c r="C2263" s="400">
        <v>0.54190000000000005</v>
      </c>
      <c r="D2263" s="400">
        <v>1.9339999999999999</v>
      </c>
      <c r="E2263" s="400">
        <v>1.8604000000000001</v>
      </c>
      <c r="F2263" s="400">
        <v>6.5027999999999997</v>
      </c>
      <c r="G2263" s="400">
        <v>6.4051999999999998</v>
      </c>
      <c r="H2263" s="400">
        <v>4.492</v>
      </c>
      <c r="I2263" s="400">
        <v>7.0900999999999996</v>
      </c>
      <c r="J2263" s="400">
        <v>6.7945000000000002</v>
      </c>
      <c r="K2263" s="400">
        <v>5.7169999999999996</v>
      </c>
      <c r="L2263" s="400">
        <v>10.924300000000001</v>
      </c>
      <c r="M2263" s="400">
        <v>5.8468999999999998</v>
      </c>
      <c r="N2263" s="400">
        <v>6.7484000000000002</v>
      </c>
      <c r="O2263" s="400">
        <v>3.7431000000000001</v>
      </c>
      <c r="P2263" s="399">
        <v>2.3807999999999998</v>
      </c>
      <c r="Q2263" s="399">
        <v>5.3296999999999999</v>
      </c>
      <c r="R2263" s="399">
        <v>5.5864000000000003</v>
      </c>
      <c r="S2263" s="399">
        <v>5.3963000000000001</v>
      </c>
      <c r="T2263" s="399">
        <v>14.2805</v>
      </c>
      <c r="U2263" s="399">
        <v>12.568199999999999</v>
      </c>
      <c r="V2263" s="399">
        <v>3.2046000000000001</v>
      </c>
      <c r="W2263" s="399">
        <v>3.621</v>
      </c>
      <c r="X2263" s="399">
        <v>1.915</v>
      </c>
      <c r="Y2263" s="399">
        <v>5.3743999999999996</v>
      </c>
      <c r="Z2263" s="399">
        <v>10.884600000000001</v>
      </c>
    </row>
    <row r="2264" spans="1:26">
      <c r="A2264" s="402">
        <v>45813</v>
      </c>
      <c r="B2264" s="400">
        <v>0.56279999999999997</v>
      </c>
      <c r="C2264" s="400">
        <v>0.53900000000000003</v>
      </c>
      <c r="D2264" s="400">
        <v>1.9297</v>
      </c>
      <c r="E2264" s="400">
        <v>1.8566</v>
      </c>
      <c r="F2264" s="400">
        <v>6.484</v>
      </c>
      <c r="G2264" s="400">
        <v>6.3936999999999999</v>
      </c>
      <c r="H2264" s="400">
        <v>4.4814999999999996</v>
      </c>
      <c r="I2264" s="400">
        <v>7.0717999999999996</v>
      </c>
      <c r="J2264" s="400">
        <v>6.7927999999999997</v>
      </c>
      <c r="K2264" s="400">
        <v>5.7141999999999999</v>
      </c>
      <c r="L2264" s="400">
        <v>10.9499</v>
      </c>
      <c r="M2264" s="400">
        <v>5.8395999999999999</v>
      </c>
      <c r="N2264" s="400">
        <v>6.7443999999999997</v>
      </c>
      <c r="O2264" s="400">
        <v>3.7410000000000001</v>
      </c>
      <c r="P2264" s="399">
        <v>2.3685</v>
      </c>
      <c r="Q2264" s="399">
        <v>5.3445</v>
      </c>
      <c r="R2264" s="399">
        <v>5.5793999999999997</v>
      </c>
      <c r="S2264" s="399">
        <v>5.3905000000000003</v>
      </c>
      <c r="T2264" s="399">
        <v>14.2546</v>
      </c>
      <c r="U2264" s="399">
        <v>12.552300000000001</v>
      </c>
      <c r="V2264" s="399">
        <v>3.2023999999999999</v>
      </c>
      <c r="W2264" s="399">
        <v>3.6181000000000001</v>
      </c>
      <c r="X2264" s="399">
        <v>1.911</v>
      </c>
      <c r="Y2264" s="399">
        <v>5.3667999999999996</v>
      </c>
      <c r="Z2264" s="399">
        <v>10.866400000000001</v>
      </c>
    </row>
    <row r="2265" spans="1:26">
      <c r="A2265" s="402">
        <v>45814</v>
      </c>
      <c r="B2265" s="400">
        <v>0.56020000000000003</v>
      </c>
      <c r="C2265" s="400">
        <v>0.5363</v>
      </c>
      <c r="D2265" s="400">
        <v>1.9271</v>
      </c>
      <c r="E2265" s="400">
        <v>1.8540000000000001</v>
      </c>
      <c r="F2265" s="400">
        <v>6.4984000000000002</v>
      </c>
      <c r="G2265" s="400">
        <v>6.4104000000000001</v>
      </c>
      <c r="H2265" s="400">
        <v>4.4828000000000001</v>
      </c>
      <c r="I2265" s="400">
        <v>7.0868000000000002</v>
      </c>
      <c r="J2265" s="400">
        <v>6.7812000000000001</v>
      </c>
      <c r="K2265" s="400">
        <v>5.6795</v>
      </c>
      <c r="L2265" s="400">
        <v>10.9572</v>
      </c>
      <c r="M2265" s="400">
        <v>5.8232999999999997</v>
      </c>
      <c r="N2265" s="400">
        <v>6.7175000000000002</v>
      </c>
      <c r="O2265" s="400">
        <v>3.7378</v>
      </c>
      <c r="P2265" s="399">
        <v>2.3464</v>
      </c>
      <c r="Q2265" s="399">
        <v>5.3425000000000002</v>
      </c>
      <c r="R2265" s="399">
        <v>5.5777000000000001</v>
      </c>
      <c r="S2265" s="399">
        <v>5.3891999999999998</v>
      </c>
      <c r="T2265" s="399">
        <v>14.2812</v>
      </c>
      <c r="U2265" s="399">
        <v>12.582100000000001</v>
      </c>
      <c r="V2265" s="399">
        <v>3.1995</v>
      </c>
      <c r="W2265" s="399">
        <v>3.6154999999999999</v>
      </c>
      <c r="X2265" s="399">
        <v>1.9087000000000001</v>
      </c>
      <c r="Y2265" s="399">
        <v>5.3654999999999999</v>
      </c>
      <c r="Z2265" s="399">
        <v>10.8752</v>
      </c>
    </row>
    <row r="2266" spans="1:26">
      <c r="A2266" s="402">
        <v>45817</v>
      </c>
      <c r="B2266" s="400">
        <v>0.55210000000000004</v>
      </c>
      <c r="C2266" s="400">
        <v>0.5282</v>
      </c>
      <c r="D2266" s="400">
        <v>1.9192</v>
      </c>
      <c r="E2266" s="400">
        <v>1.8456999999999999</v>
      </c>
      <c r="F2266" s="400">
        <v>6.4831000000000003</v>
      </c>
      <c r="G2266" s="400">
        <v>6.3987999999999996</v>
      </c>
      <c r="H2266" s="400">
        <v>4.4767999999999999</v>
      </c>
      <c r="I2266" s="400">
        <v>7.0711000000000004</v>
      </c>
      <c r="J2266" s="400">
        <v>6.7706999999999997</v>
      </c>
      <c r="K2266" s="400">
        <v>5.6738999999999997</v>
      </c>
      <c r="L2266" s="400">
        <v>10.940899999999999</v>
      </c>
      <c r="M2266" s="400">
        <v>5.8193000000000001</v>
      </c>
      <c r="N2266" s="400">
        <v>6.7141000000000002</v>
      </c>
      <c r="O2266" s="400">
        <v>3.7305000000000001</v>
      </c>
      <c r="P2266" s="399">
        <v>2.3306</v>
      </c>
      <c r="Q2266" s="399">
        <v>5.3356000000000003</v>
      </c>
      <c r="R2266" s="399">
        <v>5.5697000000000001</v>
      </c>
      <c r="S2266" s="399">
        <v>5.3810000000000002</v>
      </c>
      <c r="T2266" s="399">
        <v>14.2593</v>
      </c>
      <c r="U2266" s="399">
        <v>12.567</v>
      </c>
      <c r="V2266" s="399">
        <v>3.1928000000000001</v>
      </c>
      <c r="W2266" s="399">
        <v>3.6078999999999999</v>
      </c>
      <c r="X2266" s="399">
        <v>1.9015</v>
      </c>
      <c r="Y2266" s="399">
        <v>5.3597000000000001</v>
      </c>
      <c r="Z2266" s="399">
        <v>10.8683</v>
      </c>
    </row>
    <row r="2267" spans="1:26">
      <c r="A2267" s="402">
        <v>45818</v>
      </c>
      <c r="B2267" s="400">
        <v>0.5494</v>
      </c>
      <c r="C2267" s="400">
        <v>0.52549999999999997</v>
      </c>
      <c r="D2267" s="400">
        <v>1.9169</v>
      </c>
      <c r="E2267" s="400">
        <v>1.8432999999999999</v>
      </c>
      <c r="F2267" s="400">
        <v>6.5049999999999999</v>
      </c>
      <c r="G2267" s="400">
        <v>6.4173</v>
      </c>
      <c r="H2267" s="400">
        <v>4.4809999999999999</v>
      </c>
      <c r="I2267" s="400">
        <v>7.0936000000000003</v>
      </c>
      <c r="J2267" s="400">
        <v>6.7801</v>
      </c>
      <c r="K2267" s="400">
        <v>5.6828000000000003</v>
      </c>
      <c r="L2267" s="400">
        <v>10.9221</v>
      </c>
      <c r="M2267" s="400">
        <v>5.8284000000000002</v>
      </c>
      <c r="N2267" s="400">
        <v>6.7262000000000004</v>
      </c>
      <c r="O2267" s="400">
        <v>3.7288000000000001</v>
      </c>
      <c r="P2267" s="399">
        <v>2.3155000000000001</v>
      </c>
      <c r="Q2267" s="399">
        <v>5.3323999999999998</v>
      </c>
      <c r="R2267" s="399">
        <v>5.5693000000000001</v>
      </c>
      <c r="S2267" s="399">
        <v>5.3804999999999996</v>
      </c>
      <c r="T2267" s="399">
        <v>14.2964</v>
      </c>
      <c r="U2267" s="399">
        <v>12.5985</v>
      </c>
      <c r="V2267" s="399">
        <v>3.1911</v>
      </c>
      <c r="W2267" s="399">
        <v>3.6070000000000002</v>
      </c>
      <c r="X2267" s="399">
        <v>1.8996</v>
      </c>
      <c r="Y2267" s="399">
        <v>5.3598999999999997</v>
      </c>
      <c r="Z2267" s="399">
        <v>10.8847</v>
      </c>
    </row>
    <row r="2268" spans="1:26">
      <c r="A2268" s="402">
        <v>45819</v>
      </c>
      <c r="B2268" s="400">
        <v>0.54669999999999996</v>
      </c>
      <c r="C2268" s="400">
        <v>0.52280000000000004</v>
      </c>
      <c r="D2268" s="400">
        <v>1.9142999999999999</v>
      </c>
      <c r="E2268" s="400">
        <v>1.8408</v>
      </c>
      <c r="F2268" s="400">
        <v>6.4919000000000002</v>
      </c>
      <c r="G2268" s="400">
        <v>6.4115000000000002</v>
      </c>
      <c r="H2268" s="400">
        <v>4.4786000000000001</v>
      </c>
      <c r="I2268" s="400">
        <v>7.0797999999999996</v>
      </c>
      <c r="J2268" s="400">
        <v>6.7770999999999999</v>
      </c>
      <c r="K2268" s="400">
        <v>5.6890999999999998</v>
      </c>
      <c r="L2268" s="400">
        <v>10.924300000000001</v>
      </c>
      <c r="M2268" s="400">
        <v>5.8308</v>
      </c>
      <c r="N2268" s="400">
        <v>6.7332999999999998</v>
      </c>
      <c r="O2268" s="400">
        <v>3.7286999999999999</v>
      </c>
      <c r="P2268" s="399">
        <v>2.3054999999999999</v>
      </c>
      <c r="Q2268" s="399">
        <v>5.3296999999999999</v>
      </c>
      <c r="R2268" s="399">
        <v>5.5667999999999997</v>
      </c>
      <c r="S2268" s="399">
        <v>5.3784000000000001</v>
      </c>
      <c r="T2268" s="399">
        <v>14.2722</v>
      </c>
      <c r="U2268" s="399">
        <v>12.588200000000001</v>
      </c>
      <c r="V2268" s="399">
        <v>3.1894</v>
      </c>
      <c r="W2268" s="399">
        <v>3.6061999999999999</v>
      </c>
      <c r="X2268" s="399">
        <v>1.8972</v>
      </c>
      <c r="Y2268" s="399">
        <v>5.3589000000000002</v>
      </c>
      <c r="Z2268" s="399">
        <v>10.878399999999999</v>
      </c>
    </row>
    <row r="2269" spans="1:26">
      <c r="A2269" s="402">
        <v>45820</v>
      </c>
      <c r="B2269" s="400">
        <v>0.54410000000000003</v>
      </c>
      <c r="C2269" s="400">
        <v>0.52010000000000001</v>
      </c>
      <c r="D2269" s="400">
        <v>1.9120999999999999</v>
      </c>
      <c r="E2269" s="400">
        <v>1.8383</v>
      </c>
      <c r="F2269" s="400">
        <v>6.5111999999999997</v>
      </c>
      <c r="G2269" s="400">
        <v>6.4217000000000004</v>
      </c>
      <c r="H2269" s="400">
        <v>4.4821999999999997</v>
      </c>
      <c r="I2269" s="400">
        <v>7.0997000000000003</v>
      </c>
      <c r="J2269" s="400">
        <v>6.7984</v>
      </c>
      <c r="K2269" s="400">
        <v>5.7157999999999998</v>
      </c>
      <c r="L2269" s="400">
        <v>10.9168</v>
      </c>
      <c r="M2269" s="400">
        <v>5.8468999999999998</v>
      </c>
      <c r="N2269" s="400">
        <v>6.7607999999999997</v>
      </c>
      <c r="O2269" s="400">
        <v>3.7246000000000001</v>
      </c>
      <c r="P2269" s="399">
        <v>2.3098999999999998</v>
      </c>
      <c r="Q2269" s="399">
        <v>5.3292000000000002</v>
      </c>
      <c r="R2269" s="399">
        <v>5.5659999999999998</v>
      </c>
      <c r="S2269" s="399">
        <v>5.3765999999999998</v>
      </c>
      <c r="T2269" s="399">
        <v>14.3087</v>
      </c>
      <c r="U2269" s="399">
        <v>12.6075</v>
      </c>
      <c r="V2269" s="399">
        <v>3.1867000000000001</v>
      </c>
      <c r="W2269" s="399">
        <v>3.6017000000000001</v>
      </c>
      <c r="X2269" s="399">
        <v>1.8951</v>
      </c>
      <c r="Y2269" s="399">
        <v>5.3596000000000004</v>
      </c>
      <c r="Z2269" s="399">
        <v>10.8941</v>
      </c>
    </row>
    <row r="2270" spans="1:26">
      <c r="A2270" s="402">
        <v>45821</v>
      </c>
      <c r="B2270" s="400">
        <v>0.5413</v>
      </c>
      <c r="C2270" s="400">
        <v>0.51729999999999998</v>
      </c>
      <c r="D2270" s="400">
        <v>1.9084000000000001</v>
      </c>
      <c r="E2270" s="400">
        <v>1.8348</v>
      </c>
      <c r="F2270" s="400">
        <v>6.4783999999999997</v>
      </c>
      <c r="G2270" s="400">
        <v>6.3939000000000004</v>
      </c>
      <c r="H2270" s="400">
        <v>4.4699</v>
      </c>
      <c r="I2270" s="400">
        <v>7.0666000000000002</v>
      </c>
      <c r="J2270" s="400">
        <v>6.7778</v>
      </c>
      <c r="K2270" s="400">
        <v>5.6868999999999996</v>
      </c>
      <c r="L2270" s="400">
        <v>10.936</v>
      </c>
      <c r="M2270" s="400">
        <v>5.8289999999999997</v>
      </c>
      <c r="N2270" s="400">
        <v>6.7389000000000001</v>
      </c>
      <c r="O2270" s="400">
        <v>3.72</v>
      </c>
      <c r="P2270" s="399">
        <v>2.3288000000000002</v>
      </c>
      <c r="Q2270" s="399">
        <v>5.3254999999999999</v>
      </c>
      <c r="R2270" s="399">
        <v>5.5594000000000001</v>
      </c>
      <c r="S2270" s="399">
        <v>5.3705999999999996</v>
      </c>
      <c r="T2270" s="399">
        <v>14.257400000000001</v>
      </c>
      <c r="U2270" s="399">
        <v>12.5641</v>
      </c>
      <c r="V2270" s="399">
        <v>3.1814</v>
      </c>
      <c r="W2270" s="399">
        <v>3.5972</v>
      </c>
      <c r="X2270" s="399">
        <v>1.8914</v>
      </c>
      <c r="Y2270" s="399">
        <v>5.3529999999999998</v>
      </c>
      <c r="Z2270" s="399">
        <v>10.8672</v>
      </c>
    </row>
    <row r="2271" spans="1:26">
      <c r="A2271" s="402">
        <v>45824</v>
      </c>
      <c r="B2271" s="400">
        <v>0.53320000000000001</v>
      </c>
      <c r="C2271" s="400">
        <v>0.50919999999999999</v>
      </c>
      <c r="D2271" s="400">
        <v>1.9008</v>
      </c>
      <c r="E2271" s="400">
        <v>1.8270999999999999</v>
      </c>
      <c r="F2271" s="400">
        <v>6.4774000000000003</v>
      </c>
      <c r="G2271" s="400">
        <v>6.3967999999999998</v>
      </c>
      <c r="H2271" s="400">
        <v>4.4664000000000001</v>
      </c>
      <c r="I2271" s="400">
        <v>7.0655999999999999</v>
      </c>
      <c r="J2271" s="400">
        <v>6.7630999999999997</v>
      </c>
      <c r="K2271" s="400">
        <v>5.657</v>
      </c>
      <c r="L2271" s="400">
        <v>10.920500000000001</v>
      </c>
      <c r="M2271" s="400">
        <v>5.8079999999999998</v>
      </c>
      <c r="N2271" s="400">
        <v>6.7122000000000002</v>
      </c>
      <c r="O2271" s="400">
        <v>3.7143999999999999</v>
      </c>
      <c r="P2271" s="399">
        <v>2.3298999999999999</v>
      </c>
      <c r="Q2271" s="399">
        <v>5.3193000000000001</v>
      </c>
      <c r="R2271" s="399">
        <v>5.5541999999999998</v>
      </c>
      <c r="S2271" s="399">
        <v>5.3696999999999999</v>
      </c>
      <c r="T2271" s="399">
        <v>14.258699999999999</v>
      </c>
      <c r="U2271" s="399">
        <v>12.5669</v>
      </c>
      <c r="V2271" s="399">
        <v>3.1783000000000001</v>
      </c>
      <c r="W2271" s="399">
        <v>3.5918000000000001</v>
      </c>
      <c r="X2271" s="399">
        <v>1.8849</v>
      </c>
      <c r="Y2271" s="399">
        <v>5.3487999999999998</v>
      </c>
      <c r="Z2271" s="399">
        <v>10.8636</v>
      </c>
    </row>
    <row r="2272" spans="1:26">
      <c r="A2272" s="402">
        <v>45825</v>
      </c>
      <c r="B2272" s="400">
        <v>0.53039999999999998</v>
      </c>
      <c r="C2272" s="400">
        <v>0.50639999999999996</v>
      </c>
      <c r="D2272" s="400">
        <v>1.8975</v>
      </c>
      <c r="E2272" s="400">
        <v>1.8239000000000001</v>
      </c>
      <c r="F2272" s="400">
        <v>6.4703999999999997</v>
      </c>
      <c r="G2272" s="400">
        <v>6.3869999999999996</v>
      </c>
      <c r="H2272" s="400">
        <v>4.4631999999999996</v>
      </c>
      <c r="I2272" s="400">
        <v>7.0589000000000004</v>
      </c>
      <c r="J2272" s="400">
        <v>6.7633999999999999</v>
      </c>
      <c r="K2272" s="400">
        <v>5.6840000000000002</v>
      </c>
      <c r="L2272" s="400">
        <v>10.905900000000001</v>
      </c>
      <c r="M2272" s="400">
        <v>5.8246000000000002</v>
      </c>
      <c r="N2272" s="400">
        <v>6.7343000000000002</v>
      </c>
      <c r="O2272" s="400">
        <v>3.7115</v>
      </c>
      <c r="P2272" s="399">
        <v>2.3420000000000001</v>
      </c>
      <c r="Q2272" s="399">
        <v>5.3196000000000003</v>
      </c>
      <c r="R2272" s="399">
        <v>5.5502000000000002</v>
      </c>
      <c r="S2272" s="399">
        <v>5.3657000000000004</v>
      </c>
      <c r="T2272" s="399">
        <v>14.2502</v>
      </c>
      <c r="U2272" s="399">
        <v>12.5527</v>
      </c>
      <c r="V2272" s="399">
        <v>3.1753</v>
      </c>
      <c r="W2272" s="399">
        <v>3.5893999999999999</v>
      </c>
      <c r="X2272" s="399">
        <v>1.8817999999999999</v>
      </c>
      <c r="Y2272" s="399">
        <v>5.3455000000000004</v>
      </c>
      <c r="Z2272" s="399">
        <v>10.863799999999999</v>
      </c>
    </row>
    <row r="2273" spans="1:26">
      <c r="A2273" s="402">
        <v>45826</v>
      </c>
      <c r="B2273" s="400">
        <v>0.52769999999999995</v>
      </c>
      <c r="C2273" s="400">
        <v>0.50370000000000004</v>
      </c>
      <c r="D2273" s="400">
        <v>1.8959999999999999</v>
      </c>
      <c r="E2273" s="400">
        <v>1.8213999999999999</v>
      </c>
      <c r="F2273" s="400">
        <v>6.4839000000000002</v>
      </c>
      <c r="G2273" s="400">
        <v>6.3943000000000003</v>
      </c>
      <c r="H2273" s="400">
        <v>4.4648000000000003</v>
      </c>
      <c r="I2273" s="400">
        <v>7.0728</v>
      </c>
      <c r="J2273" s="400">
        <v>6.7690000000000001</v>
      </c>
      <c r="K2273" s="400">
        <v>5.6835000000000004</v>
      </c>
      <c r="L2273" s="400">
        <v>10.897500000000001</v>
      </c>
      <c r="M2273" s="400">
        <v>5.8246000000000002</v>
      </c>
      <c r="N2273" s="400">
        <v>6.7327000000000004</v>
      </c>
      <c r="O2273" s="400">
        <v>3.7090999999999998</v>
      </c>
      <c r="P2273" s="399">
        <v>2.3491</v>
      </c>
      <c r="Q2273" s="399">
        <v>5.3201000000000001</v>
      </c>
      <c r="R2273" s="399">
        <v>5.5491999999999999</v>
      </c>
      <c r="S2273" s="399">
        <v>5.3639000000000001</v>
      </c>
      <c r="T2273" s="399">
        <v>14.2746</v>
      </c>
      <c r="U2273" s="399">
        <v>12.5661</v>
      </c>
      <c r="V2273" s="399">
        <v>3.1726000000000001</v>
      </c>
      <c r="W2273" s="399">
        <v>3.5871</v>
      </c>
      <c r="X2273" s="399">
        <v>1.8795999999999999</v>
      </c>
      <c r="Y2273" s="399">
        <v>5.3445</v>
      </c>
      <c r="Z2273" s="399">
        <v>10.8733</v>
      </c>
    </row>
    <row r="2274" spans="1:26">
      <c r="A2274" s="402">
        <v>45827</v>
      </c>
      <c r="B2274" s="400">
        <v>0.52500000000000002</v>
      </c>
      <c r="C2274" s="400">
        <v>0.501</v>
      </c>
      <c r="D2274" s="400">
        <v>1.8932</v>
      </c>
      <c r="E2274" s="400">
        <v>1.8186</v>
      </c>
      <c r="F2274" s="400">
        <v>6.4645999999999999</v>
      </c>
      <c r="G2274" s="400">
        <v>6.3738999999999999</v>
      </c>
      <c r="H2274" s="400">
        <v>4.4584999999999999</v>
      </c>
      <c r="I2274" s="400">
        <v>7.0530999999999997</v>
      </c>
      <c r="J2274" s="400">
        <v>6.7603</v>
      </c>
      <c r="K2274" s="400">
        <v>5.6809000000000003</v>
      </c>
      <c r="L2274" s="400">
        <v>10.9068</v>
      </c>
      <c r="M2274" s="400">
        <v>5.8224999999999998</v>
      </c>
      <c r="N2274" s="400">
        <v>6.7302</v>
      </c>
      <c r="O2274" s="400">
        <v>3.7065000000000001</v>
      </c>
      <c r="P2274" s="399">
        <v>2.3586999999999998</v>
      </c>
      <c r="Q2274" s="399">
        <v>5.3212999999999999</v>
      </c>
      <c r="R2274" s="399">
        <v>5.5449000000000002</v>
      </c>
      <c r="S2274" s="399">
        <v>5.3593999999999999</v>
      </c>
      <c r="T2274" s="399">
        <v>14.2463</v>
      </c>
      <c r="U2274" s="399">
        <v>12.535600000000001</v>
      </c>
      <c r="V2274" s="399">
        <v>3.1676000000000002</v>
      </c>
      <c r="W2274" s="399">
        <v>3.5842999999999998</v>
      </c>
      <c r="X2274" s="399">
        <v>1.8769</v>
      </c>
      <c r="Y2274" s="399">
        <v>5.3402000000000003</v>
      </c>
      <c r="Z2274" s="399">
        <v>10.8611</v>
      </c>
    </row>
    <row r="2275" spans="1:26">
      <c r="A2275" s="402">
        <v>45828</v>
      </c>
      <c r="B2275" s="400">
        <v>0.52239999999999998</v>
      </c>
      <c r="C2275" s="400">
        <v>0.49830000000000002</v>
      </c>
      <c r="D2275" s="400">
        <v>1.8905000000000001</v>
      </c>
      <c r="E2275" s="400">
        <v>1.8159000000000001</v>
      </c>
      <c r="F2275" s="400">
        <v>6.4618000000000002</v>
      </c>
      <c r="G2275" s="400">
        <v>6.3701999999999996</v>
      </c>
      <c r="H2275" s="400">
        <v>4.4566999999999997</v>
      </c>
      <c r="I2275" s="400">
        <v>7.0502000000000002</v>
      </c>
      <c r="J2275" s="400">
        <v>6.7575000000000003</v>
      </c>
      <c r="K2275" s="400">
        <v>5.6738999999999997</v>
      </c>
      <c r="L2275" s="400">
        <v>10.929500000000001</v>
      </c>
      <c r="M2275" s="400">
        <v>5.8140999999999998</v>
      </c>
      <c r="N2275" s="400">
        <v>6.7209000000000003</v>
      </c>
      <c r="O2275" s="400">
        <v>3.7029999999999998</v>
      </c>
      <c r="P2275" s="399">
        <v>2.3620999999999999</v>
      </c>
      <c r="Q2275" s="399">
        <v>5.3189000000000002</v>
      </c>
      <c r="R2275" s="399">
        <v>5.5423999999999998</v>
      </c>
      <c r="S2275" s="399">
        <v>5.3567999999999998</v>
      </c>
      <c r="T2275" s="399">
        <v>14.243499999999999</v>
      </c>
      <c r="U2275" s="399">
        <v>12.5303</v>
      </c>
      <c r="V2275" s="399">
        <v>3.1657999999999999</v>
      </c>
      <c r="W2275" s="399">
        <v>3.5808</v>
      </c>
      <c r="X2275" s="399">
        <v>1.8743000000000001</v>
      </c>
      <c r="Y2275" s="399">
        <v>5.3380000000000001</v>
      </c>
      <c r="Z2275" s="399">
        <v>10.8592</v>
      </c>
    </row>
    <row r="2276" spans="1:26">
      <c r="A2276" s="402">
        <v>45831</v>
      </c>
      <c r="B2276" s="400">
        <v>0.51429999999999998</v>
      </c>
      <c r="C2276" s="400">
        <v>0.49020000000000002</v>
      </c>
      <c r="D2276" s="400">
        <v>1.883</v>
      </c>
      <c r="E2276" s="400">
        <v>1.8080000000000001</v>
      </c>
      <c r="F2276" s="400">
        <v>6.4669999999999996</v>
      </c>
      <c r="G2276" s="400">
        <v>6.3705999999999996</v>
      </c>
      <c r="H2276" s="400">
        <v>4.4504000000000001</v>
      </c>
      <c r="I2276" s="400">
        <v>7.0563000000000002</v>
      </c>
      <c r="J2276" s="400">
        <v>6.7572000000000001</v>
      </c>
      <c r="K2276" s="400">
        <v>5.6746999999999996</v>
      </c>
      <c r="L2276" s="400">
        <v>10.9217</v>
      </c>
      <c r="M2276" s="400">
        <v>5.8098999999999998</v>
      </c>
      <c r="N2276" s="400">
        <v>6.7157999999999998</v>
      </c>
      <c r="O2276" s="400">
        <v>3.6981999999999999</v>
      </c>
      <c r="P2276" s="399">
        <v>2.3532999999999999</v>
      </c>
      <c r="Q2276" s="399">
        <v>5.3102</v>
      </c>
      <c r="R2276" s="399">
        <v>5.5366</v>
      </c>
      <c r="S2276" s="399">
        <v>5.3495999999999997</v>
      </c>
      <c r="T2276" s="399">
        <v>14.2691</v>
      </c>
      <c r="U2276" s="399">
        <v>12.536</v>
      </c>
      <c r="V2276" s="399">
        <v>3.1572</v>
      </c>
      <c r="W2276" s="399">
        <v>3.5752000000000002</v>
      </c>
      <c r="X2276" s="399">
        <v>1.867</v>
      </c>
      <c r="Y2276" s="399">
        <v>5.3310000000000004</v>
      </c>
      <c r="Z2276" s="399">
        <v>10.8537</v>
      </c>
    </row>
    <row r="2277" spans="1:26">
      <c r="A2277" s="402">
        <v>45832</v>
      </c>
      <c r="B2277" s="400">
        <v>0.51160000000000005</v>
      </c>
      <c r="C2277" s="400">
        <v>0.48749999999999999</v>
      </c>
      <c r="D2277" s="400">
        <v>1.8804000000000001</v>
      </c>
      <c r="E2277" s="400">
        <v>1.8055000000000001</v>
      </c>
      <c r="F2277" s="400">
        <v>6.4542999999999999</v>
      </c>
      <c r="G2277" s="400">
        <v>6.3715000000000002</v>
      </c>
      <c r="H2277" s="400">
        <v>4.4480000000000004</v>
      </c>
      <c r="I2277" s="400">
        <v>7.0429000000000004</v>
      </c>
      <c r="J2277" s="400">
        <v>6.7637999999999998</v>
      </c>
      <c r="K2277" s="400">
        <v>5.6879</v>
      </c>
      <c r="L2277" s="400">
        <v>10.9156</v>
      </c>
      <c r="M2277" s="400">
        <v>5.8216000000000001</v>
      </c>
      <c r="N2277" s="400">
        <v>6.7392000000000003</v>
      </c>
      <c r="O2277" s="400">
        <v>3.6987000000000001</v>
      </c>
      <c r="P2277" s="399">
        <v>2.3447</v>
      </c>
      <c r="Q2277" s="399">
        <v>5.3158000000000003</v>
      </c>
      <c r="R2277" s="399">
        <v>5.5340999999999996</v>
      </c>
      <c r="S2277" s="399">
        <v>5.3479999999999999</v>
      </c>
      <c r="T2277" s="399">
        <v>14.244300000000001</v>
      </c>
      <c r="U2277" s="399">
        <v>12.5357</v>
      </c>
      <c r="V2277" s="399">
        <v>3.1570999999999998</v>
      </c>
      <c r="W2277" s="399">
        <v>3.5749</v>
      </c>
      <c r="X2277" s="399">
        <v>1.865</v>
      </c>
      <c r="Y2277" s="399">
        <v>5.3293999999999997</v>
      </c>
      <c r="Z2277" s="399">
        <v>10.8454</v>
      </c>
    </row>
    <row r="2278" spans="1:26">
      <c r="A2278" s="402">
        <v>45833</v>
      </c>
      <c r="B2278" s="400">
        <v>0.50900000000000001</v>
      </c>
      <c r="C2278" s="400">
        <v>0.48480000000000001</v>
      </c>
      <c r="D2278" s="400">
        <v>1.8776999999999999</v>
      </c>
      <c r="E2278" s="400">
        <v>1.8027</v>
      </c>
      <c r="F2278" s="400">
        <v>6.4340999999999999</v>
      </c>
      <c r="G2278" s="400">
        <v>6.3545999999999996</v>
      </c>
      <c r="H2278" s="400">
        <v>4.4410999999999996</v>
      </c>
      <c r="I2278" s="400">
        <v>7.0223000000000004</v>
      </c>
      <c r="J2278" s="400">
        <v>6.7541000000000002</v>
      </c>
      <c r="K2278" s="400">
        <v>5.6875</v>
      </c>
      <c r="L2278" s="400">
        <v>10.9298</v>
      </c>
      <c r="M2278" s="400">
        <v>5.8185000000000002</v>
      </c>
      <c r="N2278" s="400">
        <v>6.7385999999999999</v>
      </c>
      <c r="O2278" s="400">
        <v>3.6978</v>
      </c>
      <c r="P2278" s="399">
        <v>2.3376999999999999</v>
      </c>
      <c r="Q2278" s="399">
        <v>5.3151999999999999</v>
      </c>
      <c r="R2278" s="399">
        <v>5.5301</v>
      </c>
      <c r="S2278" s="399">
        <v>5.3442999999999996</v>
      </c>
      <c r="T2278" s="399">
        <v>14.2188</v>
      </c>
      <c r="U2278" s="399">
        <v>12.509</v>
      </c>
      <c r="V2278" s="399">
        <v>3.1526999999999998</v>
      </c>
      <c r="W2278" s="399">
        <v>3.573</v>
      </c>
      <c r="X2278" s="399">
        <v>1.8624000000000001</v>
      </c>
      <c r="Y2278" s="399">
        <v>5.3254000000000001</v>
      </c>
      <c r="Z2278" s="399">
        <v>10.829800000000001</v>
      </c>
    </row>
    <row r="2279" spans="1:26">
      <c r="A2279" s="402">
        <v>45834</v>
      </c>
      <c r="B2279" s="400">
        <v>0.50629999999999997</v>
      </c>
      <c r="C2279" s="400">
        <v>0.48220000000000002</v>
      </c>
      <c r="D2279" s="400">
        <v>1.8755999999999999</v>
      </c>
      <c r="E2279" s="400">
        <v>1.8004</v>
      </c>
      <c r="F2279" s="400">
        <v>6.4272</v>
      </c>
      <c r="G2279" s="400">
        <v>6.3540999999999999</v>
      </c>
      <c r="H2279" s="400">
        <v>4.4386999999999999</v>
      </c>
      <c r="I2279" s="400">
        <v>7.0147000000000004</v>
      </c>
      <c r="J2279" s="400">
        <v>6.7575000000000003</v>
      </c>
      <c r="K2279" s="400">
        <v>5.6962000000000002</v>
      </c>
      <c r="L2279" s="400">
        <v>10.929</v>
      </c>
      <c r="M2279" s="400">
        <v>5.8160999999999996</v>
      </c>
      <c r="N2279" s="400">
        <v>6.7411000000000003</v>
      </c>
      <c r="O2279" s="400">
        <v>3.6966000000000001</v>
      </c>
      <c r="P2279" s="399">
        <v>2.3527999999999998</v>
      </c>
      <c r="Q2279" s="399">
        <v>5.3113000000000001</v>
      </c>
      <c r="R2279" s="399">
        <v>5.5286999999999997</v>
      </c>
      <c r="S2279" s="399">
        <v>5.3429000000000002</v>
      </c>
      <c r="T2279" s="399">
        <v>14.204700000000001</v>
      </c>
      <c r="U2279" s="399">
        <v>12.507899999999999</v>
      </c>
      <c r="V2279" s="399">
        <v>3.1465999999999998</v>
      </c>
      <c r="W2279" s="399">
        <v>3.5701000000000001</v>
      </c>
      <c r="X2279" s="399">
        <v>1.8602000000000001</v>
      </c>
      <c r="Y2279" s="399">
        <v>5.3238000000000003</v>
      </c>
      <c r="Z2279" s="399">
        <v>10.8239</v>
      </c>
    </row>
    <row r="2280" spans="1:26">
      <c r="A2280" s="402">
        <v>45835</v>
      </c>
      <c r="B2280" s="400">
        <v>0.50360000000000005</v>
      </c>
      <c r="C2280" s="400">
        <v>0.47939999999999999</v>
      </c>
      <c r="D2280" s="400">
        <v>1.8720000000000001</v>
      </c>
      <c r="E2280" s="400">
        <v>1.7969999999999999</v>
      </c>
      <c r="F2280" s="400">
        <v>6.4211999999999998</v>
      </c>
      <c r="G2280" s="400">
        <v>6.3548999999999998</v>
      </c>
      <c r="H2280" s="400">
        <v>4.4329999999999998</v>
      </c>
      <c r="I2280" s="400">
        <v>7.0091999999999999</v>
      </c>
      <c r="J2280" s="400">
        <v>6.7455999999999996</v>
      </c>
      <c r="K2280" s="400">
        <v>5.6769999999999996</v>
      </c>
      <c r="L2280" s="400">
        <v>10.9254</v>
      </c>
      <c r="M2280" s="400">
        <v>5.8033000000000001</v>
      </c>
      <c r="N2280" s="400">
        <v>6.7244999999999999</v>
      </c>
      <c r="O2280" s="400">
        <v>3.6953</v>
      </c>
      <c r="P2280" s="399">
        <v>2.3626999999999998</v>
      </c>
      <c r="Q2280" s="399">
        <v>5.3091999999999997</v>
      </c>
      <c r="R2280" s="399">
        <v>5.5239000000000003</v>
      </c>
      <c r="S2280" s="399">
        <v>5.3384999999999998</v>
      </c>
      <c r="T2280" s="399">
        <v>14.1981</v>
      </c>
      <c r="U2280" s="399">
        <v>12.512499999999999</v>
      </c>
      <c r="V2280" s="399">
        <v>3.1408999999999998</v>
      </c>
      <c r="W2280" s="399">
        <v>3.5678000000000001</v>
      </c>
      <c r="X2280" s="399">
        <v>1.8571</v>
      </c>
      <c r="Y2280" s="399">
        <v>5.3193999999999999</v>
      </c>
      <c r="Z2280" s="399">
        <v>10.815300000000001</v>
      </c>
    </row>
    <row r="2281" spans="1:26">
      <c r="A2281" s="402">
        <v>45838</v>
      </c>
      <c r="B2281" s="400">
        <v>0.4955</v>
      </c>
      <c r="C2281" s="400">
        <v>0.4713</v>
      </c>
      <c r="D2281" s="400">
        <v>1.8642000000000001</v>
      </c>
      <c r="E2281" s="400">
        <v>1.7892999999999999</v>
      </c>
      <c r="F2281" s="400">
        <v>6.4132999999999996</v>
      </c>
      <c r="G2281" s="400">
        <v>6.3503999999999996</v>
      </c>
      <c r="H2281" s="400">
        <v>4.4283999999999999</v>
      </c>
      <c r="I2281" s="400">
        <v>7.0010000000000003</v>
      </c>
      <c r="J2281" s="400">
        <v>6.7496</v>
      </c>
      <c r="K2281" s="400">
        <v>5.6990999999999996</v>
      </c>
      <c r="L2281" s="400">
        <v>10.9125</v>
      </c>
      <c r="M2281" s="400">
        <v>5.8174999999999999</v>
      </c>
      <c r="N2281" s="400">
        <v>6.7489999999999997</v>
      </c>
      <c r="O2281" s="400">
        <v>3.6836000000000002</v>
      </c>
      <c r="P2281" s="399">
        <v>2.3555000000000001</v>
      </c>
      <c r="Q2281" s="399">
        <v>5.3053999999999997</v>
      </c>
      <c r="R2281" s="399">
        <v>5.5166000000000004</v>
      </c>
      <c r="S2281" s="399">
        <v>5.3315999999999999</v>
      </c>
      <c r="T2281" s="399">
        <v>14.188000000000001</v>
      </c>
      <c r="U2281" s="399">
        <v>12.5092</v>
      </c>
      <c r="V2281" s="399">
        <v>3.1352000000000002</v>
      </c>
      <c r="W2281" s="399">
        <v>3.5577000000000001</v>
      </c>
      <c r="X2281" s="399">
        <v>1.85</v>
      </c>
      <c r="Y2281" s="399">
        <v>5.3133999999999997</v>
      </c>
      <c r="Z2281" s="399">
        <v>10.8171</v>
      </c>
    </row>
    <row r="2282" spans="1:26">
      <c r="A2282" s="402">
        <v>45839</v>
      </c>
      <c r="B2282" s="400">
        <v>0.57669999999999999</v>
      </c>
      <c r="C2282" s="400">
        <v>0.55449999999999999</v>
      </c>
      <c r="D2282" s="400">
        <v>1.9377</v>
      </c>
      <c r="E2282" s="400">
        <v>1.8759999999999999</v>
      </c>
      <c r="F2282" s="400">
        <v>6.4870000000000001</v>
      </c>
      <c r="G2282" s="400">
        <v>6.4206000000000003</v>
      </c>
      <c r="H2282" s="400">
        <v>4.5297000000000001</v>
      </c>
      <c r="I2282" s="400">
        <v>7.0757000000000003</v>
      </c>
      <c r="J2282" s="400">
        <v>6.8170999999999999</v>
      </c>
      <c r="K2282" s="400">
        <v>5.7515000000000001</v>
      </c>
      <c r="L2282" s="400">
        <v>11.0168</v>
      </c>
      <c r="M2282" s="400">
        <v>5.8855000000000004</v>
      </c>
      <c r="N2282" s="400">
        <v>6.7995000000000001</v>
      </c>
      <c r="O2282" s="400">
        <v>3.7869000000000002</v>
      </c>
      <c r="P2282" s="399">
        <v>2.4165000000000001</v>
      </c>
      <c r="Q2282" s="399">
        <v>5.367</v>
      </c>
      <c r="R2282" s="399">
        <v>5.5618999999999996</v>
      </c>
      <c r="S2282" s="399">
        <v>5.4317000000000002</v>
      </c>
      <c r="T2282" s="399">
        <v>14.177899999999999</v>
      </c>
      <c r="U2282" s="399">
        <v>12.462999999999999</v>
      </c>
      <c r="V2282" s="399">
        <v>3.2502</v>
      </c>
      <c r="W2282" s="399">
        <v>3.6640000000000001</v>
      </c>
      <c r="X2282" s="399">
        <v>1.9499</v>
      </c>
      <c r="Y2282" s="399">
        <v>5.3945999999999996</v>
      </c>
      <c r="Z2282" s="399">
        <v>10.8416</v>
      </c>
    </row>
    <row r="2283" spans="1:26">
      <c r="A2283" s="402">
        <v>45840</v>
      </c>
      <c r="B2283" s="400">
        <v>0.57410000000000005</v>
      </c>
      <c r="C2283" s="400">
        <v>0.55169999999999997</v>
      </c>
      <c r="D2283" s="400">
        <v>1.9345000000000001</v>
      </c>
      <c r="E2283" s="400">
        <v>1.8729</v>
      </c>
      <c r="F2283" s="400">
        <v>6.4569000000000001</v>
      </c>
      <c r="G2283" s="400">
        <v>6.3971999999999998</v>
      </c>
      <c r="H2283" s="400">
        <v>4.5242000000000004</v>
      </c>
      <c r="I2283" s="400">
        <v>7.0452000000000004</v>
      </c>
      <c r="J2283" s="400">
        <v>6.7914000000000003</v>
      </c>
      <c r="K2283" s="400">
        <v>5.7317999999999998</v>
      </c>
      <c r="L2283" s="400">
        <v>11.0212</v>
      </c>
      <c r="M2283" s="400">
        <v>5.8743999999999996</v>
      </c>
      <c r="N2283" s="400">
        <v>6.7873000000000001</v>
      </c>
      <c r="O2283" s="400">
        <v>3.7847</v>
      </c>
      <c r="P2283" s="399">
        <v>2.4121999999999999</v>
      </c>
      <c r="Q2283" s="399">
        <v>5.3655999999999997</v>
      </c>
      <c r="R2283" s="399">
        <v>5.5563000000000002</v>
      </c>
      <c r="S2283" s="399">
        <v>5.4268999999999998</v>
      </c>
      <c r="T2283" s="399">
        <v>14.131</v>
      </c>
      <c r="U2283" s="399">
        <v>12.426299999999999</v>
      </c>
      <c r="V2283" s="399">
        <v>3.2431999999999999</v>
      </c>
      <c r="W2283" s="399">
        <v>3.6604000000000001</v>
      </c>
      <c r="X2283" s="399">
        <v>1.9474</v>
      </c>
      <c r="Y2283" s="399">
        <v>5.3914999999999997</v>
      </c>
      <c r="Z2283" s="399">
        <v>10.831300000000001</v>
      </c>
    </row>
    <row r="2284" spans="1:26">
      <c r="A2284" s="402">
        <v>45841</v>
      </c>
      <c r="B2284" s="400">
        <v>0.57140000000000002</v>
      </c>
      <c r="C2284" s="400">
        <v>0.54900000000000004</v>
      </c>
      <c r="D2284" s="400">
        <v>1.9322999999999999</v>
      </c>
      <c r="E2284" s="400">
        <v>1.8705000000000001</v>
      </c>
      <c r="F2284" s="400">
        <v>6.4714999999999998</v>
      </c>
      <c r="G2284" s="400">
        <v>6.4116</v>
      </c>
      <c r="H2284" s="400">
        <v>4.5289999999999999</v>
      </c>
      <c r="I2284" s="400">
        <v>7.0598999999999998</v>
      </c>
      <c r="J2284" s="400">
        <v>6.7827000000000002</v>
      </c>
      <c r="K2284" s="400">
        <v>5.7137000000000002</v>
      </c>
      <c r="L2284" s="400">
        <v>10.9841</v>
      </c>
      <c r="M2284" s="400">
        <v>5.8686999999999996</v>
      </c>
      <c r="N2284" s="400">
        <v>6.7758000000000003</v>
      </c>
      <c r="O2284" s="400">
        <v>3.7816999999999998</v>
      </c>
      <c r="P2284" s="399">
        <v>2.4116</v>
      </c>
      <c r="Q2284" s="399">
        <v>5.3634000000000004</v>
      </c>
      <c r="R2284" s="399">
        <v>5.556</v>
      </c>
      <c r="S2284" s="399">
        <v>5.4264000000000001</v>
      </c>
      <c r="T2284" s="399">
        <v>14.154999999999999</v>
      </c>
      <c r="U2284" s="399">
        <v>12.4503</v>
      </c>
      <c r="V2284" s="399">
        <v>3.2416999999999998</v>
      </c>
      <c r="W2284" s="399">
        <v>3.6577999999999999</v>
      </c>
      <c r="X2284" s="399">
        <v>1.9455</v>
      </c>
      <c r="Y2284" s="399">
        <v>5.3929999999999998</v>
      </c>
      <c r="Z2284" s="399">
        <v>10.8477</v>
      </c>
    </row>
    <row r="2285" spans="1:26">
      <c r="A2285" s="402">
        <v>45842</v>
      </c>
      <c r="B2285" s="400">
        <v>0.56879999999999997</v>
      </c>
      <c r="C2285" s="400">
        <v>0.54630000000000001</v>
      </c>
      <c r="D2285" s="400">
        <v>1.9312</v>
      </c>
      <c r="E2285" s="400">
        <v>1.8682000000000001</v>
      </c>
      <c r="F2285" s="400">
        <v>6.4737999999999998</v>
      </c>
      <c r="G2285" s="400">
        <v>6.4092000000000002</v>
      </c>
      <c r="H2285" s="400">
        <v>4.5284000000000004</v>
      </c>
      <c r="I2285" s="400">
        <v>7.0628000000000002</v>
      </c>
      <c r="J2285" s="400">
        <v>6.7820999999999998</v>
      </c>
      <c r="K2285" s="400">
        <v>5.7110000000000003</v>
      </c>
      <c r="L2285" s="400">
        <v>10.9665</v>
      </c>
      <c r="M2285" s="400">
        <v>5.8654000000000002</v>
      </c>
      <c r="N2285" s="400">
        <v>6.7731000000000003</v>
      </c>
      <c r="O2285" s="400">
        <v>3.7789999999999999</v>
      </c>
      <c r="P2285" s="399">
        <v>2.4064999999999999</v>
      </c>
      <c r="Q2285" s="399">
        <v>5.3609</v>
      </c>
      <c r="R2285" s="399">
        <v>5.5542999999999996</v>
      </c>
      <c r="S2285" s="399">
        <v>5.4245999999999999</v>
      </c>
      <c r="T2285" s="399">
        <v>14.174099999999999</v>
      </c>
      <c r="U2285" s="399">
        <v>12.4473</v>
      </c>
      <c r="V2285" s="399">
        <v>3.2360000000000002</v>
      </c>
      <c r="W2285" s="399">
        <v>3.6541999999999999</v>
      </c>
      <c r="X2285" s="399">
        <v>1.9434</v>
      </c>
      <c r="Y2285" s="399">
        <v>5.3920000000000003</v>
      </c>
      <c r="Z2285" s="399">
        <v>10.850300000000001</v>
      </c>
    </row>
    <row r="2286" spans="1:26">
      <c r="A2286" s="402">
        <v>45845</v>
      </c>
      <c r="B2286" s="400">
        <v>0.56059999999999999</v>
      </c>
      <c r="C2286" s="400">
        <v>0.53820000000000001</v>
      </c>
      <c r="D2286" s="400">
        <v>1.9225000000000001</v>
      </c>
      <c r="E2286" s="400">
        <v>1.8595999999999999</v>
      </c>
      <c r="F2286" s="400">
        <v>6.4448999999999996</v>
      </c>
      <c r="G2286" s="400">
        <v>6.3845999999999998</v>
      </c>
      <c r="H2286" s="400">
        <v>4.5163000000000002</v>
      </c>
      <c r="I2286" s="400">
        <v>7.0335000000000001</v>
      </c>
      <c r="J2286" s="400">
        <v>6.7458</v>
      </c>
      <c r="K2286" s="400">
        <v>5.6772999999999998</v>
      </c>
      <c r="L2286" s="400">
        <v>10.9056</v>
      </c>
      <c r="M2286" s="400">
        <v>5.8391999999999999</v>
      </c>
      <c r="N2286" s="400">
        <v>6.7371999999999996</v>
      </c>
      <c r="O2286" s="400">
        <v>3.7671999999999999</v>
      </c>
      <c r="P2286" s="399">
        <v>2.4024999999999999</v>
      </c>
      <c r="Q2286" s="399">
        <v>5.3514999999999997</v>
      </c>
      <c r="R2286" s="399">
        <v>5.5437000000000003</v>
      </c>
      <c r="S2286" s="399">
        <v>5.4143999999999997</v>
      </c>
      <c r="T2286" s="399">
        <v>14.131399999999999</v>
      </c>
      <c r="U2286" s="399">
        <v>12.411799999999999</v>
      </c>
      <c r="V2286" s="399">
        <v>3.2286000000000001</v>
      </c>
      <c r="W2286" s="399">
        <v>3.6436999999999999</v>
      </c>
      <c r="X2286" s="399">
        <v>1.9354</v>
      </c>
      <c r="Y2286" s="399">
        <v>5.3822000000000001</v>
      </c>
      <c r="Z2286" s="399">
        <v>10.8299</v>
      </c>
    </row>
    <row r="2287" spans="1:26">
      <c r="A2287" s="402">
        <v>45846</v>
      </c>
      <c r="B2287" s="400">
        <v>0.55789999999999995</v>
      </c>
      <c r="C2287" s="400">
        <v>0.53539999999999999</v>
      </c>
      <c r="D2287" s="400">
        <v>1.9192</v>
      </c>
      <c r="E2287" s="400">
        <v>1.8564000000000001</v>
      </c>
      <c r="F2287" s="400">
        <v>6.4229000000000003</v>
      </c>
      <c r="G2287" s="400">
        <v>6.3686999999999996</v>
      </c>
      <c r="H2287" s="400">
        <v>4.5088999999999997</v>
      </c>
      <c r="I2287" s="400">
        <v>7.0111999999999997</v>
      </c>
      <c r="J2287" s="400">
        <v>6.72</v>
      </c>
      <c r="K2287" s="400">
        <v>5.6714000000000002</v>
      </c>
      <c r="L2287" s="400">
        <v>10.837199999999999</v>
      </c>
      <c r="M2287" s="400">
        <v>5.8304</v>
      </c>
      <c r="N2287" s="400">
        <v>6.7256999999999998</v>
      </c>
      <c r="O2287" s="400">
        <v>3.7601</v>
      </c>
      <c r="P2287" s="399">
        <v>2.3967000000000001</v>
      </c>
      <c r="Q2287" s="399">
        <v>5.3470000000000004</v>
      </c>
      <c r="R2287" s="399">
        <v>5.5388999999999999</v>
      </c>
      <c r="S2287" s="399">
        <v>5.41</v>
      </c>
      <c r="T2287" s="399">
        <v>14.0962</v>
      </c>
      <c r="U2287" s="399">
        <v>12.386699999999999</v>
      </c>
      <c r="V2287" s="399">
        <v>3.2248000000000001</v>
      </c>
      <c r="W2287" s="399">
        <v>3.6377999999999999</v>
      </c>
      <c r="X2287" s="399">
        <v>1.9321999999999999</v>
      </c>
      <c r="Y2287" s="399">
        <v>5.3776000000000002</v>
      </c>
      <c r="Z2287" s="399">
        <v>10.8126</v>
      </c>
    </row>
    <row r="2288" spans="1:26">
      <c r="A2288" s="402">
        <v>45847</v>
      </c>
      <c r="B2288" s="400">
        <v>0.55520000000000003</v>
      </c>
      <c r="C2288" s="400">
        <v>0.53269999999999995</v>
      </c>
      <c r="D2288" s="400">
        <v>1.9167000000000001</v>
      </c>
      <c r="E2288" s="400">
        <v>1.8539000000000001</v>
      </c>
      <c r="F2288" s="400">
        <v>6.4212999999999996</v>
      </c>
      <c r="G2288" s="400">
        <v>6.3684000000000003</v>
      </c>
      <c r="H2288" s="400">
        <v>4.5086000000000004</v>
      </c>
      <c r="I2288" s="400">
        <v>7.0094000000000003</v>
      </c>
      <c r="J2288" s="400">
        <v>6.73</v>
      </c>
      <c r="K2288" s="400">
        <v>5.6936999999999998</v>
      </c>
      <c r="L2288" s="400">
        <v>10.8384</v>
      </c>
      <c r="M2288" s="400">
        <v>5.8392999999999997</v>
      </c>
      <c r="N2288" s="400">
        <v>6.7397999999999998</v>
      </c>
      <c r="O2288" s="400">
        <v>3.7563</v>
      </c>
      <c r="P2288" s="399">
        <v>2.3875999999999999</v>
      </c>
      <c r="Q2288" s="399">
        <v>5.3467000000000002</v>
      </c>
      <c r="R2288" s="399">
        <v>5.5366999999999997</v>
      </c>
      <c r="S2288" s="399">
        <v>5.4077999999999999</v>
      </c>
      <c r="T2288" s="399">
        <v>14.0938</v>
      </c>
      <c r="U2288" s="399">
        <v>12.3874</v>
      </c>
      <c r="V2288" s="399">
        <v>3.2235</v>
      </c>
      <c r="W2288" s="399">
        <v>3.6343000000000001</v>
      </c>
      <c r="X2288" s="399">
        <v>1.9298999999999999</v>
      </c>
      <c r="Y2288" s="399">
        <v>5.3762999999999996</v>
      </c>
      <c r="Z2288" s="399">
        <v>10.8156</v>
      </c>
    </row>
    <row r="2289" spans="1:26">
      <c r="A2289" s="402">
        <v>45848</v>
      </c>
      <c r="B2289" s="400">
        <v>0.55249999999999999</v>
      </c>
      <c r="C2289" s="400">
        <v>0.53</v>
      </c>
      <c r="D2289" s="400">
        <v>1.9134</v>
      </c>
      <c r="E2289" s="400">
        <v>1.8507</v>
      </c>
      <c r="F2289" s="400">
        <v>6.4012000000000002</v>
      </c>
      <c r="G2289" s="400">
        <v>6.3555999999999999</v>
      </c>
      <c r="H2289" s="400">
        <v>4.5022000000000002</v>
      </c>
      <c r="I2289" s="400">
        <v>6.9889999999999999</v>
      </c>
      <c r="J2289" s="400">
        <v>6.7243000000000004</v>
      </c>
      <c r="K2289" s="400">
        <v>5.6932</v>
      </c>
      <c r="L2289" s="400">
        <v>10.85</v>
      </c>
      <c r="M2289" s="400">
        <v>5.8413000000000004</v>
      </c>
      <c r="N2289" s="400">
        <v>6.7439</v>
      </c>
      <c r="O2289" s="400">
        <v>3.7528999999999999</v>
      </c>
      <c r="P2289" s="399">
        <v>2.3687999999999998</v>
      </c>
      <c r="Q2289" s="399">
        <v>5.3491</v>
      </c>
      <c r="R2289" s="399">
        <v>5.5321999999999996</v>
      </c>
      <c r="S2289" s="399">
        <v>5.4036</v>
      </c>
      <c r="T2289" s="399">
        <v>14.0601</v>
      </c>
      <c r="U2289" s="399">
        <v>12.367000000000001</v>
      </c>
      <c r="V2289" s="399">
        <v>3.2204999999999999</v>
      </c>
      <c r="W2289" s="399">
        <v>3.6309</v>
      </c>
      <c r="X2289" s="399">
        <v>1.9268000000000001</v>
      </c>
      <c r="Y2289" s="399">
        <v>5.3722000000000003</v>
      </c>
      <c r="Z2289" s="399">
        <v>10.7995</v>
      </c>
    </row>
    <row r="2290" spans="1:26">
      <c r="A2290" s="402">
        <v>45849</v>
      </c>
      <c r="B2290" s="400">
        <v>0.54959999999999998</v>
      </c>
      <c r="C2290" s="400">
        <v>0.5272</v>
      </c>
      <c r="D2290" s="400">
        <v>1.9103000000000001</v>
      </c>
      <c r="E2290" s="400">
        <v>1.8478000000000001</v>
      </c>
      <c r="F2290" s="400">
        <v>6.3879999999999999</v>
      </c>
      <c r="G2290" s="400">
        <v>6.3460000000000001</v>
      </c>
      <c r="H2290" s="400">
        <v>4.4962</v>
      </c>
      <c r="I2290" s="400">
        <v>6.9756</v>
      </c>
      <c r="J2290" s="400">
        <v>6.6989999999999998</v>
      </c>
      <c r="K2290" s="400">
        <v>5.6547000000000001</v>
      </c>
      <c r="L2290" s="400">
        <v>10.839399999999999</v>
      </c>
      <c r="M2290" s="400">
        <v>5.8117000000000001</v>
      </c>
      <c r="N2290" s="400">
        <v>6.7030000000000003</v>
      </c>
      <c r="O2290" s="400">
        <v>3.7467000000000001</v>
      </c>
      <c r="P2290" s="399">
        <v>2.3542000000000001</v>
      </c>
      <c r="Q2290" s="399">
        <v>5.3445999999999998</v>
      </c>
      <c r="R2290" s="399">
        <v>5.5282999999999998</v>
      </c>
      <c r="S2290" s="399">
        <v>5.4</v>
      </c>
      <c r="T2290" s="399">
        <v>14.0398</v>
      </c>
      <c r="U2290" s="399">
        <v>12.3527</v>
      </c>
      <c r="V2290" s="399">
        <v>3.2172000000000001</v>
      </c>
      <c r="W2290" s="399">
        <v>3.6252</v>
      </c>
      <c r="X2290" s="399">
        <v>1.9238</v>
      </c>
      <c r="Y2290" s="399">
        <v>5.3680000000000003</v>
      </c>
      <c r="Z2290" s="399">
        <v>10.788399999999999</v>
      </c>
    </row>
    <row r="2291" spans="1:26">
      <c r="A2291" s="402">
        <v>45852</v>
      </c>
      <c r="B2291" s="400">
        <v>0.54169999999999996</v>
      </c>
      <c r="C2291" s="400">
        <v>0.51910000000000001</v>
      </c>
      <c r="D2291" s="400">
        <v>1.9028</v>
      </c>
      <c r="E2291" s="400">
        <v>1.8399000000000001</v>
      </c>
      <c r="F2291" s="400">
        <v>6.3681999999999999</v>
      </c>
      <c r="G2291" s="400">
        <v>6.3277999999999999</v>
      </c>
      <c r="H2291" s="400">
        <v>4.4880000000000004</v>
      </c>
      <c r="I2291" s="400">
        <v>6.9550000000000001</v>
      </c>
      <c r="J2291" s="400">
        <v>6.6772999999999998</v>
      </c>
      <c r="K2291" s="400">
        <v>5.6414999999999997</v>
      </c>
      <c r="L2291" s="400">
        <v>10.778</v>
      </c>
      <c r="M2291" s="400">
        <v>5.7999000000000001</v>
      </c>
      <c r="N2291" s="400">
        <v>6.6879999999999997</v>
      </c>
      <c r="O2291" s="400">
        <v>3.738</v>
      </c>
      <c r="P2291" s="399">
        <v>2.3651</v>
      </c>
      <c r="Q2291" s="399">
        <v>5.3367000000000004</v>
      </c>
      <c r="R2291" s="399">
        <v>5.5204000000000004</v>
      </c>
      <c r="S2291" s="399">
        <v>5.3918999999999997</v>
      </c>
      <c r="T2291" s="399">
        <v>14.009499999999999</v>
      </c>
      <c r="U2291" s="399">
        <v>12.326700000000001</v>
      </c>
      <c r="V2291" s="399">
        <v>3.2096</v>
      </c>
      <c r="W2291" s="399">
        <v>3.6168</v>
      </c>
      <c r="X2291" s="399">
        <v>1.9165000000000001</v>
      </c>
      <c r="Y2291" s="399">
        <v>5.3609999999999998</v>
      </c>
      <c r="Z2291" s="399">
        <v>10.7751</v>
      </c>
    </row>
    <row r="2292" spans="1:26">
      <c r="A2292" s="402">
        <v>45853</v>
      </c>
      <c r="B2292" s="400">
        <v>0.5393</v>
      </c>
      <c r="C2292" s="400">
        <v>0.51719999999999999</v>
      </c>
      <c r="D2292" s="400">
        <v>1.9021999999999999</v>
      </c>
      <c r="E2292" s="400">
        <v>1.84</v>
      </c>
      <c r="F2292" s="400">
        <v>6.3840000000000003</v>
      </c>
      <c r="G2292" s="400">
        <v>6.3402000000000003</v>
      </c>
      <c r="H2292" s="400">
        <v>4.4890999999999996</v>
      </c>
      <c r="I2292" s="400">
        <v>6.9714999999999998</v>
      </c>
      <c r="J2292" s="400">
        <v>6.6675000000000004</v>
      </c>
      <c r="K2292" s="400">
        <v>5.6231999999999998</v>
      </c>
      <c r="L2292" s="400">
        <v>10.7582</v>
      </c>
      <c r="M2292" s="400">
        <v>5.7960000000000003</v>
      </c>
      <c r="N2292" s="400">
        <v>6.6818</v>
      </c>
      <c r="O2292" s="400">
        <v>3.7422</v>
      </c>
      <c r="P2292" s="399">
        <v>2.3801000000000001</v>
      </c>
      <c r="Q2292" s="399">
        <v>5.3404999999999996</v>
      </c>
      <c r="R2292" s="399">
        <v>5.5209999999999999</v>
      </c>
      <c r="S2292" s="399">
        <v>5.3963000000000001</v>
      </c>
      <c r="T2292" s="399">
        <v>14.036799999999999</v>
      </c>
      <c r="U2292" s="399">
        <v>12.3443</v>
      </c>
      <c r="V2292" s="399">
        <v>3.2111000000000001</v>
      </c>
      <c r="W2292" s="399">
        <v>3.6213000000000002</v>
      </c>
      <c r="X2292" s="399">
        <v>1.9142999999999999</v>
      </c>
      <c r="Y2292" s="399">
        <v>5.3606999999999996</v>
      </c>
      <c r="Z2292" s="399">
        <v>10.783099999999999</v>
      </c>
    </row>
    <row r="2293" spans="1:26">
      <c r="A2293" s="402">
        <v>45854</v>
      </c>
      <c r="B2293" s="400">
        <v>0.53669999999999995</v>
      </c>
      <c r="C2293" s="400">
        <v>0.51490000000000002</v>
      </c>
      <c r="D2293" s="400">
        <v>1.9000999999999999</v>
      </c>
      <c r="E2293" s="400">
        <v>1.8381000000000001</v>
      </c>
      <c r="F2293" s="400">
        <v>6.3815</v>
      </c>
      <c r="G2293" s="400">
        <v>6.3365</v>
      </c>
      <c r="H2293" s="400">
        <v>4.4878999999999998</v>
      </c>
      <c r="I2293" s="400">
        <v>6.9684999999999997</v>
      </c>
      <c r="J2293" s="400">
        <v>6.6704999999999997</v>
      </c>
      <c r="K2293" s="400">
        <v>5.6224999999999996</v>
      </c>
      <c r="L2293" s="400">
        <v>10.7912</v>
      </c>
      <c r="M2293" s="400">
        <v>5.7961</v>
      </c>
      <c r="N2293" s="400">
        <v>6.6809000000000003</v>
      </c>
      <c r="O2293" s="400">
        <v>3.7403</v>
      </c>
      <c r="P2293" s="399">
        <v>2.3925999999999998</v>
      </c>
      <c r="Q2293" s="399">
        <v>5.3383000000000003</v>
      </c>
      <c r="R2293" s="399">
        <v>5.5195999999999996</v>
      </c>
      <c r="S2293" s="399">
        <v>5.3948</v>
      </c>
      <c r="T2293" s="399">
        <v>14.031599999999999</v>
      </c>
      <c r="U2293" s="399">
        <v>12.3376</v>
      </c>
      <c r="V2293" s="399">
        <v>3.2050000000000001</v>
      </c>
      <c r="W2293" s="399">
        <v>3.6185999999999998</v>
      </c>
      <c r="X2293" s="399">
        <v>1.9118999999999999</v>
      </c>
      <c r="Y2293" s="399">
        <v>5.3604000000000003</v>
      </c>
      <c r="Z2293" s="399">
        <v>10.7807</v>
      </c>
    </row>
    <row r="2294" spans="1:26">
      <c r="A2294" s="402">
        <v>45855</v>
      </c>
      <c r="B2294" s="400">
        <v>0.53400000000000003</v>
      </c>
      <c r="C2294" s="400">
        <v>0.51219999999999999</v>
      </c>
      <c r="D2294" s="400">
        <v>1.8975</v>
      </c>
      <c r="E2294" s="400">
        <v>1.8354999999999999</v>
      </c>
      <c r="F2294" s="400">
        <v>6.3875000000000002</v>
      </c>
      <c r="G2294" s="400">
        <v>6.3406000000000002</v>
      </c>
      <c r="H2294" s="400">
        <v>4.4867999999999997</v>
      </c>
      <c r="I2294" s="400">
        <v>6.9748000000000001</v>
      </c>
      <c r="J2294" s="400">
        <v>6.6722000000000001</v>
      </c>
      <c r="K2294" s="400">
        <v>5.6196000000000002</v>
      </c>
      <c r="L2294" s="400">
        <v>10.8005</v>
      </c>
      <c r="M2294" s="400">
        <v>5.7973999999999997</v>
      </c>
      <c r="N2294" s="400">
        <v>6.6829000000000001</v>
      </c>
      <c r="O2294" s="400">
        <v>3.7385999999999999</v>
      </c>
      <c r="P2294" s="399">
        <v>2.3925000000000001</v>
      </c>
      <c r="Q2294" s="399">
        <v>5.3346</v>
      </c>
      <c r="R2294" s="399">
        <v>5.5175999999999998</v>
      </c>
      <c r="S2294" s="399">
        <v>5.3925999999999998</v>
      </c>
      <c r="T2294" s="399">
        <v>14.0434</v>
      </c>
      <c r="U2294" s="399">
        <v>12.345800000000001</v>
      </c>
      <c r="V2294" s="399">
        <v>3.2025999999999999</v>
      </c>
      <c r="W2294" s="399">
        <v>3.6168999999999998</v>
      </c>
      <c r="X2294" s="399">
        <v>1.9093</v>
      </c>
      <c r="Y2294" s="399">
        <v>5.3596000000000004</v>
      </c>
      <c r="Z2294" s="399">
        <v>10.7661</v>
      </c>
    </row>
    <row r="2295" spans="1:26">
      <c r="A2295" s="402">
        <v>45856</v>
      </c>
      <c r="B2295" s="400">
        <v>0.53129999999999999</v>
      </c>
      <c r="C2295" s="400">
        <v>0.50939999999999996</v>
      </c>
      <c r="D2295" s="400">
        <v>1.8944000000000001</v>
      </c>
      <c r="E2295" s="400">
        <v>1.8326</v>
      </c>
      <c r="F2295" s="400">
        <v>6.37</v>
      </c>
      <c r="G2295" s="400">
        <v>6.3266999999999998</v>
      </c>
      <c r="H2295" s="400">
        <v>4.4810999999999996</v>
      </c>
      <c r="I2295" s="400">
        <v>6.9569000000000001</v>
      </c>
      <c r="J2295" s="400">
        <v>6.6666999999999996</v>
      </c>
      <c r="K2295" s="400">
        <v>5.6214000000000004</v>
      </c>
      <c r="L2295" s="400">
        <v>10.8078</v>
      </c>
      <c r="M2295" s="400">
        <v>5.7953000000000001</v>
      </c>
      <c r="N2295" s="400">
        <v>6.6855000000000002</v>
      </c>
      <c r="O2295" s="400">
        <v>3.7355</v>
      </c>
      <c r="P2295" s="399">
        <v>2.3868</v>
      </c>
      <c r="Q2295" s="399">
        <v>5.3310000000000004</v>
      </c>
      <c r="R2295" s="399">
        <v>5.5137</v>
      </c>
      <c r="S2295" s="399">
        <v>5.3890000000000002</v>
      </c>
      <c r="T2295" s="399">
        <v>14.014699999999999</v>
      </c>
      <c r="U2295" s="399">
        <v>12.324299999999999</v>
      </c>
      <c r="V2295" s="399">
        <v>3.2002999999999999</v>
      </c>
      <c r="W2295" s="399">
        <v>3.6135999999999999</v>
      </c>
      <c r="X2295" s="399">
        <v>1.9063000000000001</v>
      </c>
      <c r="Y2295" s="399">
        <v>5.3558000000000003</v>
      </c>
      <c r="Z2295" s="399">
        <v>10.7532</v>
      </c>
    </row>
    <row r="2296" spans="1:26">
      <c r="A2296" s="402">
        <v>45859</v>
      </c>
      <c r="B2296" s="400">
        <v>0.52329999999999999</v>
      </c>
      <c r="C2296" s="400">
        <v>0.50139999999999996</v>
      </c>
      <c r="D2296" s="400">
        <v>1.8876999999999999</v>
      </c>
      <c r="E2296" s="400">
        <v>1.8251999999999999</v>
      </c>
      <c r="F2296" s="400">
        <v>6.4076000000000004</v>
      </c>
      <c r="G2296" s="400">
        <v>6.3543000000000003</v>
      </c>
      <c r="H2296" s="400">
        <v>4.4843999999999999</v>
      </c>
      <c r="I2296" s="400">
        <v>6.9954000000000001</v>
      </c>
      <c r="J2296" s="400">
        <v>6.6864999999999997</v>
      </c>
      <c r="K2296" s="400">
        <v>5.6346999999999996</v>
      </c>
      <c r="L2296" s="400">
        <v>10.7997</v>
      </c>
      <c r="M2296" s="400">
        <v>5.8053999999999997</v>
      </c>
      <c r="N2296" s="400">
        <v>6.7019000000000002</v>
      </c>
      <c r="O2296" s="400">
        <v>3.7301000000000002</v>
      </c>
      <c r="P2296" s="399">
        <v>2.3740999999999999</v>
      </c>
      <c r="Q2296" s="399">
        <v>5.3308</v>
      </c>
      <c r="R2296" s="399">
        <v>5.5106999999999999</v>
      </c>
      <c r="S2296" s="399">
        <v>5.3849</v>
      </c>
      <c r="T2296" s="399">
        <v>14.0792</v>
      </c>
      <c r="U2296" s="399">
        <v>12.373699999999999</v>
      </c>
      <c r="V2296" s="399">
        <v>3.1936</v>
      </c>
      <c r="W2296" s="399">
        <v>3.6076000000000001</v>
      </c>
      <c r="X2296" s="399">
        <v>1.8993</v>
      </c>
      <c r="Y2296" s="399">
        <v>5.3525999999999998</v>
      </c>
      <c r="Z2296" s="399">
        <v>10.776899999999999</v>
      </c>
    </row>
    <row r="2297" spans="1:26">
      <c r="A2297" s="402">
        <v>45860</v>
      </c>
      <c r="B2297" s="400">
        <v>0.52070000000000005</v>
      </c>
      <c r="C2297" s="400">
        <v>0.49869999999999998</v>
      </c>
      <c r="D2297" s="400">
        <v>1.8853</v>
      </c>
      <c r="E2297" s="400">
        <v>1.8226</v>
      </c>
      <c r="F2297" s="400">
        <v>6.4154999999999998</v>
      </c>
      <c r="G2297" s="400">
        <v>6.3544</v>
      </c>
      <c r="H2297" s="400">
        <v>4.4856999999999996</v>
      </c>
      <c r="I2297" s="400">
        <v>7.0034999999999998</v>
      </c>
      <c r="J2297" s="400">
        <v>6.6963999999999997</v>
      </c>
      <c r="K2297" s="400">
        <v>5.6464999999999996</v>
      </c>
      <c r="L2297" s="400">
        <v>10.797499999999999</v>
      </c>
      <c r="M2297" s="400">
        <v>5.8095999999999997</v>
      </c>
      <c r="N2297" s="400">
        <v>6.7085999999999997</v>
      </c>
      <c r="O2297" s="400">
        <v>3.7284000000000002</v>
      </c>
      <c r="P2297" s="399">
        <v>2.3759999999999999</v>
      </c>
      <c r="Q2297" s="399">
        <v>5.3320999999999996</v>
      </c>
      <c r="R2297" s="399">
        <v>5.5092999999999996</v>
      </c>
      <c r="S2297" s="399">
        <v>5.3829000000000002</v>
      </c>
      <c r="T2297" s="399">
        <v>14.0939</v>
      </c>
      <c r="U2297" s="399">
        <v>12.3734</v>
      </c>
      <c r="V2297" s="399">
        <v>3.1932999999999998</v>
      </c>
      <c r="W2297" s="399">
        <v>3.6063000000000001</v>
      </c>
      <c r="X2297" s="399">
        <v>1.897</v>
      </c>
      <c r="Y2297" s="399">
        <v>5.3525</v>
      </c>
      <c r="Z2297" s="399">
        <v>10.784800000000001</v>
      </c>
    </row>
    <row r="2298" spans="1:26">
      <c r="A2298" s="402">
        <v>45861</v>
      </c>
      <c r="B2298" s="400">
        <v>0.51800000000000002</v>
      </c>
      <c r="C2298" s="400">
        <v>0.496</v>
      </c>
      <c r="D2298" s="400">
        <v>1.8827</v>
      </c>
      <c r="E2298" s="400">
        <v>1.82</v>
      </c>
      <c r="F2298" s="400">
        <v>6.4047999999999998</v>
      </c>
      <c r="G2298" s="400">
        <v>6.3464</v>
      </c>
      <c r="H2298" s="400">
        <v>4.4821999999999997</v>
      </c>
      <c r="I2298" s="400">
        <v>6.9923000000000002</v>
      </c>
      <c r="J2298" s="400">
        <v>6.6778000000000004</v>
      </c>
      <c r="K2298" s="400">
        <v>5.6300999999999997</v>
      </c>
      <c r="L2298" s="400">
        <v>10.7524</v>
      </c>
      <c r="M2298" s="400">
        <v>5.8014000000000001</v>
      </c>
      <c r="N2298" s="400">
        <v>6.7012999999999998</v>
      </c>
      <c r="O2298" s="400">
        <v>3.7263999999999999</v>
      </c>
      <c r="P2298" s="399">
        <v>2.3437999999999999</v>
      </c>
      <c r="Q2298" s="399">
        <v>5.3323</v>
      </c>
      <c r="R2298" s="399">
        <v>5.5065</v>
      </c>
      <c r="S2298" s="399">
        <v>5.3803000000000001</v>
      </c>
      <c r="T2298" s="399">
        <v>14.0754</v>
      </c>
      <c r="U2298" s="399">
        <v>12.360200000000001</v>
      </c>
      <c r="V2298" s="399">
        <v>3.1922999999999999</v>
      </c>
      <c r="W2298" s="399">
        <v>3.6044</v>
      </c>
      <c r="X2298" s="399">
        <v>1.8946000000000001</v>
      </c>
      <c r="Y2298" s="399">
        <v>5.35</v>
      </c>
      <c r="Z2298" s="399">
        <v>10.776</v>
      </c>
    </row>
    <row r="2299" spans="1:26">
      <c r="A2299" s="402">
        <v>45862</v>
      </c>
      <c r="B2299" s="400">
        <v>0.51500000000000001</v>
      </c>
      <c r="C2299" s="400">
        <v>0.49309999999999998</v>
      </c>
      <c r="D2299" s="400">
        <v>1.8778999999999999</v>
      </c>
      <c r="E2299" s="400">
        <v>1.8158000000000001</v>
      </c>
      <c r="F2299" s="400">
        <v>6.3689999999999998</v>
      </c>
      <c r="G2299" s="400">
        <v>6.3204000000000002</v>
      </c>
      <c r="H2299" s="400">
        <v>4.4694000000000003</v>
      </c>
      <c r="I2299" s="400">
        <v>6.9568000000000003</v>
      </c>
      <c r="J2299" s="400">
        <v>6.6658999999999997</v>
      </c>
      <c r="K2299" s="400">
        <v>5.6249000000000002</v>
      </c>
      <c r="L2299" s="400">
        <v>10.773</v>
      </c>
      <c r="M2299" s="400">
        <v>5.7965999999999998</v>
      </c>
      <c r="N2299" s="400">
        <v>6.6999000000000004</v>
      </c>
      <c r="O2299" s="400">
        <v>3.7218</v>
      </c>
      <c r="P2299" s="399">
        <v>2.3172000000000001</v>
      </c>
      <c r="Q2299" s="399">
        <v>5.3342999999999998</v>
      </c>
      <c r="R2299" s="399">
        <v>5.4974999999999996</v>
      </c>
      <c r="S2299" s="399">
        <v>5.3727</v>
      </c>
      <c r="T2299" s="399">
        <v>14.0223</v>
      </c>
      <c r="U2299" s="399">
        <v>12.320600000000001</v>
      </c>
      <c r="V2299" s="399">
        <v>3.1911999999999998</v>
      </c>
      <c r="W2299" s="399">
        <v>3.6004</v>
      </c>
      <c r="X2299" s="399">
        <v>1.8904000000000001</v>
      </c>
      <c r="Y2299" s="399">
        <v>5.3422999999999998</v>
      </c>
      <c r="Z2299" s="399">
        <v>10.7493</v>
      </c>
    </row>
    <row r="2300" spans="1:26">
      <c r="A2300" s="402">
        <v>45863</v>
      </c>
      <c r="B2300" s="400">
        <v>0.51219999999999999</v>
      </c>
      <c r="C2300" s="400">
        <v>0.49030000000000001</v>
      </c>
      <c r="D2300" s="400">
        <v>1.8746</v>
      </c>
      <c r="E2300" s="400">
        <v>1.8126</v>
      </c>
      <c r="F2300" s="400">
        <v>6.3602999999999996</v>
      </c>
      <c r="G2300" s="400">
        <v>6.3148</v>
      </c>
      <c r="H2300" s="400">
        <v>4.4648000000000003</v>
      </c>
      <c r="I2300" s="400">
        <v>6.9482999999999997</v>
      </c>
      <c r="J2300" s="400">
        <v>6.6649000000000003</v>
      </c>
      <c r="K2300" s="400">
        <v>5.6353</v>
      </c>
      <c r="L2300" s="400">
        <v>10.7851</v>
      </c>
      <c r="M2300" s="400">
        <v>5.8056999999999999</v>
      </c>
      <c r="N2300" s="400">
        <v>6.7127999999999997</v>
      </c>
      <c r="O2300" s="400">
        <v>3.7191999999999998</v>
      </c>
      <c r="P2300" s="399">
        <v>2.3136999999999999</v>
      </c>
      <c r="Q2300" s="399">
        <v>5.335</v>
      </c>
      <c r="R2300" s="399">
        <v>5.4931999999999999</v>
      </c>
      <c r="S2300" s="399">
        <v>5.3688000000000002</v>
      </c>
      <c r="T2300" s="399">
        <v>14.0113</v>
      </c>
      <c r="U2300" s="399">
        <v>12.3139</v>
      </c>
      <c r="V2300" s="399">
        <v>3.1890000000000001</v>
      </c>
      <c r="W2300" s="399">
        <v>3.5981000000000001</v>
      </c>
      <c r="X2300" s="399">
        <v>1.8874</v>
      </c>
      <c r="Y2300" s="399">
        <v>5.3384999999999998</v>
      </c>
      <c r="Z2300" s="399">
        <v>10.7432</v>
      </c>
    </row>
    <row r="2301" spans="1:26">
      <c r="A2301" s="402">
        <v>45866</v>
      </c>
      <c r="B2301" s="400">
        <v>0.50439999999999996</v>
      </c>
      <c r="C2301" s="400">
        <v>0.48280000000000001</v>
      </c>
      <c r="D2301" s="400">
        <v>1.8672</v>
      </c>
      <c r="E2301" s="400">
        <v>1.8050999999999999</v>
      </c>
      <c r="F2301" s="400">
        <v>6.3692000000000002</v>
      </c>
      <c r="G2301" s="400">
        <v>6.3228</v>
      </c>
      <c r="H2301" s="400">
        <v>4.4630000000000001</v>
      </c>
      <c r="I2301" s="400">
        <v>6.9569999999999999</v>
      </c>
      <c r="J2301" s="400">
        <v>6.6592000000000002</v>
      </c>
      <c r="K2301" s="400">
        <v>5.6124999999999998</v>
      </c>
      <c r="L2301" s="400">
        <v>10.8062</v>
      </c>
      <c r="M2301" s="400">
        <v>5.7937000000000003</v>
      </c>
      <c r="N2301" s="400">
        <v>6.6910999999999996</v>
      </c>
      <c r="O2301" s="400">
        <v>3.7096</v>
      </c>
      <c r="P2301" s="399">
        <v>2.3054000000000001</v>
      </c>
      <c r="Q2301" s="399">
        <v>5.3324999999999996</v>
      </c>
      <c r="R2301" s="399">
        <v>5.4878</v>
      </c>
      <c r="S2301" s="399">
        <v>5.3631000000000002</v>
      </c>
      <c r="T2301" s="399">
        <v>14.0288</v>
      </c>
      <c r="U2301" s="399">
        <v>12.3317</v>
      </c>
      <c r="V2301" s="399">
        <v>3.1833</v>
      </c>
      <c r="W2301" s="399">
        <v>3.5901000000000001</v>
      </c>
      <c r="X2301" s="399">
        <v>1.8805000000000001</v>
      </c>
      <c r="Y2301" s="399">
        <v>5.3341000000000003</v>
      </c>
      <c r="Z2301" s="399">
        <v>10.747199999999999</v>
      </c>
    </row>
    <row r="2302" spans="1:26">
      <c r="A2302" s="402">
        <v>45867</v>
      </c>
      <c r="B2302" s="400">
        <v>0.50170000000000003</v>
      </c>
      <c r="C2302" s="400">
        <v>0.48039999999999999</v>
      </c>
      <c r="D2302" s="400">
        <v>1.8643000000000001</v>
      </c>
      <c r="E2302" s="400">
        <v>1.8023</v>
      </c>
      <c r="F2302" s="400">
        <v>6.3681999999999999</v>
      </c>
      <c r="G2302" s="400">
        <v>6.3239000000000001</v>
      </c>
      <c r="H2302" s="400">
        <v>4.4610000000000003</v>
      </c>
      <c r="I2302" s="400">
        <v>6.9562999999999997</v>
      </c>
      <c r="J2302" s="400">
        <v>6.6700999999999997</v>
      </c>
      <c r="K2302" s="400">
        <v>5.6501999999999999</v>
      </c>
      <c r="L2302" s="400">
        <v>10.8003</v>
      </c>
      <c r="M2302" s="400">
        <v>5.8234000000000004</v>
      </c>
      <c r="N2302" s="400">
        <v>6.7290999999999999</v>
      </c>
      <c r="O2302" s="400">
        <v>3.7065000000000001</v>
      </c>
      <c r="P2302" s="399">
        <v>2.2925</v>
      </c>
      <c r="Q2302" s="399">
        <v>5.3331</v>
      </c>
      <c r="R2302" s="399">
        <v>5.4847000000000001</v>
      </c>
      <c r="S2302" s="399">
        <v>5.3602999999999996</v>
      </c>
      <c r="T2302" s="399">
        <v>14.029500000000001</v>
      </c>
      <c r="U2302" s="399">
        <v>12.3354</v>
      </c>
      <c r="V2302" s="399">
        <v>3.1795</v>
      </c>
      <c r="W2302" s="399">
        <v>3.5878999999999999</v>
      </c>
      <c r="X2302" s="399">
        <v>1.8776999999999999</v>
      </c>
      <c r="Y2302" s="399">
        <v>5.3315000000000001</v>
      </c>
      <c r="Z2302" s="399">
        <v>10.747999999999999</v>
      </c>
    </row>
    <row r="2303" spans="1:26">
      <c r="A2303" s="402">
        <v>45868</v>
      </c>
      <c r="B2303" s="400">
        <v>0.499</v>
      </c>
      <c r="C2303" s="400">
        <v>0.47770000000000001</v>
      </c>
      <c r="D2303" s="400">
        <v>1.863</v>
      </c>
      <c r="E2303" s="400">
        <v>1.7990999999999999</v>
      </c>
      <c r="F2303" s="400">
        <v>6.3684000000000003</v>
      </c>
      <c r="G2303" s="400">
        <v>6.3148</v>
      </c>
      <c r="H2303" s="400">
        <v>4.4569999999999999</v>
      </c>
      <c r="I2303" s="400">
        <v>6.9581</v>
      </c>
      <c r="J2303" s="400">
        <v>6.6616999999999997</v>
      </c>
      <c r="K2303" s="400">
        <v>5.6337999999999999</v>
      </c>
      <c r="L2303" s="400">
        <v>10.781499999999999</v>
      </c>
      <c r="M2303" s="400">
        <v>5.8122999999999996</v>
      </c>
      <c r="N2303" s="400">
        <v>6.7126000000000001</v>
      </c>
      <c r="O2303" s="400">
        <v>3.7029000000000001</v>
      </c>
      <c r="P2303" s="399">
        <v>2.2902999999999998</v>
      </c>
      <c r="Q2303" s="399">
        <v>5.3334000000000001</v>
      </c>
      <c r="R2303" s="399">
        <v>5.4874999999999998</v>
      </c>
      <c r="S2303" s="399">
        <v>5.3563999999999998</v>
      </c>
      <c r="T2303" s="399">
        <v>14.051600000000001</v>
      </c>
      <c r="U2303" s="399">
        <v>12.3218</v>
      </c>
      <c r="V2303" s="399">
        <v>3.1778</v>
      </c>
      <c r="W2303" s="399">
        <v>3.5851000000000002</v>
      </c>
      <c r="X2303" s="399">
        <v>1.8748</v>
      </c>
      <c r="Y2303" s="399">
        <v>5.3281000000000001</v>
      </c>
      <c r="Z2303" s="399">
        <v>10.742100000000001</v>
      </c>
    </row>
    <row r="2304" spans="1:26">
      <c r="A2304" s="402">
        <v>45869</v>
      </c>
      <c r="B2304" s="400">
        <v>0.49619999999999997</v>
      </c>
      <c r="C2304" s="400">
        <v>0.47489999999999999</v>
      </c>
      <c r="D2304" s="400">
        <v>1.8603000000000001</v>
      </c>
      <c r="E2304" s="400">
        <v>1.7964</v>
      </c>
      <c r="F2304" s="400">
        <v>6.3776000000000002</v>
      </c>
      <c r="G2304" s="400">
        <v>6.3227000000000002</v>
      </c>
      <c r="H2304" s="400">
        <v>4.4560000000000004</v>
      </c>
      <c r="I2304" s="400">
        <v>6.9678000000000004</v>
      </c>
      <c r="J2304" s="400">
        <v>6.6656000000000004</v>
      </c>
      <c r="K2304" s="400">
        <v>5.6406999999999998</v>
      </c>
      <c r="L2304" s="400">
        <v>10.7799</v>
      </c>
      <c r="M2304" s="400">
        <v>5.8170000000000002</v>
      </c>
      <c r="N2304" s="400">
        <v>6.7169999999999996</v>
      </c>
      <c r="O2304" s="400">
        <v>3.7017000000000002</v>
      </c>
      <c r="P2304" s="399">
        <v>2.2945000000000002</v>
      </c>
      <c r="Q2304" s="399">
        <v>5.335</v>
      </c>
      <c r="R2304" s="399">
        <v>5.4854000000000003</v>
      </c>
      <c r="S2304" s="399">
        <v>5.3544</v>
      </c>
      <c r="T2304" s="399">
        <v>14.0694</v>
      </c>
      <c r="U2304" s="399">
        <v>12.3377</v>
      </c>
      <c r="V2304" s="399">
        <v>3.1783999999999999</v>
      </c>
      <c r="W2304" s="399">
        <v>3.5848</v>
      </c>
      <c r="X2304" s="399">
        <v>1.8720000000000001</v>
      </c>
      <c r="Y2304" s="399">
        <v>5.3258000000000001</v>
      </c>
      <c r="Z2304" s="399">
        <v>10.7463</v>
      </c>
    </row>
    <row r="2305" spans="1:26">
      <c r="A2305" s="402">
        <v>45870</v>
      </c>
      <c r="B2305" s="400">
        <v>0.56200000000000006</v>
      </c>
      <c r="C2305" s="400">
        <v>0.53959999999999997</v>
      </c>
      <c r="D2305" s="400">
        <v>1.9512</v>
      </c>
      <c r="E2305" s="400">
        <v>1.8837999999999999</v>
      </c>
      <c r="F2305" s="400">
        <v>6.4188000000000001</v>
      </c>
      <c r="G2305" s="400">
        <v>6.3727999999999998</v>
      </c>
      <c r="H2305" s="400">
        <v>4.4922000000000004</v>
      </c>
      <c r="I2305" s="400">
        <v>7.0277000000000003</v>
      </c>
      <c r="J2305" s="400">
        <v>6.7346000000000004</v>
      </c>
      <c r="K2305" s="400">
        <v>5.7462</v>
      </c>
      <c r="L2305" s="400">
        <v>10.771699999999999</v>
      </c>
      <c r="M2305" s="400">
        <v>5.8784000000000001</v>
      </c>
      <c r="N2305" s="400">
        <v>6.7930000000000001</v>
      </c>
      <c r="O2305" s="400">
        <v>3.7814999999999999</v>
      </c>
      <c r="P2305" s="399">
        <v>2.3934000000000002</v>
      </c>
      <c r="Q2305" s="399">
        <v>5.375</v>
      </c>
      <c r="R2305" s="399">
        <v>5.5681000000000003</v>
      </c>
      <c r="S2305" s="399">
        <v>5.4436</v>
      </c>
      <c r="T2305" s="399">
        <v>14.1051</v>
      </c>
      <c r="U2305" s="399">
        <v>12.3317</v>
      </c>
      <c r="V2305" s="399">
        <v>3.3325</v>
      </c>
      <c r="W2305" s="399">
        <v>3.6815000000000002</v>
      </c>
      <c r="X2305" s="399">
        <v>1.9263999999999999</v>
      </c>
      <c r="Y2305" s="399">
        <v>5.3761999999999999</v>
      </c>
      <c r="Z2305" s="399">
        <v>10.7898</v>
      </c>
    </row>
    <row r="2306" spans="1:26">
      <c r="A2306" s="402">
        <v>45873</v>
      </c>
      <c r="B2306" s="400">
        <v>0.55410000000000004</v>
      </c>
      <c r="C2306" s="400">
        <v>0.53190000000000004</v>
      </c>
      <c r="D2306" s="400">
        <v>1.9437</v>
      </c>
      <c r="E2306" s="400">
        <v>1.8767</v>
      </c>
      <c r="F2306" s="400">
        <v>6.4355000000000002</v>
      </c>
      <c r="G2306" s="400">
        <v>6.3860999999999999</v>
      </c>
      <c r="H2306" s="400">
        <v>4.4904000000000002</v>
      </c>
      <c r="I2306" s="400">
        <v>7.0449000000000002</v>
      </c>
      <c r="J2306" s="400">
        <v>6.7412000000000001</v>
      </c>
      <c r="K2306" s="400">
        <v>5.7443999999999997</v>
      </c>
      <c r="L2306" s="400">
        <v>10.7624</v>
      </c>
      <c r="M2306" s="400">
        <v>5.8739999999999997</v>
      </c>
      <c r="N2306" s="400">
        <v>6.7885999999999997</v>
      </c>
      <c r="O2306" s="400">
        <v>3.7761</v>
      </c>
      <c r="P2306" s="399">
        <v>2.3992</v>
      </c>
      <c r="Q2306" s="399">
        <v>5.3723000000000001</v>
      </c>
      <c r="R2306" s="399">
        <v>5.5628000000000002</v>
      </c>
      <c r="S2306" s="399">
        <v>5.4382999999999999</v>
      </c>
      <c r="T2306" s="399">
        <v>14.136900000000001</v>
      </c>
      <c r="U2306" s="399">
        <v>12.3566</v>
      </c>
      <c r="V2306" s="399">
        <v>3.3260000000000001</v>
      </c>
      <c r="W2306" s="399">
        <v>3.6760000000000002</v>
      </c>
      <c r="X2306" s="399">
        <v>1.9192</v>
      </c>
      <c r="Y2306" s="399">
        <v>5.3710000000000004</v>
      </c>
      <c r="Z2306" s="399">
        <v>10.7989</v>
      </c>
    </row>
    <row r="2307" spans="1:26">
      <c r="A2307" s="402">
        <v>45874</v>
      </c>
      <c r="B2307" s="400">
        <v>0.55130000000000001</v>
      </c>
      <c r="C2307" s="400">
        <v>0.5292</v>
      </c>
      <c r="D2307" s="400">
        <v>1.9410000000000001</v>
      </c>
      <c r="E2307" s="400">
        <v>1.8741000000000001</v>
      </c>
      <c r="F2307" s="400">
        <v>6.4360999999999997</v>
      </c>
      <c r="G2307" s="400">
        <v>6.3872</v>
      </c>
      <c r="H2307" s="400">
        <v>4.4893000000000001</v>
      </c>
      <c r="I2307" s="400">
        <v>7.0453999999999999</v>
      </c>
      <c r="J2307" s="400">
        <v>6.7443999999999997</v>
      </c>
      <c r="K2307" s="400">
        <v>5.75</v>
      </c>
      <c r="L2307" s="400">
        <v>10.7677</v>
      </c>
      <c r="M2307" s="400">
        <v>5.8776000000000002</v>
      </c>
      <c r="N2307" s="400">
        <v>6.7958999999999996</v>
      </c>
      <c r="O2307" s="400">
        <v>3.7724000000000002</v>
      </c>
      <c r="P2307" s="399">
        <v>2.391</v>
      </c>
      <c r="Q2307" s="399">
        <v>5.3742999999999999</v>
      </c>
      <c r="R2307" s="399">
        <v>5.5606999999999998</v>
      </c>
      <c r="S2307" s="399">
        <v>5.4363999999999999</v>
      </c>
      <c r="T2307" s="399">
        <v>14.138199999999999</v>
      </c>
      <c r="U2307" s="399">
        <v>12.3588</v>
      </c>
      <c r="V2307" s="399">
        <v>3.3224</v>
      </c>
      <c r="W2307" s="399">
        <v>3.6722999999999999</v>
      </c>
      <c r="X2307" s="399">
        <v>1.9167000000000001</v>
      </c>
      <c r="Y2307" s="399">
        <v>5.3696999999999999</v>
      </c>
      <c r="Z2307" s="399">
        <v>10.798500000000001</v>
      </c>
    </row>
    <row r="2308" spans="1:26">
      <c r="A2308" s="402">
        <v>45875</v>
      </c>
      <c r="B2308" s="400">
        <v>0.54869999999999997</v>
      </c>
      <c r="C2308" s="400">
        <v>0.52649999999999997</v>
      </c>
      <c r="D2308" s="400">
        <v>1.9382999999999999</v>
      </c>
      <c r="E2308" s="400">
        <v>1.8714</v>
      </c>
      <c r="F2308" s="400">
        <v>6.4222999999999999</v>
      </c>
      <c r="G2308" s="400">
        <v>6.3798000000000004</v>
      </c>
      <c r="H2308" s="400">
        <v>4.4847999999999999</v>
      </c>
      <c r="I2308" s="400">
        <v>7.0312000000000001</v>
      </c>
      <c r="J2308" s="400">
        <v>6.7335000000000003</v>
      </c>
      <c r="K2308" s="400">
        <v>5.7309999999999999</v>
      </c>
      <c r="L2308" s="400">
        <v>10.7814</v>
      </c>
      <c r="M2308" s="400">
        <v>5.8655999999999997</v>
      </c>
      <c r="N2308" s="400">
        <v>6.7827999999999999</v>
      </c>
      <c r="O2308" s="400">
        <v>3.7694000000000001</v>
      </c>
      <c r="P2308" s="399">
        <v>2.3799000000000001</v>
      </c>
      <c r="Q2308" s="399">
        <v>5.3699000000000003</v>
      </c>
      <c r="R2308" s="399">
        <v>5.5571999999999999</v>
      </c>
      <c r="S2308" s="399">
        <v>5.4333</v>
      </c>
      <c r="T2308" s="399">
        <v>14.1157</v>
      </c>
      <c r="U2308" s="399">
        <v>12.3483</v>
      </c>
      <c r="V2308" s="399">
        <v>3.3201000000000001</v>
      </c>
      <c r="W2308" s="399">
        <v>3.6692999999999998</v>
      </c>
      <c r="X2308" s="399">
        <v>1.9139999999999999</v>
      </c>
      <c r="Y2308" s="399">
        <v>5.3665000000000003</v>
      </c>
      <c r="Z2308" s="399">
        <v>10.788500000000001</v>
      </c>
    </row>
    <row r="2309" spans="1:26">
      <c r="A2309" s="402">
        <v>45876</v>
      </c>
      <c r="B2309" s="400">
        <v>0.54590000000000005</v>
      </c>
      <c r="C2309" s="400">
        <v>0.52380000000000004</v>
      </c>
      <c r="D2309" s="400">
        <v>1.9354</v>
      </c>
      <c r="E2309" s="400">
        <v>1.8685</v>
      </c>
      <c r="F2309" s="400">
        <v>6.4283000000000001</v>
      </c>
      <c r="G2309" s="400">
        <v>6.3832000000000004</v>
      </c>
      <c r="H2309" s="400">
        <v>4.4842000000000004</v>
      </c>
      <c r="I2309" s="400">
        <v>7.0377000000000001</v>
      </c>
      <c r="J2309" s="400">
        <v>6.7324000000000002</v>
      </c>
      <c r="K2309" s="400">
        <v>5.7252000000000001</v>
      </c>
      <c r="L2309" s="400">
        <v>10.78</v>
      </c>
      <c r="M2309" s="400">
        <v>5.8643000000000001</v>
      </c>
      <c r="N2309" s="400">
        <v>6.7805999999999997</v>
      </c>
      <c r="O2309" s="400">
        <v>3.7673000000000001</v>
      </c>
      <c r="P2309" s="399">
        <v>2.3736999999999999</v>
      </c>
      <c r="Q2309" s="399">
        <v>5.3707000000000003</v>
      </c>
      <c r="R2309" s="399">
        <v>5.5545</v>
      </c>
      <c r="S2309" s="399">
        <v>5.4303999999999997</v>
      </c>
      <c r="T2309" s="399">
        <v>14.129300000000001</v>
      </c>
      <c r="U2309" s="399">
        <v>12.3566</v>
      </c>
      <c r="V2309" s="399">
        <v>3.3186</v>
      </c>
      <c r="W2309" s="399">
        <v>3.6674000000000002</v>
      </c>
      <c r="X2309" s="399">
        <v>1.9112</v>
      </c>
      <c r="Y2309" s="399">
        <v>5.3642000000000003</v>
      </c>
      <c r="Z2309" s="399">
        <v>10.793900000000001</v>
      </c>
    </row>
    <row r="2310" spans="1:26">
      <c r="A2310" s="402">
        <v>45877</v>
      </c>
      <c r="B2310" s="400">
        <v>0.54320000000000002</v>
      </c>
      <c r="C2310" s="400">
        <v>0.52100000000000002</v>
      </c>
      <c r="D2310" s="400">
        <v>1.9319999999999999</v>
      </c>
      <c r="E2310" s="400">
        <v>1.8652</v>
      </c>
      <c r="F2310" s="400">
        <v>6.4043000000000001</v>
      </c>
      <c r="G2310" s="400">
        <v>6.3647999999999998</v>
      </c>
      <c r="H2310" s="400">
        <v>4.4763000000000002</v>
      </c>
      <c r="I2310" s="400">
        <v>7.0134999999999996</v>
      </c>
      <c r="J2310" s="400">
        <v>6.7164000000000001</v>
      </c>
      <c r="K2310" s="400">
        <v>5.7110000000000003</v>
      </c>
      <c r="L2310" s="400">
        <v>10.776300000000001</v>
      </c>
      <c r="M2310" s="400">
        <v>5.8506</v>
      </c>
      <c r="N2310" s="400">
        <v>6.7667999999999999</v>
      </c>
      <c r="O2310" s="400">
        <v>3.7614000000000001</v>
      </c>
      <c r="P2310" s="399">
        <v>2.3569</v>
      </c>
      <c r="Q2310" s="399">
        <v>5.3666999999999998</v>
      </c>
      <c r="R2310" s="399">
        <v>5.5491999999999999</v>
      </c>
      <c r="S2310" s="399">
        <v>5.4256000000000002</v>
      </c>
      <c r="T2310" s="399">
        <v>14.0914</v>
      </c>
      <c r="U2310" s="399">
        <v>12.327400000000001</v>
      </c>
      <c r="V2310" s="399">
        <v>3.3165</v>
      </c>
      <c r="W2310" s="399">
        <v>3.6621999999999999</v>
      </c>
      <c r="X2310" s="399">
        <v>1.9080999999999999</v>
      </c>
      <c r="Y2310" s="399">
        <v>5.3594999999999997</v>
      </c>
      <c r="Z2310" s="399">
        <v>10.7759</v>
      </c>
    </row>
    <row r="2311" spans="1:26">
      <c r="A2311" s="402">
        <v>45880</v>
      </c>
      <c r="B2311" s="400">
        <v>0.53510000000000002</v>
      </c>
      <c r="C2311" s="400">
        <v>0.51290000000000002</v>
      </c>
      <c r="D2311" s="400">
        <v>1.9237</v>
      </c>
      <c r="E2311" s="400">
        <v>1.857</v>
      </c>
      <c r="F2311" s="400">
        <v>6.3891999999999998</v>
      </c>
      <c r="G2311" s="400">
        <v>6.3525999999999998</v>
      </c>
      <c r="H2311" s="400">
        <v>4.4669999999999996</v>
      </c>
      <c r="I2311" s="400">
        <v>6.9981999999999998</v>
      </c>
      <c r="J2311" s="400">
        <v>6.7061999999999999</v>
      </c>
      <c r="K2311" s="400">
        <v>5.7053000000000003</v>
      </c>
      <c r="L2311" s="400">
        <v>10.7682</v>
      </c>
      <c r="M2311" s="400">
        <v>5.8479999999999999</v>
      </c>
      <c r="N2311" s="400">
        <v>6.7626999999999997</v>
      </c>
      <c r="O2311" s="400">
        <v>3.7515999999999998</v>
      </c>
      <c r="P2311" s="399">
        <v>2.3483000000000001</v>
      </c>
      <c r="Q2311" s="399">
        <v>5.3596000000000004</v>
      </c>
      <c r="R2311" s="399">
        <v>5.5404999999999998</v>
      </c>
      <c r="S2311" s="399">
        <v>5.4172000000000002</v>
      </c>
      <c r="T2311" s="399">
        <v>14.070600000000001</v>
      </c>
      <c r="U2311" s="399">
        <v>12.3117</v>
      </c>
      <c r="V2311" s="399">
        <v>3.3092999999999999</v>
      </c>
      <c r="W2311" s="399">
        <v>3.6536</v>
      </c>
      <c r="X2311" s="399">
        <v>1.9</v>
      </c>
      <c r="Y2311" s="399">
        <v>5.351</v>
      </c>
      <c r="Z2311" s="399">
        <v>10.762700000000001</v>
      </c>
    </row>
    <row r="2312" spans="1:26">
      <c r="A2312" s="402">
        <v>45881</v>
      </c>
      <c r="B2312" s="400">
        <v>0.5323</v>
      </c>
      <c r="C2312" s="400">
        <v>0.5101</v>
      </c>
      <c r="D2312" s="400">
        <v>1.9209000000000001</v>
      </c>
      <c r="E2312" s="400">
        <v>1.8542000000000001</v>
      </c>
      <c r="F2312" s="400">
        <v>6.3575999999999997</v>
      </c>
      <c r="G2312" s="400">
        <v>6.3300999999999998</v>
      </c>
      <c r="H2312" s="400">
        <v>4.4583000000000004</v>
      </c>
      <c r="I2312" s="400">
        <v>6.9654999999999996</v>
      </c>
      <c r="J2312" s="400">
        <v>6.6849999999999996</v>
      </c>
      <c r="K2312" s="400">
        <v>5.6890000000000001</v>
      </c>
      <c r="L2312" s="400">
        <v>10.7552</v>
      </c>
      <c r="M2312" s="400">
        <v>5.8342999999999998</v>
      </c>
      <c r="N2312" s="400">
        <v>6.7500999999999998</v>
      </c>
      <c r="O2312" s="400">
        <v>3.7507999999999999</v>
      </c>
      <c r="P2312" s="399">
        <v>2.3429000000000002</v>
      </c>
      <c r="Q2312" s="399">
        <v>5.3582000000000001</v>
      </c>
      <c r="R2312" s="399">
        <v>5.5358000000000001</v>
      </c>
      <c r="S2312" s="399">
        <v>5.4130000000000003</v>
      </c>
      <c r="T2312" s="399">
        <v>14.017200000000001</v>
      </c>
      <c r="U2312" s="399">
        <v>12.2752</v>
      </c>
      <c r="V2312" s="399">
        <v>3.3075000000000001</v>
      </c>
      <c r="W2312" s="399">
        <v>3.6520999999999999</v>
      </c>
      <c r="X2312" s="399">
        <v>1.8972</v>
      </c>
      <c r="Y2312" s="399">
        <v>5.3464999999999998</v>
      </c>
      <c r="Z2312" s="399">
        <v>10.738899999999999</v>
      </c>
    </row>
    <row r="2313" spans="1:26">
      <c r="A2313" s="402">
        <v>45882</v>
      </c>
      <c r="B2313" s="400">
        <v>0.52969999999999995</v>
      </c>
      <c r="C2313" s="400">
        <v>0.50749999999999995</v>
      </c>
      <c r="D2313" s="400">
        <v>1.9191</v>
      </c>
      <c r="E2313" s="400">
        <v>1.8522000000000001</v>
      </c>
      <c r="F2313" s="400">
        <v>6.3887</v>
      </c>
      <c r="G2313" s="400">
        <v>6.3544999999999998</v>
      </c>
      <c r="H2313" s="400">
        <v>4.4657</v>
      </c>
      <c r="I2313" s="400">
        <v>6.9970999999999997</v>
      </c>
      <c r="J2313" s="400">
        <v>6.7046000000000001</v>
      </c>
      <c r="K2313" s="400">
        <v>5.7072000000000003</v>
      </c>
      <c r="L2313" s="400">
        <v>10.754300000000001</v>
      </c>
      <c r="M2313" s="400">
        <v>5.8536000000000001</v>
      </c>
      <c r="N2313" s="400">
        <v>6.7786999999999997</v>
      </c>
      <c r="O2313" s="400">
        <v>3.7502</v>
      </c>
      <c r="P2313" s="399">
        <v>2.3351999999999999</v>
      </c>
      <c r="Q2313" s="399">
        <v>5.3643999999999998</v>
      </c>
      <c r="R2313" s="399">
        <v>5.5373000000000001</v>
      </c>
      <c r="S2313" s="399">
        <v>5.4135999999999997</v>
      </c>
      <c r="T2313" s="399">
        <v>14.0701</v>
      </c>
      <c r="U2313" s="399">
        <v>12.3165</v>
      </c>
      <c r="V2313" s="399">
        <v>3.3062</v>
      </c>
      <c r="W2313" s="399">
        <v>3.6509999999999998</v>
      </c>
      <c r="X2313" s="399">
        <v>1.8954</v>
      </c>
      <c r="Y2313" s="399">
        <v>5.3487</v>
      </c>
      <c r="Z2313" s="399">
        <v>10.7629</v>
      </c>
    </row>
    <row r="2314" spans="1:26">
      <c r="A2314" s="402">
        <v>45883</v>
      </c>
      <c r="B2314" s="400">
        <v>0.52700000000000002</v>
      </c>
      <c r="C2314" s="400">
        <v>0.50480000000000003</v>
      </c>
      <c r="D2314" s="400">
        <v>1.9160999999999999</v>
      </c>
      <c r="E2314" s="400">
        <v>1.8492</v>
      </c>
      <c r="F2314" s="400">
        <v>6.3689999999999998</v>
      </c>
      <c r="G2314" s="400">
        <v>6.3403999999999998</v>
      </c>
      <c r="H2314" s="400">
        <v>4.4598000000000004</v>
      </c>
      <c r="I2314" s="400">
        <v>6.9771000000000001</v>
      </c>
      <c r="J2314" s="400">
        <v>6.6848999999999998</v>
      </c>
      <c r="K2314" s="400">
        <v>5.6848999999999998</v>
      </c>
      <c r="L2314" s="400">
        <v>10.747199999999999</v>
      </c>
      <c r="M2314" s="400">
        <v>5.8399000000000001</v>
      </c>
      <c r="N2314" s="400">
        <v>6.7603999999999997</v>
      </c>
      <c r="O2314" s="400">
        <v>3.7469000000000001</v>
      </c>
      <c r="P2314" s="399">
        <v>2.3233000000000001</v>
      </c>
      <c r="Q2314" s="399">
        <v>5.3673000000000002</v>
      </c>
      <c r="R2314" s="399">
        <v>5.5330000000000004</v>
      </c>
      <c r="S2314" s="399">
        <v>5.4097</v>
      </c>
      <c r="T2314" s="399">
        <v>14.0381</v>
      </c>
      <c r="U2314" s="399">
        <v>12.2951</v>
      </c>
      <c r="V2314" s="399">
        <v>3.302</v>
      </c>
      <c r="W2314" s="399">
        <v>3.6476999999999999</v>
      </c>
      <c r="X2314" s="399">
        <v>1.8926000000000001</v>
      </c>
      <c r="Y2314" s="399">
        <v>5.3448000000000002</v>
      </c>
      <c r="Z2314" s="399">
        <v>10.7509</v>
      </c>
    </row>
    <row r="2315" spans="1:26">
      <c r="A2315" s="402">
        <v>45884</v>
      </c>
      <c r="B2315" s="400">
        <v>0.52429999999999999</v>
      </c>
      <c r="C2315" s="400">
        <v>0.502</v>
      </c>
      <c r="D2315" s="400">
        <v>1.9132</v>
      </c>
      <c r="E2315" s="400">
        <v>1.8472</v>
      </c>
      <c r="F2315" s="400">
        <v>6.3314000000000004</v>
      </c>
      <c r="G2315" s="400">
        <v>6.3094999999999999</v>
      </c>
      <c r="H2315" s="400">
        <v>4.4485000000000001</v>
      </c>
      <c r="I2315" s="400">
        <v>6.9394999999999998</v>
      </c>
      <c r="J2315" s="400">
        <v>6.6733000000000002</v>
      </c>
      <c r="K2315" s="400">
        <v>5.6863000000000001</v>
      </c>
      <c r="L2315" s="400">
        <v>10.732100000000001</v>
      </c>
      <c r="M2315" s="400">
        <v>5.8291000000000004</v>
      </c>
      <c r="N2315" s="400">
        <v>6.7534000000000001</v>
      </c>
      <c r="O2315" s="400">
        <v>3.7566000000000002</v>
      </c>
      <c r="P2315" s="399">
        <v>2.3146</v>
      </c>
      <c r="Q2315" s="399">
        <v>5.3658999999999999</v>
      </c>
      <c r="R2315" s="399">
        <v>5.5281000000000002</v>
      </c>
      <c r="S2315" s="399">
        <v>5.4097</v>
      </c>
      <c r="T2315" s="399">
        <v>13.9902</v>
      </c>
      <c r="U2315" s="399">
        <v>12.242000000000001</v>
      </c>
      <c r="V2315" s="399">
        <v>3.3022999999999998</v>
      </c>
      <c r="W2315" s="399">
        <v>3.6545000000000001</v>
      </c>
      <c r="X2315" s="399">
        <v>1.8895</v>
      </c>
      <c r="Y2315" s="399">
        <v>5.3388</v>
      </c>
      <c r="Z2315" s="399">
        <v>10.723599999999999</v>
      </c>
    </row>
    <row r="2316" spans="1:26">
      <c r="A2316" s="402">
        <v>45887</v>
      </c>
      <c r="B2316" s="400">
        <v>0.51619999999999999</v>
      </c>
      <c r="C2316" s="400">
        <v>0.49390000000000001</v>
      </c>
      <c r="D2316" s="400">
        <v>1.9053</v>
      </c>
      <c r="E2316" s="400">
        <v>1.8393999999999999</v>
      </c>
      <c r="F2316" s="400">
        <v>6.3216999999999999</v>
      </c>
      <c r="G2316" s="400">
        <v>6.3026</v>
      </c>
      <c r="H2316" s="400">
        <v>4.4405999999999999</v>
      </c>
      <c r="I2316" s="400">
        <v>6.9295</v>
      </c>
      <c r="J2316" s="400">
        <v>6.6532999999999998</v>
      </c>
      <c r="K2316" s="400">
        <v>5.6707000000000001</v>
      </c>
      <c r="L2316" s="400">
        <v>10.720700000000001</v>
      </c>
      <c r="M2316" s="400">
        <v>5.8201999999999998</v>
      </c>
      <c r="N2316" s="400">
        <v>6.7411000000000003</v>
      </c>
      <c r="O2316" s="400">
        <v>3.7366999999999999</v>
      </c>
      <c r="P2316" s="399">
        <v>2.3159000000000001</v>
      </c>
      <c r="Q2316" s="399">
        <v>5.3550000000000004</v>
      </c>
      <c r="R2316" s="399">
        <v>5.5204000000000004</v>
      </c>
      <c r="S2316" s="399">
        <v>5.4023000000000003</v>
      </c>
      <c r="T2316" s="399">
        <v>13.977399999999999</v>
      </c>
      <c r="U2316" s="399">
        <v>12.235300000000001</v>
      </c>
      <c r="V2316" s="399">
        <v>3.2938999999999998</v>
      </c>
      <c r="W2316" s="399">
        <v>3.6375999999999999</v>
      </c>
      <c r="X2316" s="399">
        <v>1.8814</v>
      </c>
      <c r="Y2316" s="399">
        <v>5.3311999999999999</v>
      </c>
      <c r="Z2316" s="399">
        <v>10.714700000000001</v>
      </c>
    </row>
    <row r="2317" spans="1:26">
      <c r="A2317" s="402">
        <v>45888</v>
      </c>
      <c r="B2317" s="400">
        <v>0.51349999999999996</v>
      </c>
      <c r="C2317" s="400">
        <v>0.49120000000000003</v>
      </c>
      <c r="D2317" s="400">
        <v>1.9028</v>
      </c>
      <c r="E2317" s="400">
        <v>1.8367</v>
      </c>
      <c r="F2317" s="400">
        <v>6.3280000000000003</v>
      </c>
      <c r="G2317" s="400">
        <v>6.3036000000000003</v>
      </c>
      <c r="H2317" s="400">
        <v>4.4409999999999998</v>
      </c>
      <c r="I2317" s="400">
        <v>6.9359000000000002</v>
      </c>
      <c r="J2317" s="400">
        <v>6.6574</v>
      </c>
      <c r="K2317" s="400">
        <v>5.6825999999999999</v>
      </c>
      <c r="L2317" s="400">
        <v>10.702299999999999</v>
      </c>
      <c r="M2317" s="400">
        <v>5.8258000000000001</v>
      </c>
      <c r="N2317" s="400">
        <v>6.7499000000000002</v>
      </c>
      <c r="O2317" s="400">
        <v>3.7324999999999999</v>
      </c>
      <c r="P2317" s="399">
        <v>2.3123</v>
      </c>
      <c r="Q2317" s="399">
        <v>5.3535000000000004</v>
      </c>
      <c r="R2317" s="399">
        <v>5.5186999999999999</v>
      </c>
      <c r="S2317" s="399">
        <v>5.4</v>
      </c>
      <c r="T2317" s="399">
        <v>13.989599999999999</v>
      </c>
      <c r="U2317" s="399">
        <v>12.238099999999999</v>
      </c>
      <c r="V2317" s="399">
        <v>3.2909999999999999</v>
      </c>
      <c r="W2317" s="399">
        <v>3.6337000000000002</v>
      </c>
      <c r="X2317" s="399">
        <v>1.8789</v>
      </c>
      <c r="Y2317" s="399">
        <v>5.33</v>
      </c>
      <c r="Z2317" s="399">
        <v>10.719200000000001</v>
      </c>
    </row>
    <row r="2318" spans="1:26">
      <c r="A2318" s="402">
        <v>45889</v>
      </c>
      <c r="B2318" s="400">
        <v>0.51090000000000002</v>
      </c>
      <c r="C2318" s="400">
        <v>0.48849999999999999</v>
      </c>
      <c r="D2318" s="400">
        <v>1.9006000000000001</v>
      </c>
      <c r="E2318" s="400">
        <v>1.8343</v>
      </c>
      <c r="F2318" s="400">
        <v>6.3372000000000002</v>
      </c>
      <c r="G2318" s="400">
        <v>6.3075999999999999</v>
      </c>
      <c r="H2318" s="400">
        <v>4.4421999999999997</v>
      </c>
      <c r="I2318" s="400">
        <v>6.9452999999999996</v>
      </c>
      <c r="J2318" s="400">
        <v>6.6595000000000004</v>
      </c>
      <c r="K2318" s="400">
        <v>5.6845999999999997</v>
      </c>
      <c r="L2318" s="400">
        <v>10.668200000000001</v>
      </c>
      <c r="M2318" s="400">
        <v>5.8247</v>
      </c>
      <c r="N2318" s="400">
        <v>6.7472000000000003</v>
      </c>
      <c r="O2318" s="400">
        <v>3.7261000000000002</v>
      </c>
      <c r="P2318" s="399">
        <v>2.3315000000000001</v>
      </c>
      <c r="Q2318" s="399">
        <v>5.3513999999999999</v>
      </c>
      <c r="R2318" s="399">
        <v>5.5175999999999998</v>
      </c>
      <c r="S2318" s="399">
        <v>5.3985000000000003</v>
      </c>
      <c r="T2318" s="399">
        <v>14.007099999999999</v>
      </c>
      <c r="U2318" s="399">
        <v>12.2463</v>
      </c>
      <c r="V2318" s="399">
        <v>3.2877999999999998</v>
      </c>
      <c r="W2318" s="399">
        <v>3.6280999999999999</v>
      </c>
      <c r="X2318" s="399">
        <v>1.8765000000000001</v>
      </c>
      <c r="Y2318" s="399">
        <v>5.3289</v>
      </c>
      <c r="Z2318" s="399">
        <v>10.7285</v>
      </c>
    </row>
    <row r="2319" spans="1:26">
      <c r="A2319" s="402">
        <v>45890</v>
      </c>
      <c r="B2319" s="400">
        <v>0.5081</v>
      </c>
      <c r="C2319" s="400">
        <v>0.48570000000000002</v>
      </c>
      <c r="D2319" s="400">
        <v>1.897</v>
      </c>
      <c r="E2319" s="400">
        <v>1.8308</v>
      </c>
      <c r="F2319" s="400">
        <v>6.3140000000000001</v>
      </c>
      <c r="G2319" s="400">
        <v>6.2862</v>
      </c>
      <c r="H2319" s="400">
        <v>4.4324000000000003</v>
      </c>
      <c r="I2319" s="400">
        <v>6.9218000000000002</v>
      </c>
      <c r="J2319" s="400">
        <v>6.6421999999999999</v>
      </c>
      <c r="K2319" s="400">
        <v>5.67</v>
      </c>
      <c r="L2319" s="400">
        <v>10.6692</v>
      </c>
      <c r="M2319" s="400">
        <v>5.8109000000000002</v>
      </c>
      <c r="N2319" s="400">
        <v>6.7289000000000003</v>
      </c>
      <c r="O2319" s="400">
        <v>3.722</v>
      </c>
      <c r="P2319" s="399">
        <v>2.3544999999999998</v>
      </c>
      <c r="Q2319" s="399">
        <v>5.3563999999999998</v>
      </c>
      <c r="R2319" s="399">
        <v>5.5122999999999998</v>
      </c>
      <c r="S2319" s="399">
        <v>5.3933999999999997</v>
      </c>
      <c r="T2319" s="399">
        <v>13.9704</v>
      </c>
      <c r="U2319" s="399">
        <v>12.2126</v>
      </c>
      <c r="V2319" s="399">
        <v>3.2829000000000002</v>
      </c>
      <c r="W2319" s="399">
        <v>3.6240999999999999</v>
      </c>
      <c r="X2319" s="399">
        <v>1.8728</v>
      </c>
      <c r="Y2319" s="399">
        <v>5.3226000000000004</v>
      </c>
      <c r="Z2319" s="399">
        <v>10.708</v>
      </c>
    </row>
    <row r="2320" spans="1:26">
      <c r="A2320" s="402">
        <v>45891</v>
      </c>
      <c r="B2320" s="400">
        <v>0.50539999999999996</v>
      </c>
      <c r="C2320" s="400">
        <v>0.48299999999999998</v>
      </c>
      <c r="D2320" s="400">
        <v>1.895</v>
      </c>
      <c r="E2320" s="400">
        <v>1.8287</v>
      </c>
      <c r="F2320" s="400">
        <v>6.3269000000000002</v>
      </c>
      <c r="G2320" s="400">
        <v>6.2992999999999997</v>
      </c>
      <c r="H2320" s="400">
        <v>4.4339000000000004</v>
      </c>
      <c r="I2320" s="400">
        <v>6.9347000000000003</v>
      </c>
      <c r="J2320" s="400">
        <v>6.6539000000000001</v>
      </c>
      <c r="K2320" s="400">
        <v>5.6840999999999999</v>
      </c>
      <c r="L2320" s="400">
        <v>10.653</v>
      </c>
      <c r="M2320" s="400">
        <v>5.8238000000000003</v>
      </c>
      <c r="N2320" s="400">
        <v>6.7521000000000004</v>
      </c>
      <c r="O2320" s="400">
        <v>3.7225999999999999</v>
      </c>
      <c r="P2320" s="399">
        <v>2.3647999999999998</v>
      </c>
      <c r="Q2320" s="399">
        <v>5.3559999999999999</v>
      </c>
      <c r="R2320" s="399">
        <v>5.5122999999999998</v>
      </c>
      <c r="S2320" s="399">
        <v>5.3930999999999996</v>
      </c>
      <c r="T2320" s="399">
        <v>13.990500000000001</v>
      </c>
      <c r="U2320" s="399">
        <v>12.2348</v>
      </c>
      <c r="V2320" s="399">
        <v>3.2808000000000002</v>
      </c>
      <c r="W2320" s="399">
        <v>3.6236999999999999</v>
      </c>
      <c r="X2320" s="399">
        <v>1.8707</v>
      </c>
      <c r="Y2320" s="399">
        <v>5.3223000000000003</v>
      </c>
      <c r="Z2320" s="399">
        <v>10.7148</v>
      </c>
    </row>
    <row r="2321" spans="1:26">
      <c r="A2321" s="402">
        <v>45894</v>
      </c>
      <c r="B2321" s="400">
        <v>0.49719999999999998</v>
      </c>
      <c r="C2321" s="400">
        <v>0.4748</v>
      </c>
      <c r="D2321" s="400">
        <v>1.8864000000000001</v>
      </c>
      <c r="E2321" s="400">
        <v>1.821</v>
      </c>
      <c r="F2321" s="400">
        <v>6.2941000000000003</v>
      </c>
      <c r="G2321" s="400">
        <v>6.2737999999999996</v>
      </c>
      <c r="H2321" s="400">
        <v>4.4206000000000003</v>
      </c>
      <c r="I2321" s="400">
        <v>6.9016000000000002</v>
      </c>
      <c r="J2321" s="400">
        <v>6.6349</v>
      </c>
      <c r="K2321" s="400">
        <v>5.6704999999999997</v>
      </c>
      <c r="L2321" s="400">
        <v>10.6427</v>
      </c>
      <c r="M2321" s="400">
        <v>5.8132999999999999</v>
      </c>
      <c r="N2321" s="400">
        <v>6.7404000000000002</v>
      </c>
      <c r="O2321" s="400">
        <v>3.7155</v>
      </c>
      <c r="P2321" s="399">
        <v>2.3250999999999999</v>
      </c>
      <c r="Q2321" s="399">
        <v>5.3552</v>
      </c>
      <c r="R2321" s="399">
        <v>5.5007999999999999</v>
      </c>
      <c r="S2321" s="399">
        <v>5.3823999999999996</v>
      </c>
      <c r="T2321" s="399">
        <v>13.9415</v>
      </c>
      <c r="U2321" s="399">
        <v>12.1968</v>
      </c>
      <c r="V2321" s="399">
        <v>3.2724000000000002</v>
      </c>
      <c r="W2321" s="399">
        <v>3.6166999999999998</v>
      </c>
      <c r="X2321" s="399">
        <v>1.8622000000000001</v>
      </c>
      <c r="Y2321" s="399">
        <v>5.3120000000000003</v>
      </c>
      <c r="Z2321" s="399">
        <v>10.691599999999999</v>
      </c>
    </row>
    <row r="2322" spans="1:26">
      <c r="A2322" s="402">
        <v>45895</v>
      </c>
      <c r="B2322" s="400">
        <v>0.49459999999999998</v>
      </c>
      <c r="C2322" s="400">
        <v>0.47210000000000002</v>
      </c>
      <c r="D2322" s="400">
        <v>1.8845000000000001</v>
      </c>
      <c r="E2322" s="400">
        <v>1.8190999999999999</v>
      </c>
      <c r="F2322" s="400">
        <v>6.2942999999999998</v>
      </c>
      <c r="G2322" s="400">
        <v>6.2727000000000004</v>
      </c>
      <c r="H2322" s="400">
        <v>4.4218999999999999</v>
      </c>
      <c r="I2322" s="400">
        <v>6.9013</v>
      </c>
      <c r="J2322" s="400">
        <v>6.6306000000000003</v>
      </c>
      <c r="K2322" s="400">
        <v>5.6647999999999996</v>
      </c>
      <c r="L2322" s="400">
        <v>10.648400000000001</v>
      </c>
      <c r="M2322" s="400">
        <v>5.8070000000000004</v>
      </c>
      <c r="N2322" s="400">
        <v>6.7298999999999998</v>
      </c>
      <c r="O2322" s="400">
        <v>3.7122999999999999</v>
      </c>
      <c r="P2322" s="399">
        <v>2.3494000000000002</v>
      </c>
      <c r="Q2322" s="399">
        <v>5.3544</v>
      </c>
      <c r="R2322" s="399">
        <v>5.5</v>
      </c>
      <c r="S2322" s="399">
        <v>5.3811</v>
      </c>
      <c r="T2322" s="399">
        <v>13.940200000000001</v>
      </c>
      <c r="U2322" s="399">
        <v>12.194800000000001</v>
      </c>
      <c r="V2322" s="399">
        <v>3.2688999999999999</v>
      </c>
      <c r="W2322" s="399">
        <v>3.6135999999999999</v>
      </c>
      <c r="X2322" s="399">
        <v>1.8601000000000001</v>
      </c>
      <c r="Y2322" s="399">
        <v>5.3121999999999998</v>
      </c>
      <c r="Z2322" s="399">
        <v>10.695399999999999</v>
      </c>
    </row>
    <row r="2323" spans="1:26">
      <c r="A2323" s="402">
        <v>45896</v>
      </c>
      <c r="B2323" s="400">
        <v>0.4919</v>
      </c>
      <c r="C2323" s="400">
        <v>0.46939999999999998</v>
      </c>
      <c r="D2323" s="400">
        <v>1.8822000000000001</v>
      </c>
      <c r="E2323" s="400">
        <v>1.8166</v>
      </c>
      <c r="F2323" s="400">
        <v>6.2911000000000001</v>
      </c>
      <c r="G2323" s="400">
        <v>6.2656999999999998</v>
      </c>
      <c r="H2323" s="400">
        <v>4.4230999999999998</v>
      </c>
      <c r="I2323" s="400">
        <v>6.8977000000000004</v>
      </c>
      <c r="J2323" s="400">
        <v>6.6246999999999998</v>
      </c>
      <c r="K2323" s="400">
        <v>5.6588000000000003</v>
      </c>
      <c r="L2323" s="400">
        <v>10.6374</v>
      </c>
      <c r="M2323" s="400">
        <v>5.8051000000000004</v>
      </c>
      <c r="N2323" s="400">
        <v>6.7225000000000001</v>
      </c>
      <c r="O2323" s="400">
        <v>3.7107000000000001</v>
      </c>
      <c r="P2323" s="399">
        <v>2.3500999999999999</v>
      </c>
      <c r="Q2323" s="399">
        <v>5.351</v>
      </c>
      <c r="R2323" s="399">
        <v>5.4981999999999998</v>
      </c>
      <c r="S2323" s="399">
        <v>5.3783000000000003</v>
      </c>
      <c r="T2323" s="399">
        <v>13.935600000000001</v>
      </c>
      <c r="U2323" s="399">
        <v>12.184699999999999</v>
      </c>
      <c r="V2323" s="399">
        <v>3.2734999999999999</v>
      </c>
      <c r="W2323" s="399">
        <v>3.6139000000000001</v>
      </c>
      <c r="X2323" s="399">
        <v>1.8580000000000001</v>
      </c>
      <c r="Y2323" s="399">
        <v>5.3125</v>
      </c>
      <c r="Z2323" s="399">
        <v>10.701700000000001</v>
      </c>
    </row>
    <row r="2324" spans="1:26">
      <c r="A2324" s="402">
        <v>45897</v>
      </c>
      <c r="B2324" s="400">
        <v>0.48909999999999998</v>
      </c>
      <c r="C2324" s="400">
        <v>0.4667</v>
      </c>
      <c r="D2324" s="400">
        <v>1.8795999999999999</v>
      </c>
      <c r="E2324" s="400">
        <v>1.8149</v>
      </c>
      <c r="F2324" s="400">
        <v>6.2965</v>
      </c>
      <c r="G2324" s="400">
        <v>6.2735000000000003</v>
      </c>
      <c r="H2324" s="400">
        <v>4.4185999999999996</v>
      </c>
      <c r="I2324" s="400">
        <v>6.9036</v>
      </c>
      <c r="J2324" s="400">
        <v>6.6349</v>
      </c>
      <c r="K2324" s="400">
        <v>5.6733000000000002</v>
      </c>
      <c r="L2324" s="400">
        <v>10.643700000000001</v>
      </c>
      <c r="M2324" s="400">
        <v>5.81</v>
      </c>
      <c r="N2324" s="400">
        <v>6.7355999999999998</v>
      </c>
      <c r="O2324" s="400">
        <v>3.7073999999999998</v>
      </c>
      <c r="P2324" s="399">
        <v>2.3574999999999999</v>
      </c>
      <c r="Q2324" s="399">
        <v>5.3475999999999999</v>
      </c>
      <c r="R2324" s="399">
        <v>5.4960000000000004</v>
      </c>
      <c r="S2324" s="399">
        <v>5.3765000000000001</v>
      </c>
      <c r="T2324" s="399">
        <v>13.9457</v>
      </c>
      <c r="U2324" s="399">
        <v>12.1968</v>
      </c>
      <c r="V2324" s="399">
        <v>3.27</v>
      </c>
      <c r="W2324" s="399">
        <v>3.6101999999999999</v>
      </c>
      <c r="X2324" s="399">
        <v>1.8548</v>
      </c>
      <c r="Y2324" s="399">
        <v>5.3090999999999999</v>
      </c>
      <c r="Z2324" s="399">
        <v>10.6938</v>
      </c>
    </row>
    <row r="2325" spans="1:26">
      <c r="A2325" s="402">
        <v>45898</v>
      </c>
      <c r="B2325" s="400">
        <v>0.48110000000000003</v>
      </c>
      <c r="C2325" s="400">
        <v>0.45850000000000002</v>
      </c>
      <c r="D2325" s="400">
        <v>1.8714</v>
      </c>
      <c r="E2325" s="400">
        <v>1.8067</v>
      </c>
      <c r="F2325" s="400">
        <v>6.2750000000000004</v>
      </c>
      <c r="G2325" s="400">
        <v>6.2514000000000003</v>
      </c>
      <c r="H2325" s="400">
        <v>4.4082999999999997</v>
      </c>
      <c r="I2325" s="400">
        <v>6.8815999999999997</v>
      </c>
      <c r="J2325" s="400">
        <v>6.6219000000000001</v>
      </c>
      <c r="K2325" s="400">
        <v>5.6538000000000004</v>
      </c>
      <c r="L2325" s="400">
        <v>10.6472</v>
      </c>
      <c r="M2325" s="400">
        <v>5.7838000000000003</v>
      </c>
      <c r="N2325" s="400">
        <v>6.7039</v>
      </c>
      <c r="O2325" s="400">
        <v>3.6985999999999999</v>
      </c>
      <c r="P2325" s="399">
        <v>2.3738999999999999</v>
      </c>
      <c r="Q2325" s="399">
        <v>5.3391000000000002</v>
      </c>
      <c r="R2325" s="399">
        <v>5.4867999999999997</v>
      </c>
      <c r="S2325" s="399">
        <v>5.367</v>
      </c>
      <c r="T2325" s="399">
        <v>13.914099999999999</v>
      </c>
      <c r="U2325" s="399">
        <v>12.1646</v>
      </c>
      <c r="V2325" s="399">
        <v>3.2650000000000001</v>
      </c>
      <c r="W2325" s="399">
        <v>3.6023000000000001</v>
      </c>
      <c r="X2325" s="399">
        <v>1.8468</v>
      </c>
      <c r="Y2325" s="399">
        <v>5.3010000000000002</v>
      </c>
      <c r="Z2325" s="399">
        <v>10.6785</v>
      </c>
    </row>
    <row r="2326" spans="1:26">
      <c r="A2326" s="402">
        <v>45901</v>
      </c>
      <c r="B2326" s="400">
        <v>0.53300000000000003</v>
      </c>
      <c r="C2326" s="400">
        <v>0.55379999999999996</v>
      </c>
      <c r="D2326" s="400">
        <v>1.9335</v>
      </c>
      <c r="E2326" s="400">
        <v>1.9192</v>
      </c>
      <c r="F2326" s="400">
        <v>6.3041</v>
      </c>
      <c r="G2326" s="400">
        <v>6.3636999999999997</v>
      </c>
      <c r="H2326" s="400">
        <v>4.4282000000000004</v>
      </c>
      <c r="I2326" s="400">
        <v>6.9229000000000003</v>
      </c>
      <c r="J2326" s="400">
        <v>6.6695000000000002</v>
      </c>
      <c r="K2326" s="400">
        <v>5.7194000000000003</v>
      </c>
      <c r="L2326" s="400">
        <v>10.6165</v>
      </c>
      <c r="M2326" s="400">
        <v>5.8249000000000004</v>
      </c>
      <c r="N2326" s="400">
        <v>6.7541000000000002</v>
      </c>
      <c r="O2326" s="400">
        <v>3.8172999999999999</v>
      </c>
      <c r="P2326" s="399">
        <v>2.3877999999999999</v>
      </c>
      <c r="Q2326" s="399">
        <v>5.4219999999999997</v>
      </c>
      <c r="R2326" s="399">
        <v>5.5361000000000002</v>
      </c>
      <c r="S2326" s="399">
        <v>5.3994999999999997</v>
      </c>
      <c r="T2326" s="399">
        <v>13.989599999999999</v>
      </c>
      <c r="U2326" s="399">
        <v>12.4277</v>
      </c>
      <c r="V2326" s="399">
        <v>3.3340000000000001</v>
      </c>
      <c r="W2326" s="399">
        <v>3.7078000000000002</v>
      </c>
      <c r="X2326" s="399">
        <v>1.8735999999999999</v>
      </c>
      <c r="Y2326" s="399">
        <v>5.3301999999999996</v>
      </c>
      <c r="Z2326" s="399">
        <v>10.6836</v>
      </c>
    </row>
    <row r="2327" spans="1:26">
      <c r="A2327" s="402">
        <v>45902</v>
      </c>
      <c r="B2327" s="400">
        <v>0.53010000000000002</v>
      </c>
      <c r="C2327" s="400">
        <v>0.55059999999999998</v>
      </c>
      <c r="D2327" s="400">
        <v>1.9302999999999999</v>
      </c>
      <c r="E2327" s="400">
        <v>1.9158999999999999</v>
      </c>
      <c r="F2327" s="400">
        <v>6.2809999999999997</v>
      </c>
      <c r="G2327" s="400">
        <v>6.3384</v>
      </c>
      <c r="H2327" s="400">
        <v>4.4177</v>
      </c>
      <c r="I2327" s="400">
        <v>6.8994999999999997</v>
      </c>
      <c r="J2327" s="400">
        <v>6.6494999999999997</v>
      </c>
      <c r="K2327" s="400">
        <v>5.6990999999999996</v>
      </c>
      <c r="L2327" s="400">
        <v>10.6106</v>
      </c>
      <c r="M2327" s="400">
        <v>5.8041</v>
      </c>
      <c r="N2327" s="400">
        <v>6.7256</v>
      </c>
      <c r="O2327" s="400">
        <v>3.8108</v>
      </c>
      <c r="P2327" s="399">
        <v>2.3887999999999998</v>
      </c>
      <c r="Q2327" s="399">
        <v>5.4188999999999998</v>
      </c>
      <c r="R2327" s="399">
        <v>5.5308999999999999</v>
      </c>
      <c r="S2327" s="399">
        <v>5.3940000000000001</v>
      </c>
      <c r="T2327" s="399">
        <v>13.9537</v>
      </c>
      <c r="U2327" s="399">
        <v>12.386100000000001</v>
      </c>
      <c r="V2327" s="399">
        <v>3.3290999999999999</v>
      </c>
      <c r="W2327" s="399">
        <v>3.7019000000000002</v>
      </c>
      <c r="X2327" s="399">
        <v>1.8702000000000001</v>
      </c>
      <c r="Y2327" s="399">
        <v>5.3236999999999997</v>
      </c>
      <c r="Z2327" s="399">
        <v>10.660500000000001</v>
      </c>
    </row>
    <row r="2328" spans="1:26">
      <c r="A2328" s="402">
        <v>45903</v>
      </c>
      <c r="B2328" s="400">
        <v>0.52739999999999998</v>
      </c>
      <c r="C2328" s="400">
        <v>0.54790000000000005</v>
      </c>
      <c r="D2328" s="400">
        <v>1.9281999999999999</v>
      </c>
      <c r="E2328" s="400">
        <v>1.9137999999999999</v>
      </c>
      <c r="F2328" s="400">
        <v>6.2983000000000002</v>
      </c>
      <c r="G2328" s="400">
        <v>6.3532000000000002</v>
      </c>
      <c r="H2328" s="400">
        <v>4.4211999999999998</v>
      </c>
      <c r="I2328" s="400">
        <v>6.9169999999999998</v>
      </c>
      <c r="J2328" s="400">
        <v>6.6595000000000004</v>
      </c>
      <c r="K2328" s="400">
        <v>5.7228000000000003</v>
      </c>
      <c r="L2328" s="400">
        <v>10.5639</v>
      </c>
      <c r="M2328" s="400">
        <v>5.8268000000000004</v>
      </c>
      <c r="N2328" s="400">
        <v>6.7556000000000003</v>
      </c>
      <c r="O2328" s="400">
        <v>3.8081999999999998</v>
      </c>
      <c r="P2328" s="399">
        <v>2.4165999999999999</v>
      </c>
      <c r="Q2328" s="399">
        <v>5.4176000000000002</v>
      </c>
      <c r="R2328" s="399">
        <v>5.5305999999999997</v>
      </c>
      <c r="S2328" s="399">
        <v>5.3936000000000002</v>
      </c>
      <c r="T2328" s="399">
        <v>13.983499999999999</v>
      </c>
      <c r="U2328" s="399">
        <v>12.4122</v>
      </c>
      <c r="V2328" s="399">
        <v>3.3254000000000001</v>
      </c>
      <c r="W2328" s="399">
        <v>3.6991999999999998</v>
      </c>
      <c r="X2328" s="399">
        <v>1.8681000000000001</v>
      </c>
      <c r="Y2328" s="399">
        <v>5.3243999999999998</v>
      </c>
      <c r="Z2328" s="399">
        <v>10.6778</v>
      </c>
    </row>
    <row r="2329" spans="1:26">
      <c r="A2329" s="402">
        <v>45904</v>
      </c>
      <c r="B2329" s="400">
        <v>0.52480000000000004</v>
      </c>
      <c r="C2329" s="400">
        <v>0.54520000000000002</v>
      </c>
      <c r="D2329" s="400">
        <v>1.9256</v>
      </c>
      <c r="E2329" s="400">
        <v>1.9112</v>
      </c>
      <c r="F2329" s="400">
        <v>6.3128000000000002</v>
      </c>
      <c r="G2329" s="400">
        <v>6.3651</v>
      </c>
      <c r="H2329" s="400">
        <v>4.4241999999999999</v>
      </c>
      <c r="I2329" s="400">
        <v>6.9320000000000004</v>
      </c>
      <c r="J2329" s="400">
        <v>6.6711999999999998</v>
      </c>
      <c r="K2329" s="400">
        <v>5.7373000000000003</v>
      </c>
      <c r="L2329" s="400">
        <v>10.5749</v>
      </c>
      <c r="M2329" s="400">
        <v>5.8460999999999999</v>
      </c>
      <c r="N2329" s="400">
        <v>6.7811000000000003</v>
      </c>
      <c r="O2329" s="400">
        <v>3.8068</v>
      </c>
      <c r="P2329" s="399">
        <v>2.4089</v>
      </c>
      <c r="Q2329" s="399">
        <v>5.4260999999999999</v>
      </c>
      <c r="R2329" s="399">
        <v>5.5297000000000001</v>
      </c>
      <c r="S2329" s="399">
        <v>5.3924000000000003</v>
      </c>
      <c r="T2329" s="399">
        <v>14.0097</v>
      </c>
      <c r="U2329" s="399">
        <v>12.433</v>
      </c>
      <c r="V2329" s="399">
        <v>3.3231000000000002</v>
      </c>
      <c r="W2329" s="399">
        <v>3.6979000000000002</v>
      </c>
      <c r="X2329" s="399">
        <v>1.8658999999999999</v>
      </c>
      <c r="Y2329" s="399">
        <v>5.3247</v>
      </c>
      <c r="Z2329" s="399">
        <v>10.6945</v>
      </c>
    </row>
    <row r="2330" spans="1:26">
      <c r="A2330" s="402">
        <v>45905</v>
      </c>
      <c r="B2330" s="400">
        <v>0.5222</v>
      </c>
      <c r="C2330" s="400">
        <v>0.54259999999999997</v>
      </c>
      <c r="D2330" s="400">
        <v>1.9238999999999999</v>
      </c>
      <c r="E2330" s="400">
        <v>1.9093</v>
      </c>
      <c r="F2330" s="400">
        <v>6.3303000000000003</v>
      </c>
      <c r="G2330" s="400">
        <v>6.3823999999999996</v>
      </c>
      <c r="H2330" s="400">
        <v>4.4320000000000004</v>
      </c>
      <c r="I2330" s="400">
        <v>6.9493999999999998</v>
      </c>
      <c r="J2330" s="400">
        <v>6.6978999999999997</v>
      </c>
      <c r="K2330" s="400">
        <v>5.7713999999999999</v>
      </c>
      <c r="L2330" s="400">
        <v>10.581899999999999</v>
      </c>
      <c r="M2330" s="400">
        <v>5.8724999999999996</v>
      </c>
      <c r="N2330" s="400">
        <v>6.8226000000000004</v>
      </c>
      <c r="O2330" s="400">
        <v>3.8071999999999999</v>
      </c>
      <c r="P2330" s="399">
        <v>2.4079000000000002</v>
      </c>
      <c r="Q2330" s="399">
        <v>5.4244000000000003</v>
      </c>
      <c r="R2330" s="399">
        <v>5.5305</v>
      </c>
      <c r="S2330" s="399">
        <v>5.3929999999999998</v>
      </c>
      <c r="T2330" s="399">
        <v>14.037800000000001</v>
      </c>
      <c r="U2330" s="399">
        <v>12.4612</v>
      </c>
      <c r="V2330" s="399">
        <v>3.3252000000000002</v>
      </c>
      <c r="W2330" s="399">
        <v>3.6981000000000002</v>
      </c>
      <c r="X2330" s="399">
        <v>1.8643000000000001</v>
      </c>
      <c r="Y2330" s="399">
        <v>5.3281999999999998</v>
      </c>
      <c r="Z2330" s="399">
        <v>10.722300000000001</v>
      </c>
    </row>
    <row r="2331" spans="1:26">
      <c r="A2331" s="402">
        <v>45908</v>
      </c>
      <c r="B2331" s="400">
        <v>0.5141</v>
      </c>
      <c r="C2331" s="400">
        <v>0.53439999999999999</v>
      </c>
      <c r="D2331" s="400">
        <v>1.9159999999999999</v>
      </c>
      <c r="E2331" s="400">
        <v>1.9012</v>
      </c>
      <c r="F2331" s="400">
        <v>6.3402000000000003</v>
      </c>
      <c r="G2331" s="400">
        <v>6.3883999999999999</v>
      </c>
      <c r="H2331" s="400">
        <v>4.4298000000000002</v>
      </c>
      <c r="I2331" s="400">
        <v>6.96</v>
      </c>
      <c r="J2331" s="400">
        <v>6.7050999999999998</v>
      </c>
      <c r="K2331" s="400">
        <v>5.7942999999999998</v>
      </c>
      <c r="L2331" s="400">
        <v>10.5627</v>
      </c>
      <c r="M2331" s="400">
        <v>5.8895</v>
      </c>
      <c r="N2331" s="400">
        <v>6.8493000000000004</v>
      </c>
      <c r="O2331" s="400">
        <v>3.7995000000000001</v>
      </c>
      <c r="P2331" s="399">
        <v>2.3875000000000002</v>
      </c>
      <c r="Q2331" s="399">
        <v>5.4227999999999996</v>
      </c>
      <c r="R2331" s="399">
        <v>5.5236000000000001</v>
      </c>
      <c r="S2331" s="399">
        <v>5.3860000000000001</v>
      </c>
      <c r="T2331" s="399">
        <v>14.060499999999999</v>
      </c>
      <c r="U2331" s="399">
        <v>12.4763</v>
      </c>
      <c r="V2331" s="399">
        <v>3.3184999999999998</v>
      </c>
      <c r="W2331" s="399">
        <v>3.6907000000000001</v>
      </c>
      <c r="X2331" s="399">
        <v>1.8568</v>
      </c>
      <c r="Y2331" s="399">
        <v>5.3228999999999997</v>
      </c>
      <c r="Z2331" s="399">
        <v>10.731199999999999</v>
      </c>
    </row>
    <row r="2332" spans="1:26">
      <c r="A2332" s="402">
        <v>45909</v>
      </c>
      <c r="B2332" s="400">
        <v>0.51139999999999997</v>
      </c>
      <c r="C2332" s="400">
        <v>0.53169999999999995</v>
      </c>
      <c r="D2332" s="400">
        <v>1.9129</v>
      </c>
      <c r="E2332" s="400">
        <v>1.8982000000000001</v>
      </c>
      <c r="F2332" s="400">
        <v>6.3287000000000004</v>
      </c>
      <c r="G2332" s="400">
        <v>6.3799000000000001</v>
      </c>
      <c r="H2332" s="400">
        <v>4.4253</v>
      </c>
      <c r="I2332" s="400">
        <v>6.9482999999999997</v>
      </c>
      <c r="J2332" s="400">
        <v>6.6967999999999996</v>
      </c>
      <c r="K2332" s="400">
        <v>5.7793000000000001</v>
      </c>
      <c r="L2332" s="400">
        <v>10.5661</v>
      </c>
      <c r="M2332" s="400">
        <v>5.875</v>
      </c>
      <c r="N2332" s="400">
        <v>6.8297999999999996</v>
      </c>
      <c r="O2332" s="400">
        <v>3.7961</v>
      </c>
      <c r="P2332" s="399">
        <v>2.3704000000000001</v>
      </c>
      <c r="Q2332" s="399">
        <v>5.4206000000000003</v>
      </c>
      <c r="R2332" s="399">
        <v>5.5198</v>
      </c>
      <c r="S2332" s="399">
        <v>5.3823999999999996</v>
      </c>
      <c r="T2332" s="399">
        <v>14.041399999999999</v>
      </c>
      <c r="U2332" s="399">
        <v>12.462899999999999</v>
      </c>
      <c r="V2332" s="399">
        <v>3.3159000000000001</v>
      </c>
      <c r="W2332" s="399">
        <v>3.6873999999999998</v>
      </c>
      <c r="X2332" s="399">
        <v>1.8539000000000001</v>
      </c>
      <c r="Y2332" s="399">
        <v>5.3193999999999999</v>
      </c>
      <c r="Z2332" s="399">
        <v>10.722899999999999</v>
      </c>
    </row>
    <row r="2333" spans="1:26">
      <c r="A2333" s="402">
        <v>45910</v>
      </c>
      <c r="B2333" s="400">
        <v>0.50860000000000005</v>
      </c>
      <c r="C2333" s="400">
        <v>0.52900000000000003</v>
      </c>
      <c r="D2333" s="400">
        <v>1.91</v>
      </c>
      <c r="E2333" s="400">
        <v>1.8954</v>
      </c>
      <c r="F2333" s="400">
        <v>6.3319999999999999</v>
      </c>
      <c r="G2333" s="400">
        <v>6.3811999999999998</v>
      </c>
      <c r="H2333" s="400">
        <v>4.4246999999999996</v>
      </c>
      <c r="I2333" s="400">
        <v>6.9519000000000002</v>
      </c>
      <c r="J2333" s="400">
        <v>6.7016</v>
      </c>
      <c r="K2333" s="400">
        <v>5.7911000000000001</v>
      </c>
      <c r="L2333" s="400">
        <v>10.581</v>
      </c>
      <c r="M2333" s="400">
        <v>5.8898999999999999</v>
      </c>
      <c r="N2333" s="400">
        <v>6.8520000000000003</v>
      </c>
      <c r="O2333" s="400">
        <v>3.7955000000000001</v>
      </c>
      <c r="P2333" s="399">
        <v>2.3717000000000001</v>
      </c>
      <c r="Q2333" s="399">
        <v>5.4166999999999996</v>
      </c>
      <c r="R2333" s="399">
        <v>5.5174000000000003</v>
      </c>
      <c r="S2333" s="399">
        <v>5.38</v>
      </c>
      <c r="T2333" s="399">
        <v>14.0482</v>
      </c>
      <c r="U2333" s="399">
        <v>12.4655</v>
      </c>
      <c r="V2333" s="399">
        <v>3.3140999999999998</v>
      </c>
      <c r="W2333" s="399">
        <v>3.6867000000000001</v>
      </c>
      <c r="X2333" s="399">
        <v>1.8505</v>
      </c>
      <c r="Y2333" s="399">
        <v>5.3179999999999996</v>
      </c>
      <c r="Z2333" s="399">
        <v>10.726000000000001</v>
      </c>
    </row>
    <row r="2334" spans="1:26">
      <c r="A2334" s="402">
        <v>45911</v>
      </c>
      <c r="B2334" s="400">
        <v>0.50590000000000002</v>
      </c>
      <c r="C2334" s="400">
        <v>0.5262</v>
      </c>
      <c r="D2334" s="400">
        <v>1.9066000000000001</v>
      </c>
      <c r="E2334" s="400">
        <v>1.8922000000000001</v>
      </c>
      <c r="F2334" s="400">
        <v>6.3441000000000001</v>
      </c>
      <c r="G2334" s="400">
        <v>6.391</v>
      </c>
      <c r="H2334" s="400">
        <v>4.4240000000000004</v>
      </c>
      <c r="I2334" s="400">
        <v>6.9652000000000003</v>
      </c>
      <c r="J2334" s="400">
        <v>6.7111999999999998</v>
      </c>
      <c r="K2334" s="400">
        <v>5.8033000000000001</v>
      </c>
      <c r="L2334" s="400">
        <v>10.580500000000001</v>
      </c>
      <c r="M2334" s="400">
        <v>5.9047999999999998</v>
      </c>
      <c r="N2334" s="400">
        <v>6.8735999999999997</v>
      </c>
      <c r="O2334" s="400">
        <v>3.8008999999999999</v>
      </c>
      <c r="P2334" s="399">
        <v>2.3637999999999999</v>
      </c>
      <c r="Q2334" s="399">
        <v>5.4196999999999997</v>
      </c>
      <c r="R2334" s="399">
        <v>5.5140000000000002</v>
      </c>
      <c r="S2334" s="399">
        <v>5.3768000000000002</v>
      </c>
      <c r="T2334" s="399">
        <v>14.073600000000001</v>
      </c>
      <c r="U2334" s="399">
        <v>12.4846</v>
      </c>
      <c r="V2334" s="399">
        <v>3.3121</v>
      </c>
      <c r="W2334" s="399">
        <v>3.6903000000000001</v>
      </c>
      <c r="X2334" s="399">
        <v>1.8475999999999999</v>
      </c>
      <c r="Y2334" s="399">
        <v>5.3147000000000002</v>
      </c>
      <c r="Z2334" s="399">
        <v>10.7364</v>
      </c>
    </row>
    <row r="2335" spans="1:26">
      <c r="A2335" s="402">
        <v>45912</v>
      </c>
      <c r="B2335" s="400">
        <v>0.50309999999999999</v>
      </c>
      <c r="C2335" s="400">
        <v>0.52349999999999997</v>
      </c>
      <c r="D2335" s="400">
        <v>1.9034</v>
      </c>
      <c r="E2335" s="400">
        <v>1.8892</v>
      </c>
      <c r="F2335" s="400">
        <v>6.3244999999999996</v>
      </c>
      <c r="G2335" s="400">
        <v>6.3752000000000004</v>
      </c>
      <c r="H2335" s="400">
        <v>4.4169999999999998</v>
      </c>
      <c r="I2335" s="400">
        <v>6.9455</v>
      </c>
      <c r="J2335" s="400">
        <v>6.6974999999999998</v>
      </c>
      <c r="K2335" s="400">
        <v>5.7878999999999996</v>
      </c>
      <c r="L2335" s="400">
        <v>10.5878</v>
      </c>
      <c r="M2335" s="400">
        <v>5.8925999999999998</v>
      </c>
      <c r="N2335" s="400">
        <v>6.8585000000000003</v>
      </c>
      <c r="O2335" s="400">
        <v>3.7995000000000001</v>
      </c>
      <c r="P2335" s="399">
        <v>2.3552</v>
      </c>
      <c r="Q2335" s="399">
        <v>5.4189999999999996</v>
      </c>
      <c r="R2335" s="399">
        <v>5.5086000000000004</v>
      </c>
      <c r="S2335" s="399">
        <v>5.3720999999999997</v>
      </c>
      <c r="T2335" s="399">
        <v>14.0464</v>
      </c>
      <c r="U2335" s="399">
        <v>12.463900000000001</v>
      </c>
      <c r="V2335" s="399">
        <v>3.3105000000000002</v>
      </c>
      <c r="W2335" s="399">
        <v>3.6890000000000001</v>
      </c>
      <c r="X2335" s="399">
        <v>1.8448</v>
      </c>
      <c r="Y2335" s="399">
        <v>5.3109000000000002</v>
      </c>
      <c r="Z2335" s="399">
        <v>10.7211</v>
      </c>
    </row>
    <row r="2336" spans="1:26">
      <c r="A2336" s="402">
        <v>45915</v>
      </c>
      <c r="B2336" s="400">
        <v>0.49509999999999998</v>
      </c>
      <c r="C2336" s="400">
        <v>0.51539999999999997</v>
      </c>
      <c r="D2336" s="400">
        <v>1.8960999999999999</v>
      </c>
      <c r="E2336" s="400">
        <v>1.8837999999999999</v>
      </c>
      <c r="F2336" s="400">
        <v>6.3240999999999996</v>
      </c>
      <c r="G2336" s="400">
        <v>6.3800999999999997</v>
      </c>
      <c r="H2336" s="400">
        <v>4.4142000000000001</v>
      </c>
      <c r="I2336" s="400">
        <v>6.9451999999999998</v>
      </c>
      <c r="J2336" s="400">
        <v>6.6973000000000003</v>
      </c>
      <c r="K2336" s="400">
        <v>5.7896999999999998</v>
      </c>
      <c r="L2336" s="400">
        <v>10.579800000000001</v>
      </c>
      <c r="M2336" s="400">
        <v>5.9031000000000002</v>
      </c>
      <c r="N2336" s="400">
        <v>6.8792999999999997</v>
      </c>
      <c r="O2336" s="400">
        <v>3.7978999999999998</v>
      </c>
      <c r="P2336" s="399">
        <v>2.3496999999999999</v>
      </c>
      <c r="Q2336" s="399">
        <v>5.4104000000000001</v>
      </c>
      <c r="R2336" s="399">
        <v>5.5018000000000002</v>
      </c>
      <c r="S2336" s="399">
        <v>5.3655999999999997</v>
      </c>
      <c r="T2336" s="399">
        <v>14.047000000000001</v>
      </c>
      <c r="U2336" s="399">
        <v>12.4735</v>
      </c>
      <c r="V2336" s="399">
        <v>3.3081</v>
      </c>
      <c r="W2336" s="399">
        <v>3.6869000000000001</v>
      </c>
      <c r="X2336" s="399">
        <v>1.8382000000000001</v>
      </c>
      <c r="Y2336" s="399">
        <v>5.3059000000000003</v>
      </c>
      <c r="Z2336" s="399">
        <v>10.725</v>
      </c>
    </row>
    <row r="2337" spans="1:26">
      <c r="A2337" s="402">
        <v>45916</v>
      </c>
      <c r="B2337" s="400">
        <v>0.4924</v>
      </c>
      <c r="C2337" s="400">
        <v>0.51270000000000004</v>
      </c>
      <c r="D2337" s="400">
        <v>1.8933</v>
      </c>
      <c r="E2337" s="400">
        <v>1.8804000000000001</v>
      </c>
      <c r="F2337" s="400">
        <v>6.3217999999999996</v>
      </c>
      <c r="G2337" s="400">
        <v>6.3762999999999996</v>
      </c>
      <c r="H2337" s="400">
        <v>4.4119999999999999</v>
      </c>
      <c r="I2337" s="400">
        <v>6.9429999999999996</v>
      </c>
      <c r="J2337" s="400">
        <v>6.6974</v>
      </c>
      <c r="K2337" s="400">
        <v>5.7897999999999996</v>
      </c>
      <c r="L2337" s="400">
        <v>10.5641</v>
      </c>
      <c r="M2337" s="400">
        <v>5.8966000000000003</v>
      </c>
      <c r="N2337" s="400">
        <v>6.8764000000000003</v>
      </c>
      <c r="O2337" s="400">
        <v>3.7949000000000002</v>
      </c>
      <c r="P2337" s="399">
        <v>2.3407</v>
      </c>
      <c r="Q2337" s="399">
        <v>5.4035000000000002</v>
      </c>
      <c r="R2337" s="399">
        <v>5.4989999999999997</v>
      </c>
      <c r="S2337" s="399">
        <v>5.3625999999999996</v>
      </c>
      <c r="T2337" s="399">
        <v>14.0466</v>
      </c>
      <c r="U2337" s="399">
        <v>12.4703</v>
      </c>
      <c r="V2337" s="399">
        <v>3.3062999999999998</v>
      </c>
      <c r="W2337" s="399">
        <v>3.6836000000000002</v>
      </c>
      <c r="X2337" s="399">
        <v>1.8358000000000001</v>
      </c>
      <c r="Y2337" s="399">
        <v>5.3037999999999998</v>
      </c>
      <c r="Z2337" s="399">
        <v>10.7249</v>
      </c>
    </row>
    <row r="2338" spans="1:26">
      <c r="A2338" s="402">
        <v>45917</v>
      </c>
      <c r="B2338" s="400">
        <v>0.48970000000000002</v>
      </c>
      <c r="C2338" s="400">
        <v>0.51</v>
      </c>
      <c r="D2338" s="400">
        <v>1.8914</v>
      </c>
      <c r="E2338" s="400">
        <v>1.8777999999999999</v>
      </c>
      <c r="F2338" s="400">
        <v>6.3334999999999999</v>
      </c>
      <c r="G2338" s="400">
        <v>6.3833000000000002</v>
      </c>
      <c r="H2338" s="400">
        <v>4.4104000000000001</v>
      </c>
      <c r="I2338" s="400">
        <v>6.9554999999999998</v>
      </c>
      <c r="J2338" s="400">
        <v>6.7000999999999999</v>
      </c>
      <c r="K2338" s="400">
        <v>5.7811000000000003</v>
      </c>
      <c r="L2338" s="400">
        <v>10.5695</v>
      </c>
      <c r="M2338" s="400">
        <v>5.8890000000000002</v>
      </c>
      <c r="N2338" s="400">
        <v>6.8666999999999998</v>
      </c>
      <c r="O2338" s="400">
        <v>3.7921</v>
      </c>
      <c r="P2338" s="399">
        <v>2.3410000000000002</v>
      </c>
      <c r="Q2338" s="399">
        <v>5.4077000000000002</v>
      </c>
      <c r="R2338" s="399">
        <v>5.4968000000000004</v>
      </c>
      <c r="S2338" s="399">
        <v>5.3604000000000003</v>
      </c>
      <c r="T2338" s="399">
        <v>14.0694</v>
      </c>
      <c r="U2338" s="399">
        <v>12.4846</v>
      </c>
      <c r="V2338" s="399">
        <v>3.3037000000000001</v>
      </c>
      <c r="W2338" s="399">
        <v>3.6808999999999998</v>
      </c>
      <c r="X2338" s="399">
        <v>1.833</v>
      </c>
      <c r="Y2338" s="399">
        <v>5.3015999999999996</v>
      </c>
      <c r="Z2338" s="399">
        <v>10.723000000000001</v>
      </c>
    </row>
    <row r="2339" spans="1:26">
      <c r="A2339" s="402">
        <v>45918</v>
      </c>
      <c r="B2339" s="400">
        <v>0.48699999999999999</v>
      </c>
      <c r="C2339" s="400">
        <v>0.50729999999999997</v>
      </c>
      <c r="D2339" s="400">
        <v>1.8886000000000001</v>
      </c>
      <c r="E2339" s="400">
        <v>1.8749</v>
      </c>
      <c r="F2339" s="400">
        <v>6.3029000000000002</v>
      </c>
      <c r="G2339" s="400">
        <v>6.3586999999999998</v>
      </c>
      <c r="H2339" s="400">
        <v>4.4038000000000004</v>
      </c>
      <c r="I2339" s="400">
        <v>6.9237000000000002</v>
      </c>
      <c r="J2339" s="400">
        <v>6.6730999999999998</v>
      </c>
      <c r="K2339" s="400">
        <v>5.7523</v>
      </c>
      <c r="L2339" s="400">
        <v>10.577999999999999</v>
      </c>
      <c r="M2339" s="400">
        <v>5.8757000000000001</v>
      </c>
      <c r="N2339" s="400">
        <v>6.8456000000000001</v>
      </c>
      <c r="O2339" s="400">
        <v>3.7879</v>
      </c>
      <c r="P2339" s="399">
        <v>2.3338000000000001</v>
      </c>
      <c r="Q2339" s="399">
        <v>5.4116</v>
      </c>
      <c r="R2339" s="399">
        <v>5.4927000000000001</v>
      </c>
      <c r="S2339" s="399">
        <v>5.3562000000000003</v>
      </c>
      <c r="T2339" s="399">
        <v>14.0169</v>
      </c>
      <c r="U2339" s="399">
        <v>12.443899999999999</v>
      </c>
      <c r="V2339" s="399">
        <v>3.3033999999999999</v>
      </c>
      <c r="W2339" s="399">
        <v>3.6781000000000001</v>
      </c>
      <c r="X2339" s="399">
        <v>1.8305</v>
      </c>
      <c r="Y2339" s="399">
        <v>5.2991000000000001</v>
      </c>
      <c r="Z2339" s="399">
        <v>10.7028</v>
      </c>
    </row>
    <row r="2340" spans="1:26">
      <c r="A2340" s="402">
        <v>45919</v>
      </c>
      <c r="B2340" s="400">
        <v>0.48430000000000001</v>
      </c>
      <c r="C2340" s="400">
        <v>0.50460000000000005</v>
      </c>
      <c r="D2340" s="400">
        <v>1.8855999999999999</v>
      </c>
      <c r="E2340" s="400">
        <v>1.8721000000000001</v>
      </c>
      <c r="F2340" s="400">
        <v>6.2865000000000002</v>
      </c>
      <c r="G2340" s="400">
        <v>6.3479000000000001</v>
      </c>
      <c r="H2340" s="400">
        <v>4.3985000000000003</v>
      </c>
      <c r="I2340" s="400">
        <v>6.907</v>
      </c>
      <c r="J2340" s="400">
        <v>6.6620999999999997</v>
      </c>
      <c r="K2340" s="400">
        <v>5.7443</v>
      </c>
      <c r="L2340" s="400">
        <v>10.590400000000001</v>
      </c>
      <c r="M2340" s="400">
        <v>5.8685999999999998</v>
      </c>
      <c r="N2340" s="400">
        <v>6.8365</v>
      </c>
      <c r="O2340" s="400">
        <v>3.7847</v>
      </c>
      <c r="P2340" s="399">
        <v>2.3140999999999998</v>
      </c>
      <c r="Q2340" s="399">
        <v>5.4085000000000001</v>
      </c>
      <c r="R2340" s="399">
        <v>5.4885000000000002</v>
      </c>
      <c r="S2340" s="399">
        <v>5.3526999999999996</v>
      </c>
      <c r="T2340" s="399">
        <v>13.990399999999999</v>
      </c>
      <c r="U2340" s="399">
        <v>12.4274</v>
      </c>
      <c r="V2340" s="399">
        <v>3.3018999999999998</v>
      </c>
      <c r="W2340" s="399">
        <v>3.6755</v>
      </c>
      <c r="X2340" s="399">
        <v>1.8278000000000001</v>
      </c>
      <c r="Y2340" s="399">
        <v>5.2964000000000002</v>
      </c>
      <c r="Z2340" s="399">
        <v>10.693099999999999</v>
      </c>
    </row>
    <row r="2341" spans="1:26">
      <c r="A2341" s="402">
        <v>45922</v>
      </c>
      <c r="B2341" s="400">
        <v>0.47620000000000001</v>
      </c>
      <c r="C2341" s="400">
        <v>0.4965</v>
      </c>
      <c r="D2341" s="400">
        <v>1.8777999999999999</v>
      </c>
      <c r="E2341" s="400">
        <v>1.8641000000000001</v>
      </c>
      <c r="F2341" s="400">
        <v>6.2751000000000001</v>
      </c>
      <c r="G2341" s="400">
        <v>6.3375000000000004</v>
      </c>
      <c r="H2341" s="400">
        <v>4.3925000000000001</v>
      </c>
      <c r="I2341" s="400">
        <v>6.8952</v>
      </c>
      <c r="J2341" s="400">
        <v>6.6516999999999999</v>
      </c>
      <c r="K2341" s="400">
        <v>5.7275</v>
      </c>
      <c r="L2341" s="400">
        <v>10.613799999999999</v>
      </c>
      <c r="M2341" s="400">
        <v>5.8535000000000004</v>
      </c>
      <c r="N2341" s="400">
        <v>6.8173000000000004</v>
      </c>
      <c r="O2341" s="400">
        <v>3.7763</v>
      </c>
      <c r="P2341" s="399">
        <v>2.3157999999999999</v>
      </c>
      <c r="Q2341" s="399">
        <v>5.4043000000000001</v>
      </c>
      <c r="R2341" s="399">
        <v>5.4810999999999996</v>
      </c>
      <c r="S2341" s="399">
        <v>5.3449</v>
      </c>
      <c r="T2341" s="399">
        <v>13.9742</v>
      </c>
      <c r="U2341" s="399">
        <v>12.4138</v>
      </c>
      <c r="V2341" s="399">
        <v>3.2949999999999999</v>
      </c>
      <c r="W2341" s="399">
        <v>3.6674000000000002</v>
      </c>
      <c r="X2341" s="399">
        <v>1.8205</v>
      </c>
      <c r="Y2341" s="399">
        <v>5.29</v>
      </c>
      <c r="Z2341" s="399">
        <v>10.6854</v>
      </c>
    </row>
    <row r="2342" spans="1:26">
      <c r="A2342" s="402">
        <v>45923</v>
      </c>
      <c r="B2342" s="400">
        <v>0.47349999999999998</v>
      </c>
      <c r="C2342" s="400">
        <v>0.49370000000000003</v>
      </c>
      <c r="D2342" s="400">
        <v>1.8748</v>
      </c>
      <c r="E2342" s="400">
        <v>1.8612</v>
      </c>
      <c r="F2342" s="400">
        <v>6.2716000000000003</v>
      </c>
      <c r="G2342" s="400">
        <v>6.3339999999999996</v>
      </c>
      <c r="H2342" s="400">
        <v>4.3894000000000002</v>
      </c>
      <c r="I2342" s="400">
        <v>6.8918999999999997</v>
      </c>
      <c r="J2342" s="400">
        <v>6.6563999999999997</v>
      </c>
      <c r="K2342" s="400">
        <v>5.7423000000000002</v>
      </c>
      <c r="L2342" s="400">
        <v>10.6112</v>
      </c>
      <c r="M2342" s="400">
        <v>5.8606999999999996</v>
      </c>
      <c r="N2342" s="400">
        <v>6.8299000000000003</v>
      </c>
      <c r="O2342" s="400">
        <v>3.7717000000000001</v>
      </c>
      <c r="P2342" s="399">
        <v>2.3178999999999998</v>
      </c>
      <c r="Q2342" s="399">
        <v>5.4008000000000003</v>
      </c>
      <c r="R2342" s="399">
        <v>5.4775</v>
      </c>
      <c r="S2342" s="399">
        <v>5.3415999999999997</v>
      </c>
      <c r="T2342" s="399">
        <v>13.972</v>
      </c>
      <c r="U2342" s="399">
        <v>12.4115</v>
      </c>
      <c r="V2342" s="399">
        <v>3.2927</v>
      </c>
      <c r="W2342" s="399">
        <v>3.6633</v>
      </c>
      <c r="X2342" s="399">
        <v>1.8178000000000001</v>
      </c>
      <c r="Y2342" s="399">
        <v>5.2873999999999999</v>
      </c>
      <c r="Z2342" s="399">
        <v>10.682</v>
      </c>
    </row>
    <row r="2343" spans="1:26">
      <c r="A2343" s="402">
        <v>45924</v>
      </c>
      <c r="B2343" s="400">
        <v>0.4708</v>
      </c>
      <c r="C2343" s="400">
        <v>0.49099999999999999</v>
      </c>
      <c r="D2343" s="400">
        <v>1.8743000000000001</v>
      </c>
      <c r="E2343" s="400">
        <v>1.8584000000000001</v>
      </c>
      <c r="F2343" s="400">
        <v>6.2690999999999999</v>
      </c>
      <c r="G2343" s="400">
        <v>6.3259999999999996</v>
      </c>
      <c r="H2343" s="400">
        <v>4.3868999999999998</v>
      </c>
      <c r="I2343" s="400">
        <v>6.8898000000000001</v>
      </c>
      <c r="J2343" s="400">
        <v>6.649</v>
      </c>
      <c r="K2343" s="400">
        <v>5.7293000000000003</v>
      </c>
      <c r="L2343" s="400">
        <v>10.6204</v>
      </c>
      <c r="M2343" s="400">
        <v>5.8478000000000003</v>
      </c>
      <c r="N2343" s="400">
        <v>6.8094999999999999</v>
      </c>
      <c r="O2343" s="400">
        <v>3.7684000000000002</v>
      </c>
      <c r="P2343" s="399">
        <v>2.3159999999999998</v>
      </c>
      <c r="Q2343" s="399">
        <v>5.3963000000000001</v>
      </c>
      <c r="R2343" s="399">
        <v>5.4747000000000003</v>
      </c>
      <c r="S2343" s="399">
        <v>5.3380999999999998</v>
      </c>
      <c r="T2343" s="399">
        <v>13.966699999999999</v>
      </c>
      <c r="U2343" s="399">
        <v>12.400399999999999</v>
      </c>
      <c r="V2343" s="399">
        <v>3.2885</v>
      </c>
      <c r="W2343" s="399">
        <v>3.6600999999999999</v>
      </c>
      <c r="X2343" s="399">
        <v>1.8151999999999999</v>
      </c>
      <c r="Y2343" s="399">
        <v>5.2847999999999997</v>
      </c>
      <c r="Z2343" s="399">
        <v>10.6792</v>
      </c>
    </row>
    <row r="2344" spans="1:26">
      <c r="A2344" s="402">
        <v>45925</v>
      </c>
      <c r="B2344" s="400">
        <v>0.46810000000000002</v>
      </c>
      <c r="C2344" s="400">
        <v>0.48830000000000001</v>
      </c>
      <c r="D2344" s="400">
        <v>1.8713</v>
      </c>
      <c r="E2344" s="400">
        <v>1.8552999999999999</v>
      </c>
      <c r="F2344" s="400">
        <v>6.2659000000000002</v>
      </c>
      <c r="G2344" s="400">
        <v>6.3207000000000004</v>
      </c>
      <c r="H2344" s="400">
        <v>4.3813000000000004</v>
      </c>
      <c r="I2344" s="400">
        <v>6.8872</v>
      </c>
      <c r="J2344" s="400">
        <v>6.6435000000000004</v>
      </c>
      <c r="K2344" s="400">
        <v>5.7274000000000003</v>
      </c>
      <c r="L2344" s="400">
        <v>10.632899999999999</v>
      </c>
      <c r="M2344" s="400">
        <v>5.8409000000000004</v>
      </c>
      <c r="N2344" s="400">
        <v>6.7991999999999999</v>
      </c>
      <c r="O2344" s="400">
        <v>3.7593000000000001</v>
      </c>
      <c r="P2344" s="399">
        <v>2.3157000000000001</v>
      </c>
      <c r="Q2344" s="399">
        <v>5.3917999999999999</v>
      </c>
      <c r="R2344" s="399">
        <v>5.4702999999999999</v>
      </c>
      <c r="S2344" s="399">
        <v>5.3338000000000001</v>
      </c>
      <c r="T2344" s="399">
        <v>13.968500000000001</v>
      </c>
      <c r="U2344" s="399">
        <v>12.3978</v>
      </c>
      <c r="V2344" s="399">
        <v>3.2827000000000002</v>
      </c>
      <c r="W2344" s="399">
        <v>3.6520999999999999</v>
      </c>
      <c r="X2344" s="399">
        <v>1.8122</v>
      </c>
      <c r="Y2344" s="399">
        <v>5.2803000000000004</v>
      </c>
      <c r="Z2344" s="399">
        <v>10.6738</v>
      </c>
    </row>
    <row r="2345" spans="1:26">
      <c r="A2345" s="402">
        <v>45926</v>
      </c>
      <c r="B2345" s="400">
        <v>0.46529999999999999</v>
      </c>
      <c r="C2345" s="400">
        <v>0.48559999999999998</v>
      </c>
      <c r="D2345" s="400">
        <v>1.8687</v>
      </c>
      <c r="E2345" s="400">
        <v>1.8528</v>
      </c>
      <c r="F2345" s="400">
        <v>6.2712000000000003</v>
      </c>
      <c r="G2345" s="400">
        <v>6.3247</v>
      </c>
      <c r="H2345" s="400">
        <v>4.3818000000000001</v>
      </c>
      <c r="I2345" s="400">
        <v>6.8924000000000003</v>
      </c>
      <c r="J2345" s="400">
        <v>6.6395</v>
      </c>
      <c r="K2345" s="400">
        <v>5.7201000000000004</v>
      </c>
      <c r="L2345" s="400">
        <v>10.616400000000001</v>
      </c>
      <c r="M2345" s="400">
        <v>5.8384999999999998</v>
      </c>
      <c r="N2345" s="400">
        <v>6.7964000000000002</v>
      </c>
      <c r="O2345" s="400">
        <v>3.7559999999999998</v>
      </c>
      <c r="P2345" s="399">
        <v>2.3231000000000002</v>
      </c>
      <c r="Q2345" s="399">
        <v>5.3842999999999996</v>
      </c>
      <c r="R2345" s="399">
        <v>5.4691000000000001</v>
      </c>
      <c r="S2345" s="399">
        <v>5.3322000000000003</v>
      </c>
      <c r="T2345" s="399">
        <v>13.976699999999999</v>
      </c>
      <c r="U2345" s="399">
        <v>12.404999999999999</v>
      </c>
      <c r="V2345" s="399">
        <v>3.2799</v>
      </c>
      <c r="W2345" s="399">
        <v>3.6488</v>
      </c>
      <c r="X2345" s="399">
        <v>1.8098000000000001</v>
      </c>
      <c r="Y2345" s="399">
        <v>5.2797000000000001</v>
      </c>
      <c r="Z2345" s="399">
        <v>10.678100000000001</v>
      </c>
    </row>
    <row r="2346" spans="1:26">
      <c r="A2346" s="402">
        <v>45929</v>
      </c>
      <c r="B2346" s="400">
        <v>0.45729999999999998</v>
      </c>
      <c r="C2346" s="400">
        <v>0.47749999999999998</v>
      </c>
      <c r="D2346" s="400">
        <v>1.8609</v>
      </c>
      <c r="E2346" s="400">
        <v>1.8449</v>
      </c>
      <c r="F2346" s="400">
        <v>6.2839</v>
      </c>
      <c r="G2346" s="400">
        <v>6.3316999999999997</v>
      </c>
      <c r="H2346" s="400">
        <v>4.3795999999999999</v>
      </c>
      <c r="I2346" s="400">
        <v>6.9058000000000002</v>
      </c>
      <c r="J2346" s="400">
        <v>6.6520999999999999</v>
      </c>
      <c r="K2346" s="400">
        <v>5.7317</v>
      </c>
      <c r="L2346" s="400">
        <v>10.631500000000001</v>
      </c>
      <c r="M2346" s="400">
        <v>5.8491</v>
      </c>
      <c r="N2346" s="400">
        <v>6.8151000000000002</v>
      </c>
      <c r="O2346" s="400">
        <v>3.7414999999999998</v>
      </c>
      <c r="P2346" s="399">
        <v>2.3203</v>
      </c>
      <c r="Q2346" s="399">
        <v>5.3769999999999998</v>
      </c>
      <c r="R2346" s="399">
        <v>5.4626999999999999</v>
      </c>
      <c r="S2346" s="399">
        <v>5.3254000000000001</v>
      </c>
      <c r="T2346" s="399">
        <v>14.004799999999999</v>
      </c>
      <c r="U2346" s="399">
        <v>12.4229</v>
      </c>
      <c r="V2346" s="399">
        <v>3.2717999999999998</v>
      </c>
      <c r="W2346" s="399">
        <v>3.6360000000000001</v>
      </c>
      <c r="X2346" s="399">
        <v>1.8026</v>
      </c>
      <c r="Y2346" s="399">
        <v>5.2742000000000004</v>
      </c>
      <c r="Z2346" s="399">
        <v>10.6868</v>
      </c>
    </row>
    <row r="2347" spans="1:26">
      <c r="A2347" s="402">
        <v>45930</v>
      </c>
      <c r="B2347" s="400">
        <v>0.4546</v>
      </c>
      <c r="C2347" s="400">
        <v>0.4748</v>
      </c>
      <c r="D2347" s="400">
        <v>1.8583000000000001</v>
      </c>
      <c r="E2347" s="400">
        <v>1.8423</v>
      </c>
      <c r="F2347" s="400">
        <v>6.2797999999999998</v>
      </c>
      <c r="G2347" s="400">
        <v>6.3291000000000004</v>
      </c>
      <c r="H2347" s="400">
        <v>4.3771000000000004</v>
      </c>
      <c r="I2347" s="400">
        <v>6.9016000000000002</v>
      </c>
      <c r="J2347" s="400">
        <v>6.6505999999999998</v>
      </c>
      <c r="K2347" s="400">
        <v>5.7282000000000002</v>
      </c>
      <c r="L2347" s="400">
        <v>10.6211</v>
      </c>
      <c r="M2347" s="400">
        <v>5.84</v>
      </c>
      <c r="N2347" s="400">
        <v>6.8048999999999999</v>
      </c>
      <c r="O2347" s="400">
        <v>3.7382</v>
      </c>
      <c r="P2347" s="399">
        <v>2.3309000000000002</v>
      </c>
      <c r="Q2347" s="399">
        <v>5.3737000000000004</v>
      </c>
      <c r="R2347" s="399">
        <v>5.4603000000000002</v>
      </c>
      <c r="S2347" s="399">
        <v>5.3228999999999997</v>
      </c>
      <c r="T2347" s="399">
        <v>13.998200000000001</v>
      </c>
      <c r="U2347" s="399">
        <v>12.419499999999999</v>
      </c>
      <c r="V2347" s="399">
        <v>3.2707000000000002</v>
      </c>
      <c r="W2347" s="399">
        <v>3.6332</v>
      </c>
      <c r="X2347" s="399">
        <v>1.8001</v>
      </c>
      <c r="Y2347" s="399">
        <v>5.2725</v>
      </c>
      <c r="Z2347" s="399">
        <v>10.683400000000001</v>
      </c>
    </row>
    <row r="2348" spans="1:26">
      <c r="A2348" s="402">
        <v>45931</v>
      </c>
      <c r="B2348" s="400">
        <v>0.53720000000000001</v>
      </c>
      <c r="C2348" s="400">
        <v>0.50819999999999999</v>
      </c>
      <c r="D2348" s="400">
        <v>1.9411</v>
      </c>
      <c r="E2348" s="400">
        <v>1.9466000000000001</v>
      </c>
      <c r="F2348" s="400">
        <v>6.3621999999999996</v>
      </c>
      <c r="G2348" s="400">
        <v>6.4020000000000001</v>
      </c>
      <c r="H2348" s="400">
        <v>4.4762000000000004</v>
      </c>
      <c r="I2348" s="400">
        <v>6.9694000000000003</v>
      </c>
      <c r="J2348" s="400">
        <v>6.6965000000000003</v>
      </c>
      <c r="K2348" s="400">
        <v>5.7706999999999997</v>
      </c>
      <c r="L2348" s="400">
        <v>10.668200000000001</v>
      </c>
      <c r="M2348" s="400">
        <v>5.9284999999999997</v>
      </c>
      <c r="N2348" s="400">
        <v>6.8707000000000003</v>
      </c>
      <c r="O2348" s="400">
        <v>3.8134999999999999</v>
      </c>
      <c r="P2348" s="399">
        <v>2.4003999999999999</v>
      </c>
      <c r="Q2348" s="399">
        <v>5.4614000000000003</v>
      </c>
      <c r="R2348" s="399">
        <v>5.4622999999999999</v>
      </c>
      <c r="S2348" s="399">
        <v>5.3150000000000004</v>
      </c>
      <c r="T2348" s="399">
        <v>13.989699999999999</v>
      </c>
      <c r="U2348" s="399">
        <v>12.4842</v>
      </c>
      <c r="V2348" s="399">
        <v>3.3567999999999998</v>
      </c>
      <c r="W2348" s="399">
        <v>3.7080000000000002</v>
      </c>
      <c r="X2348" s="399">
        <v>1.9032</v>
      </c>
      <c r="Y2348" s="399">
        <v>5.3463000000000003</v>
      </c>
      <c r="Z2348" s="399">
        <v>10.731299999999999</v>
      </c>
    </row>
    <row r="2349" spans="1:26">
      <c r="A2349" s="402">
        <v>45932</v>
      </c>
      <c r="B2349" s="400">
        <v>0.53449999999999998</v>
      </c>
      <c r="C2349" s="400">
        <v>0.50539999999999996</v>
      </c>
      <c r="D2349" s="400">
        <v>1.9382999999999999</v>
      </c>
      <c r="E2349" s="400">
        <v>1.9435</v>
      </c>
      <c r="F2349" s="400">
        <v>6.3643000000000001</v>
      </c>
      <c r="G2349" s="400">
        <v>6.4005999999999998</v>
      </c>
      <c r="H2349" s="400">
        <v>4.4766000000000004</v>
      </c>
      <c r="I2349" s="400">
        <v>6.9718999999999998</v>
      </c>
      <c r="J2349" s="400">
        <v>6.6955999999999998</v>
      </c>
      <c r="K2349" s="400">
        <v>5.7758000000000003</v>
      </c>
      <c r="L2349" s="400">
        <v>10.659000000000001</v>
      </c>
      <c r="M2349" s="400">
        <v>5.9367000000000001</v>
      </c>
      <c r="N2349" s="400">
        <v>6.8810000000000002</v>
      </c>
      <c r="O2349" s="400">
        <v>3.8111000000000002</v>
      </c>
      <c r="P2349" s="399">
        <v>2.3997999999999999</v>
      </c>
      <c r="Q2349" s="399">
        <v>5.46</v>
      </c>
      <c r="R2349" s="399">
        <v>5.4593999999999996</v>
      </c>
      <c r="S2349" s="399">
        <v>5.3117999999999999</v>
      </c>
      <c r="T2349" s="399">
        <v>13.9975</v>
      </c>
      <c r="U2349" s="399">
        <v>12.484299999999999</v>
      </c>
      <c r="V2349" s="399">
        <v>3.3563000000000001</v>
      </c>
      <c r="W2349" s="399">
        <v>3.7071000000000001</v>
      </c>
      <c r="X2349" s="399">
        <v>1.9011</v>
      </c>
      <c r="Y2349" s="399">
        <v>5.3455000000000004</v>
      </c>
      <c r="Z2349" s="399">
        <v>10.736700000000001</v>
      </c>
    </row>
    <row r="2350" spans="1:26">
      <c r="A2350" s="402">
        <v>45933</v>
      </c>
      <c r="B2350" s="400">
        <v>0.53180000000000005</v>
      </c>
      <c r="C2350" s="400">
        <v>0.50270000000000004</v>
      </c>
      <c r="D2350" s="400">
        <v>1.9356</v>
      </c>
      <c r="E2350" s="400">
        <v>1.9408000000000001</v>
      </c>
      <c r="F2350" s="400">
        <v>6.3657000000000004</v>
      </c>
      <c r="G2350" s="400">
        <v>6.4019000000000004</v>
      </c>
      <c r="H2350" s="400">
        <v>4.4752999999999998</v>
      </c>
      <c r="I2350" s="400">
        <v>6.9733999999999998</v>
      </c>
      <c r="J2350" s="400">
        <v>6.6929999999999996</v>
      </c>
      <c r="K2350" s="400">
        <v>5.7663000000000002</v>
      </c>
      <c r="L2350" s="400">
        <v>10.661099999999999</v>
      </c>
      <c r="M2350" s="400">
        <v>5.9298000000000002</v>
      </c>
      <c r="N2350" s="400">
        <v>6.8731999999999998</v>
      </c>
      <c r="O2350" s="400">
        <v>3.8071999999999999</v>
      </c>
      <c r="P2350" s="399">
        <v>2.3925000000000001</v>
      </c>
      <c r="Q2350" s="399">
        <v>5.4565000000000001</v>
      </c>
      <c r="R2350" s="399">
        <v>5.4570999999999996</v>
      </c>
      <c r="S2350" s="399">
        <v>5.3093000000000004</v>
      </c>
      <c r="T2350" s="399">
        <v>14.000500000000001</v>
      </c>
      <c r="U2350" s="399">
        <v>12.4879</v>
      </c>
      <c r="V2350" s="399">
        <v>3.3540999999999999</v>
      </c>
      <c r="W2350" s="399">
        <v>3.7033</v>
      </c>
      <c r="X2350" s="399">
        <v>1.8985000000000001</v>
      </c>
      <c r="Y2350" s="399">
        <v>5.3437999999999999</v>
      </c>
      <c r="Z2350" s="399">
        <v>10.739800000000001</v>
      </c>
    </row>
    <row r="2351" spans="1:26">
      <c r="A2351" s="402">
        <v>45936</v>
      </c>
      <c r="B2351" s="400">
        <v>0.52380000000000004</v>
      </c>
      <c r="C2351" s="400">
        <v>0.49459999999999998</v>
      </c>
      <c r="D2351" s="400">
        <v>1.9276</v>
      </c>
      <c r="E2351" s="400">
        <v>1.9328000000000001</v>
      </c>
      <c r="F2351" s="400">
        <v>6.3437999999999999</v>
      </c>
      <c r="G2351" s="400">
        <v>6.3853</v>
      </c>
      <c r="H2351" s="400">
        <v>4.4660000000000002</v>
      </c>
      <c r="I2351" s="400">
        <v>6.9508999999999999</v>
      </c>
      <c r="J2351" s="400">
        <v>6.6563999999999997</v>
      </c>
      <c r="K2351" s="400">
        <v>5.7397999999999998</v>
      </c>
      <c r="L2351" s="400">
        <v>10.578099999999999</v>
      </c>
      <c r="M2351" s="400">
        <v>5.9109999999999996</v>
      </c>
      <c r="N2351" s="400">
        <v>6.8487</v>
      </c>
      <c r="O2351" s="400">
        <v>3.7947000000000002</v>
      </c>
      <c r="P2351" s="399">
        <v>2.3893</v>
      </c>
      <c r="Q2351" s="399">
        <v>5.4481000000000002</v>
      </c>
      <c r="R2351" s="399">
        <v>5.4481999999999999</v>
      </c>
      <c r="S2351" s="399">
        <v>5.3007</v>
      </c>
      <c r="T2351" s="399">
        <v>13.9686</v>
      </c>
      <c r="U2351" s="399">
        <v>12.466200000000001</v>
      </c>
      <c r="V2351" s="399">
        <v>3.3458000000000001</v>
      </c>
      <c r="W2351" s="399">
        <v>3.6922000000000001</v>
      </c>
      <c r="X2351" s="399">
        <v>1.8907</v>
      </c>
      <c r="Y2351" s="399">
        <v>5.3357999999999999</v>
      </c>
      <c r="Z2351" s="399">
        <v>10.7257</v>
      </c>
    </row>
    <row r="2352" spans="1:26">
      <c r="A2352" s="402">
        <v>45937</v>
      </c>
      <c r="B2352" s="400">
        <v>0.52110000000000001</v>
      </c>
      <c r="C2352" s="400">
        <v>0.49180000000000001</v>
      </c>
      <c r="D2352" s="400">
        <v>1.9248000000000001</v>
      </c>
      <c r="E2352" s="400">
        <v>1.93</v>
      </c>
      <c r="F2352" s="400">
        <v>6.3345000000000002</v>
      </c>
      <c r="G2352" s="400">
        <v>6.3803999999999998</v>
      </c>
      <c r="H2352" s="400">
        <v>4.4626999999999999</v>
      </c>
      <c r="I2352" s="400">
        <v>6.9413</v>
      </c>
      <c r="J2352" s="400">
        <v>6.6538000000000004</v>
      </c>
      <c r="K2352" s="400">
        <v>5.7504</v>
      </c>
      <c r="L2352" s="400">
        <v>10.583500000000001</v>
      </c>
      <c r="M2352" s="400">
        <v>5.9158999999999997</v>
      </c>
      <c r="N2352" s="400">
        <v>6.8543000000000003</v>
      </c>
      <c r="O2352" s="400">
        <v>3.7911000000000001</v>
      </c>
      <c r="P2352" s="399">
        <v>2.3999000000000001</v>
      </c>
      <c r="Q2352" s="399">
        <v>5.4497</v>
      </c>
      <c r="R2352" s="399">
        <v>5.4451000000000001</v>
      </c>
      <c r="S2352" s="399">
        <v>5.2979000000000003</v>
      </c>
      <c r="T2352" s="399">
        <v>13.952999999999999</v>
      </c>
      <c r="U2352" s="399">
        <v>12.4589</v>
      </c>
      <c r="V2352" s="399">
        <v>3.3426999999999998</v>
      </c>
      <c r="W2352" s="399">
        <v>3.6892</v>
      </c>
      <c r="X2352" s="399">
        <v>1.8882000000000001</v>
      </c>
      <c r="Y2352" s="399">
        <v>5.3337000000000003</v>
      </c>
      <c r="Z2352" s="399">
        <v>10.719200000000001</v>
      </c>
    </row>
    <row r="2353" spans="1:26">
      <c r="A2353" s="402">
        <v>45938</v>
      </c>
      <c r="B2353" s="400">
        <v>0.51829999999999998</v>
      </c>
      <c r="C2353" s="400">
        <v>0.48909999999999998</v>
      </c>
      <c r="D2353" s="400">
        <v>1.9226000000000001</v>
      </c>
      <c r="E2353" s="400">
        <v>1.9278</v>
      </c>
      <c r="F2353" s="400">
        <v>6.3529999999999998</v>
      </c>
      <c r="G2353" s="400">
        <v>6.3978000000000002</v>
      </c>
      <c r="H2353" s="400">
        <v>4.4645999999999999</v>
      </c>
      <c r="I2353" s="400">
        <v>6.96</v>
      </c>
      <c r="J2353" s="400">
        <v>6.6555999999999997</v>
      </c>
      <c r="K2353" s="400">
        <v>5.7499000000000002</v>
      </c>
      <c r="L2353" s="400">
        <v>10.5831</v>
      </c>
      <c r="M2353" s="400">
        <v>5.9173</v>
      </c>
      <c r="N2353" s="400">
        <v>6.8531000000000004</v>
      </c>
      <c r="O2353" s="400">
        <v>3.786</v>
      </c>
      <c r="P2353" s="399">
        <v>2.4310999999999998</v>
      </c>
      <c r="Q2353" s="399">
        <v>5.4534000000000002</v>
      </c>
      <c r="R2353" s="399">
        <v>5.4450000000000003</v>
      </c>
      <c r="S2353" s="399">
        <v>5.2976000000000001</v>
      </c>
      <c r="T2353" s="399">
        <v>13.9839</v>
      </c>
      <c r="U2353" s="399">
        <v>12.488899999999999</v>
      </c>
      <c r="V2353" s="399">
        <v>3.3378999999999999</v>
      </c>
      <c r="W2353" s="399">
        <v>3.6844999999999999</v>
      </c>
      <c r="X2353" s="399">
        <v>1.8859999999999999</v>
      </c>
      <c r="Y2353" s="399">
        <v>5.3331999999999997</v>
      </c>
      <c r="Z2353" s="399">
        <v>10.728</v>
      </c>
    </row>
    <row r="2354" spans="1:26">
      <c r="A2354" s="402">
        <v>45939</v>
      </c>
      <c r="B2354" s="400">
        <v>0.51570000000000005</v>
      </c>
      <c r="C2354" s="400">
        <v>0.4864</v>
      </c>
      <c r="D2354" s="400">
        <v>1.9197</v>
      </c>
      <c r="E2354" s="400">
        <v>1.9248000000000001</v>
      </c>
      <c r="F2354" s="400">
        <v>6.3437999999999999</v>
      </c>
      <c r="G2354" s="400">
        <v>6.3882000000000003</v>
      </c>
      <c r="H2354" s="400">
        <v>4.4592999999999998</v>
      </c>
      <c r="I2354" s="400">
        <v>6.9509999999999996</v>
      </c>
      <c r="J2354" s="400">
        <v>6.6470000000000002</v>
      </c>
      <c r="K2354" s="400">
        <v>5.7450000000000001</v>
      </c>
      <c r="L2354" s="400">
        <v>10.571</v>
      </c>
      <c r="M2354" s="400">
        <v>5.9086999999999996</v>
      </c>
      <c r="N2354" s="400">
        <v>6.8411</v>
      </c>
      <c r="O2354" s="400">
        <v>3.7747999999999999</v>
      </c>
      <c r="P2354" s="399">
        <v>2.4548000000000001</v>
      </c>
      <c r="Q2354" s="399">
        <v>5.4545000000000003</v>
      </c>
      <c r="R2354" s="399">
        <v>5.4409999999999998</v>
      </c>
      <c r="S2354" s="399">
        <v>5.2937000000000003</v>
      </c>
      <c r="T2354" s="399">
        <v>13.9725</v>
      </c>
      <c r="U2354" s="399">
        <v>12.4756</v>
      </c>
      <c r="V2354" s="399">
        <v>3.3342000000000001</v>
      </c>
      <c r="W2354" s="399">
        <v>3.6753</v>
      </c>
      <c r="X2354" s="399">
        <v>1.8832</v>
      </c>
      <c r="Y2354" s="399">
        <v>5.3292000000000002</v>
      </c>
      <c r="Z2354" s="399">
        <v>10.7201</v>
      </c>
    </row>
    <row r="2355" spans="1:26">
      <c r="A2355" s="402">
        <v>45940</v>
      </c>
      <c r="B2355" s="400">
        <v>0.5131</v>
      </c>
      <c r="C2355" s="400">
        <v>0.48370000000000002</v>
      </c>
      <c r="D2355" s="400">
        <v>1.9177999999999999</v>
      </c>
      <c r="E2355" s="400">
        <v>1.9227000000000001</v>
      </c>
      <c r="F2355" s="400">
        <v>6.3689999999999998</v>
      </c>
      <c r="G2355" s="400">
        <v>6.4046000000000003</v>
      </c>
      <c r="H2355" s="400">
        <v>4.4614000000000003</v>
      </c>
      <c r="I2355" s="400">
        <v>6.9767000000000001</v>
      </c>
      <c r="J2355" s="400">
        <v>6.6710000000000003</v>
      </c>
      <c r="K2355" s="400">
        <v>5.7796000000000003</v>
      </c>
      <c r="L2355" s="400">
        <v>10.568</v>
      </c>
      <c r="M2355" s="400">
        <v>5.9267000000000003</v>
      </c>
      <c r="N2355" s="400">
        <v>6.8666</v>
      </c>
      <c r="O2355" s="400">
        <v>3.7686999999999999</v>
      </c>
      <c r="P2355" s="399">
        <v>2.5114999999999998</v>
      </c>
      <c r="Q2355" s="399">
        <v>5.4509999999999996</v>
      </c>
      <c r="R2355" s="399">
        <v>5.4417</v>
      </c>
      <c r="S2355" s="399">
        <v>5.2931999999999997</v>
      </c>
      <c r="T2355" s="399">
        <v>14.0161</v>
      </c>
      <c r="U2355" s="399">
        <v>12.5045</v>
      </c>
      <c r="V2355" s="399">
        <v>3.3249</v>
      </c>
      <c r="W2355" s="399">
        <v>3.6684000000000001</v>
      </c>
      <c r="X2355" s="399">
        <v>1.8807</v>
      </c>
      <c r="Y2355" s="399">
        <v>5.3285999999999998</v>
      </c>
      <c r="Z2355" s="399">
        <v>10.7319</v>
      </c>
    </row>
    <row r="2356" spans="1:26">
      <c r="A2356" s="402">
        <v>45943</v>
      </c>
      <c r="B2356" s="400">
        <v>0.505</v>
      </c>
      <c r="C2356" s="400">
        <v>0.47560000000000002</v>
      </c>
      <c r="D2356" s="400">
        <v>1.9100999999999999</v>
      </c>
      <c r="E2356" s="400">
        <v>1.915</v>
      </c>
      <c r="F2356" s="400">
        <v>6.3609</v>
      </c>
      <c r="G2356" s="400">
        <v>6.3986999999999998</v>
      </c>
      <c r="H2356" s="400">
        <v>4.4532999999999996</v>
      </c>
      <c r="I2356" s="400">
        <v>6.9683999999999999</v>
      </c>
      <c r="J2356" s="400">
        <v>6.6635</v>
      </c>
      <c r="K2356" s="400">
        <v>5.7716000000000003</v>
      </c>
      <c r="L2356" s="400">
        <v>10.56</v>
      </c>
      <c r="M2356" s="400">
        <v>5.9199000000000002</v>
      </c>
      <c r="N2356" s="400">
        <v>6.8592000000000004</v>
      </c>
      <c r="O2356" s="400">
        <v>3.7606999999999999</v>
      </c>
      <c r="P2356" s="399">
        <v>2.5428000000000002</v>
      </c>
      <c r="Q2356" s="399">
        <v>5.4443000000000001</v>
      </c>
      <c r="R2356" s="399">
        <v>5.4344000000000001</v>
      </c>
      <c r="S2356" s="399">
        <v>5.2861000000000002</v>
      </c>
      <c r="T2356" s="399">
        <v>14.0061</v>
      </c>
      <c r="U2356" s="399">
        <v>12.4998</v>
      </c>
      <c r="V2356" s="399">
        <v>3.3147000000000002</v>
      </c>
      <c r="W2356" s="399">
        <v>3.6600999999999999</v>
      </c>
      <c r="X2356" s="399">
        <v>1.873</v>
      </c>
      <c r="Y2356" s="399">
        <v>5.3216000000000001</v>
      </c>
      <c r="Z2356" s="399">
        <v>10.721</v>
      </c>
    </row>
    <row r="2357" spans="1:26">
      <c r="A2357" s="402">
        <v>45944</v>
      </c>
      <c r="B2357" s="400">
        <v>0.50239999999999996</v>
      </c>
      <c r="C2357" s="400">
        <v>0.47289999999999999</v>
      </c>
      <c r="D2357" s="400">
        <v>1.9077999999999999</v>
      </c>
      <c r="E2357" s="400">
        <v>1.9124000000000001</v>
      </c>
      <c r="F2357" s="400">
        <v>6.3780999999999999</v>
      </c>
      <c r="G2357" s="400">
        <v>6.4095000000000004</v>
      </c>
      <c r="H2357" s="400">
        <v>4.4524999999999997</v>
      </c>
      <c r="I2357" s="400">
        <v>6.9859999999999998</v>
      </c>
      <c r="J2357" s="400">
        <v>6.6753999999999998</v>
      </c>
      <c r="K2357" s="400">
        <v>5.7763999999999998</v>
      </c>
      <c r="L2357" s="400">
        <v>10.5505</v>
      </c>
      <c r="M2357" s="400">
        <v>5.9212999999999996</v>
      </c>
      <c r="N2357" s="400">
        <v>6.8620000000000001</v>
      </c>
      <c r="O2357" s="400">
        <v>3.7584</v>
      </c>
      <c r="P2357" s="399">
        <v>2.5455000000000001</v>
      </c>
      <c r="Q2357" s="399">
        <v>5.4413999999999998</v>
      </c>
      <c r="R2357" s="399">
        <v>5.4336000000000002</v>
      </c>
      <c r="S2357" s="399">
        <v>5.2846000000000002</v>
      </c>
      <c r="T2357" s="399">
        <v>14.036099999999999</v>
      </c>
      <c r="U2357" s="399">
        <v>12.519</v>
      </c>
      <c r="V2357" s="399">
        <v>3.3117000000000001</v>
      </c>
      <c r="W2357" s="399">
        <v>3.6574</v>
      </c>
      <c r="X2357" s="399">
        <v>1.8702000000000001</v>
      </c>
      <c r="Y2357" s="399">
        <v>5.3193999999999999</v>
      </c>
      <c r="Z2357" s="399">
        <v>10.7242</v>
      </c>
    </row>
    <row r="2358" spans="1:26">
      <c r="A2358" s="402">
        <v>45945</v>
      </c>
      <c r="B2358" s="400">
        <v>0.49980000000000002</v>
      </c>
      <c r="C2358" s="400">
        <v>0.4708</v>
      </c>
      <c r="D2358" s="400">
        <v>1.9065000000000001</v>
      </c>
      <c r="E2358" s="400">
        <v>1.9112</v>
      </c>
      <c r="F2358" s="400">
        <v>6.4020999999999999</v>
      </c>
      <c r="G2358" s="400">
        <v>6.4249000000000001</v>
      </c>
      <c r="H2358" s="400">
        <v>4.4607000000000001</v>
      </c>
      <c r="I2358" s="400">
        <v>7.0103999999999997</v>
      </c>
      <c r="J2358" s="400">
        <v>6.6852</v>
      </c>
      <c r="K2358" s="400">
        <v>5.7691999999999997</v>
      </c>
      <c r="L2358" s="400">
        <v>10.563800000000001</v>
      </c>
      <c r="M2358" s="400">
        <v>5.9287000000000001</v>
      </c>
      <c r="N2358" s="400">
        <v>6.8738999999999999</v>
      </c>
      <c r="O2358" s="400">
        <v>3.7721</v>
      </c>
      <c r="P2358" s="399">
        <v>2.4763000000000002</v>
      </c>
      <c r="Q2358" s="399">
        <v>5.4492000000000003</v>
      </c>
      <c r="R2358" s="399">
        <v>5.4337999999999997</v>
      </c>
      <c r="S2358" s="399">
        <v>5.2840999999999996</v>
      </c>
      <c r="T2358" s="399">
        <v>14.0762</v>
      </c>
      <c r="U2358" s="399">
        <v>12.543699999999999</v>
      </c>
      <c r="V2358" s="399">
        <v>3.3197000000000001</v>
      </c>
      <c r="W2358" s="399">
        <v>3.6692999999999998</v>
      </c>
      <c r="X2358" s="399">
        <v>1.8687</v>
      </c>
      <c r="Y2358" s="399">
        <v>5.3224</v>
      </c>
      <c r="Z2358" s="399">
        <v>10.7537</v>
      </c>
    </row>
    <row r="2359" spans="1:26">
      <c r="A2359" s="402">
        <v>45946</v>
      </c>
      <c r="B2359" s="400">
        <v>0.49709999999999999</v>
      </c>
      <c r="C2359" s="400">
        <v>0.46800000000000003</v>
      </c>
      <c r="D2359" s="400">
        <v>1.9037999999999999</v>
      </c>
      <c r="E2359" s="400">
        <v>1.9085000000000001</v>
      </c>
      <c r="F2359" s="400">
        <v>6.3910999999999998</v>
      </c>
      <c r="G2359" s="400">
        <v>6.4194000000000004</v>
      </c>
      <c r="H2359" s="400">
        <v>4.4561999999999999</v>
      </c>
      <c r="I2359" s="400">
        <v>6.9989999999999997</v>
      </c>
      <c r="J2359" s="400">
        <v>6.6931000000000003</v>
      </c>
      <c r="K2359" s="400">
        <v>5.7840999999999996</v>
      </c>
      <c r="L2359" s="400">
        <v>10.587400000000001</v>
      </c>
      <c r="M2359" s="400">
        <v>5.9359000000000002</v>
      </c>
      <c r="N2359" s="400">
        <v>6.8887</v>
      </c>
      <c r="O2359" s="400">
        <v>3.7665000000000002</v>
      </c>
      <c r="P2359" s="399">
        <v>2.4662000000000002</v>
      </c>
      <c r="Q2359" s="399">
        <v>5.4489000000000001</v>
      </c>
      <c r="R2359" s="399">
        <v>5.431</v>
      </c>
      <c r="S2359" s="399">
        <v>5.2816999999999998</v>
      </c>
      <c r="T2359" s="399">
        <v>14.056900000000001</v>
      </c>
      <c r="U2359" s="399">
        <v>12.5345</v>
      </c>
      <c r="V2359" s="399">
        <v>3.3169</v>
      </c>
      <c r="W2359" s="399">
        <v>3.6642000000000001</v>
      </c>
      <c r="X2359" s="399">
        <v>1.8661000000000001</v>
      </c>
      <c r="Y2359" s="399">
        <v>5.3197000000000001</v>
      </c>
      <c r="Z2359" s="399">
        <v>10.742800000000001</v>
      </c>
    </row>
    <row r="2360" spans="1:26">
      <c r="A2360" s="402">
        <v>45947</v>
      </c>
      <c r="B2360" s="400">
        <v>0.4945</v>
      </c>
      <c r="C2360" s="400">
        <v>0.46529999999999999</v>
      </c>
      <c r="D2360" s="400">
        <v>1.9011</v>
      </c>
      <c r="E2360" s="400">
        <v>1.9056</v>
      </c>
      <c r="F2360" s="400">
        <v>6.3815999999999997</v>
      </c>
      <c r="G2360" s="400">
        <v>6.4104999999999999</v>
      </c>
      <c r="H2360" s="400">
        <v>4.4508000000000001</v>
      </c>
      <c r="I2360" s="400">
        <v>6.9893000000000001</v>
      </c>
      <c r="J2360" s="400">
        <v>6.6879999999999997</v>
      </c>
      <c r="K2360" s="400">
        <v>5.7766000000000002</v>
      </c>
      <c r="L2360" s="400">
        <v>10.5829</v>
      </c>
      <c r="M2360" s="400">
        <v>5.9268000000000001</v>
      </c>
      <c r="N2360" s="400">
        <v>6.8776000000000002</v>
      </c>
      <c r="O2360" s="400">
        <v>3.7612999999999999</v>
      </c>
      <c r="P2360" s="399">
        <v>2.4956999999999998</v>
      </c>
      <c r="Q2360" s="399">
        <v>5.4440999999999997</v>
      </c>
      <c r="R2360" s="399">
        <v>5.4279000000000002</v>
      </c>
      <c r="S2360" s="399">
        <v>5.2782999999999998</v>
      </c>
      <c r="T2360" s="399">
        <v>14.042400000000001</v>
      </c>
      <c r="U2360" s="399">
        <v>12.5223</v>
      </c>
      <c r="V2360" s="399">
        <v>3.3125</v>
      </c>
      <c r="W2360" s="399">
        <v>3.6591999999999998</v>
      </c>
      <c r="X2360" s="399">
        <v>1.8631</v>
      </c>
      <c r="Y2360" s="399">
        <v>5.3163999999999998</v>
      </c>
      <c r="Z2360" s="399">
        <v>10.732200000000001</v>
      </c>
    </row>
    <row r="2361" spans="1:26">
      <c r="A2361" s="402">
        <v>45950</v>
      </c>
      <c r="B2361" s="400">
        <v>0.4864</v>
      </c>
      <c r="C2361" s="400">
        <v>0.45710000000000001</v>
      </c>
      <c r="D2361" s="400">
        <v>1.8931</v>
      </c>
      <c r="E2361" s="400">
        <v>1.8975</v>
      </c>
      <c r="F2361" s="400">
        <v>6.3772000000000002</v>
      </c>
      <c r="G2361" s="400">
        <v>6.4082999999999997</v>
      </c>
      <c r="H2361" s="400">
        <v>4.4443999999999999</v>
      </c>
      <c r="I2361" s="400">
        <v>6.9855</v>
      </c>
      <c r="J2361" s="400">
        <v>6.6848999999999998</v>
      </c>
      <c r="K2361" s="400">
        <v>5.7790999999999997</v>
      </c>
      <c r="L2361" s="400">
        <v>10.5793</v>
      </c>
      <c r="M2361" s="400">
        <v>5.9295999999999998</v>
      </c>
      <c r="N2361" s="400">
        <v>6.8834</v>
      </c>
      <c r="O2361" s="400">
        <v>3.7551999999999999</v>
      </c>
      <c r="P2361" s="399">
        <v>2.4611000000000001</v>
      </c>
      <c r="Q2361" s="399">
        <v>5.4378000000000002</v>
      </c>
      <c r="R2361" s="399">
        <v>5.4215</v>
      </c>
      <c r="S2361" s="399">
        <v>5.2705000000000002</v>
      </c>
      <c r="T2361" s="399">
        <v>14.040800000000001</v>
      </c>
      <c r="U2361" s="399">
        <v>12.5244</v>
      </c>
      <c r="V2361" s="399">
        <v>3.3062999999999998</v>
      </c>
      <c r="W2361" s="399">
        <v>3.653</v>
      </c>
      <c r="X2361" s="399">
        <v>1.8554999999999999</v>
      </c>
      <c r="Y2361" s="399">
        <v>5.31</v>
      </c>
      <c r="Z2361" s="399">
        <v>10.731</v>
      </c>
    </row>
    <row r="2362" spans="1:26">
      <c r="A2362" s="402">
        <v>45951</v>
      </c>
      <c r="B2362" s="400">
        <v>0.48370000000000002</v>
      </c>
      <c r="C2362" s="400">
        <v>0.45440000000000003</v>
      </c>
      <c r="D2362" s="400">
        <v>1.8906000000000001</v>
      </c>
      <c r="E2362" s="400">
        <v>1.8948</v>
      </c>
      <c r="F2362" s="400">
        <v>6.3891</v>
      </c>
      <c r="G2362" s="400">
        <v>6.4181999999999997</v>
      </c>
      <c r="H2362" s="400">
        <v>4.4462999999999999</v>
      </c>
      <c r="I2362" s="400">
        <v>6.9977999999999998</v>
      </c>
      <c r="J2362" s="400">
        <v>6.69</v>
      </c>
      <c r="K2362" s="400">
        <v>5.7892999999999999</v>
      </c>
      <c r="L2362" s="400">
        <v>10.575100000000001</v>
      </c>
      <c r="M2362" s="400">
        <v>5.9398999999999997</v>
      </c>
      <c r="N2362" s="400">
        <v>6.8944999999999999</v>
      </c>
      <c r="O2362" s="400">
        <v>3.7543000000000002</v>
      </c>
      <c r="P2362" s="399">
        <v>2.4260000000000002</v>
      </c>
      <c r="Q2362" s="399">
        <v>5.4339000000000004</v>
      </c>
      <c r="R2362" s="399">
        <v>5.42</v>
      </c>
      <c r="S2362" s="399">
        <v>5.2686999999999999</v>
      </c>
      <c r="T2362" s="399">
        <v>14.0627</v>
      </c>
      <c r="U2362" s="399">
        <v>12.5428</v>
      </c>
      <c r="V2362" s="399">
        <v>3.3052000000000001</v>
      </c>
      <c r="W2362" s="399">
        <v>3.6522000000000001</v>
      </c>
      <c r="X2362" s="399">
        <v>1.8531</v>
      </c>
      <c r="Y2362" s="399">
        <v>5.3090000000000002</v>
      </c>
      <c r="Z2362" s="399">
        <v>10.742000000000001</v>
      </c>
    </row>
    <row r="2363" spans="1:26">
      <c r="A2363" s="402">
        <v>45952</v>
      </c>
      <c r="B2363" s="400">
        <v>0.48099999999999998</v>
      </c>
      <c r="C2363" s="400">
        <v>0.45169999999999999</v>
      </c>
      <c r="D2363" s="400">
        <v>1.8877999999999999</v>
      </c>
      <c r="E2363" s="400">
        <v>1.8920999999999999</v>
      </c>
      <c r="F2363" s="400">
        <v>6.3821000000000003</v>
      </c>
      <c r="G2363" s="400">
        <v>6.4124999999999996</v>
      </c>
      <c r="H2363" s="400">
        <v>4.4424999999999999</v>
      </c>
      <c r="I2363" s="400">
        <v>6.9908000000000001</v>
      </c>
      <c r="J2363" s="400">
        <v>6.6894999999999998</v>
      </c>
      <c r="K2363" s="400">
        <v>5.7881</v>
      </c>
      <c r="L2363" s="400">
        <v>10.5749</v>
      </c>
      <c r="M2363" s="400">
        <v>5.9333</v>
      </c>
      <c r="N2363" s="400">
        <v>6.8860000000000001</v>
      </c>
      <c r="O2363" s="400">
        <v>3.7505999999999999</v>
      </c>
      <c r="P2363" s="399">
        <v>2.4230999999999998</v>
      </c>
      <c r="Q2363" s="399">
        <v>5.4311999999999996</v>
      </c>
      <c r="R2363" s="399">
        <v>5.4175000000000004</v>
      </c>
      <c r="S2363" s="399">
        <v>5.2659000000000002</v>
      </c>
      <c r="T2363" s="399">
        <v>14.051299999999999</v>
      </c>
      <c r="U2363" s="399">
        <v>12.5345</v>
      </c>
      <c r="V2363" s="399">
        <v>3.3031999999999999</v>
      </c>
      <c r="W2363" s="399">
        <v>3.6488</v>
      </c>
      <c r="X2363" s="399">
        <v>1.8504</v>
      </c>
      <c r="Y2363" s="399">
        <v>5.3064</v>
      </c>
      <c r="Z2363" s="399">
        <v>10.7355</v>
      </c>
    </row>
    <row r="2364" spans="1:26">
      <c r="A2364" s="402">
        <v>45953</v>
      </c>
      <c r="B2364" s="400">
        <v>0.4783</v>
      </c>
      <c r="C2364" s="400">
        <v>0.44900000000000001</v>
      </c>
      <c r="D2364" s="400">
        <v>1.8849</v>
      </c>
      <c r="E2364" s="400">
        <v>1.8892</v>
      </c>
      <c r="F2364" s="400">
        <v>6.3708999999999998</v>
      </c>
      <c r="G2364" s="400">
        <v>6.4036999999999997</v>
      </c>
      <c r="H2364" s="400">
        <v>4.4386000000000001</v>
      </c>
      <c r="I2364" s="400">
        <v>6.9794</v>
      </c>
      <c r="J2364" s="400">
        <v>6.6782000000000004</v>
      </c>
      <c r="K2364" s="400">
        <v>5.7682000000000002</v>
      </c>
      <c r="L2364" s="400">
        <v>10.593400000000001</v>
      </c>
      <c r="M2364" s="400">
        <v>5.9255000000000004</v>
      </c>
      <c r="N2364" s="400">
        <v>6.8764000000000003</v>
      </c>
      <c r="O2364" s="400">
        <v>3.7479</v>
      </c>
      <c r="P2364" s="399">
        <v>2.4325000000000001</v>
      </c>
      <c r="Q2364" s="399">
        <v>5.4292999999999996</v>
      </c>
      <c r="R2364" s="399">
        <v>5.4138000000000002</v>
      </c>
      <c r="S2364" s="399">
        <v>5.2624000000000004</v>
      </c>
      <c r="T2364" s="399">
        <v>14.0343</v>
      </c>
      <c r="U2364" s="399">
        <v>12.521800000000001</v>
      </c>
      <c r="V2364" s="399">
        <v>3.3014999999999999</v>
      </c>
      <c r="W2364" s="399">
        <v>3.6463000000000001</v>
      </c>
      <c r="X2364" s="399">
        <v>1.8474999999999999</v>
      </c>
      <c r="Y2364" s="399">
        <v>5.3038999999999996</v>
      </c>
      <c r="Z2364" s="399">
        <v>10.729100000000001</v>
      </c>
    </row>
    <row r="2365" spans="1:26">
      <c r="A2365" s="402">
        <v>45954</v>
      </c>
      <c r="B2365" s="400">
        <v>0.47549999999999998</v>
      </c>
      <c r="C2365" s="400">
        <v>0.44619999999999999</v>
      </c>
      <c r="D2365" s="400">
        <v>1.8813</v>
      </c>
      <c r="E2365" s="400">
        <v>1.8858999999999999</v>
      </c>
      <c r="F2365" s="400">
        <v>6.3445</v>
      </c>
      <c r="G2365" s="400">
        <v>6.3849</v>
      </c>
      <c r="H2365" s="400">
        <v>4.4311999999999996</v>
      </c>
      <c r="I2365" s="400">
        <v>6.9527000000000001</v>
      </c>
      <c r="J2365" s="400">
        <v>6.6685999999999996</v>
      </c>
      <c r="K2365" s="400">
        <v>5.7645</v>
      </c>
      <c r="L2365" s="400">
        <v>10.600300000000001</v>
      </c>
      <c r="M2365" s="400">
        <v>5.9256000000000002</v>
      </c>
      <c r="N2365" s="400">
        <v>6.8780999999999999</v>
      </c>
      <c r="O2365" s="400">
        <v>3.7481</v>
      </c>
      <c r="P2365" s="399">
        <v>2.4218000000000002</v>
      </c>
      <c r="Q2365" s="399">
        <v>5.4314999999999998</v>
      </c>
      <c r="R2365" s="399">
        <v>5.4078999999999997</v>
      </c>
      <c r="S2365" s="399">
        <v>5.2575000000000003</v>
      </c>
      <c r="T2365" s="399">
        <v>13.9918</v>
      </c>
      <c r="U2365" s="399">
        <v>12.491199999999999</v>
      </c>
      <c r="V2365" s="399">
        <v>3.2995999999999999</v>
      </c>
      <c r="W2365" s="399">
        <v>3.6459000000000001</v>
      </c>
      <c r="X2365" s="399">
        <v>1.8445</v>
      </c>
      <c r="Y2365" s="399">
        <v>5.2988999999999997</v>
      </c>
      <c r="Z2365" s="399">
        <v>10.7136</v>
      </c>
    </row>
    <row r="2366" spans="1:26">
      <c r="A2366" s="402">
        <v>45957</v>
      </c>
      <c r="B2366" s="400">
        <v>0.46739999999999998</v>
      </c>
      <c r="C2366" s="400">
        <v>0.43809999999999999</v>
      </c>
      <c r="D2366" s="400">
        <v>1.8752</v>
      </c>
      <c r="E2366" s="400">
        <v>1.8778999999999999</v>
      </c>
      <c r="F2366" s="400">
        <v>6.3505000000000003</v>
      </c>
      <c r="G2366" s="400">
        <v>6.3869999999999996</v>
      </c>
      <c r="H2366" s="400">
        <v>4.4278000000000004</v>
      </c>
      <c r="I2366" s="400">
        <v>6.9598000000000004</v>
      </c>
      <c r="J2366" s="400">
        <v>6.6677</v>
      </c>
      <c r="K2366" s="400">
        <v>5.7656999999999998</v>
      </c>
      <c r="L2366" s="400">
        <v>10.5809</v>
      </c>
      <c r="M2366" s="400">
        <v>5.9290000000000003</v>
      </c>
      <c r="N2366" s="400">
        <v>6.8852000000000002</v>
      </c>
      <c r="O2366" s="400">
        <v>3.7410000000000001</v>
      </c>
      <c r="P2366" s="399">
        <v>2.3885000000000001</v>
      </c>
      <c r="Q2366" s="399">
        <v>5.4288999999999996</v>
      </c>
      <c r="R2366" s="399">
        <v>5.4005999999999998</v>
      </c>
      <c r="S2366" s="399">
        <v>5.2503000000000002</v>
      </c>
      <c r="T2366" s="399">
        <v>14.0084</v>
      </c>
      <c r="U2366" s="399">
        <v>12.4998</v>
      </c>
      <c r="V2366" s="399">
        <v>3.2930999999999999</v>
      </c>
      <c r="W2366" s="399">
        <v>3.6389999999999998</v>
      </c>
      <c r="X2366" s="399">
        <v>1.8372999999999999</v>
      </c>
      <c r="Y2366" s="399">
        <v>5.2929000000000004</v>
      </c>
      <c r="Z2366" s="399">
        <v>10.717599999999999</v>
      </c>
    </row>
    <row r="2367" spans="1:26">
      <c r="A2367" s="402">
        <v>45958</v>
      </c>
      <c r="B2367" s="400">
        <v>0.4647</v>
      </c>
      <c r="C2367" s="400">
        <v>0.43540000000000001</v>
      </c>
      <c r="D2367" s="400">
        <v>1.8725000000000001</v>
      </c>
      <c r="E2367" s="400">
        <v>1.8752</v>
      </c>
      <c r="F2367" s="400">
        <v>6.3501000000000003</v>
      </c>
      <c r="G2367" s="400">
        <v>6.3864000000000001</v>
      </c>
      <c r="H2367" s="400">
        <v>4.4264999999999999</v>
      </c>
      <c r="I2367" s="400">
        <v>6.9595000000000002</v>
      </c>
      <c r="J2367" s="400">
        <v>6.6734999999999998</v>
      </c>
      <c r="K2367" s="400">
        <v>5.7691999999999997</v>
      </c>
      <c r="L2367" s="400">
        <v>10.5908</v>
      </c>
      <c r="M2367" s="400">
        <v>5.9271000000000003</v>
      </c>
      <c r="N2367" s="400">
        <v>6.8849999999999998</v>
      </c>
      <c r="O2367" s="400">
        <v>3.7393999999999998</v>
      </c>
      <c r="P2367" s="399">
        <v>2.3715999999999999</v>
      </c>
      <c r="Q2367" s="399">
        <v>5.4303999999999997</v>
      </c>
      <c r="R2367" s="399">
        <v>5.3979999999999997</v>
      </c>
      <c r="S2367" s="399">
        <v>5.2474999999999996</v>
      </c>
      <c r="T2367" s="399">
        <v>14.0099</v>
      </c>
      <c r="U2367" s="399">
        <v>12.501200000000001</v>
      </c>
      <c r="V2367" s="399">
        <v>3.2896999999999998</v>
      </c>
      <c r="W2367" s="399">
        <v>3.637</v>
      </c>
      <c r="X2367" s="399">
        <v>1.8348</v>
      </c>
      <c r="Y2367" s="399">
        <v>5.2911999999999999</v>
      </c>
      <c r="Z2367" s="399">
        <v>10.721</v>
      </c>
    </row>
    <row r="2368" spans="1:26">
      <c r="A2368" s="402">
        <v>45959</v>
      </c>
      <c r="B2368" s="400">
        <v>0.46200000000000002</v>
      </c>
      <c r="C2368" s="400">
        <v>0.43269999999999997</v>
      </c>
      <c r="D2368" s="400">
        <v>1.87</v>
      </c>
      <c r="E2368" s="400">
        <v>1.8726</v>
      </c>
      <c r="F2368" s="400">
        <v>6.3497000000000003</v>
      </c>
      <c r="G2368" s="400">
        <v>6.3872</v>
      </c>
      <c r="H2368" s="400">
        <v>4.4240000000000004</v>
      </c>
      <c r="I2368" s="400">
        <v>6.9589999999999996</v>
      </c>
      <c r="J2368" s="400">
        <v>6.6627000000000001</v>
      </c>
      <c r="K2368" s="400">
        <v>5.7407000000000004</v>
      </c>
      <c r="L2368" s="400">
        <v>10.595499999999999</v>
      </c>
      <c r="M2368" s="400">
        <v>5.9057000000000004</v>
      </c>
      <c r="N2368" s="400">
        <v>6.8558000000000003</v>
      </c>
      <c r="O2368" s="400">
        <v>3.7351999999999999</v>
      </c>
      <c r="P2368" s="399">
        <v>2.367</v>
      </c>
      <c r="Q2368" s="399">
        <v>5.4291999999999998</v>
      </c>
      <c r="R2368" s="399">
        <v>5.3958000000000004</v>
      </c>
      <c r="S2368" s="399">
        <v>5.2453000000000003</v>
      </c>
      <c r="T2368" s="399">
        <v>14.010300000000001</v>
      </c>
      <c r="U2368" s="399">
        <v>12.504099999999999</v>
      </c>
      <c r="V2368" s="399">
        <v>3.2881999999999998</v>
      </c>
      <c r="W2368" s="399">
        <v>3.6334</v>
      </c>
      <c r="X2368" s="399">
        <v>1.8323</v>
      </c>
      <c r="Y2368" s="399">
        <v>5.2888000000000002</v>
      </c>
      <c r="Z2368" s="399">
        <v>10.716900000000001</v>
      </c>
    </row>
    <row r="2369" spans="1:26">
      <c r="A2369" s="402">
        <v>45960</v>
      </c>
      <c r="B2369" s="400">
        <v>0.45929999999999999</v>
      </c>
      <c r="C2369" s="400">
        <v>0.4299</v>
      </c>
      <c r="D2369" s="400">
        <v>1.867</v>
      </c>
      <c r="E2369" s="400">
        <v>1.8695999999999999</v>
      </c>
      <c r="F2369" s="400">
        <v>6.3472</v>
      </c>
      <c r="G2369" s="400">
        <v>6.3890000000000002</v>
      </c>
      <c r="H2369" s="400">
        <v>4.4181999999999997</v>
      </c>
      <c r="I2369" s="400">
        <v>6.9570999999999996</v>
      </c>
      <c r="J2369" s="400">
        <v>6.6497000000000002</v>
      </c>
      <c r="K2369" s="400">
        <v>5.7249999999999996</v>
      </c>
      <c r="L2369" s="400">
        <v>10.599</v>
      </c>
      <c r="M2369" s="400">
        <v>5.8895</v>
      </c>
      <c r="N2369" s="400">
        <v>6.8282999999999996</v>
      </c>
      <c r="O2369" s="400">
        <v>3.7301000000000002</v>
      </c>
      <c r="P2369" s="399">
        <v>2.3780999999999999</v>
      </c>
      <c r="Q2369" s="399">
        <v>5.4237000000000002</v>
      </c>
      <c r="R2369" s="399">
        <v>5.3936000000000002</v>
      </c>
      <c r="S2369" s="399">
        <v>5.2464000000000004</v>
      </c>
      <c r="T2369" s="399">
        <v>14.013199999999999</v>
      </c>
      <c r="U2369" s="399">
        <v>12.517799999999999</v>
      </c>
      <c r="V2369" s="399">
        <v>3.2835999999999999</v>
      </c>
      <c r="W2369" s="399">
        <v>3.6293000000000002</v>
      </c>
      <c r="X2369" s="399">
        <v>1.8292999999999999</v>
      </c>
      <c r="Y2369" s="399">
        <v>5.2843</v>
      </c>
      <c r="Z2369" s="399">
        <v>10.7075</v>
      </c>
    </row>
    <row r="2370" spans="1:26">
      <c r="A2370" s="402">
        <v>45961</v>
      </c>
      <c r="B2370" s="400">
        <v>0.45700000000000002</v>
      </c>
      <c r="C2370" s="400">
        <v>0.42720000000000002</v>
      </c>
      <c r="D2370" s="400">
        <v>1.8653999999999999</v>
      </c>
      <c r="E2370" s="400">
        <v>1.8671</v>
      </c>
      <c r="F2370" s="400">
        <v>6.3437000000000001</v>
      </c>
      <c r="G2370" s="400">
        <v>6.3849999999999998</v>
      </c>
      <c r="H2370" s="400">
        <v>4.4161000000000001</v>
      </c>
      <c r="I2370" s="400">
        <v>6.9539</v>
      </c>
      <c r="J2370" s="400">
        <v>6.6463000000000001</v>
      </c>
      <c r="K2370" s="400">
        <v>5.7207999999999997</v>
      </c>
      <c r="L2370" s="400">
        <v>10.5899</v>
      </c>
      <c r="M2370" s="400">
        <v>5.8727</v>
      </c>
      <c r="N2370" s="400">
        <v>6.8033999999999999</v>
      </c>
      <c r="O2370" s="400">
        <v>3.7263000000000002</v>
      </c>
      <c r="P2370" s="399">
        <v>2.3683999999999998</v>
      </c>
      <c r="Q2370" s="399">
        <v>5.4222999999999999</v>
      </c>
      <c r="R2370" s="399">
        <v>5.3940000000000001</v>
      </c>
      <c r="S2370" s="399">
        <v>5.2443</v>
      </c>
      <c r="T2370" s="399">
        <v>14.0206</v>
      </c>
      <c r="U2370" s="399">
        <v>12.511200000000001</v>
      </c>
      <c r="V2370" s="399">
        <v>3.2833000000000001</v>
      </c>
      <c r="W2370" s="399">
        <v>3.6263999999999998</v>
      </c>
      <c r="X2370" s="399">
        <v>1.827</v>
      </c>
      <c r="Y2370" s="399">
        <v>5.2834000000000003</v>
      </c>
      <c r="Z2370" s="399">
        <v>10.7006</v>
      </c>
    </row>
    <row r="2371" spans="1:26">
      <c r="A2371" s="402">
        <v>45964</v>
      </c>
      <c r="B2371" s="400">
        <v>0.51770000000000005</v>
      </c>
      <c r="C2371" s="400">
        <v>0.45450000000000002</v>
      </c>
      <c r="D2371" s="400">
        <v>1.9177</v>
      </c>
      <c r="E2371" s="400">
        <v>1.8651</v>
      </c>
      <c r="F2371" s="400">
        <v>6.4055999999999997</v>
      </c>
      <c r="G2371" s="400">
        <v>6.3868</v>
      </c>
      <c r="H2371" s="400">
        <v>4.4718</v>
      </c>
      <c r="I2371" s="400">
        <v>6.9753999999999996</v>
      </c>
      <c r="J2371" s="400">
        <v>6.6718000000000002</v>
      </c>
      <c r="K2371" s="400">
        <v>5.7622999999999998</v>
      </c>
      <c r="L2371" s="400">
        <v>10.5909</v>
      </c>
      <c r="M2371" s="400">
        <v>5.9123000000000001</v>
      </c>
      <c r="N2371" s="400">
        <v>6.8323999999999998</v>
      </c>
      <c r="O2371" s="400">
        <v>3.8313000000000001</v>
      </c>
      <c r="P2371" s="399">
        <v>2.44</v>
      </c>
      <c r="Q2371" s="399">
        <v>5.47</v>
      </c>
      <c r="R2371" s="399">
        <v>5.4611000000000001</v>
      </c>
      <c r="S2371" s="399">
        <v>5.2889999999999997</v>
      </c>
      <c r="T2371" s="399">
        <v>14.0511</v>
      </c>
      <c r="U2371" s="399">
        <v>12.6716</v>
      </c>
      <c r="V2371" s="399">
        <v>3.3971</v>
      </c>
      <c r="W2371" s="399">
        <v>3.7313000000000001</v>
      </c>
      <c r="X2371" s="399">
        <v>1.8883000000000001</v>
      </c>
      <c r="Y2371" s="399">
        <v>5.3223000000000003</v>
      </c>
      <c r="Z2371" s="399">
        <v>10.6839</v>
      </c>
    </row>
    <row r="2372" spans="1:26">
      <c r="A2372" s="402">
        <v>45965</v>
      </c>
      <c r="B2372" s="400">
        <v>0.5151</v>
      </c>
      <c r="C2372" s="400">
        <v>0.45169999999999999</v>
      </c>
      <c r="D2372" s="400">
        <v>1.9152</v>
      </c>
      <c r="E2372" s="400">
        <v>1.8624000000000001</v>
      </c>
      <c r="F2372" s="400">
        <v>6.4055</v>
      </c>
      <c r="G2372" s="400">
        <v>6.3852000000000002</v>
      </c>
      <c r="H2372" s="400">
        <v>4.4679000000000002</v>
      </c>
      <c r="I2372" s="400">
        <v>6.9752000000000001</v>
      </c>
      <c r="J2372" s="400">
        <v>6.6707000000000001</v>
      </c>
      <c r="K2372" s="400">
        <v>5.7653999999999996</v>
      </c>
      <c r="L2372" s="400">
        <v>10.561400000000001</v>
      </c>
      <c r="M2372" s="400">
        <v>5.9160000000000004</v>
      </c>
      <c r="N2372" s="400">
        <v>6.8367000000000004</v>
      </c>
      <c r="O2372" s="400">
        <v>3.8249</v>
      </c>
      <c r="P2372" s="399">
        <v>2.4521000000000002</v>
      </c>
      <c r="Q2372" s="399">
        <v>5.4683999999999999</v>
      </c>
      <c r="R2372" s="399">
        <v>5.4589999999999996</v>
      </c>
      <c r="S2372" s="399">
        <v>5.2865000000000002</v>
      </c>
      <c r="T2372" s="399">
        <v>14.051500000000001</v>
      </c>
      <c r="U2372" s="399">
        <v>12.670299999999999</v>
      </c>
      <c r="V2372" s="399">
        <v>3.3927999999999998</v>
      </c>
      <c r="W2372" s="399">
        <v>3.7256</v>
      </c>
      <c r="X2372" s="399">
        <v>1.8855</v>
      </c>
      <c r="Y2372" s="399">
        <v>5.3193999999999999</v>
      </c>
      <c r="Z2372" s="399">
        <v>10.677</v>
      </c>
    </row>
    <row r="2373" spans="1:26">
      <c r="A2373" s="402">
        <v>45966</v>
      </c>
      <c r="B2373" s="400">
        <v>0.51229999999999998</v>
      </c>
      <c r="C2373" s="400">
        <v>0.44900000000000001</v>
      </c>
      <c r="D2373" s="400">
        <v>1.9121999999999999</v>
      </c>
      <c r="E2373" s="400">
        <v>1.8594999999999999</v>
      </c>
      <c r="F2373" s="400">
        <v>6.3928000000000003</v>
      </c>
      <c r="G2373" s="400">
        <v>6.375</v>
      </c>
      <c r="H2373" s="400">
        <v>4.4631999999999996</v>
      </c>
      <c r="I2373" s="400">
        <v>6.9622999999999999</v>
      </c>
      <c r="J2373" s="400">
        <v>6.6508000000000003</v>
      </c>
      <c r="K2373" s="400">
        <v>5.7347000000000001</v>
      </c>
      <c r="L2373" s="400">
        <v>10.5609</v>
      </c>
      <c r="M2373" s="400">
        <v>5.8985000000000003</v>
      </c>
      <c r="N2373" s="400">
        <v>6.8129</v>
      </c>
      <c r="O2373" s="400">
        <v>3.8229000000000002</v>
      </c>
      <c r="P2373" s="399">
        <v>2.4376000000000002</v>
      </c>
      <c r="Q2373" s="399">
        <v>5.4669999999999996</v>
      </c>
      <c r="R2373" s="399">
        <v>5.4550000000000001</v>
      </c>
      <c r="S2373" s="399">
        <v>5.2827999999999999</v>
      </c>
      <c r="T2373" s="399">
        <v>14.0329</v>
      </c>
      <c r="U2373" s="399">
        <v>12.6555</v>
      </c>
      <c r="V2373" s="399">
        <v>3.3896000000000002</v>
      </c>
      <c r="W2373" s="399">
        <v>3.7235</v>
      </c>
      <c r="X2373" s="399">
        <v>1.8827</v>
      </c>
      <c r="Y2373" s="399">
        <v>5.3159999999999998</v>
      </c>
      <c r="Z2373" s="399">
        <v>10.668699999999999</v>
      </c>
    </row>
    <row r="2374" spans="1:26">
      <c r="A2374" s="402">
        <v>45967</v>
      </c>
      <c r="B2374" s="400">
        <v>0.50970000000000004</v>
      </c>
      <c r="C2374" s="400">
        <v>0.44619999999999999</v>
      </c>
      <c r="D2374" s="400">
        <v>1.9096</v>
      </c>
      <c r="E2374" s="400">
        <v>1.8568</v>
      </c>
      <c r="F2374" s="400">
        <v>6.3940000000000001</v>
      </c>
      <c r="G2374" s="400">
        <v>6.3724999999999996</v>
      </c>
      <c r="H2374" s="400">
        <v>4.4611999999999998</v>
      </c>
      <c r="I2374" s="400">
        <v>6.9635999999999996</v>
      </c>
      <c r="J2374" s="400">
        <v>6.6608999999999998</v>
      </c>
      <c r="K2374" s="400">
        <v>5.7545000000000002</v>
      </c>
      <c r="L2374" s="400">
        <v>10.5541</v>
      </c>
      <c r="M2374" s="400">
        <v>5.9090999999999996</v>
      </c>
      <c r="N2374" s="400">
        <v>6.8315999999999999</v>
      </c>
      <c r="O2374" s="400">
        <v>3.8186</v>
      </c>
      <c r="P2374" s="399">
        <v>2.4279000000000002</v>
      </c>
      <c r="Q2374" s="399">
        <v>5.4642999999999997</v>
      </c>
      <c r="R2374" s="399">
        <v>5.4527999999999999</v>
      </c>
      <c r="S2374" s="399">
        <v>5.2804000000000002</v>
      </c>
      <c r="T2374" s="399">
        <v>14.0366</v>
      </c>
      <c r="U2374" s="399">
        <v>12.652799999999999</v>
      </c>
      <c r="V2374" s="399">
        <v>3.3872</v>
      </c>
      <c r="W2374" s="399">
        <v>3.7193000000000001</v>
      </c>
      <c r="X2374" s="399">
        <v>1.8798999999999999</v>
      </c>
      <c r="Y2374" s="399">
        <v>5.3137999999999996</v>
      </c>
      <c r="Z2374" s="399">
        <v>10.6676</v>
      </c>
    </row>
    <row r="2375" spans="1:26">
      <c r="A2375" s="402">
        <v>45968</v>
      </c>
      <c r="B2375" s="400">
        <v>0.50700000000000001</v>
      </c>
      <c r="C2375" s="400">
        <v>0.44350000000000001</v>
      </c>
      <c r="D2375" s="400">
        <v>1.907</v>
      </c>
      <c r="E2375" s="400">
        <v>1.8541000000000001</v>
      </c>
      <c r="F2375" s="400">
        <v>6.3811</v>
      </c>
      <c r="G2375" s="400">
        <v>6.3597999999999999</v>
      </c>
      <c r="H2375" s="400">
        <v>4.4537000000000004</v>
      </c>
      <c r="I2375" s="400">
        <v>6.9503000000000004</v>
      </c>
      <c r="J2375" s="400">
        <v>6.6513999999999998</v>
      </c>
      <c r="K2375" s="400">
        <v>5.7455999999999996</v>
      </c>
      <c r="L2375" s="400">
        <v>10.549799999999999</v>
      </c>
      <c r="M2375" s="400">
        <v>5.8948</v>
      </c>
      <c r="N2375" s="400">
        <v>6.8159000000000001</v>
      </c>
      <c r="O2375" s="400">
        <v>3.8121999999999998</v>
      </c>
      <c r="P2375" s="399">
        <v>2.4447000000000001</v>
      </c>
      <c r="Q2375" s="399">
        <v>5.4593999999999996</v>
      </c>
      <c r="R2375" s="399">
        <v>5.4497999999999998</v>
      </c>
      <c r="S2375" s="399">
        <v>5.2770999999999999</v>
      </c>
      <c r="T2375" s="399">
        <v>14.0153</v>
      </c>
      <c r="U2375" s="399">
        <v>12.631500000000001</v>
      </c>
      <c r="V2375" s="399">
        <v>3.3828</v>
      </c>
      <c r="W2375" s="399">
        <v>3.7132000000000001</v>
      </c>
      <c r="X2375" s="399">
        <v>1.8769</v>
      </c>
      <c r="Y2375" s="399">
        <v>5.3094999999999999</v>
      </c>
      <c r="Z2375" s="399">
        <v>10.650499999999999</v>
      </c>
    </row>
    <row r="2376" spans="1:26">
      <c r="A2376" s="402">
        <v>45971</v>
      </c>
      <c r="B2376" s="400">
        <v>0.49890000000000001</v>
      </c>
      <c r="C2376" s="400">
        <v>0.43540000000000001</v>
      </c>
      <c r="D2376" s="400">
        <v>1.8988</v>
      </c>
      <c r="E2376" s="400">
        <v>1.8461000000000001</v>
      </c>
      <c r="F2376" s="400">
        <v>6.3826999999999998</v>
      </c>
      <c r="G2376" s="400">
        <v>6.3613999999999997</v>
      </c>
      <c r="H2376" s="400">
        <v>4.4478</v>
      </c>
      <c r="I2376" s="400">
        <v>6.9522000000000004</v>
      </c>
      <c r="J2376" s="400">
        <v>6.6407999999999996</v>
      </c>
      <c r="K2376" s="400">
        <v>5.7355999999999998</v>
      </c>
      <c r="L2376" s="400">
        <v>10.5235</v>
      </c>
      <c r="M2376" s="400">
        <v>5.891</v>
      </c>
      <c r="N2376" s="400">
        <v>6.8113000000000001</v>
      </c>
      <c r="O2376" s="400">
        <v>3.8068</v>
      </c>
      <c r="P2376" s="399">
        <v>2.4277000000000002</v>
      </c>
      <c r="Q2376" s="399">
        <v>5.4537000000000004</v>
      </c>
      <c r="R2376" s="399">
        <v>5.4421999999999997</v>
      </c>
      <c r="S2376" s="399">
        <v>5.2698</v>
      </c>
      <c r="T2376" s="399">
        <v>14.0236</v>
      </c>
      <c r="U2376" s="399">
        <v>12.6396</v>
      </c>
      <c r="V2376" s="399">
        <v>3.3742999999999999</v>
      </c>
      <c r="W2376" s="399">
        <v>3.7075</v>
      </c>
      <c r="X2376" s="399">
        <v>1.8694</v>
      </c>
      <c r="Y2376" s="399">
        <v>5.3025000000000002</v>
      </c>
      <c r="Z2376" s="399">
        <v>10.6488</v>
      </c>
    </row>
    <row r="2377" spans="1:26">
      <c r="A2377" s="402">
        <v>45972</v>
      </c>
      <c r="B2377" s="400">
        <v>0.49609999999999999</v>
      </c>
      <c r="C2377" s="400">
        <v>0.43259999999999998</v>
      </c>
      <c r="D2377" s="400">
        <v>1.8962000000000001</v>
      </c>
      <c r="E2377" s="400">
        <v>1.8432999999999999</v>
      </c>
      <c r="F2377" s="400">
        <v>6.3872999999999998</v>
      </c>
      <c r="G2377" s="400">
        <v>6.3620000000000001</v>
      </c>
      <c r="H2377" s="400">
        <v>4.4474999999999998</v>
      </c>
      <c r="I2377" s="400">
        <v>6.9569999999999999</v>
      </c>
      <c r="J2377" s="400">
        <v>6.6421000000000001</v>
      </c>
      <c r="K2377" s="400">
        <v>5.7329999999999997</v>
      </c>
      <c r="L2377" s="400">
        <v>10.5039</v>
      </c>
      <c r="M2377" s="400">
        <v>5.8879000000000001</v>
      </c>
      <c r="N2377" s="400">
        <v>6.8090000000000002</v>
      </c>
      <c r="O2377" s="400">
        <v>3.8041999999999998</v>
      </c>
      <c r="P2377" s="399">
        <v>2.4287000000000001</v>
      </c>
      <c r="Q2377" s="399">
        <v>5.4481000000000002</v>
      </c>
      <c r="R2377" s="399">
        <v>5.4401999999999999</v>
      </c>
      <c r="S2377" s="399">
        <v>5.2674000000000003</v>
      </c>
      <c r="T2377" s="399">
        <v>14.033099999999999</v>
      </c>
      <c r="U2377" s="399">
        <v>12.6418</v>
      </c>
      <c r="V2377" s="399">
        <v>3.3719000000000001</v>
      </c>
      <c r="W2377" s="399">
        <v>3.7044999999999999</v>
      </c>
      <c r="X2377" s="399">
        <v>1.867</v>
      </c>
      <c r="Y2377" s="399">
        <v>5.3010999999999999</v>
      </c>
      <c r="Z2377" s="399">
        <v>10.6525</v>
      </c>
    </row>
    <row r="2378" spans="1:26">
      <c r="A2378" s="402">
        <v>45973</v>
      </c>
      <c r="B2378" s="400">
        <v>0.49349999999999999</v>
      </c>
      <c r="C2378" s="400">
        <v>0.4299</v>
      </c>
      <c r="D2378" s="400">
        <v>1.8935999999999999</v>
      </c>
      <c r="E2378" s="400">
        <v>1.8407</v>
      </c>
      <c r="F2378" s="400">
        <v>6.3962000000000003</v>
      </c>
      <c r="G2378" s="400">
        <v>6.3697999999999997</v>
      </c>
      <c r="H2378" s="400">
        <v>4.4463999999999997</v>
      </c>
      <c r="I2378" s="400">
        <v>6.9661999999999997</v>
      </c>
      <c r="J2378" s="400">
        <v>6.6443000000000003</v>
      </c>
      <c r="K2378" s="400">
        <v>5.7469000000000001</v>
      </c>
      <c r="L2378" s="400">
        <v>10.4862</v>
      </c>
      <c r="M2378" s="400">
        <v>5.8952</v>
      </c>
      <c r="N2378" s="400">
        <v>6.8197999999999999</v>
      </c>
      <c r="O2378" s="400">
        <v>3.8029999999999999</v>
      </c>
      <c r="P2378" s="399">
        <v>2.4258000000000002</v>
      </c>
      <c r="Q2378" s="399">
        <v>5.4539</v>
      </c>
      <c r="R2378" s="399">
        <v>5.4385000000000003</v>
      </c>
      <c r="S2378" s="399">
        <v>5.2655000000000003</v>
      </c>
      <c r="T2378" s="399">
        <v>14.0496</v>
      </c>
      <c r="U2378" s="399">
        <v>12.6571</v>
      </c>
      <c r="V2378" s="399">
        <v>3.3698999999999999</v>
      </c>
      <c r="W2378" s="399">
        <v>3.7031999999999998</v>
      </c>
      <c r="X2378" s="399">
        <v>1.8643000000000001</v>
      </c>
      <c r="Y2378" s="399">
        <v>5.2990000000000004</v>
      </c>
      <c r="Z2378" s="399">
        <v>10.6548</v>
      </c>
    </row>
    <row r="2379" spans="1:26">
      <c r="A2379" s="402">
        <v>45974</v>
      </c>
      <c r="B2379" s="400">
        <v>0.49070000000000003</v>
      </c>
      <c r="C2379" s="400">
        <v>0.42720000000000002</v>
      </c>
      <c r="D2379" s="400">
        <v>1.8903000000000001</v>
      </c>
      <c r="E2379" s="400">
        <v>1.8373999999999999</v>
      </c>
      <c r="F2379" s="400">
        <v>6.3750999999999998</v>
      </c>
      <c r="G2379" s="400">
        <v>6.3532000000000002</v>
      </c>
      <c r="H2379" s="400">
        <v>4.4387999999999996</v>
      </c>
      <c r="I2379" s="400">
        <v>6.9448999999999996</v>
      </c>
      <c r="J2379" s="400">
        <v>6.6287000000000003</v>
      </c>
      <c r="K2379" s="400">
        <v>5.7244000000000002</v>
      </c>
      <c r="L2379" s="400">
        <v>10.483599999999999</v>
      </c>
      <c r="M2379" s="400">
        <v>5.8710000000000004</v>
      </c>
      <c r="N2379" s="400">
        <v>6.7908999999999997</v>
      </c>
      <c r="O2379" s="400">
        <v>3.7976000000000001</v>
      </c>
      <c r="P2379" s="399">
        <v>2.4304000000000001</v>
      </c>
      <c r="Q2379" s="399">
        <v>5.4558999999999997</v>
      </c>
      <c r="R2379" s="399">
        <v>5.4335000000000004</v>
      </c>
      <c r="S2379" s="399">
        <v>5.2607999999999997</v>
      </c>
      <c r="T2379" s="399">
        <v>14.0159</v>
      </c>
      <c r="U2379" s="399">
        <v>12.6305</v>
      </c>
      <c r="V2379" s="399">
        <v>3.3662999999999998</v>
      </c>
      <c r="W2379" s="399">
        <v>3.6978</v>
      </c>
      <c r="X2379" s="399">
        <v>1.8611</v>
      </c>
      <c r="Y2379" s="399">
        <v>5.2949999999999999</v>
      </c>
      <c r="Z2379" s="399">
        <v>10.637700000000001</v>
      </c>
    </row>
    <row r="2380" spans="1:26">
      <c r="A2380" s="402">
        <v>45975</v>
      </c>
      <c r="B2380" s="400">
        <v>0.48799999999999999</v>
      </c>
      <c r="C2380" s="400">
        <v>0.4244</v>
      </c>
      <c r="D2380" s="400">
        <v>1.8874</v>
      </c>
      <c r="E2380" s="400">
        <v>1.8345</v>
      </c>
      <c r="F2380" s="400">
        <v>6.3559999999999999</v>
      </c>
      <c r="G2380" s="400">
        <v>6.3364000000000003</v>
      </c>
      <c r="H2380" s="400">
        <v>4.4310999999999998</v>
      </c>
      <c r="I2380" s="400">
        <v>6.9253</v>
      </c>
      <c r="J2380" s="400">
        <v>6.6071999999999997</v>
      </c>
      <c r="K2380" s="400">
        <v>5.7068000000000003</v>
      </c>
      <c r="L2380" s="400">
        <v>10.4695</v>
      </c>
      <c r="M2380" s="400">
        <v>5.8575999999999997</v>
      </c>
      <c r="N2380" s="400">
        <v>6.7750000000000004</v>
      </c>
      <c r="O2380" s="400">
        <v>3.7928999999999999</v>
      </c>
      <c r="P2380" s="399">
        <v>2.4592999999999998</v>
      </c>
      <c r="Q2380" s="399">
        <v>5.4516999999999998</v>
      </c>
      <c r="R2380" s="399">
        <v>5.4294000000000002</v>
      </c>
      <c r="S2380" s="399">
        <v>5.2568000000000001</v>
      </c>
      <c r="T2380" s="399">
        <v>13.985799999999999</v>
      </c>
      <c r="U2380" s="399">
        <v>12.605</v>
      </c>
      <c r="V2380" s="399">
        <v>3.3593000000000002</v>
      </c>
      <c r="W2380" s="399">
        <v>3.6928000000000001</v>
      </c>
      <c r="X2380" s="399">
        <v>1.8581000000000001</v>
      </c>
      <c r="Y2380" s="399">
        <v>5.2907999999999999</v>
      </c>
      <c r="Z2380" s="399">
        <v>10.621</v>
      </c>
    </row>
    <row r="2381" spans="1:26">
      <c r="A2381" s="402">
        <v>45978</v>
      </c>
      <c r="B2381" s="400">
        <v>0.47989999999999999</v>
      </c>
      <c r="C2381" s="400">
        <v>0.4163</v>
      </c>
      <c r="D2381" s="400">
        <v>1.8792</v>
      </c>
      <c r="E2381" s="400">
        <v>1.8264</v>
      </c>
      <c r="F2381" s="400">
        <v>6.3524000000000003</v>
      </c>
      <c r="G2381" s="400">
        <v>6.3357999999999999</v>
      </c>
      <c r="H2381" s="400">
        <v>4.4253999999999998</v>
      </c>
      <c r="I2381" s="400">
        <v>6.9221000000000004</v>
      </c>
      <c r="J2381" s="400">
        <v>6.6115000000000004</v>
      </c>
      <c r="K2381" s="400">
        <v>5.7276999999999996</v>
      </c>
      <c r="L2381" s="400">
        <v>10.4366</v>
      </c>
      <c r="M2381" s="400">
        <v>5.8598999999999997</v>
      </c>
      <c r="N2381" s="400">
        <v>6.7815000000000003</v>
      </c>
      <c r="O2381" s="400">
        <v>3.7930999999999999</v>
      </c>
      <c r="P2381" s="399">
        <v>2.4621</v>
      </c>
      <c r="Q2381" s="399">
        <v>5.4489999999999998</v>
      </c>
      <c r="R2381" s="399">
        <v>5.4280999999999997</v>
      </c>
      <c r="S2381" s="399">
        <v>5.2610000000000001</v>
      </c>
      <c r="T2381" s="399">
        <v>13.9825</v>
      </c>
      <c r="U2381" s="399">
        <v>12.604799999999999</v>
      </c>
      <c r="V2381" s="399">
        <v>3.3569</v>
      </c>
      <c r="W2381" s="399">
        <v>3.6926000000000001</v>
      </c>
      <c r="X2381" s="399">
        <v>1.8508</v>
      </c>
      <c r="Y2381" s="399">
        <v>5.2847999999999997</v>
      </c>
      <c r="Z2381" s="399">
        <v>10.6181</v>
      </c>
    </row>
    <row r="2382" spans="1:26">
      <c r="A2382" s="402">
        <v>45979</v>
      </c>
      <c r="B2382" s="400">
        <v>0.4773</v>
      </c>
      <c r="C2382" s="400">
        <v>0.41370000000000001</v>
      </c>
      <c r="D2382" s="400">
        <v>1.8768</v>
      </c>
      <c r="E2382" s="400">
        <v>1.8238000000000001</v>
      </c>
      <c r="F2382" s="400">
        <v>6.3417000000000003</v>
      </c>
      <c r="G2382" s="400">
        <v>6.3254999999999999</v>
      </c>
      <c r="H2382" s="400">
        <v>4.4214000000000002</v>
      </c>
      <c r="I2382" s="400">
        <v>6.9108999999999998</v>
      </c>
      <c r="J2382" s="400">
        <v>6.6005000000000003</v>
      </c>
      <c r="K2382" s="400">
        <v>5.7224000000000004</v>
      </c>
      <c r="L2382" s="400">
        <v>10.401199999999999</v>
      </c>
      <c r="M2382" s="400">
        <v>5.8532999999999999</v>
      </c>
      <c r="N2382" s="400">
        <v>6.7725999999999997</v>
      </c>
      <c r="O2382" s="400">
        <v>3.7879999999999998</v>
      </c>
      <c r="P2382" s="399">
        <v>2.4929999999999999</v>
      </c>
      <c r="Q2382" s="399">
        <v>5.4466000000000001</v>
      </c>
      <c r="R2382" s="399">
        <v>5.4256000000000002</v>
      </c>
      <c r="S2382" s="399">
        <v>5.2583000000000002</v>
      </c>
      <c r="T2382" s="399">
        <v>13.9643</v>
      </c>
      <c r="U2382" s="399">
        <v>12.589</v>
      </c>
      <c r="V2382" s="399">
        <v>3.3512</v>
      </c>
      <c r="W2382" s="399">
        <v>3.6873999999999998</v>
      </c>
      <c r="X2382" s="399">
        <v>1.8482000000000001</v>
      </c>
      <c r="Y2382" s="399">
        <v>5.282</v>
      </c>
      <c r="Z2382" s="399">
        <v>10.609500000000001</v>
      </c>
    </row>
    <row r="2383" spans="1:26">
      <c r="A2383" s="402">
        <v>45980</v>
      </c>
      <c r="B2383" s="400">
        <v>0.47460000000000002</v>
      </c>
      <c r="C2383" s="400">
        <v>0.41089999999999999</v>
      </c>
      <c r="D2383" s="400">
        <v>1.8742000000000001</v>
      </c>
      <c r="E2383" s="400">
        <v>1.8212999999999999</v>
      </c>
      <c r="F2383" s="400">
        <v>6.3360000000000003</v>
      </c>
      <c r="G2383" s="400">
        <v>6.3217999999999996</v>
      </c>
      <c r="H2383" s="400">
        <v>4.4198000000000004</v>
      </c>
      <c r="I2383" s="400">
        <v>6.9050000000000002</v>
      </c>
      <c r="J2383" s="400">
        <v>6.5868000000000002</v>
      </c>
      <c r="K2383" s="400">
        <v>5.7163000000000004</v>
      </c>
      <c r="L2383" s="400">
        <v>10.377800000000001</v>
      </c>
      <c r="M2383" s="400">
        <v>5.8536000000000001</v>
      </c>
      <c r="N2383" s="400">
        <v>6.7727000000000004</v>
      </c>
      <c r="O2383" s="400">
        <v>3.7852000000000001</v>
      </c>
      <c r="P2383" s="399">
        <v>2.4704000000000002</v>
      </c>
      <c r="Q2383" s="399">
        <v>5.4440999999999997</v>
      </c>
      <c r="R2383" s="399">
        <v>5.4229000000000003</v>
      </c>
      <c r="S2383" s="399">
        <v>5.2557999999999998</v>
      </c>
      <c r="T2383" s="399">
        <v>13.9556</v>
      </c>
      <c r="U2383" s="399">
        <v>12.5839</v>
      </c>
      <c r="V2383" s="399">
        <v>3.3487</v>
      </c>
      <c r="W2383" s="399">
        <v>3.6850000000000001</v>
      </c>
      <c r="X2383" s="399">
        <v>1.8459000000000001</v>
      </c>
      <c r="Y2383" s="399">
        <v>5.2812999999999999</v>
      </c>
      <c r="Z2383" s="399">
        <v>10.607900000000001</v>
      </c>
    </row>
    <row r="2384" spans="1:26">
      <c r="A2384" s="402">
        <v>45981</v>
      </c>
      <c r="B2384" s="400">
        <v>0.47189999999999999</v>
      </c>
      <c r="C2384" s="400">
        <v>0.40820000000000001</v>
      </c>
      <c r="D2384" s="400">
        <v>1.8714999999999999</v>
      </c>
      <c r="E2384" s="400">
        <v>1.8185</v>
      </c>
      <c r="F2384" s="400">
        <v>6.3246000000000002</v>
      </c>
      <c r="G2384" s="400">
        <v>6.3155999999999999</v>
      </c>
      <c r="H2384" s="400">
        <v>4.4177</v>
      </c>
      <c r="I2384" s="400">
        <v>6.8933</v>
      </c>
      <c r="J2384" s="400">
        <v>6.5803000000000003</v>
      </c>
      <c r="K2384" s="400">
        <v>5.7229000000000001</v>
      </c>
      <c r="L2384" s="400">
        <v>10.356199999999999</v>
      </c>
      <c r="M2384" s="400">
        <v>5.8611000000000004</v>
      </c>
      <c r="N2384" s="400">
        <v>6.7823000000000002</v>
      </c>
      <c r="O2384" s="400">
        <v>3.7824</v>
      </c>
      <c r="P2384" s="399">
        <v>2.4559000000000002</v>
      </c>
      <c r="Q2384" s="399">
        <v>5.4425999999999997</v>
      </c>
      <c r="R2384" s="399">
        <v>5.4199000000000002</v>
      </c>
      <c r="S2384" s="399">
        <v>5.2530000000000001</v>
      </c>
      <c r="T2384" s="399">
        <v>13.9359</v>
      </c>
      <c r="U2384" s="399">
        <v>12.574299999999999</v>
      </c>
      <c r="V2384" s="399">
        <v>3.3477000000000001</v>
      </c>
      <c r="W2384" s="399">
        <v>3.6821999999999999</v>
      </c>
      <c r="X2384" s="399">
        <v>1.8432999999999999</v>
      </c>
      <c r="Y2384" s="399">
        <v>5.2792000000000003</v>
      </c>
      <c r="Z2384" s="399">
        <v>10.607699999999999</v>
      </c>
    </row>
    <row r="2385" spans="1:26">
      <c r="A2385" s="402">
        <v>45982</v>
      </c>
      <c r="B2385" s="400">
        <v>0.46920000000000001</v>
      </c>
      <c r="C2385" s="400">
        <v>0.40550000000000003</v>
      </c>
      <c r="D2385" s="400">
        <v>1.869</v>
      </c>
      <c r="E2385" s="400">
        <v>1.8159000000000001</v>
      </c>
      <c r="F2385" s="400">
        <v>6.3246000000000002</v>
      </c>
      <c r="G2385" s="400">
        <v>6.3124000000000002</v>
      </c>
      <c r="H2385" s="400">
        <v>4.4158999999999997</v>
      </c>
      <c r="I2385" s="400">
        <v>6.8930999999999996</v>
      </c>
      <c r="J2385" s="400">
        <v>6.5888999999999998</v>
      </c>
      <c r="K2385" s="400">
        <v>5.7256999999999998</v>
      </c>
      <c r="L2385" s="400">
        <v>10.3849</v>
      </c>
      <c r="M2385" s="400">
        <v>5.8608000000000002</v>
      </c>
      <c r="N2385" s="400">
        <v>6.7797999999999998</v>
      </c>
      <c r="O2385" s="400">
        <v>3.7789999999999999</v>
      </c>
      <c r="P2385" s="399">
        <v>2.4733999999999998</v>
      </c>
      <c r="Q2385" s="399">
        <v>5.4377000000000004</v>
      </c>
      <c r="R2385" s="399">
        <v>5.4180000000000001</v>
      </c>
      <c r="S2385" s="399">
        <v>5.2504999999999997</v>
      </c>
      <c r="T2385" s="399">
        <v>13.936299999999999</v>
      </c>
      <c r="U2385" s="399">
        <v>12.569800000000001</v>
      </c>
      <c r="V2385" s="399">
        <v>3.3435000000000001</v>
      </c>
      <c r="W2385" s="399">
        <v>3.6787999999999998</v>
      </c>
      <c r="X2385" s="399">
        <v>1.8405</v>
      </c>
      <c r="Y2385" s="399">
        <v>5.2774000000000001</v>
      </c>
      <c r="Z2385" s="399">
        <v>10.6069</v>
      </c>
    </row>
    <row r="2386" spans="1:26">
      <c r="A2386" s="402">
        <v>45985</v>
      </c>
      <c r="B2386" s="400">
        <v>0.46110000000000001</v>
      </c>
      <c r="C2386" s="400">
        <v>0.39739999999999998</v>
      </c>
      <c r="D2386" s="400">
        <v>1.8608</v>
      </c>
      <c r="E2386" s="400">
        <v>1.8077000000000001</v>
      </c>
      <c r="F2386" s="400">
        <v>6.3231000000000002</v>
      </c>
      <c r="G2386" s="400">
        <v>6.3103999999999996</v>
      </c>
      <c r="H2386" s="400">
        <v>4.41</v>
      </c>
      <c r="I2386" s="400">
        <v>6.8918999999999997</v>
      </c>
      <c r="J2386" s="400">
        <v>6.5872999999999999</v>
      </c>
      <c r="K2386" s="400">
        <v>5.7313999999999998</v>
      </c>
      <c r="L2386" s="400">
        <v>10.376799999999999</v>
      </c>
      <c r="M2386" s="400">
        <v>5.8667999999999996</v>
      </c>
      <c r="N2386" s="400">
        <v>6.7929000000000004</v>
      </c>
      <c r="O2386" s="400">
        <v>3.7719999999999998</v>
      </c>
      <c r="P2386" s="399">
        <v>2.4544999999999999</v>
      </c>
      <c r="Q2386" s="399">
        <v>5.4321000000000002</v>
      </c>
      <c r="R2386" s="399">
        <v>5.4100999999999999</v>
      </c>
      <c r="S2386" s="399">
        <v>5.2426000000000004</v>
      </c>
      <c r="T2386" s="399">
        <v>13.939299999999999</v>
      </c>
      <c r="U2386" s="399">
        <v>12.5718</v>
      </c>
      <c r="V2386" s="399">
        <v>3.3371</v>
      </c>
      <c r="W2386" s="399">
        <v>3.6718000000000002</v>
      </c>
      <c r="X2386" s="399">
        <v>1.8332999999999999</v>
      </c>
      <c r="Y2386" s="399">
        <v>5.2705000000000002</v>
      </c>
      <c r="Z2386" s="399">
        <v>10.603</v>
      </c>
    </row>
    <row r="2387" spans="1:26">
      <c r="A2387" s="402">
        <v>45986</v>
      </c>
      <c r="B2387" s="400">
        <v>0.45839999999999997</v>
      </c>
      <c r="C2387" s="400">
        <v>0.3947</v>
      </c>
      <c r="D2387" s="400">
        <v>1.8584000000000001</v>
      </c>
      <c r="E2387" s="400">
        <v>1.8051999999999999</v>
      </c>
      <c r="F2387" s="400">
        <v>6.3426999999999998</v>
      </c>
      <c r="G2387" s="400">
        <v>6.3239000000000001</v>
      </c>
      <c r="H2387" s="400">
        <v>4.4115000000000002</v>
      </c>
      <c r="I2387" s="400">
        <v>6.9127000000000001</v>
      </c>
      <c r="J2387" s="400">
        <v>6.5971000000000002</v>
      </c>
      <c r="K2387" s="400">
        <v>5.7365000000000004</v>
      </c>
      <c r="L2387" s="400">
        <v>10.370200000000001</v>
      </c>
      <c r="M2387" s="400">
        <v>5.8734000000000002</v>
      </c>
      <c r="N2387" s="400">
        <v>6.8022</v>
      </c>
      <c r="O2387" s="400">
        <v>3.7719999999999998</v>
      </c>
      <c r="P2387" s="399">
        <v>2.4417</v>
      </c>
      <c r="Q2387" s="399">
        <v>5.4311999999999996</v>
      </c>
      <c r="R2387" s="399">
        <v>5.4093</v>
      </c>
      <c r="S2387" s="399">
        <v>5.2412999999999998</v>
      </c>
      <c r="T2387" s="399">
        <v>13.969099999999999</v>
      </c>
      <c r="U2387" s="399">
        <v>12.5954</v>
      </c>
      <c r="V2387" s="399">
        <v>3.3349000000000002</v>
      </c>
      <c r="W2387" s="399">
        <v>3.6711999999999998</v>
      </c>
      <c r="X2387" s="399">
        <v>1.8308</v>
      </c>
      <c r="Y2387" s="399">
        <v>5.2694999999999999</v>
      </c>
      <c r="Z2387" s="399">
        <v>10.6104</v>
      </c>
    </row>
    <row r="2388" spans="1:26">
      <c r="A2388" s="402">
        <v>45987</v>
      </c>
      <c r="B2388" s="400">
        <v>0.45569999999999999</v>
      </c>
      <c r="C2388" s="400">
        <v>0.39200000000000002</v>
      </c>
      <c r="D2388" s="400">
        <v>1.8556999999999999</v>
      </c>
      <c r="E2388" s="400">
        <v>1.8025</v>
      </c>
      <c r="F2388" s="400">
        <v>6.3380999999999998</v>
      </c>
      <c r="G2388" s="400">
        <v>6.3212999999999999</v>
      </c>
      <c r="H2388" s="400">
        <v>4.4090999999999996</v>
      </c>
      <c r="I2388" s="400">
        <v>6.9080000000000004</v>
      </c>
      <c r="J2388" s="400">
        <v>6.6002000000000001</v>
      </c>
      <c r="K2388" s="400">
        <v>5.7439</v>
      </c>
      <c r="L2388" s="400">
        <v>10.3691</v>
      </c>
      <c r="M2388" s="400">
        <v>5.8833000000000002</v>
      </c>
      <c r="N2388" s="400">
        <v>6.8181000000000003</v>
      </c>
      <c r="O2388" s="400">
        <v>3.7717000000000001</v>
      </c>
      <c r="P2388" s="399">
        <v>2.4266999999999999</v>
      </c>
      <c r="Q2388" s="399">
        <v>5.4283999999999999</v>
      </c>
      <c r="R2388" s="399">
        <v>5.4066999999999998</v>
      </c>
      <c r="S2388" s="399">
        <v>5.2389000000000001</v>
      </c>
      <c r="T2388" s="399">
        <v>13.961600000000001</v>
      </c>
      <c r="U2388" s="399">
        <v>12.591900000000001</v>
      </c>
      <c r="V2388" s="399">
        <v>3.3347000000000002</v>
      </c>
      <c r="W2388" s="399">
        <v>3.6709000000000001</v>
      </c>
      <c r="X2388" s="399">
        <v>1.8282</v>
      </c>
      <c r="Y2388" s="399">
        <v>5.2675000000000001</v>
      </c>
      <c r="Z2388" s="399">
        <v>10.607100000000001</v>
      </c>
    </row>
    <row r="2389" spans="1:26">
      <c r="A2389" s="402">
        <v>45988</v>
      </c>
      <c r="B2389" s="400">
        <v>0.45300000000000001</v>
      </c>
      <c r="C2389" s="400">
        <v>0.38919999999999999</v>
      </c>
      <c r="D2389" s="400">
        <v>1.853</v>
      </c>
      <c r="E2389" s="400">
        <v>1.7997000000000001</v>
      </c>
      <c r="F2389" s="400">
        <v>6.3341000000000003</v>
      </c>
      <c r="G2389" s="400">
        <v>6.3179999999999996</v>
      </c>
      <c r="H2389" s="400">
        <v>4.4073000000000002</v>
      </c>
      <c r="I2389" s="400">
        <v>6.9039000000000001</v>
      </c>
      <c r="J2389" s="400">
        <v>6.5975000000000001</v>
      </c>
      <c r="K2389" s="400">
        <v>5.7412000000000001</v>
      </c>
      <c r="L2389" s="400">
        <v>10.368600000000001</v>
      </c>
      <c r="M2389" s="400">
        <v>5.8810000000000002</v>
      </c>
      <c r="N2389" s="400">
        <v>6.8156999999999996</v>
      </c>
      <c r="O2389" s="400">
        <v>3.7686000000000002</v>
      </c>
      <c r="P2389" s="399">
        <v>2.4091</v>
      </c>
      <c r="Q2389" s="399">
        <v>5.4242999999999997</v>
      </c>
      <c r="R2389" s="399">
        <v>5.4038000000000004</v>
      </c>
      <c r="S2389" s="399">
        <v>5.2359999999999998</v>
      </c>
      <c r="T2389" s="399">
        <v>13.9565</v>
      </c>
      <c r="U2389" s="399">
        <v>12.588100000000001</v>
      </c>
      <c r="V2389" s="399">
        <v>3.3313000000000001</v>
      </c>
      <c r="W2389" s="399">
        <v>3.6675</v>
      </c>
      <c r="X2389" s="399">
        <v>1.8255999999999999</v>
      </c>
      <c r="Y2389" s="399">
        <v>5.2652999999999999</v>
      </c>
      <c r="Z2389" s="399">
        <v>10.606299999999999</v>
      </c>
    </row>
    <row r="2390" spans="1:26">
      <c r="A2390" s="402">
        <v>45989</v>
      </c>
      <c r="B2390" s="400">
        <v>0.44490000000000002</v>
      </c>
      <c r="C2390" s="400">
        <v>0.38109999999999999</v>
      </c>
      <c r="D2390" s="400">
        <v>1.8448</v>
      </c>
      <c r="E2390" s="400">
        <v>1.7917000000000001</v>
      </c>
      <c r="F2390" s="400">
        <v>6.3236999999999997</v>
      </c>
      <c r="G2390" s="400">
        <v>6.3091999999999997</v>
      </c>
      <c r="H2390" s="400">
        <v>4.3998999999999997</v>
      </c>
      <c r="I2390" s="400">
        <v>6.8935000000000004</v>
      </c>
      <c r="J2390" s="400">
        <v>6.5891999999999999</v>
      </c>
      <c r="K2390" s="400">
        <v>5.7271000000000001</v>
      </c>
      <c r="L2390" s="400">
        <v>10.358700000000001</v>
      </c>
      <c r="M2390" s="400">
        <v>5.8666999999999998</v>
      </c>
      <c r="N2390" s="400">
        <v>6.798</v>
      </c>
      <c r="O2390" s="400">
        <v>3.7631000000000001</v>
      </c>
      <c r="P2390" s="399">
        <v>2.4073000000000002</v>
      </c>
      <c r="Q2390" s="399">
        <v>5.4189999999999996</v>
      </c>
      <c r="R2390" s="399">
        <v>5.3952999999999998</v>
      </c>
      <c r="S2390" s="399">
        <v>5.2278000000000002</v>
      </c>
      <c r="T2390" s="399">
        <v>13.944100000000001</v>
      </c>
      <c r="U2390" s="399">
        <v>12.5793</v>
      </c>
      <c r="V2390" s="399">
        <v>3.3252000000000002</v>
      </c>
      <c r="W2390" s="399">
        <v>3.6619999999999999</v>
      </c>
      <c r="X2390" s="399">
        <v>1.8180000000000001</v>
      </c>
      <c r="Y2390" s="399">
        <v>5.258</v>
      </c>
      <c r="Z2390" s="399">
        <v>10.600300000000001</v>
      </c>
    </row>
    <row r="2391" spans="1:26">
      <c r="A2391" s="402">
        <v>45992</v>
      </c>
      <c r="B2391" s="400">
        <v>0.51349999999999996</v>
      </c>
      <c r="C2391" s="400">
        <v>0.45140000000000002</v>
      </c>
      <c r="D2391" s="400">
        <v>1.9504999999999999</v>
      </c>
      <c r="E2391" s="400">
        <v>1.8209</v>
      </c>
      <c r="F2391" s="400">
        <v>6.3406000000000002</v>
      </c>
      <c r="G2391" s="400">
        <v>6.3441999999999998</v>
      </c>
      <c r="H2391" s="400">
        <v>4.4973999999999998</v>
      </c>
      <c r="I2391" s="400">
        <v>6.9298000000000002</v>
      </c>
      <c r="J2391" s="400">
        <v>6.6387</v>
      </c>
      <c r="K2391" s="400">
        <v>5.7892000000000001</v>
      </c>
      <c r="L2391" s="400">
        <v>10.3073</v>
      </c>
      <c r="M2391" s="400">
        <v>5.9276999999999997</v>
      </c>
      <c r="N2391" s="400">
        <v>6.8350999999999997</v>
      </c>
      <c r="O2391" s="400">
        <v>3.819</v>
      </c>
      <c r="P2391" s="399">
        <v>2.4342000000000001</v>
      </c>
      <c r="Q2391" s="399">
        <v>5.4915000000000003</v>
      </c>
      <c r="R2391" s="399">
        <v>5.5629999999999997</v>
      </c>
      <c r="S2391" s="399">
        <v>5.3375000000000004</v>
      </c>
      <c r="T2391" s="399">
        <v>13.9932</v>
      </c>
      <c r="U2391" s="399">
        <v>12.5229</v>
      </c>
      <c r="V2391" s="399">
        <v>3.3938000000000001</v>
      </c>
      <c r="W2391" s="399">
        <v>3.7208999999999999</v>
      </c>
      <c r="X2391" s="399">
        <v>1.8983000000000001</v>
      </c>
      <c r="Y2391" s="399">
        <v>5.3079000000000001</v>
      </c>
      <c r="Z2391" s="399">
        <v>10.6564</v>
      </c>
    </row>
    <row r="2392" spans="1:26">
      <c r="A2392" s="402">
        <v>45993</v>
      </c>
      <c r="B2392" s="400">
        <v>0.51070000000000004</v>
      </c>
      <c r="C2392" s="400">
        <v>0.4486</v>
      </c>
      <c r="D2392" s="400">
        <v>1.9478</v>
      </c>
      <c r="E2392" s="400">
        <v>1.8180000000000001</v>
      </c>
      <c r="F2392" s="400">
        <v>6.3338999999999999</v>
      </c>
      <c r="G2392" s="400">
        <v>6.34</v>
      </c>
      <c r="H2392" s="400">
        <v>4.4958</v>
      </c>
      <c r="I2392" s="400">
        <v>6.923</v>
      </c>
      <c r="J2392" s="400">
        <v>6.6336000000000004</v>
      </c>
      <c r="K2392" s="400">
        <v>5.7873999999999999</v>
      </c>
      <c r="L2392" s="400">
        <v>10.315200000000001</v>
      </c>
      <c r="M2392" s="400">
        <v>5.9302999999999999</v>
      </c>
      <c r="N2392" s="400">
        <v>6.8367000000000004</v>
      </c>
      <c r="O2392" s="400">
        <v>3.8172999999999999</v>
      </c>
      <c r="P2392" s="399">
        <v>2.4352</v>
      </c>
      <c r="Q2392" s="399">
        <v>5.4916999999999998</v>
      </c>
      <c r="R2392" s="399">
        <v>5.5597000000000003</v>
      </c>
      <c r="S2392" s="399">
        <v>5.3342999999999998</v>
      </c>
      <c r="T2392" s="399">
        <v>13.983700000000001</v>
      </c>
      <c r="U2392" s="399">
        <v>12.5182</v>
      </c>
      <c r="V2392" s="399">
        <v>3.3919000000000001</v>
      </c>
      <c r="W2392" s="399">
        <v>3.7193999999999998</v>
      </c>
      <c r="X2392" s="399">
        <v>1.8960999999999999</v>
      </c>
      <c r="Y2392" s="399">
        <v>5.3060999999999998</v>
      </c>
      <c r="Z2392" s="399">
        <v>10.6564</v>
      </c>
    </row>
    <row r="2393" spans="1:26">
      <c r="A2393" s="402">
        <v>45994</v>
      </c>
      <c r="B2393" s="400">
        <v>0.5081</v>
      </c>
      <c r="C2393" s="400">
        <v>0.44590000000000002</v>
      </c>
      <c r="D2393" s="400">
        <v>1.9452</v>
      </c>
      <c r="E2393" s="400">
        <v>1.8153999999999999</v>
      </c>
      <c r="F2393" s="400">
        <v>6.3341000000000003</v>
      </c>
      <c r="G2393" s="400">
        <v>6.3449999999999998</v>
      </c>
      <c r="H2393" s="400">
        <v>4.4957000000000003</v>
      </c>
      <c r="I2393" s="400">
        <v>6.9231999999999996</v>
      </c>
      <c r="J2393" s="400">
        <v>6.6349999999999998</v>
      </c>
      <c r="K2393" s="400">
        <v>5.7915999999999999</v>
      </c>
      <c r="L2393" s="400">
        <v>10.2872</v>
      </c>
      <c r="M2393" s="400">
        <v>5.9314</v>
      </c>
      <c r="N2393" s="400">
        <v>6.8400999999999996</v>
      </c>
      <c r="O2393" s="400">
        <v>3.8153999999999999</v>
      </c>
      <c r="P2393" s="399">
        <v>2.4232</v>
      </c>
      <c r="Q2393" s="399">
        <v>5.4945000000000004</v>
      </c>
      <c r="R2393" s="399">
        <v>5.5576999999999996</v>
      </c>
      <c r="S2393" s="399">
        <v>5.3323999999999998</v>
      </c>
      <c r="T2393" s="399">
        <v>13.984400000000001</v>
      </c>
      <c r="U2393" s="399">
        <v>12.528</v>
      </c>
      <c r="V2393" s="399">
        <v>3.3902000000000001</v>
      </c>
      <c r="W2393" s="399">
        <v>3.7174</v>
      </c>
      <c r="X2393" s="399">
        <v>1.8920999999999999</v>
      </c>
      <c r="Y2393" s="399">
        <v>5.3048000000000002</v>
      </c>
      <c r="Z2393" s="399">
        <v>10.661</v>
      </c>
    </row>
    <row r="2394" spans="1:26">
      <c r="A2394" s="402">
        <v>45995</v>
      </c>
      <c r="B2394" s="400">
        <v>0.50539999999999996</v>
      </c>
      <c r="C2394" s="400">
        <v>0.44309999999999999</v>
      </c>
      <c r="D2394" s="400">
        <v>1.9421999999999999</v>
      </c>
      <c r="E2394" s="400">
        <v>1.8123</v>
      </c>
      <c r="F2394" s="400">
        <v>6.3224</v>
      </c>
      <c r="G2394" s="400">
        <v>6.3365999999999998</v>
      </c>
      <c r="H2394" s="400">
        <v>4.4915000000000003</v>
      </c>
      <c r="I2394" s="400">
        <v>6.9115000000000002</v>
      </c>
      <c r="J2394" s="400">
        <v>6.6275000000000004</v>
      </c>
      <c r="K2394" s="400">
        <v>5.7754000000000003</v>
      </c>
      <c r="L2394" s="400">
        <v>10.293100000000001</v>
      </c>
      <c r="M2394" s="400">
        <v>5.9222000000000001</v>
      </c>
      <c r="N2394" s="400">
        <v>6.8289999999999997</v>
      </c>
      <c r="O2394" s="400">
        <v>3.8121</v>
      </c>
      <c r="P2394" s="399">
        <v>2.4258000000000002</v>
      </c>
      <c r="Q2394" s="399">
        <v>5.5038</v>
      </c>
      <c r="R2394" s="399">
        <v>5.5533999999999999</v>
      </c>
      <c r="S2394" s="399">
        <v>5.3285</v>
      </c>
      <c r="T2394" s="399">
        <v>13.967499999999999</v>
      </c>
      <c r="U2394" s="399">
        <v>12.516500000000001</v>
      </c>
      <c r="V2394" s="399">
        <v>3.3875999999999999</v>
      </c>
      <c r="W2394" s="399">
        <v>3.714</v>
      </c>
      <c r="X2394" s="399">
        <v>1.8895</v>
      </c>
      <c r="Y2394" s="399">
        <v>5.3015999999999996</v>
      </c>
      <c r="Z2394" s="399">
        <v>10.655900000000001</v>
      </c>
    </row>
    <row r="2395" spans="1:26">
      <c r="A2395" s="402">
        <v>45996</v>
      </c>
      <c r="B2395" s="400">
        <v>0.50260000000000005</v>
      </c>
      <c r="C2395" s="400">
        <v>0.44030000000000002</v>
      </c>
      <c r="D2395" s="400">
        <v>1.9391</v>
      </c>
      <c r="E2395" s="400">
        <v>1.8095000000000001</v>
      </c>
      <c r="F2395" s="400">
        <v>6.3129</v>
      </c>
      <c r="G2395" s="400">
        <v>6.3303000000000003</v>
      </c>
      <c r="H2395" s="400">
        <v>4.4855</v>
      </c>
      <c r="I2395" s="400">
        <v>6.9019000000000004</v>
      </c>
      <c r="J2395" s="400">
        <v>6.6154999999999999</v>
      </c>
      <c r="K2395" s="400">
        <v>5.76</v>
      </c>
      <c r="L2395" s="400">
        <v>10.3028</v>
      </c>
      <c r="M2395" s="400">
        <v>5.9138000000000002</v>
      </c>
      <c r="N2395" s="400">
        <v>6.8185000000000002</v>
      </c>
      <c r="O2395" s="400">
        <v>3.8073999999999999</v>
      </c>
      <c r="P2395" s="399">
        <v>2.4222000000000001</v>
      </c>
      <c r="Q2395" s="399">
        <v>5.5056000000000003</v>
      </c>
      <c r="R2395" s="399">
        <v>5.5498000000000003</v>
      </c>
      <c r="S2395" s="399">
        <v>5.3250999999999999</v>
      </c>
      <c r="T2395" s="399">
        <v>13.9528</v>
      </c>
      <c r="U2395" s="399">
        <v>12.508100000000001</v>
      </c>
      <c r="V2395" s="399">
        <v>3.3849</v>
      </c>
      <c r="W2395" s="399">
        <v>3.7099000000000002</v>
      </c>
      <c r="X2395" s="399">
        <v>1.8864000000000001</v>
      </c>
      <c r="Y2395" s="399">
        <v>5.2976000000000001</v>
      </c>
      <c r="Z2395" s="399">
        <v>10.641999999999999</v>
      </c>
    </row>
    <row r="2396" spans="1:26">
      <c r="A2396" s="402">
        <v>45999</v>
      </c>
      <c r="B2396" s="400">
        <v>0.49440000000000001</v>
      </c>
      <c r="C2396" s="400">
        <v>0.43209999999999998</v>
      </c>
      <c r="D2396" s="400">
        <v>1.9294</v>
      </c>
      <c r="E2396" s="400">
        <v>1.8002</v>
      </c>
      <c r="F2396" s="400">
        <v>6.2845000000000004</v>
      </c>
      <c r="G2396" s="400">
        <v>6.3041999999999998</v>
      </c>
      <c r="H2396" s="400">
        <v>4.4682000000000004</v>
      </c>
      <c r="I2396" s="400">
        <v>6.8739999999999997</v>
      </c>
      <c r="J2396" s="400">
        <v>6.5929000000000002</v>
      </c>
      <c r="K2396" s="400">
        <v>5.7431999999999999</v>
      </c>
      <c r="L2396" s="400">
        <v>10.283300000000001</v>
      </c>
      <c r="M2396" s="400">
        <v>5.9005000000000001</v>
      </c>
      <c r="N2396" s="400">
        <v>6.8037999999999998</v>
      </c>
      <c r="O2396" s="400">
        <v>3.7921</v>
      </c>
      <c r="P2396" s="399">
        <v>2.4178999999999999</v>
      </c>
      <c r="Q2396" s="399">
        <v>5.4977</v>
      </c>
      <c r="R2396" s="399">
        <v>5.5365000000000002</v>
      </c>
      <c r="S2396" s="399">
        <v>5.3128000000000002</v>
      </c>
      <c r="T2396" s="399">
        <v>13.9161</v>
      </c>
      <c r="U2396" s="399">
        <v>12.472799999999999</v>
      </c>
      <c r="V2396" s="399">
        <v>3.3772000000000002</v>
      </c>
      <c r="W2396" s="399">
        <v>3.6966000000000001</v>
      </c>
      <c r="X2396" s="399">
        <v>1.8773</v>
      </c>
      <c r="Y2396" s="399">
        <v>5.2840999999999996</v>
      </c>
      <c r="Z2396" s="399">
        <v>10.6144</v>
      </c>
    </row>
    <row r="2397" spans="1:26">
      <c r="A2397" s="402">
        <v>46000</v>
      </c>
      <c r="B2397" s="400">
        <v>0.49170000000000003</v>
      </c>
      <c r="C2397" s="400">
        <v>0.4294</v>
      </c>
      <c r="D2397" s="400">
        <v>1.9271</v>
      </c>
      <c r="E2397" s="400">
        <v>1.7976000000000001</v>
      </c>
      <c r="F2397" s="400">
        <v>6.2911999999999999</v>
      </c>
      <c r="G2397" s="400">
        <v>6.3049999999999997</v>
      </c>
      <c r="H2397" s="400">
        <v>4.4667000000000003</v>
      </c>
      <c r="I2397" s="400">
        <v>6.8807999999999998</v>
      </c>
      <c r="J2397" s="400">
        <v>6.5926</v>
      </c>
      <c r="K2397" s="400">
        <v>5.7423000000000002</v>
      </c>
      <c r="L2397" s="400">
        <v>10.277900000000001</v>
      </c>
      <c r="M2397" s="400">
        <v>5.8973000000000004</v>
      </c>
      <c r="N2397" s="400">
        <v>6.8007</v>
      </c>
      <c r="O2397" s="400">
        <v>3.7877000000000001</v>
      </c>
      <c r="P2397" s="399">
        <v>2.4121999999999999</v>
      </c>
      <c r="Q2397" s="399">
        <v>5.4869000000000003</v>
      </c>
      <c r="R2397" s="399">
        <v>5.5354999999999999</v>
      </c>
      <c r="S2397" s="399">
        <v>5.3109999999999999</v>
      </c>
      <c r="T2397" s="399">
        <v>13.9283</v>
      </c>
      <c r="U2397" s="399">
        <v>12.4741</v>
      </c>
      <c r="V2397" s="399">
        <v>3.3744000000000001</v>
      </c>
      <c r="W2397" s="399">
        <v>3.6926000000000001</v>
      </c>
      <c r="X2397" s="399">
        <v>1.8747</v>
      </c>
      <c r="Y2397" s="399">
        <v>5.2824</v>
      </c>
      <c r="Z2397" s="399">
        <v>10.612500000000001</v>
      </c>
    </row>
    <row r="2398" spans="1:26">
      <c r="A2398" s="402">
        <v>46001</v>
      </c>
      <c r="B2398" s="400">
        <v>0.4889</v>
      </c>
      <c r="C2398" s="400">
        <v>0.42659999999999998</v>
      </c>
      <c r="D2398" s="400">
        <v>1.9244000000000001</v>
      </c>
      <c r="E2398" s="400">
        <v>1.7948</v>
      </c>
      <c r="F2398" s="400">
        <v>6.2889999999999997</v>
      </c>
      <c r="G2398" s="400">
        <v>6.3048000000000002</v>
      </c>
      <c r="H2398" s="400">
        <v>4.4634</v>
      </c>
      <c r="I2398" s="400">
        <v>6.8788999999999998</v>
      </c>
      <c r="J2398" s="400">
        <v>6.5928000000000004</v>
      </c>
      <c r="K2398" s="400">
        <v>5.7476000000000003</v>
      </c>
      <c r="L2398" s="400">
        <v>10.271699999999999</v>
      </c>
      <c r="M2398" s="400">
        <v>5.9032999999999998</v>
      </c>
      <c r="N2398" s="400">
        <v>6.8102</v>
      </c>
      <c r="O2398" s="400">
        <v>3.7847</v>
      </c>
      <c r="P2398" s="399">
        <v>2.4214000000000002</v>
      </c>
      <c r="Q2398" s="399">
        <v>5.4804000000000004</v>
      </c>
      <c r="R2398" s="399">
        <v>5.5319000000000003</v>
      </c>
      <c r="S2398" s="399">
        <v>5.3078000000000003</v>
      </c>
      <c r="T2398" s="399">
        <v>13.927300000000001</v>
      </c>
      <c r="U2398" s="399">
        <v>12.4778</v>
      </c>
      <c r="V2398" s="399">
        <v>3.3708</v>
      </c>
      <c r="W2398" s="399">
        <v>3.6894999999999998</v>
      </c>
      <c r="X2398" s="399">
        <v>1.8715999999999999</v>
      </c>
      <c r="Y2398" s="399">
        <v>5.2790999999999997</v>
      </c>
      <c r="Z2398" s="399">
        <v>10.6096</v>
      </c>
    </row>
    <row r="2399" spans="1:26">
      <c r="A2399" s="402">
        <v>46002</v>
      </c>
      <c r="B2399" s="400">
        <v>0.48630000000000001</v>
      </c>
      <c r="C2399" s="400">
        <v>0.4239</v>
      </c>
      <c r="D2399" s="400">
        <v>1.9220999999999999</v>
      </c>
      <c r="E2399" s="400">
        <v>1.7923</v>
      </c>
      <c r="F2399" s="400">
        <v>6.2923999999999998</v>
      </c>
      <c r="G2399" s="400">
        <v>6.3106</v>
      </c>
      <c r="H2399" s="400">
        <v>4.4630000000000001</v>
      </c>
      <c r="I2399" s="400">
        <v>6.8822000000000001</v>
      </c>
      <c r="J2399" s="400">
        <v>6.5979999999999999</v>
      </c>
      <c r="K2399" s="400">
        <v>5.7423000000000002</v>
      </c>
      <c r="L2399" s="400">
        <v>10.28</v>
      </c>
      <c r="M2399" s="400">
        <v>5.8958000000000004</v>
      </c>
      <c r="N2399" s="400">
        <v>6.8067000000000002</v>
      </c>
      <c r="O2399" s="400">
        <v>3.7804000000000002</v>
      </c>
      <c r="P2399" s="399">
        <v>2.4337</v>
      </c>
      <c r="Q2399" s="399">
        <v>5.4779</v>
      </c>
      <c r="R2399" s="399">
        <v>5.5305999999999997</v>
      </c>
      <c r="S2399" s="399">
        <v>5.3063000000000002</v>
      </c>
      <c r="T2399" s="399">
        <v>13.9323</v>
      </c>
      <c r="U2399" s="399">
        <v>12.487500000000001</v>
      </c>
      <c r="V2399" s="399">
        <v>3.3675000000000002</v>
      </c>
      <c r="W2399" s="399">
        <v>3.6846999999999999</v>
      </c>
      <c r="X2399" s="399">
        <v>1.8693</v>
      </c>
      <c r="Y2399" s="399">
        <v>5.2781000000000002</v>
      </c>
      <c r="Z2399" s="399">
        <v>10.6106</v>
      </c>
    </row>
    <row r="2400" spans="1:26">
      <c r="A2400" s="402">
        <v>46003</v>
      </c>
      <c r="B2400" s="400">
        <v>0.48359999999999997</v>
      </c>
      <c r="C2400" s="400">
        <v>0.42120000000000002</v>
      </c>
      <c r="D2400" s="400">
        <v>1.9194</v>
      </c>
      <c r="E2400" s="400">
        <v>1.7895000000000001</v>
      </c>
      <c r="F2400" s="400">
        <v>6.2755999999999998</v>
      </c>
      <c r="G2400" s="400">
        <v>6.2958999999999996</v>
      </c>
      <c r="H2400" s="400">
        <v>4.4583000000000004</v>
      </c>
      <c r="I2400" s="400">
        <v>6.8648999999999996</v>
      </c>
      <c r="J2400" s="400">
        <v>6.5769000000000002</v>
      </c>
      <c r="K2400" s="400">
        <v>5.7145000000000001</v>
      </c>
      <c r="L2400" s="400">
        <v>10.290800000000001</v>
      </c>
      <c r="M2400" s="400">
        <v>5.8684000000000003</v>
      </c>
      <c r="N2400" s="400">
        <v>6.7686000000000002</v>
      </c>
      <c r="O2400" s="400">
        <v>3.7761</v>
      </c>
      <c r="P2400" s="399">
        <v>2.4401000000000002</v>
      </c>
      <c r="Q2400" s="399">
        <v>5.4760999999999997</v>
      </c>
      <c r="R2400" s="399">
        <v>5.5270000000000001</v>
      </c>
      <c r="S2400" s="399">
        <v>5.3028000000000004</v>
      </c>
      <c r="T2400" s="399">
        <v>13.9053</v>
      </c>
      <c r="U2400" s="399">
        <v>12.463200000000001</v>
      </c>
      <c r="V2400" s="399">
        <v>3.3653</v>
      </c>
      <c r="W2400" s="399">
        <v>3.681</v>
      </c>
      <c r="X2400" s="399">
        <v>1.8668</v>
      </c>
      <c r="Y2400" s="399">
        <v>5.2751999999999999</v>
      </c>
      <c r="Z2400" s="399">
        <v>10.599500000000001</v>
      </c>
    </row>
    <row r="2401" spans="1:26">
      <c r="A2401" s="402">
        <v>46006</v>
      </c>
      <c r="B2401" s="400">
        <v>0.47549999999999998</v>
      </c>
      <c r="C2401" s="400">
        <v>0.41310000000000002</v>
      </c>
      <c r="D2401" s="400">
        <v>1.9118999999999999</v>
      </c>
      <c r="E2401" s="400">
        <v>1.7825</v>
      </c>
      <c r="F2401" s="400">
        <v>6.2817999999999996</v>
      </c>
      <c r="G2401" s="400">
        <v>6.3041</v>
      </c>
      <c r="H2401" s="400">
        <v>4.4535</v>
      </c>
      <c r="I2401" s="400">
        <v>6.8715999999999999</v>
      </c>
      <c r="J2401" s="400">
        <v>6.5765000000000002</v>
      </c>
      <c r="K2401" s="400">
        <v>5.7106000000000003</v>
      </c>
      <c r="L2401" s="400">
        <v>10.2737</v>
      </c>
      <c r="M2401" s="400">
        <v>5.8627000000000002</v>
      </c>
      <c r="N2401" s="400">
        <v>6.7643000000000004</v>
      </c>
      <c r="O2401" s="400">
        <v>3.7749999999999999</v>
      </c>
      <c r="P2401" s="399">
        <v>2.4437000000000002</v>
      </c>
      <c r="Q2401" s="399">
        <v>5.4729000000000001</v>
      </c>
      <c r="R2401" s="399">
        <v>5.52</v>
      </c>
      <c r="S2401" s="399">
        <v>5.2957999999999998</v>
      </c>
      <c r="T2401" s="399">
        <v>13.920299999999999</v>
      </c>
      <c r="U2401" s="399">
        <v>12.4754</v>
      </c>
      <c r="V2401" s="399">
        <v>3.3580999999999999</v>
      </c>
      <c r="W2401" s="399">
        <v>3.6783999999999999</v>
      </c>
      <c r="X2401" s="399">
        <v>1.8592</v>
      </c>
      <c r="Y2401" s="399">
        <v>5.2682000000000002</v>
      </c>
      <c r="Z2401" s="399">
        <v>10.600099999999999</v>
      </c>
    </row>
    <row r="2402" spans="1:26">
      <c r="A2402" s="402">
        <v>46007</v>
      </c>
      <c r="B2402" s="400">
        <v>0.47289999999999999</v>
      </c>
      <c r="C2402" s="400">
        <v>0.41039999999999999</v>
      </c>
      <c r="D2402" s="400">
        <v>1.9095</v>
      </c>
      <c r="E2402" s="400">
        <v>1.7801</v>
      </c>
      <c r="F2402" s="400">
        <v>6.2785000000000002</v>
      </c>
      <c r="G2402" s="400">
        <v>6.3038999999999996</v>
      </c>
      <c r="H2402" s="400">
        <v>4.4503000000000004</v>
      </c>
      <c r="I2402" s="400">
        <v>6.8680000000000003</v>
      </c>
      <c r="J2402" s="400">
        <v>6.5788000000000002</v>
      </c>
      <c r="K2402" s="400">
        <v>5.7214999999999998</v>
      </c>
      <c r="L2402" s="400">
        <v>10.2758</v>
      </c>
      <c r="M2402" s="400">
        <v>5.8654000000000002</v>
      </c>
      <c r="N2402" s="400">
        <v>6.7710999999999997</v>
      </c>
      <c r="O2402" s="400">
        <v>3.7696999999999998</v>
      </c>
      <c r="P2402" s="399">
        <v>2.4352</v>
      </c>
      <c r="Q2402" s="399">
        <v>5.4726999999999997</v>
      </c>
      <c r="R2402" s="399">
        <v>5.5179</v>
      </c>
      <c r="S2402" s="399">
        <v>5.2938000000000001</v>
      </c>
      <c r="T2402" s="399">
        <v>13.9154</v>
      </c>
      <c r="U2402" s="399">
        <v>12.4764</v>
      </c>
      <c r="V2402" s="399">
        <v>3.3557999999999999</v>
      </c>
      <c r="W2402" s="399">
        <v>3.6737000000000002</v>
      </c>
      <c r="X2402" s="399">
        <v>1.8567</v>
      </c>
      <c r="Y2402" s="399">
        <v>5.2657999999999996</v>
      </c>
      <c r="Z2402" s="399">
        <v>10.5943</v>
      </c>
    </row>
    <row r="2403" spans="1:26">
      <c r="A2403" s="402">
        <v>46008</v>
      </c>
      <c r="B2403" s="400">
        <v>0.47010000000000002</v>
      </c>
      <c r="C2403" s="400">
        <v>0.40770000000000001</v>
      </c>
      <c r="D2403" s="400">
        <v>1.9067000000000001</v>
      </c>
      <c r="E2403" s="400">
        <v>1.7773000000000001</v>
      </c>
      <c r="F2403" s="400">
        <v>6.2675999999999998</v>
      </c>
      <c r="G2403" s="400">
        <v>6.2906000000000004</v>
      </c>
      <c r="H2403" s="400">
        <v>4.4457000000000004</v>
      </c>
      <c r="I2403" s="400">
        <v>6.8570000000000002</v>
      </c>
      <c r="J2403" s="400">
        <v>6.5728</v>
      </c>
      <c r="K2403" s="400">
        <v>5.7164000000000001</v>
      </c>
      <c r="L2403" s="400">
        <v>10.2698</v>
      </c>
      <c r="M2403" s="400">
        <v>5.8624000000000001</v>
      </c>
      <c r="N2403" s="400">
        <v>6.7666000000000004</v>
      </c>
      <c r="O2403" s="400">
        <v>3.7629000000000001</v>
      </c>
      <c r="P2403" s="399">
        <v>2.4369000000000001</v>
      </c>
      <c r="Q2403" s="399">
        <v>5.4744999999999999</v>
      </c>
      <c r="R2403" s="399">
        <v>5.5143000000000004</v>
      </c>
      <c r="S2403" s="399">
        <v>5.2901999999999996</v>
      </c>
      <c r="T2403" s="399">
        <v>13.899100000000001</v>
      </c>
      <c r="U2403" s="399">
        <v>12.454700000000001</v>
      </c>
      <c r="V2403" s="399">
        <v>3.3529</v>
      </c>
      <c r="W2403" s="399">
        <v>3.6680000000000001</v>
      </c>
      <c r="X2403" s="399">
        <v>1.8537999999999999</v>
      </c>
      <c r="Y2403" s="399">
        <v>5.2622</v>
      </c>
      <c r="Z2403" s="399">
        <v>10.585800000000001</v>
      </c>
    </row>
    <row r="2404" spans="1:26">
      <c r="A2404" s="402">
        <v>46009</v>
      </c>
      <c r="B2404" s="400">
        <v>0.46750000000000003</v>
      </c>
      <c r="C2404" s="400">
        <v>0.40500000000000003</v>
      </c>
      <c r="D2404" s="400">
        <v>1.9041999999999999</v>
      </c>
      <c r="E2404" s="400">
        <v>1.7746999999999999</v>
      </c>
      <c r="F2404" s="400">
        <v>6.2678000000000003</v>
      </c>
      <c r="G2404" s="400">
        <v>6.2964000000000002</v>
      </c>
      <c r="H2404" s="400">
        <v>4.4442000000000004</v>
      </c>
      <c r="I2404" s="400">
        <v>6.8569000000000004</v>
      </c>
      <c r="J2404" s="400">
        <v>6.5732999999999997</v>
      </c>
      <c r="K2404" s="400">
        <v>5.7244000000000002</v>
      </c>
      <c r="L2404" s="400">
        <v>10.254</v>
      </c>
      <c r="M2404" s="400">
        <v>5.8703000000000003</v>
      </c>
      <c r="N2404" s="400">
        <v>6.7769000000000004</v>
      </c>
      <c r="O2404" s="400">
        <v>3.7614000000000001</v>
      </c>
      <c r="P2404" s="399">
        <v>2.4297</v>
      </c>
      <c r="Q2404" s="399">
        <v>5.4706999999999999</v>
      </c>
      <c r="R2404" s="399">
        <v>5.5129999999999999</v>
      </c>
      <c r="S2404" s="399">
        <v>5.2888999999999999</v>
      </c>
      <c r="T2404" s="399">
        <v>13.897600000000001</v>
      </c>
      <c r="U2404" s="399">
        <v>12.4642</v>
      </c>
      <c r="V2404" s="399">
        <v>3.3512</v>
      </c>
      <c r="W2404" s="399">
        <v>3.6667000000000001</v>
      </c>
      <c r="X2404" s="399">
        <v>1.851</v>
      </c>
      <c r="Y2404" s="399">
        <v>5.2603999999999997</v>
      </c>
      <c r="Z2404" s="399">
        <v>10.582800000000001</v>
      </c>
    </row>
    <row r="2405" spans="1:26">
      <c r="A2405" s="402">
        <v>46010</v>
      </c>
      <c r="B2405" s="400">
        <v>0.4647</v>
      </c>
      <c r="C2405" s="400">
        <v>0.40229999999999999</v>
      </c>
      <c r="D2405" s="400">
        <v>1.9011</v>
      </c>
      <c r="E2405" s="400">
        <v>1.7717000000000001</v>
      </c>
      <c r="F2405" s="400">
        <v>6.2420999999999998</v>
      </c>
      <c r="G2405" s="400">
        <v>6.2779999999999996</v>
      </c>
      <c r="H2405" s="400">
        <v>4.4356999999999998</v>
      </c>
      <c r="I2405" s="400">
        <v>6.8304999999999998</v>
      </c>
      <c r="J2405" s="400">
        <v>6.5507</v>
      </c>
      <c r="K2405" s="400">
        <v>5.7093999999999996</v>
      </c>
      <c r="L2405" s="400">
        <v>10.232900000000001</v>
      </c>
      <c r="M2405" s="400">
        <v>5.8586</v>
      </c>
      <c r="N2405" s="400">
        <v>6.7622999999999998</v>
      </c>
      <c r="O2405" s="400">
        <v>3.7570000000000001</v>
      </c>
      <c r="P2405" s="399">
        <v>2.4264999999999999</v>
      </c>
      <c r="Q2405" s="399">
        <v>5.4709000000000003</v>
      </c>
      <c r="R2405" s="399">
        <v>5.5080999999999998</v>
      </c>
      <c r="S2405" s="399">
        <v>5.2847</v>
      </c>
      <c r="T2405" s="399">
        <v>13.8544</v>
      </c>
      <c r="U2405" s="399">
        <v>12.4338</v>
      </c>
      <c r="V2405" s="399">
        <v>3.3479000000000001</v>
      </c>
      <c r="W2405" s="399">
        <v>3.6627000000000001</v>
      </c>
      <c r="X2405" s="399">
        <v>1.8481000000000001</v>
      </c>
      <c r="Y2405" s="399">
        <v>5.2554999999999996</v>
      </c>
      <c r="Z2405" s="399">
        <v>10.563000000000001</v>
      </c>
    </row>
    <row r="2406" spans="1:26">
      <c r="A2406" s="402">
        <v>46013</v>
      </c>
      <c r="B2406" s="400">
        <v>0.45669999999999999</v>
      </c>
      <c r="C2406" s="400">
        <v>0.39410000000000001</v>
      </c>
      <c r="D2406" s="400">
        <v>1.8928</v>
      </c>
      <c r="E2406" s="400">
        <v>1.7634000000000001</v>
      </c>
      <c r="F2406" s="400">
        <v>6.2289000000000003</v>
      </c>
      <c r="G2406" s="400">
        <v>6.2622999999999998</v>
      </c>
      <c r="H2406" s="400">
        <v>4.4260000000000002</v>
      </c>
      <c r="I2406" s="400">
        <v>6.8174999999999999</v>
      </c>
      <c r="J2406" s="400">
        <v>6.5393999999999997</v>
      </c>
      <c r="K2406" s="400">
        <v>5.6978999999999997</v>
      </c>
      <c r="L2406" s="400">
        <v>10.237399999999999</v>
      </c>
      <c r="M2406" s="400">
        <v>5.8464999999999998</v>
      </c>
      <c r="N2406" s="400">
        <v>6.7523999999999997</v>
      </c>
      <c r="O2406" s="400">
        <v>3.7462</v>
      </c>
      <c r="P2406" s="399">
        <v>2.4167999999999998</v>
      </c>
      <c r="Q2406" s="399">
        <v>5.4638</v>
      </c>
      <c r="R2406" s="399">
        <v>5.4988000000000001</v>
      </c>
      <c r="S2406" s="399">
        <v>5.2754000000000003</v>
      </c>
      <c r="T2406" s="399">
        <v>13.840199999999999</v>
      </c>
      <c r="U2406" s="399">
        <v>12.414999999999999</v>
      </c>
      <c r="V2406" s="399">
        <v>3.3401999999999998</v>
      </c>
      <c r="W2406" s="399">
        <v>3.6526000000000001</v>
      </c>
      <c r="X2406" s="399">
        <v>1.8401000000000001</v>
      </c>
      <c r="Y2406" s="399">
        <v>5.2464000000000004</v>
      </c>
      <c r="Z2406" s="399">
        <v>10.551</v>
      </c>
    </row>
    <row r="2407" spans="1:26">
      <c r="A2407" s="402">
        <v>46014</v>
      </c>
      <c r="B2407" s="400">
        <v>0.45400000000000001</v>
      </c>
      <c r="C2407" s="400">
        <v>0.39140000000000003</v>
      </c>
      <c r="D2407" s="400">
        <v>1.8906000000000001</v>
      </c>
      <c r="E2407" s="400">
        <v>1.7607999999999999</v>
      </c>
      <c r="F2407" s="400">
        <v>6.2527999999999997</v>
      </c>
      <c r="G2407" s="400">
        <v>6.2789999999999999</v>
      </c>
      <c r="H2407" s="400">
        <v>4.4294000000000002</v>
      </c>
      <c r="I2407" s="400">
        <v>6.8419999999999996</v>
      </c>
      <c r="J2407" s="400">
        <v>6.5513000000000003</v>
      </c>
      <c r="K2407" s="400">
        <v>5.7003000000000004</v>
      </c>
      <c r="L2407" s="400">
        <v>10.2401</v>
      </c>
      <c r="M2407" s="400">
        <v>5.8507999999999996</v>
      </c>
      <c r="N2407" s="400">
        <v>6.7591000000000001</v>
      </c>
      <c r="O2407" s="400">
        <v>3.7435</v>
      </c>
      <c r="P2407" s="399">
        <v>2.4095</v>
      </c>
      <c r="Q2407" s="399">
        <v>5.4615</v>
      </c>
      <c r="R2407" s="399">
        <v>5.4988999999999999</v>
      </c>
      <c r="S2407" s="399">
        <v>5.2744</v>
      </c>
      <c r="T2407" s="399">
        <v>13.882999999999999</v>
      </c>
      <c r="U2407" s="399">
        <v>12.4443</v>
      </c>
      <c r="V2407" s="399">
        <v>3.3380999999999998</v>
      </c>
      <c r="W2407" s="399">
        <v>3.6499000000000001</v>
      </c>
      <c r="X2407" s="399">
        <v>1.8378000000000001</v>
      </c>
      <c r="Y2407" s="399">
        <v>5.2461000000000002</v>
      </c>
      <c r="Z2407" s="399">
        <v>10.5671</v>
      </c>
    </row>
    <row r="2408" spans="1:26">
      <c r="A2408" s="402">
        <v>46015</v>
      </c>
      <c r="B2408" s="400">
        <v>0.45129999999999998</v>
      </c>
      <c r="C2408" s="400">
        <v>0.38869999999999999</v>
      </c>
      <c r="D2408" s="400">
        <v>1.8878999999999999</v>
      </c>
      <c r="E2408" s="400">
        <v>1.7581</v>
      </c>
      <c r="F2408" s="400">
        <v>6.2500999999999998</v>
      </c>
      <c r="G2408" s="400">
        <v>6.2763</v>
      </c>
      <c r="H2408" s="400">
        <v>4.4268000000000001</v>
      </c>
      <c r="I2408" s="400">
        <v>6.8394000000000004</v>
      </c>
      <c r="J2408" s="400">
        <v>6.5547000000000004</v>
      </c>
      <c r="K2408" s="400">
        <v>5.7111000000000001</v>
      </c>
      <c r="L2408" s="400">
        <v>10.232200000000001</v>
      </c>
      <c r="M2408" s="400">
        <v>5.8585000000000003</v>
      </c>
      <c r="N2408" s="400">
        <v>6.7712000000000003</v>
      </c>
      <c r="O2408" s="400">
        <v>3.7406000000000001</v>
      </c>
      <c r="P2408" s="399">
        <v>2.4113000000000002</v>
      </c>
      <c r="Q2408" s="399">
        <v>5.4614000000000003</v>
      </c>
      <c r="R2408" s="399">
        <v>5.4962</v>
      </c>
      <c r="S2408" s="399">
        <v>5.2717000000000001</v>
      </c>
      <c r="T2408" s="399">
        <v>13.8803</v>
      </c>
      <c r="U2408" s="399">
        <v>12.441599999999999</v>
      </c>
      <c r="V2408" s="399">
        <v>3.3353999999999999</v>
      </c>
      <c r="W2408" s="399">
        <v>3.6471</v>
      </c>
      <c r="X2408" s="399">
        <v>1.8351999999999999</v>
      </c>
      <c r="Y2408" s="399">
        <v>5.2435</v>
      </c>
      <c r="Z2408" s="399">
        <v>10.5647</v>
      </c>
    </row>
    <row r="2409" spans="1:26">
      <c r="A2409" s="402">
        <v>46016</v>
      </c>
      <c r="B2409" s="400">
        <v>0.45129999999999998</v>
      </c>
      <c r="C2409" s="400">
        <v>0.38869999999999999</v>
      </c>
      <c r="D2409" s="400">
        <v>1.8878999999999999</v>
      </c>
      <c r="E2409" s="400">
        <v>1.7581</v>
      </c>
      <c r="F2409" s="400">
        <v>6.2500999999999998</v>
      </c>
      <c r="G2409" s="400">
        <v>6.2763</v>
      </c>
      <c r="H2409" s="400">
        <v>4.4268000000000001</v>
      </c>
      <c r="I2409" s="400">
        <v>6.8394000000000004</v>
      </c>
      <c r="J2409" s="400">
        <v>6.5547000000000004</v>
      </c>
      <c r="K2409" s="400">
        <v>5.7111000000000001</v>
      </c>
      <c r="L2409" s="400">
        <v>10.232200000000001</v>
      </c>
      <c r="M2409" s="400">
        <v>5.8585000000000003</v>
      </c>
      <c r="N2409" s="400">
        <v>6.7712000000000003</v>
      </c>
      <c r="O2409" s="400">
        <v>3.7406000000000001</v>
      </c>
      <c r="P2409" s="399">
        <v>2.4073000000000002</v>
      </c>
      <c r="Q2409" s="399">
        <v>5.4614000000000003</v>
      </c>
      <c r="R2409" s="399">
        <v>5.4962</v>
      </c>
      <c r="S2409" s="399">
        <v>5.2717000000000001</v>
      </c>
      <c r="T2409" s="399">
        <v>13.8803</v>
      </c>
      <c r="U2409" s="399">
        <v>12.441599999999999</v>
      </c>
      <c r="V2409" s="399">
        <v>3.3353999999999999</v>
      </c>
      <c r="W2409" s="399">
        <v>3.6471</v>
      </c>
      <c r="X2409" s="399">
        <v>1.8351999999999999</v>
      </c>
      <c r="Y2409" s="399">
        <v>5.2435</v>
      </c>
      <c r="Z2409" s="399">
        <v>10.5647</v>
      </c>
    </row>
    <row r="2410" spans="1:26">
      <c r="A2410" s="402">
        <v>46017</v>
      </c>
      <c r="B2410" s="400">
        <v>0.44590000000000002</v>
      </c>
      <c r="C2410" s="400">
        <v>0.38329999999999997</v>
      </c>
      <c r="D2410" s="400">
        <v>1.8825000000000001</v>
      </c>
      <c r="E2410" s="400">
        <v>1.7526999999999999</v>
      </c>
      <c r="F2410" s="400">
        <v>6.2447999999999997</v>
      </c>
      <c r="G2410" s="400">
        <v>6.2709999999999999</v>
      </c>
      <c r="H2410" s="400">
        <v>4.4215999999999998</v>
      </c>
      <c r="I2410" s="400">
        <v>6.8341000000000003</v>
      </c>
      <c r="J2410" s="400">
        <v>6.5477999999999996</v>
      </c>
      <c r="K2410" s="400">
        <v>5.6978</v>
      </c>
      <c r="L2410" s="400">
        <v>10.2531</v>
      </c>
      <c r="M2410" s="400">
        <v>5.8487</v>
      </c>
      <c r="N2410" s="400">
        <v>6.7586000000000004</v>
      </c>
      <c r="O2410" s="400">
        <v>3.7349000000000001</v>
      </c>
      <c r="P2410" s="399">
        <v>2.4047000000000001</v>
      </c>
      <c r="Q2410" s="399">
        <v>5.4562999999999997</v>
      </c>
      <c r="R2410" s="399">
        <v>5.4908000000000001</v>
      </c>
      <c r="S2410" s="399">
        <v>5.2663000000000002</v>
      </c>
      <c r="T2410" s="399">
        <v>13.8748</v>
      </c>
      <c r="U2410" s="399">
        <v>12.436199999999999</v>
      </c>
      <c r="V2410" s="399">
        <v>3.3311999999999999</v>
      </c>
      <c r="W2410" s="399">
        <v>3.6417000000000002</v>
      </c>
      <c r="X2410" s="399">
        <v>1.8298000000000001</v>
      </c>
      <c r="Y2410" s="399">
        <v>5.2381000000000002</v>
      </c>
      <c r="Z2410" s="399">
        <v>10.5594</v>
      </c>
    </row>
    <row r="2411" spans="1:26">
      <c r="A2411" s="402">
        <v>46020</v>
      </c>
      <c r="B2411" s="400">
        <v>0.43790000000000001</v>
      </c>
      <c r="C2411" s="400">
        <v>0.37530000000000002</v>
      </c>
      <c r="D2411" s="400">
        <v>1.8751</v>
      </c>
      <c r="E2411" s="400">
        <v>1.7452000000000001</v>
      </c>
      <c r="F2411" s="400">
        <v>6.2507999999999999</v>
      </c>
      <c r="G2411" s="400">
        <v>6.2763999999999998</v>
      </c>
      <c r="H2411" s="400">
        <v>4.4184000000000001</v>
      </c>
      <c r="I2411" s="400">
        <v>6.84</v>
      </c>
      <c r="J2411" s="400">
        <v>6.5453999999999999</v>
      </c>
      <c r="K2411" s="400">
        <v>5.6981000000000002</v>
      </c>
      <c r="L2411" s="400">
        <v>10.224299999999999</v>
      </c>
      <c r="M2411" s="400">
        <v>5.8472</v>
      </c>
      <c r="N2411" s="400">
        <v>6.7572999999999999</v>
      </c>
      <c r="O2411" s="400">
        <v>3.7275</v>
      </c>
      <c r="P2411" s="399">
        <v>2.3893</v>
      </c>
      <c r="Q2411" s="399">
        <v>5.4463999999999997</v>
      </c>
      <c r="R2411" s="399">
        <v>5.4852999999999996</v>
      </c>
      <c r="S2411" s="399">
        <v>5.2603999999999997</v>
      </c>
      <c r="T2411" s="399">
        <v>13.8881</v>
      </c>
      <c r="U2411" s="399">
        <v>12.4499</v>
      </c>
      <c r="V2411" s="399">
        <v>3.3243999999999998</v>
      </c>
      <c r="W2411" s="399">
        <v>3.6345000000000001</v>
      </c>
      <c r="X2411" s="399">
        <v>1.8226</v>
      </c>
      <c r="Y2411" s="399">
        <v>5.2325999999999997</v>
      </c>
      <c r="Z2411" s="399">
        <v>10.5631</v>
      </c>
    </row>
    <row r="2412" spans="1:26">
      <c r="A2412" s="402">
        <v>46021</v>
      </c>
      <c r="B2412" s="400">
        <v>0.43530000000000002</v>
      </c>
      <c r="C2412" s="400">
        <v>0.37259999999999999</v>
      </c>
      <c r="D2412" s="400">
        <v>1.8722000000000001</v>
      </c>
      <c r="E2412" s="400">
        <v>1.7423999999999999</v>
      </c>
      <c r="F2412" s="400">
        <v>6.2359999999999998</v>
      </c>
      <c r="G2412" s="400">
        <v>6.2607999999999997</v>
      </c>
      <c r="H2412" s="400">
        <v>4.4130000000000003</v>
      </c>
      <c r="I2412" s="400">
        <v>6.8250999999999999</v>
      </c>
      <c r="J2412" s="400">
        <v>6.5366</v>
      </c>
      <c r="K2412" s="400">
        <v>5.6906999999999996</v>
      </c>
      <c r="L2412" s="400">
        <v>10.2347</v>
      </c>
      <c r="M2412" s="400">
        <v>5.8398000000000003</v>
      </c>
      <c r="N2412" s="400">
        <v>6.7480000000000002</v>
      </c>
      <c r="O2412" s="400">
        <v>3.7267000000000001</v>
      </c>
      <c r="P2412" s="399">
        <v>2.3887999999999998</v>
      </c>
      <c r="Q2412" s="399">
        <v>5.4459</v>
      </c>
      <c r="R2412" s="399">
        <v>5.4809999999999999</v>
      </c>
      <c r="S2412" s="399">
        <v>5.2565</v>
      </c>
      <c r="T2412" s="399">
        <v>13.866899999999999</v>
      </c>
      <c r="U2412" s="399">
        <v>12.4274</v>
      </c>
      <c r="V2412" s="399">
        <v>3.3216000000000001</v>
      </c>
      <c r="W2412" s="399">
        <v>3.6334</v>
      </c>
      <c r="X2412" s="399">
        <v>1.8197000000000001</v>
      </c>
      <c r="Y2412" s="399">
        <v>5.2290000000000001</v>
      </c>
      <c r="Z2412" s="399">
        <v>10.552300000000001</v>
      </c>
    </row>
    <row r="2413" spans="1:26">
      <c r="A2413" s="402">
        <v>46022</v>
      </c>
      <c r="B2413" s="400">
        <v>0.43259999999999998</v>
      </c>
      <c r="C2413" s="400">
        <v>0.36990000000000001</v>
      </c>
      <c r="D2413" s="400">
        <v>1.8695999999999999</v>
      </c>
      <c r="E2413" s="400">
        <v>1.7396</v>
      </c>
      <c r="F2413" s="400">
        <v>6.2333999999999996</v>
      </c>
      <c r="G2413" s="400">
        <v>6.2580999999999998</v>
      </c>
      <c r="H2413" s="400">
        <v>4.4097999999999997</v>
      </c>
      <c r="I2413" s="400">
        <v>6.8224</v>
      </c>
      <c r="J2413" s="400">
        <v>6.5340999999999996</v>
      </c>
      <c r="K2413" s="400">
        <v>5.6882000000000001</v>
      </c>
      <c r="L2413" s="400">
        <v>10.231999999999999</v>
      </c>
      <c r="M2413" s="400">
        <v>5.8304999999999998</v>
      </c>
      <c r="N2413" s="400">
        <v>6.7346000000000004</v>
      </c>
      <c r="O2413" s="400">
        <v>3.7254</v>
      </c>
      <c r="P2413" s="399">
        <v>2.4075000000000002</v>
      </c>
      <c r="Q2413" s="399">
        <v>5.4451999999999998</v>
      </c>
      <c r="R2413" s="399">
        <v>5.4782999999999999</v>
      </c>
      <c r="S2413" s="399">
        <v>5.2538</v>
      </c>
      <c r="T2413" s="399">
        <v>13.8642</v>
      </c>
      <c r="U2413" s="399">
        <v>12.4247</v>
      </c>
      <c r="V2413" s="399">
        <v>3.3207</v>
      </c>
      <c r="W2413" s="399">
        <v>3.6322999999999999</v>
      </c>
      <c r="X2413" s="399">
        <v>1.8158000000000001</v>
      </c>
      <c r="Y2413" s="399">
        <v>5.2257999999999996</v>
      </c>
      <c r="Z2413" s="399">
        <v>10.5501</v>
      </c>
    </row>
    <row r="2414" spans="1:26">
      <c r="A2414" s="402">
        <v>46023</v>
      </c>
      <c r="B2414" s="400">
        <v>0.43259999999999998</v>
      </c>
      <c r="C2414" s="400">
        <v>0.36990000000000001</v>
      </c>
      <c r="D2414" s="400">
        <v>1.8695999999999999</v>
      </c>
      <c r="E2414" s="400">
        <v>1.7396</v>
      </c>
      <c r="F2414" s="400">
        <v>6.2333999999999996</v>
      </c>
      <c r="G2414" s="400">
        <v>6.2580999999999998</v>
      </c>
      <c r="H2414" s="400">
        <v>4.4097999999999997</v>
      </c>
      <c r="I2414" s="400">
        <v>6.8224</v>
      </c>
      <c r="J2414" s="400">
        <v>6.5340999999999996</v>
      </c>
      <c r="K2414" s="400">
        <v>5.6882000000000001</v>
      </c>
      <c r="L2414" s="400">
        <v>10.231999999999999</v>
      </c>
      <c r="M2414" s="400">
        <v>5.8304999999999998</v>
      </c>
      <c r="N2414" s="400">
        <v>6.7346000000000004</v>
      </c>
      <c r="O2414" s="400">
        <v>3.7254</v>
      </c>
      <c r="P2414" s="399">
        <v>2.4369999999999998</v>
      </c>
      <c r="Q2414" s="399">
        <v>5.4451999999999998</v>
      </c>
      <c r="R2414" s="399">
        <v>5.4782999999999999</v>
      </c>
      <c r="S2414" s="399">
        <v>5.2538</v>
      </c>
      <c r="T2414" s="399">
        <v>13.8642</v>
      </c>
      <c r="U2414" s="399">
        <v>12.4247</v>
      </c>
      <c r="V2414" s="399">
        <v>3.3207</v>
      </c>
      <c r="W2414" s="399">
        <v>3.6322999999999999</v>
      </c>
      <c r="X2414" s="399">
        <v>1.8158000000000001</v>
      </c>
      <c r="Y2414" s="399">
        <v>5.2257999999999996</v>
      </c>
      <c r="Z2414" s="399">
        <v>10.5501</v>
      </c>
    </row>
    <row r="2415" spans="1:26">
      <c r="A2415" s="402">
        <v>46024</v>
      </c>
      <c r="B2415" s="400">
        <v>0.47199999999999998</v>
      </c>
      <c r="C2415" s="400">
        <v>0.47070000000000001</v>
      </c>
      <c r="D2415" s="400">
        <v>1.8982000000000001</v>
      </c>
      <c r="E2415" s="400">
        <v>1.8380000000000001</v>
      </c>
      <c r="F2415" s="400">
        <v>6.2382</v>
      </c>
      <c r="G2415" s="400">
        <v>6.2739000000000003</v>
      </c>
      <c r="H2415" s="400">
        <v>4.4236000000000004</v>
      </c>
      <c r="I2415" s="400">
        <v>6.8179999999999996</v>
      </c>
      <c r="J2415" s="400">
        <v>6.5629</v>
      </c>
      <c r="K2415" s="400">
        <v>5.7323000000000004</v>
      </c>
      <c r="L2415" s="400">
        <v>10.3149</v>
      </c>
      <c r="M2415" s="400">
        <v>5.8455000000000004</v>
      </c>
      <c r="N2415" s="400">
        <v>6.7516999999999996</v>
      </c>
      <c r="O2415" s="400">
        <v>3.8056000000000001</v>
      </c>
      <c r="P2415" s="399">
        <v>2.4253999999999998</v>
      </c>
      <c r="Q2415" s="399">
        <v>5.4870000000000001</v>
      </c>
      <c r="R2415" s="399">
        <v>5.5015999999999998</v>
      </c>
      <c r="S2415" s="399">
        <v>5.3632999999999997</v>
      </c>
      <c r="T2415" s="399">
        <v>13.805300000000001</v>
      </c>
      <c r="U2415" s="399">
        <v>12.3445</v>
      </c>
      <c r="V2415" s="399">
        <v>3.3618000000000001</v>
      </c>
      <c r="W2415" s="399">
        <v>3.7033999999999998</v>
      </c>
      <c r="X2415" s="399">
        <v>1.8462000000000001</v>
      </c>
      <c r="Y2415" s="399">
        <v>5.2381000000000002</v>
      </c>
      <c r="Z2415" s="399">
        <v>10.513999999999999</v>
      </c>
    </row>
    <row r="2416" spans="1:26">
      <c r="A2416" s="402">
        <v>46027</v>
      </c>
      <c r="B2416" s="400">
        <v>0.46389999999999998</v>
      </c>
      <c r="C2416" s="400">
        <v>0.46250000000000002</v>
      </c>
      <c r="D2416" s="400">
        <v>1.8915</v>
      </c>
      <c r="E2416" s="400">
        <v>1.8302</v>
      </c>
      <c r="F2416" s="400">
        <v>6.2487000000000004</v>
      </c>
      <c r="G2416" s="400">
        <v>6.2805999999999997</v>
      </c>
      <c r="H2416" s="400">
        <v>4.4196999999999997</v>
      </c>
      <c r="I2416" s="400">
        <v>6.8292999999999999</v>
      </c>
      <c r="J2416" s="400">
        <v>6.5618999999999996</v>
      </c>
      <c r="K2416" s="400">
        <v>5.7351000000000001</v>
      </c>
      <c r="L2416" s="400">
        <v>10.2849</v>
      </c>
      <c r="M2416" s="400">
        <v>5.8484999999999996</v>
      </c>
      <c r="N2416" s="400">
        <v>6.7549000000000001</v>
      </c>
      <c r="O2416" s="400">
        <v>3.7989999999999999</v>
      </c>
      <c r="P2416" s="399">
        <v>2.4013</v>
      </c>
      <c r="Q2416" s="399">
        <v>5.4795999999999996</v>
      </c>
      <c r="R2416" s="399">
        <v>5.5015999999999998</v>
      </c>
      <c r="S2416" s="399">
        <v>5.3567</v>
      </c>
      <c r="T2416" s="399">
        <v>13.8302</v>
      </c>
      <c r="U2416" s="399">
        <v>12.360900000000001</v>
      </c>
      <c r="V2416" s="399">
        <v>3.3559000000000001</v>
      </c>
      <c r="W2416" s="399">
        <v>3.6974</v>
      </c>
      <c r="X2416" s="399">
        <v>1.8386</v>
      </c>
      <c r="Y2416" s="399">
        <v>5.2317</v>
      </c>
      <c r="Z2416" s="399">
        <v>10.5168</v>
      </c>
    </row>
    <row r="2417" spans="1:26">
      <c r="A2417" s="402">
        <v>46028</v>
      </c>
      <c r="B2417" s="400">
        <v>0.4612</v>
      </c>
      <c r="C2417" s="400">
        <v>0.45979999999999999</v>
      </c>
      <c r="D2417" s="400">
        <v>1.8894</v>
      </c>
      <c r="E2417" s="400">
        <v>1.8279000000000001</v>
      </c>
      <c r="F2417" s="400">
        <v>6.2553999999999998</v>
      </c>
      <c r="G2417" s="400">
        <v>6.2892999999999999</v>
      </c>
      <c r="H2417" s="400">
        <v>4.4208999999999996</v>
      </c>
      <c r="I2417" s="400">
        <v>6.8361000000000001</v>
      </c>
      <c r="J2417" s="400">
        <v>6.5575000000000001</v>
      </c>
      <c r="K2417" s="400">
        <v>5.7282000000000002</v>
      </c>
      <c r="L2417" s="400">
        <v>10.2616</v>
      </c>
      <c r="M2417" s="400">
        <v>5.8452000000000002</v>
      </c>
      <c r="N2417" s="400">
        <v>6.7492999999999999</v>
      </c>
      <c r="O2417" s="400">
        <v>3.7968999999999999</v>
      </c>
      <c r="P2417" s="399">
        <v>2.3996</v>
      </c>
      <c r="Q2417" s="399">
        <v>5.4790999999999999</v>
      </c>
      <c r="R2417" s="399">
        <v>5.5003000000000002</v>
      </c>
      <c r="S2417" s="399">
        <v>5.3554000000000004</v>
      </c>
      <c r="T2417" s="399">
        <v>13.8428</v>
      </c>
      <c r="U2417" s="399">
        <v>12.378</v>
      </c>
      <c r="V2417" s="399">
        <v>3.3544999999999998</v>
      </c>
      <c r="W2417" s="399">
        <v>3.6953999999999998</v>
      </c>
      <c r="X2417" s="399">
        <v>1.8365</v>
      </c>
      <c r="Y2417" s="399">
        <v>5.2316000000000003</v>
      </c>
      <c r="Z2417" s="399">
        <v>10.5222</v>
      </c>
    </row>
    <row r="2418" spans="1:26">
      <c r="A2418" s="402">
        <v>46029</v>
      </c>
      <c r="B2418" s="400">
        <v>0.45850000000000002</v>
      </c>
      <c r="C2418" s="400">
        <v>0.45710000000000001</v>
      </c>
      <c r="D2418" s="400">
        <v>1.8871</v>
      </c>
      <c r="E2418" s="400">
        <v>1.8253999999999999</v>
      </c>
      <c r="F2418" s="400">
        <v>6.2679999999999998</v>
      </c>
      <c r="G2418" s="400">
        <v>6.2968999999999999</v>
      </c>
      <c r="H2418" s="400">
        <v>4.4234</v>
      </c>
      <c r="I2418" s="400">
        <v>6.8490000000000002</v>
      </c>
      <c r="J2418" s="400">
        <v>6.5660999999999996</v>
      </c>
      <c r="K2418" s="400">
        <v>5.7405999999999997</v>
      </c>
      <c r="L2418" s="400">
        <v>10.245799999999999</v>
      </c>
      <c r="M2418" s="400">
        <v>5.8550000000000004</v>
      </c>
      <c r="N2418" s="400">
        <v>6.7614999999999998</v>
      </c>
      <c r="O2418" s="400">
        <v>3.7948</v>
      </c>
      <c r="P2418" s="399">
        <v>2.3879999999999999</v>
      </c>
      <c r="Q2418" s="399">
        <v>5.4756</v>
      </c>
      <c r="R2418" s="399">
        <v>5.4992999999999999</v>
      </c>
      <c r="S2418" s="399">
        <v>5.3536999999999999</v>
      </c>
      <c r="T2418" s="399">
        <v>13.867100000000001</v>
      </c>
      <c r="U2418" s="399">
        <v>12.393700000000001</v>
      </c>
      <c r="V2418" s="399">
        <v>3.3534000000000002</v>
      </c>
      <c r="W2418" s="399">
        <v>3.6937000000000002</v>
      </c>
      <c r="X2418" s="399">
        <v>1.8343</v>
      </c>
      <c r="Y2418" s="399">
        <v>5.2312000000000003</v>
      </c>
      <c r="Z2418" s="399">
        <v>10.5342</v>
      </c>
    </row>
    <row r="2419" spans="1:26">
      <c r="A2419" s="402">
        <v>46030</v>
      </c>
      <c r="B2419" s="400">
        <v>0.45579999999999998</v>
      </c>
      <c r="C2419" s="400">
        <v>0.45440000000000003</v>
      </c>
      <c r="D2419" s="400">
        <v>1.8842000000000001</v>
      </c>
      <c r="E2419" s="400">
        <v>1.8225</v>
      </c>
      <c r="F2419" s="400">
        <v>6.2552000000000003</v>
      </c>
      <c r="G2419" s="400">
        <v>6.2911000000000001</v>
      </c>
      <c r="H2419" s="400">
        <v>4.4177</v>
      </c>
      <c r="I2419" s="400">
        <v>6.8358999999999996</v>
      </c>
      <c r="J2419" s="400">
        <v>6.5553999999999997</v>
      </c>
      <c r="K2419" s="400">
        <v>5.7244000000000002</v>
      </c>
      <c r="L2419" s="400">
        <v>10.240600000000001</v>
      </c>
      <c r="M2419" s="400">
        <v>5.8404999999999996</v>
      </c>
      <c r="N2419" s="400">
        <v>6.7422000000000004</v>
      </c>
      <c r="O2419" s="400">
        <v>3.7898000000000001</v>
      </c>
      <c r="P2419" s="399">
        <v>2.3784000000000001</v>
      </c>
      <c r="Q2419" s="399">
        <v>5.4665999999999997</v>
      </c>
      <c r="R2419" s="399">
        <v>5.4958999999999998</v>
      </c>
      <c r="S2419" s="399">
        <v>5.3506999999999998</v>
      </c>
      <c r="T2419" s="399">
        <v>13.8447</v>
      </c>
      <c r="U2419" s="399">
        <v>12.384499999999999</v>
      </c>
      <c r="V2419" s="399">
        <v>3.3513999999999999</v>
      </c>
      <c r="W2419" s="399">
        <v>3.6894999999999998</v>
      </c>
      <c r="X2419" s="399">
        <v>1.8314999999999999</v>
      </c>
      <c r="Y2419" s="399">
        <v>5.2274000000000003</v>
      </c>
      <c r="Z2419" s="399">
        <v>10.521100000000001</v>
      </c>
    </row>
    <row r="2420" spans="1:26">
      <c r="A2420" s="402">
        <v>46031</v>
      </c>
      <c r="B2420" s="400">
        <v>0.45319999999999999</v>
      </c>
      <c r="C2420" s="400">
        <v>0.45169999999999999</v>
      </c>
      <c r="D2420" s="400">
        <v>1.8815999999999999</v>
      </c>
      <c r="E2420" s="400">
        <v>1.8198000000000001</v>
      </c>
      <c r="F2420" s="400">
        <v>6.2587999999999999</v>
      </c>
      <c r="G2420" s="400">
        <v>6.2984999999999998</v>
      </c>
      <c r="H2420" s="400">
        <v>4.4169999999999998</v>
      </c>
      <c r="I2420" s="400">
        <v>6.8395999999999999</v>
      </c>
      <c r="J2420" s="400">
        <v>6.5622999999999996</v>
      </c>
      <c r="K2420" s="400">
        <v>5.7374999999999998</v>
      </c>
      <c r="L2420" s="400">
        <v>10.255699999999999</v>
      </c>
      <c r="M2420" s="400">
        <v>5.8554000000000004</v>
      </c>
      <c r="N2420" s="400">
        <v>6.7622999999999998</v>
      </c>
      <c r="O2420" s="400">
        <v>3.7818000000000001</v>
      </c>
      <c r="P2420" s="399">
        <v>2.3740000000000001</v>
      </c>
      <c r="Q2420" s="399">
        <v>5.4626999999999999</v>
      </c>
      <c r="R2420" s="399">
        <v>5.4939</v>
      </c>
      <c r="S2420" s="399">
        <v>5.3487999999999998</v>
      </c>
      <c r="T2420" s="399">
        <v>13.852399999999999</v>
      </c>
      <c r="U2420" s="399">
        <v>12.3996</v>
      </c>
      <c r="V2420" s="399">
        <v>3.3494999999999999</v>
      </c>
      <c r="W2420" s="399">
        <v>3.6814</v>
      </c>
      <c r="X2420" s="399">
        <v>1.8289</v>
      </c>
      <c r="Y2420" s="399">
        <v>5.2256</v>
      </c>
      <c r="Z2420" s="399">
        <v>10.522600000000001</v>
      </c>
    </row>
    <row r="2421" spans="1:26">
      <c r="A2421" s="402">
        <v>46034</v>
      </c>
      <c r="B2421" s="400">
        <v>0.4451</v>
      </c>
      <c r="C2421" s="400">
        <v>0.44359999999999999</v>
      </c>
      <c r="D2421" s="400">
        <v>1.8735999999999999</v>
      </c>
      <c r="E2421" s="400">
        <v>1.8118000000000001</v>
      </c>
      <c r="F2421" s="400">
        <v>6.2651000000000003</v>
      </c>
      <c r="G2421" s="400">
        <v>6.3014000000000001</v>
      </c>
      <c r="H2421" s="400">
        <v>4.4134000000000002</v>
      </c>
      <c r="I2421" s="400">
        <v>6.8463000000000003</v>
      </c>
      <c r="J2421" s="400">
        <v>6.5564999999999998</v>
      </c>
      <c r="K2421" s="400">
        <v>5.7222999999999997</v>
      </c>
      <c r="L2421" s="400">
        <v>10.2477</v>
      </c>
      <c r="M2421" s="400">
        <v>5.8418000000000001</v>
      </c>
      <c r="N2421" s="400">
        <v>6.7466999999999997</v>
      </c>
      <c r="O2421" s="400">
        <v>3.7730999999999999</v>
      </c>
      <c r="P2421" s="399">
        <v>2.3611</v>
      </c>
      <c r="Q2421" s="399">
        <v>5.4539999999999997</v>
      </c>
      <c r="R2421" s="399">
        <v>5.4867999999999997</v>
      </c>
      <c r="S2421" s="399">
        <v>5.3417000000000003</v>
      </c>
      <c r="T2421" s="399">
        <v>13.8697</v>
      </c>
      <c r="U2421" s="399">
        <v>12.410399999999999</v>
      </c>
      <c r="V2421" s="399">
        <v>3.3424999999999998</v>
      </c>
      <c r="W2421" s="399">
        <v>3.6728000000000001</v>
      </c>
      <c r="X2421" s="399">
        <v>1.8216000000000001</v>
      </c>
      <c r="Y2421" s="399">
        <v>5.2195</v>
      </c>
      <c r="Z2421" s="399">
        <v>10.526</v>
      </c>
    </row>
    <row r="2422" spans="1:26">
      <c r="A2422" s="402">
        <v>46035</v>
      </c>
      <c r="B2422" s="400">
        <v>0.44240000000000002</v>
      </c>
      <c r="C2422" s="400">
        <v>0.44090000000000001</v>
      </c>
      <c r="D2422" s="400">
        <v>1.8709</v>
      </c>
      <c r="E2422" s="400">
        <v>1.8090999999999999</v>
      </c>
      <c r="F2422" s="400">
        <v>6.2553999999999998</v>
      </c>
      <c r="G2422" s="400">
        <v>6.2904999999999998</v>
      </c>
      <c r="H2422" s="400">
        <v>4.4109999999999996</v>
      </c>
      <c r="I2422" s="400">
        <v>6.8365</v>
      </c>
      <c r="J2422" s="400">
        <v>6.5446</v>
      </c>
      <c r="K2422" s="400">
        <v>5.7229000000000001</v>
      </c>
      <c r="L2422" s="400">
        <v>10.202999999999999</v>
      </c>
      <c r="M2422" s="400">
        <v>5.8451000000000004</v>
      </c>
      <c r="N2422" s="400">
        <v>6.7503000000000002</v>
      </c>
      <c r="O2422" s="400">
        <v>3.7730999999999999</v>
      </c>
      <c r="P2422" s="399">
        <v>2.3683000000000001</v>
      </c>
      <c r="Q2422" s="399">
        <v>5.4518000000000004</v>
      </c>
      <c r="R2422" s="399">
        <v>5.4836</v>
      </c>
      <c r="S2422" s="399">
        <v>5.3384</v>
      </c>
      <c r="T2422" s="399">
        <v>13.8551</v>
      </c>
      <c r="U2422" s="399">
        <v>12.3925</v>
      </c>
      <c r="V2422" s="399">
        <v>3.3401000000000001</v>
      </c>
      <c r="W2422" s="399">
        <v>3.6724999999999999</v>
      </c>
      <c r="X2422" s="399">
        <v>1.8192999999999999</v>
      </c>
      <c r="Y2422" s="399">
        <v>5.2171000000000003</v>
      </c>
      <c r="Z2422" s="399">
        <v>10.5213</v>
      </c>
    </row>
    <row r="2423" spans="1:26">
      <c r="A2423" s="402">
        <v>46036</v>
      </c>
      <c r="B2423" s="400">
        <v>0.43969999999999998</v>
      </c>
      <c r="C2423" s="400">
        <v>0.43819999999999998</v>
      </c>
      <c r="D2423" s="400">
        <v>1.8686</v>
      </c>
      <c r="E2423" s="400">
        <v>1.8066</v>
      </c>
      <c r="F2423" s="400">
        <v>6.2603</v>
      </c>
      <c r="G2423" s="400">
        <v>6.2937000000000003</v>
      </c>
      <c r="H2423" s="400">
        <v>4.4114000000000004</v>
      </c>
      <c r="I2423" s="400">
        <v>6.8414000000000001</v>
      </c>
      <c r="J2423" s="400">
        <v>6.5510000000000002</v>
      </c>
      <c r="K2423" s="400">
        <v>5.7352999999999996</v>
      </c>
      <c r="L2423" s="400">
        <v>10.1805</v>
      </c>
      <c r="M2423" s="400">
        <v>5.8545999999999996</v>
      </c>
      <c r="N2423" s="400">
        <v>6.7647000000000004</v>
      </c>
      <c r="O2423" s="400">
        <v>3.7705000000000002</v>
      </c>
      <c r="P2423" s="399">
        <v>2.3643999999999998</v>
      </c>
      <c r="Q2423" s="399">
        <v>5.4546999999999999</v>
      </c>
      <c r="R2423" s="399">
        <v>5.4821</v>
      </c>
      <c r="S2423" s="399">
        <v>5.3367000000000004</v>
      </c>
      <c r="T2423" s="399">
        <v>13.865</v>
      </c>
      <c r="U2423" s="399">
        <v>12.3995</v>
      </c>
      <c r="V2423" s="399">
        <v>3.3374000000000001</v>
      </c>
      <c r="W2423" s="399">
        <v>3.6698</v>
      </c>
      <c r="X2423" s="399">
        <v>1.8169</v>
      </c>
      <c r="Y2423" s="399">
        <v>5.2169999999999996</v>
      </c>
      <c r="Z2423" s="399">
        <v>10.5265</v>
      </c>
    </row>
    <row r="2424" spans="1:26">
      <c r="A2424" s="402">
        <v>46037</v>
      </c>
      <c r="B2424" s="400">
        <v>0.43719999999999998</v>
      </c>
      <c r="C2424" s="400">
        <v>0.43590000000000001</v>
      </c>
      <c r="D2424" s="400">
        <v>1.8669</v>
      </c>
      <c r="E2424" s="400">
        <v>1.8053999999999999</v>
      </c>
      <c r="F2424" s="400">
        <v>6.2748999999999997</v>
      </c>
      <c r="G2424" s="400">
        <v>6.3064999999999998</v>
      </c>
      <c r="H2424" s="400">
        <v>4.4114000000000004</v>
      </c>
      <c r="I2424" s="400">
        <v>6.8574000000000002</v>
      </c>
      <c r="J2424" s="400">
        <v>6.5548999999999999</v>
      </c>
      <c r="K2424" s="400">
        <v>5.7340999999999998</v>
      </c>
      <c r="L2424" s="400">
        <v>10.194800000000001</v>
      </c>
      <c r="M2424" s="400">
        <v>5.8609</v>
      </c>
      <c r="N2424" s="400">
        <v>6.7735000000000003</v>
      </c>
      <c r="O2424" s="400">
        <v>3.7791999999999999</v>
      </c>
      <c r="P2424" s="399">
        <v>2.3791000000000002</v>
      </c>
      <c r="Q2424" s="399">
        <v>5.4584999999999999</v>
      </c>
      <c r="R2424" s="399">
        <v>5.4828999999999999</v>
      </c>
      <c r="S2424" s="399">
        <v>5.3460000000000001</v>
      </c>
      <c r="T2424" s="399">
        <v>13.9071</v>
      </c>
      <c r="U2424" s="399">
        <v>12.416700000000001</v>
      </c>
      <c r="V2424" s="399">
        <v>3.3429000000000002</v>
      </c>
      <c r="W2424" s="399">
        <v>3.6781000000000001</v>
      </c>
      <c r="X2424" s="399">
        <v>1.8143</v>
      </c>
      <c r="Y2424" s="399">
        <v>5.2156000000000002</v>
      </c>
      <c r="Z2424" s="399">
        <v>10.536</v>
      </c>
    </row>
    <row r="2425" spans="1:26">
      <c r="A2425" s="402">
        <v>46038</v>
      </c>
      <c r="B2425" s="400">
        <v>0.43430000000000002</v>
      </c>
      <c r="C2425" s="400">
        <v>0.43280000000000002</v>
      </c>
      <c r="D2425" s="400">
        <v>1.8635999999999999</v>
      </c>
      <c r="E2425" s="400">
        <v>1.802</v>
      </c>
      <c r="F2425" s="400">
        <v>6.2614000000000001</v>
      </c>
      <c r="G2425" s="400">
        <v>6.2990000000000004</v>
      </c>
      <c r="H2425" s="400">
        <v>4.4061000000000003</v>
      </c>
      <c r="I2425" s="400">
        <v>6.8437999999999999</v>
      </c>
      <c r="J2425" s="400">
        <v>6.5418000000000003</v>
      </c>
      <c r="K2425" s="400">
        <v>5.7141000000000002</v>
      </c>
      <c r="L2425" s="400">
        <v>10.187799999999999</v>
      </c>
      <c r="M2425" s="400">
        <v>5.8455000000000004</v>
      </c>
      <c r="N2425" s="400">
        <v>6.7530000000000001</v>
      </c>
      <c r="O2425" s="400">
        <v>3.7768000000000002</v>
      </c>
      <c r="P2425" s="399">
        <v>2.3839000000000001</v>
      </c>
      <c r="Q2425" s="399">
        <v>5.4512</v>
      </c>
      <c r="R2425" s="399">
        <v>5.4785000000000004</v>
      </c>
      <c r="S2425" s="399">
        <v>5.3418000000000001</v>
      </c>
      <c r="T2425" s="399">
        <v>13.8863</v>
      </c>
      <c r="U2425" s="399">
        <v>12.4072</v>
      </c>
      <c r="V2425" s="399">
        <v>3.3397999999999999</v>
      </c>
      <c r="W2425" s="399">
        <v>3.6756000000000002</v>
      </c>
      <c r="X2425" s="399">
        <v>1.8116000000000001</v>
      </c>
      <c r="Y2425" s="399">
        <v>5.2122000000000002</v>
      </c>
      <c r="Z2425" s="399">
        <v>10.5284</v>
      </c>
    </row>
    <row r="2426" spans="1:26">
      <c r="A2426" s="402">
        <v>46041</v>
      </c>
      <c r="B2426" s="400">
        <v>0.42630000000000001</v>
      </c>
      <c r="C2426" s="400">
        <v>0.42470000000000002</v>
      </c>
      <c r="D2426" s="400">
        <v>1.8561000000000001</v>
      </c>
      <c r="E2426" s="400">
        <v>1.7941</v>
      </c>
      <c r="F2426" s="400">
        <v>6.2504999999999997</v>
      </c>
      <c r="G2426" s="400">
        <v>6.2866999999999997</v>
      </c>
      <c r="H2426" s="400">
        <v>4.3985000000000003</v>
      </c>
      <c r="I2426" s="400">
        <v>6.8322000000000003</v>
      </c>
      <c r="J2426" s="400">
        <v>6.5242000000000004</v>
      </c>
      <c r="K2426" s="400">
        <v>5.7061000000000002</v>
      </c>
      <c r="L2426" s="400">
        <v>10.1175</v>
      </c>
      <c r="M2426" s="400">
        <v>5.8365999999999998</v>
      </c>
      <c r="N2426" s="400">
        <v>6.7458999999999998</v>
      </c>
      <c r="O2426" s="400">
        <v>3.7690000000000001</v>
      </c>
      <c r="P2426" s="399">
        <v>2.4293</v>
      </c>
      <c r="Q2426" s="399">
        <v>5.4394</v>
      </c>
      <c r="R2426" s="399">
        <v>5.4718999999999998</v>
      </c>
      <c r="S2426" s="399">
        <v>5.3343999999999996</v>
      </c>
      <c r="T2426" s="399">
        <v>13.869199999999999</v>
      </c>
      <c r="U2426" s="399">
        <v>12.3894</v>
      </c>
      <c r="V2426" s="399">
        <v>3.3307000000000002</v>
      </c>
      <c r="W2426" s="399">
        <v>3.6674000000000002</v>
      </c>
      <c r="X2426" s="399">
        <v>1.8046</v>
      </c>
      <c r="Y2426" s="399">
        <v>5.2054999999999998</v>
      </c>
      <c r="Z2426" s="399">
        <v>10.5143</v>
      </c>
    </row>
    <row r="2427" spans="1:26">
      <c r="A2427" s="402">
        <v>46042</v>
      </c>
      <c r="B2427" s="400">
        <v>0.42359999999999998</v>
      </c>
      <c r="C2427" s="400">
        <v>0.42199999999999999</v>
      </c>
      <c r="D2427" s="400">
        <v>1.8534999999999999</v>
      </c>
      <c r="E2427" s="400">
        <v>1.7915000000000001</v>
      </c>
      <c r="F2427" s="400">
        <v>6.2309999999999999</v>
      </c>
      <c r="G2427" s="400">
        <v>6.2675999999999998</v>
      </c>
      <c r="H2427" s="400">
        <v>4.3926999999999996</v>
      </c>
      <c r="I2427" s="400">
        <v>6.8121999999999998</v>
      </c>
      <c r="J2427" s="400">
        <v>6.4886999999999997</v>
      </c>
      <c r="K2427" s="400">
        <v>5.6699000000000002</v>
      </c>
      <c r="L2427" s="400">
        <v>9.9993999999999996</v>
      </c>
      <c r="M2427" s="400">
        <v>5.8049999999999997</v>
      </c>
      <c r="N2427" s="400">
        <v>6.7083000000000004</v>
      </c>
      <c r="O2427" s="400">
        <v>3.7629000000000001</v>
      </c>
      <c r="P2427" s="399">
        <v>2.4523999999999999</v>
      </c>
      <c r="Q2427" s="399">
        <v>5.4303999999999997</v>
      </c>
      <c r="R2427" s="399">
        <v>5.468</v>
      </c>
      <c r="S2427" s="399">
        <v>5.3304999999999998</v>
      </c>
      <c r="T2427" s="399">
        <v>13.838699999999999</v>
      </c>
      <c r="U2427" s="399">
        <v>12.359</v>
      </c>
      <c r="V2427" s="399">
        <v>3.3264</v>
      </c>
      <c r="W2427" s="399">
        <v>3.6610999999999998</v>
      </c>
      <c r="X2427" s="399">
        <v>1.8021</v>
      </c>
      <c r="Y2427" s="399">
        <v>5.202</v>
      </c>
      <c r="Z2427" s="399">
        <v>10.500400000000001</v>
      </c>
    </row>
    <row r="2428" spans="1:26">
      <c r="A2428" s="402">
        <v>46043</v>
      </c>
      <c r="B2428" s="400">
        <v>0.4209</v>
      </c>
      <c r="C2428" s="400">
        <v>0.41930000000000001</v>
      </c>
      <c r="D2428" s="400">
        <v>1.8505</v>
      </c>
      <c r="E2428" s="400">
        <v>1.7886</v>
      </c>
      <c r="F2428" s="400">
        <v>6.2213000000000003</v>
      </c>
      <c r="G2428" s="400">
        <v>6.2576999999999998</v>
      </c>
      <c r="H2428" s="400">
        <v>4.3891</v>
      </c>
      <c r="I2428" s="400">
        <v>6.8022999999999998</v>
      </c>
      <c r="J2428" s="400">
        <v>6.4977</v>
      </c>
      <c r="K2428" s="400">
        <v>5.6863000000000001</v>
      </c>
      <c r="L2428" s="400">
        <v>10.0387</v>
      </c>
      <c r="M2428" s="400">
        <v>5.8219000000000003</v>
      </c>
      <c r="N2428" s="400">
        <v>6.7321999999999997</v>
      </c>
      <c r="O2428" s="400">
        <v>3.7621000000000002</v>
      </c>
      <c r="P2428" s="399">
        <v>2.4361999999999999</v>
      </c>
      <c r="Q2428" s="399">
        <v>5.4386000000000001</v>
      </c>
      <c r="R2428" s="399">
        <v>5.4644000000000004</v>
      </c>
      <c r="S2428" s="399">
        <v>5.327</v>
      </c>
      <c r="T2428" s="399">
        <v>13.823600000000001</v>
      </c>
      <c r="U2428" s="399">
        <v>12.3429</v>
      </c>
      <c r="V2428" s="399">
        <v>3.3233000000000001</v>
      </c>
      <c r="W2428" s="399">
        <v>3.6598999999999999</v>
      </c>
      <c r="X2428" s="399">
        <v>1.7996000000000001</v>
      </c>
      <c r="Y2428" s="399">
        <v>5.1997</v>
      </c>
      <c r="Z2428" s="399">
        <v>10.4933</v>
      </c>
    </row>
    <row r="2429" spans="1:26">
      <c r="A2429" s="402">
        <v>46044</v>
      </c>
      <c r="B2429" s="400">
        <v>0.41830000000000001</v>
      </c>
      <c r="C2429" s="400">
        <v>0.41649999999999998</v>
      </c>
      <c r="D2429" s="400">
        <v>1.8475999999999999</v>
      </c>
      <c r="E2429" s="400">
        <v>1.7857000000000001</v>
      </c>
      <c r="F2429" s="400">
        <v>6.2275999999999998</v>
      </c>
      <c r="G2429" s="400">
        <v>6.2632000000000003</v>
      </c>
      <c r="H2429" s="400">
        <v>4.3902000000000001</v>
      </c>
      <c r="I2429" s="400">
        <v>6.8090999999999999</v>
      </c>
      <c r="J2429" s="400">
        <v>6.5057</v>
      </c>
      <c r="K2429" s="400">
        <v>5.6935000000000002</v>
      </c>
      <c r="L2429" s="400">
        <v>10.077</v>
      </c>
      <c r="M2429" s="400">
        <v>5.8341000000000003</v>
      </c>
      <c r="N2429" s="400">
        <v>6.7523</v>
      </c>
      <c r="O2429" s="400">
        <v>3.7605</v>
      </c>
      <c r="P2429" s="399">
        <v>2.3927</v>
      </c>
      <c r="Q2429" s="399">
        <v>5.4406999999999996</v>
      </c>
      <c r="R2429" s="399">
        <v>5.4619999999999997</v>
      </c>
      <c r="S2429" s="399">
        <v>5.3246000000000002</v>
      </c>
      <c r="T2429" s="399">
        <v>13.837</v>
      </c>
      <c r="U2429" s="399">
        <v>12.3544</v>
      </c>
      <c r="V2429" s="399">
        <v>3.3233999999999999</v>
      </c>
      <c r="W2429" s="399">
        <v>3.6585000000000001</v>
      </c>
      <c r="X2429" s="399">
        <v>1.7969999999999999</v>
      </c>
      <c r="Y2429" s="399">
        <v>5.1981000000000002</v>
      </c>
      <c r="Z2429" s="399">
        <v>10.503</v>
      </c>
    </row>
    <row r="2430" spans="1:26">
      <c r="A2430" s="402">
        <v>46045</v>
      </c>
      <c r="B2430" s="400">
        <v>0.41549999999999998</v>
      </c>
      <c r="C2430" s="400">
        <v>0.4138</v>
      </c>
      <c r="D2430" s="400">
        <v>1.8447</v>
      </c>
      <c r="E2430" s="400">
        <v>1.7828999999999999</v>
      </c>
      <c r="F2430" s="400">
        <v>6.2314999999999996</v>
      </c>
      <c r="G2430" s="400">
        <v>6.2645</v>
      </c>
      <c r="H2430" s="400">
        <v>4.3868</v>
      </c>
      <c r="I2430" s="400">
        <v>6.8133999999999997</v>
      </c>
      <c r="J2430" s="400">
        <v>6.5111999999999997</v>
      </c>
      <c r="K2430" s="400">
        <v>5.6962000000000002</v>
      </c>
      <c r="L2430" s="400">
        <v>10.0862</v>
      </c>
      <c r="M2430" s="400">
        <v>5.8305999999999996</v>
      </c>
      <c r="N2430" s="400">
        <v>6.7497999999999996</v>
      </c>
      <c r="O2430" s="400">
        <v>3.7570999999999999</v>
      </c>
      <c r="P2430" s="399">
        <v>2.3954</v>
      </c>
      <c r="Q2430" s="399">
        <v>5.4455</v>
      </c>
      <c r="R2430" s="399">
        <v>5.4595000000000002</v>
      </c>
      <c r="S2430" s="399">
        <v>5.3220000000000001</v>
      </c>
      <c r="T2430" s="399">
        <v>13.846500000000001</v>
      </c>
      <c r="U2430" s="399">
        <v>12.3588</v>
      </c>
      <c r="V2430" s="399">
        <v>3.3212999999999999</v>
      </c>
      <c r="W2430" s="399">
        <v>3.6551999999999998</v>
      </c>
      <c r="X2430" s="399">
        <v>1.7942</v>
      </c>
      <c r="Y2430" s="399">
        <v>5.1955999999999998</v>
      </c>
      <c r="Z2430" s="399">
        <v>10.499599999999999</v>
      </c>
    </row>
    <row r="2431" spans="1:26">
      <c r="A2431" s="402">
        <v>46048</v>
      </c>
      <c r="B2431" s="400">
        <v>0.40749999999999997</v>
      </c>
      <c r="C2431" s="400">
        <v>0.40570000000000001</v>
      </c>
      <c r="D2431" s="400">
        <v>1.8371</v>
      </c>
      <c r="E2431" s="400">
        <v>1.7751999999999999</v>
      </c>
      <c r="F2431" s="400">
        <v>6.2401999999999997</v>
      </c>
      <c r="G2431" s="400">
        <v>6.2679999999999998</v>
      </c>
      <c r="H2431" s="400">
        <v>4.3849999999999998</v>
      </c>
      <c r="I2431" s="400">
        <v>6.8224</v>
      </c>
      <c r="J2431" s="400">
        <v>6.5254000000000003</v>
      </c>
      <c r="K2431" s="400">
        <v>5.7001999999999997</v>
      </c>
      <c r="L2431" s="400">
        <v>10.0923</v>
      </c>
      <c r="M2431" s="400">
        <v>5.8258999999999999</v>
      </c>
      <c r="N2431" s="400">
        <v>6.7531999999999996</v>
      </c>
      <c r="O2431" s="400">
        <v>3.7410000000000001</v>
      </c>
      <c r="P2431" s="399">
        <v>2.3818999999999999</v>
      </c>
      <c r="Q2431" s="399">
        <v>5.4412000000000003</v>
      </c>
      <c r="R2431" s="399">
        <v>5.4538000000000002</v>
      </c>
      <c r="S2431" s="399">
        <v>5.3155000000000001</v>
      </c>
      <c r="T2431" s="399">
        <v>13.8666</v>
      </c>
      <c r="U2431" s="399">
        <v>12.3689</v>
      </c>
      <c r="V2431" s="399">
        <v>3.3157999999999999</v>
      </c>
      <c r="W2431" s="399">
        <v>3.6408999999999998</v>
      </c>
      <c r="X2431" s="399">
        <v>1.7874000000000001</v>
      </c>
      <c r="Y2431" s="399">
        <v>5.1910999999999996</v>
      </c>
      <c r="Z2431" s="399">
        <v>10.5069</v>
      </c>
    </row>
    <row r="2432" spans="1:26">
      <c r="A2432" s="402">
        <v>46049</v>
      </c>
      <c r="B2432" s="400">
        <v>0.40479999999999999</v>
      </c>
      <c r="C2432" s="400">
        <v>0.40300000000000002</v>
      </c>
      <c r="D2432" s="400">
        <v>1.8345</v>
      </c>
      <c r="E2432" s="400">
        <v>1.7726</v>
      </c>
      <c r="F2432" s="400">
        <v>6.2331000000000003</v>
      </c>
      <c r="G2432" s="400">
        <v>6.2605000000000004</v>
      </c>
      <c r="H2432" s="400">
        <v>4.3834999999999997</v>
      </c>
      <c r="I2432" s="400">
        <v>6.8150000000000004</v>
      </c>
      <c r="J2432" s="400">
        <v>6.5118999999999998</v>
      </c>
      <c r="K2432" s="400">
        <v>5.6810999999999998</v>
      </c>
      <c r="L2432" s="400">
        <v>10.071899999999999</v>
      </c>
      <c r="M2432" s="400">
        <v>5.8093000000000004</v>
      </c>
      <c r="N2432" s="400">
        <v>6.7335000000000003</v>
      </c>
      <c r="O2432" s="400">
        <v>3.7383999999999999</v>
      </c>
      <c r="P2432" s="399">
        <v>2.3955000000000002</v>
      </c>
      <c r="Q2432" s="399">
        <v>5.4356999999999998</v>
      </c>
      <c r="R2432" s="399">
        <v>5.4511000000000003</v>
      </c>
      <c r="S2432" s="399">
        <v>5.3128000000000002</v>
      </c>
      <c r="T2432" s="399">
        <v>13.8551</v>
      </c>
      <c r="U2432" s="399">
        <v>12.3573</v>
      </c>
      <c r="V2432" s="399">
        <v>3.3144</v>
      </c>
      <c r="W2432" s="399">
        <v>3.6381000000000001</v>
      </c>
      <c r="X2432" s="399">
        <v>1.7851999999999999</v>
      </c>
      <c r="Y2432" s="399">
        <v>5.1893000000000002</v>
      </c>
      <c r="Z2432" s="399">
        <v>10.5045</v>
      </c>
    </row>
    <row r="2433" spans="1:26">
      <c r="A2433" s="402">
        <v>46050</v>
      </c>
      <c r="B2433" s="400">
        <v>0.40210000000000001</v>
      </c>
      <c r="C2433" s="400">
        <v>0.40029999999999999</v>
      </c>
      <c r="D2433" s="400">
        <v>1.8322000000000001</v>
      </c>
      <c r="E2433" s="400">
        <v>1.7702</v>
      </c>
      <c r="F2433" s="400">
        <v>6.2286999999999999</v>
      </c>
      <c r="G2433" s="400">
        <v>6.2557</v>
      </c>
      <c r="H2433" s="400">
        <v>4.3832000000000004</v>
      </c>
      <c r="I2433" s="400">
        <v>6.8102</v>
      </c>
      <c r="J2433" s="400">
        <v>6.5076000000000001</v>
      </c>
      <c r="K2433" s="400">
        <v>5.6726000000000001</v>
      </c>
      <c r="L2433" s="400">
        <v>10.085699999999999</v>
      </c>
      <c r="M2433" s="400">
        <v>5.8041</v>
      </c>
      <c r="N2433" s="400">
        <v>6.7256</v>
      </c>
      <c r="O2433" s="400">
        <v>3.7353999999999998</v>
      </c>
      <c r="P2433" s="399">
        <v>2.4167999999999998</v>
      </c>
      <c r="Q2433" s="399">
        <v>5.4379999999999997</v>
      </c>
      <c r="R2433" s="399">
        <v>5.4492000000000003</v>
      </c>
      <c r="S2433" s="399">
        <v>5.3106</v>
      </c>
      <c r="T2433" s="399">
        <v>13.8482</v>
      </c>
      <c r="U2433" s="399">
        <v>12.3507</v>
      </c>
      <c r="V2433" s="399">
        <v>3.31</v>
      </c>
      <c r="W2433" s="399">
        <v>3.6347999999999998</v>
      </c>
      <c r="X2433" s="399">
        <v>1.7828999999999999</v>
      </c>
      <c r="Y2433" s="399">
        <v>5.1882000000000001</v>
      </c>
      <c r="Z2433" s="399">
        <v>10.5053</v>
      </c>
    </row>
    <row r="2434" spans="1:26">
      <c r="A2434" s="402">
        <v>46051</v>
      </c>
      <c r="B2434" s="400">
        <v>0.39950000000000002</v>
      </c>
      <c r="C2434" s="400">
        <v>0.39760000000000001</v>
      </c>
      <c r="D2434" s="400">
        <v>1.8299000000000001</v>
      </c>
      <c r="E2434" s="400">
        <v>1.7676000000000001</v>
      </c>
      <c r="F2434" s="400">
        <v>6.2302999999999997</v>
      </c>
      <c r="G2434" s="400">
        <v>6.2556000000000003</v>
      </c>
      <c r="H2434" s="400">
        <v>4.3846999999999996</v>
      </c>
      <c r="I2434" s="400">
        <v>6.8116000000000003</v>
      </c>
      <c r="J2434" s="400">
        <v>6.5086000000000004</v>
      </c>
      <c r="K2434" s="400">
        <v>5.6703999999999999</v>
      </c>
      <c r="L2434" s="400">
        <v>10.0905</v>
      </c>
      <c r="M2434" s="400">
        <v>5.7992999999999997</v>
      </c>
      <c r="N2434" s="400">
        <v>6.7173999999999996</v>
      </c>
      <c r="O2434" s="400">
        <v>3.7319</v>
      </c>
      <c r="P2434" s="399">
        <v>2.4413</v>
      </c>
      <c r="Q2434" s="399">
        <v>5.4408000000000003</v>
      </c>
      <c r="R2434" s="399">
        <v>5.4478999999999997</v>
      </c>
      <c r="S2434" s="399">
        <v>5.3087</v>
      </c>
      <c r="T2434" s="399">
        <v>13.8504</v>
      </c>
      <c r="U2434" s="399">
        <v>12.3514</v>
      </c>
      <c r="V2434" s="399">
        <v>3.3079000000000001</v>
      </c>
      <c r="W2434" s="399">
        <v>3.6316999999999999</v>
      </c>
      <c r="X2434" s="399">
        <v>1.7808999999999999</v>
      </c>
      <c r="Y2434" s="399">
        <v>5.1875</v>
      </c>
      <c r="Z2434" s="399">
        <v>10.5116</v>
      </c>
    </row>
    <row r="2435" spans="1:26">
      <c r="A2435" s="402">
        <v>46052</v>
      </c>
      <c r="B2435" s="400">
        <v>0.39419999999999999</v>
      </c>
      <c r="C2435" s="400">
        <v>0.3921</v>
      </c>
      <c r="D2435" s="400">
        <v>1.8243</v>
      </c>
      <c r="E2435" s="400">
        <v>1.7621</v>
      </c>
      <c r="F2435" s="400">
        <v>6.218</v>
      </c>
      <c r="G2435" s="400">
        <v>6.2431000000000001</v>
      </c>
      <c r="H2435" s="400">
        <v>4.3776999999999999</v>
      </c>
      <c r="I2435" s="400">
        <v>6.7995000000000001</v>
      </c>
      <c r="J2435" s="400">
        <v>6.4943</v>
      </c>
      <c r="K2435" s="400">
        <v>5.6571999999999996</v>
      </c>
      <c r="L2435" s="400">
        <v>10.0831</v>
      </c>
      <c r="M2435" s="400">
        <v>5.7862</v>
      </c>
      <c r="N2435" s="400">
        <v>6.6985000000000001</v>
      </c>
      <c r="O2435" s="400">
        <v>3.7271999999999998</v>
      </c>
      <c r="P2435" s="399">
        <v>2.4516</v>
      </c>
      <c r="Q2435" s="399">
        <v>5.4317000000000002</v>
      </c>
      <c r="R2435" s="399">
        <v>5.4417999999999997</v>
      </c>
      <c r="S2435" s="399">
        <v>5.3026999999999997</v>
      </c>
      <c r="T2435" s="399">
        <v>13.8377</v>
      </c>
      <c r="U2435" s="399">
        <v>12.3338</v>
      </c>
      <c r="V2435" s="399">
        <v>3.3056000000000001</v>
      </c>
      <c r="W2435" s="399">
        <v>3.6280000000000001</v>
      </c>
      <c r="X2435" s="399">
        <v>1.7756000000000001</v>
      </c>
      <c r="Y2435" s="399">
        <v>5.1829000000000001</v>
      </c>
      <c r="Z2435" s="399">
        <v>10.498900000000001</v>
      </c>
    </row>
    <row r="2436" spans="1:26">
      <c r="A2436" s="402">
        <v>46055</v>
      </c>
      <c r="B2436" s="400">
        <v>0.46910000000000002</v>
      </c>
      <c r="C2436" s="400">
        <v>0.4854</v>
      </c>
      <c r="D2436" s="400">
        <v>1.8589</v>
      </c>
      <c r="E2436" s="400">
        <v>1.8460000000000001</v>
      </c>
      <c r="F2436" s="400">
        <v>6.3268000000000004</v>
      </c>
      <c r="G2436" s="400">
        <v>6.3414999999999999</v>
      </c>
      <c r="H2436" s="400">
        <v>4.4615999999999998</v>
      </c>
      <c r="I2436" s="400">
        <v>6.8470000000000004</v>
      </c>
      <c r="J2436" s="400">
        <v>6.5271999999999997</v>
      </c>
      <c r="K2436" s="400">
        <v>5.6959999999999997</v>
      </c>
      <c r="L2436" s="400">
        <v>10.0594</v>
      </c>
      <c r="M2436" s="400">
        <v>5.8594999999999997</v>
      </c>
      <c r="N2436" s="400">
        <v>6.7557</v>
      </c>
      <c r="O2436" s="400">
        <v>3.8077999999999999</v>
      </c>
      <c r="P2436" s="399">
        <v>2.4714</v>
      </c>
      <c r="Q2436" s="399">
        <v>5.4935</v>
      </c>
      <c r="R2436" s="399">
        <v>5.4676</v>
      </c>
      <c r="S2436" s="399">
        <v>5.2990000000000004</v>
      </c>
      <c r="T2436" s="399">
        <v>13.726599999999999</v>
      </c>
      <c r="U2436" s="399">
        <v>12.3973</v>
      </c>
      <c r="V2436" s="399">
        <v>3.3573</v>
      </c>
      <c r="W2436" s="399">
        <v>3.7012999999999998</v>
      </c>
      <c r="X2436" s="399">
        <v>1.8643000000000001</v>
      </c>
      <c r="Y2436" s="399">
        <v>5.2481</v>
      </c>
      <c r="Z2436" s="399">
        <v>10.539199999999999</v>
      </c>
    </row>
    <row r="2437" spans="1:26">
      <c r="A2437" s="402">
        <v>46056</v>
      </c>
      <c r="B2437" s="400">
        <v>0.46629999999999999</v>
      </c>
      <c r="C2437" s="400">
        <v>0.48259999999999997</v>
      </c>
      <c r="D2437" s="400">
        <v>1.8560000000000001</v>
      </c>
      <c r="E2437" s="400">
        <v>1.8431999999999999</v>
      </c>
      <c r="F2437" s="400">
        <v>6.3117999999999999</v>
      </c>
      <c r="G2437" s="400">
        <v>6.3296999999999999</v>
      </c>
      <c r="H2437" s="400">
        <v>4.4574999999999996</v>
      </c>
      <c r="I2437" s="400">
        <v>6.8316999999999997</v>
      </c>
      <c r="J2437" s="400">
        <v>6.5225</v>
      </c>
      <c r="K2437" s="400">
        <v>5.6989000000000001</v>
      </c>
      <c r="L2437" s="400">
        <v>10.0578</v>
      </c>
      <c r="M2437" s="400">
        <v>5.8583999999999996</v>
      </c>
      <c r="N2437" s="400">
        <v>6.7571000000000003</v>
      </c>
      <c r="O2437" s="400">
        <v>3.8054000000000001</v>
      </c>
      <c r="P2437" s="399">
        <v>2.4621</v>
      </c>
      <c r="Q2437" s="399">
        <v>5.4932999999999996</v>
      </c>
      <c r="R2437" s="399">
        <v>5.4640000000000004</v>
      </c>
      <c r="S2437" s="399">
        <v>5.2957000000000001</v>
      </c>
      <c r="T2437" s="399">
        <v>13.702</v>
      </c>
      <c r="U2437" s="399">
        <v>12.3788</v>
      </c>
      <c r="V2437" s="399">
        <v>3.3563000000000001</v>
      </c>
      <c r="W2437" s="399">
        <v>3.6991000000000001</v>
      </c>
      <c r="X2437" s="399">
        <v>1.8619000000000001</v>
      </c>
      <c r="Y2437" s="399">
        <v>5.2453000000000003</v>
      </c>
      <c r="Z2437" s="399">
        <v>10.531599999999999</v>
      </c>
    </row>
    <row r="2438" spans="1:26">
      <c r="A2438" s="402">
        <v>46057</v>
      </c>
      <c r="B2438" s="400">
        <v>0.4637</v>
      </c>
      <c r="C2438" s="400">
        <v>0.47989999999999999</v>
      </c>
      <c r="D2438" s="400">
        <v>1.8537999999999999</v>
      </c>
      <c r="E2438" s="400">
        <v>1.8408</v>
      </c>
      <c r="F2438" s="400">
        <v>6.3166000000000002</v>
      </c>
      <c r="G2438" s="400">
        <v>6.3316999999999997</v>
      </c>
      <c r="H2438" s="400">
        <v>4.4579000000000004</v>
      </c>
      <c r="I2438" s="400">
        <v>6.8364000000000003</v>
      </c>
      <c r="J2438" s="400">
        <v>6.5153999999999996</v>
      </c>
      <c r="K2438" s="400">
        <v>5.6894</v>
      </c>
      <c r="L2438" s="400">
        <v>10.0547</v>
      </c>
      <c r="M2438" s="400">
        <v>5.8487</v>
      </c>
      <c r="N2438" s="400">
        <v>6.7431999999999999</v>
      </c>
      <c r="O2438" s="400">
        <v>3.8025000000000002</v>
      </c>
      <c r="P2438" s="399">
        <v>2.4691999999999998</v>
      </c>
      <c r="Q2438" s="399">
        <v>5.4882</v>
      </c>
      <c r="R2438" s="399">
        <v>5.4626999999999999</v>
      </c>
      <c r="S2438" s="399">
        <v>5.2938999999999998</v>
      </c>
      <c r="T2438" s="399">
        <v>13.7112</v>
      </c>
      <c r="U2438" s="399">
        <v>12.3834</v>
      </c>
      <c r="V2438" s="399">
        <v>3.3536000000000001</v>
      </c>
      <c r="W2438" s="399">
        <v>3.6962999999999999</v>
      </c>
      <c r="X2438" s="399">
        <v>1.8596999999999999</v>
      </c>
      <c r="Y2438" s="399">
        <v>5.2443999999999997</v>
      </c>
      <c r="Z2438" s="399">
        <v>10.536199999999999</v>
      </c>
    </row>
    <row r="2439" spans="1:26">
      <c r="A2439" s="402">
        <v>46058</v>
      </c>
      <c r="B2439" s="400">
        <v>0.46110000000000001</v>
      </c>
      <c r="C2439" s="400">
        <v>0.47720000000000001</v>
      </c>
      <c r="D2439" s="400">
        <v>1.8512999999999999</v>
      </c>
      <c r="E2439" s="400">
        <v>1.8380000000000001</v>
      </c>
      <c r="F2439" s="400">
        <v>6.3192000000000004</v>
      </c>
      <c r="G2439" s="400">
        <v>6.3303000000000003</v>
      </c>
      <c r="H2439" s="400">
        <v>4.4569999999999999</v>
      </c>
      <c r="I2439" s="400">
        <v>6.8391000000000002</v>
      </c>
      <c r="J2439" s="400">
        <v>6.5251999999999999</v>
      </c>
      <c r="K2439" s="400">
        <v>5.7121000000000004</v>
      </c>
      <c r="L2439" s="400">
        <v>10.0852</v>
      </c>
      <c r="M2439" s="400">
        <v>5.8615000000000004</v>
      </c>
      <c r="N2439" s="400">
        <v>6.7621000000000002</v>
      </c>
      <c r="O2439" s="400">
        <v>3.7987000000000002</v>
      </c>
      <c r="P2439" s="399">
        <v>2.48</v>
      </c>
      <c r="Q2439" s="399">
        <v>5.4896000000000003</v>
      </c>
      <c r="R2439" s="399">
        <v>5.4607000000000001</v>
      </c>
      <c r="S2439" s="399">
        <v>5.2914000000000003</v>
      </c>
      <c r="T2439" s="399">
        <v>13.717700000000001</v>
      </c>
      <c r="U2439" s="399">
        <v>12.382899999999999</v>
      </c>
      <c r="V2439" s="399">
        <v>3.3485</v>
      </c>
      <c r="W2439" s="399">
        <v>3.6922000000000001</v>
      </c>
      <c r="X2439" s="399">
        <v>1.8569</v>
      </c>
      <c r="Y2439" s="399">
        <v>5.2420999999999998</v>
      </c>
      <c r="Z2439" s="399">
        <v>10.538500000000001</v>
      </c>
    </row>
    <row r="2440" spans="1:26">
      <c r="A2440" s="402">
        <v>46059</v>
      </c>
      <c r="B2440" s="400">
        <v>0.45829999999999999</v>
      </c>
      <c r="C2440" s="400">
        <v>0.47449999999999998</v>
      </c>
      <c r="D2440" s="400">
        <v>1.8486</v>
      </c>
      <c r="E2440" s="400">
        <v>1.8353999999999999</v>
      </c>
      <c r="F2440" s="400">
        <v>6.3139000000000003</v>
      </c>
      <c r="G2440" s="400">
        <v>6.3278999999999996</v>
      </c>
      <c r="H2440" s="400">
        <v>4.4535999999999998</v>
      </c>
      <c r="I2440" s="400">
        <v>6.8335999999999997</v>
      </c>
      <c r="J2440" s="400">
        <v>6.5258000000000003</v>
      </c>
      <c r="K2440" s="400">
        <v>5.7103000000000002</v>
      </c>
      <c r="L2440" s="400">
        <v>10.0961</v>
      </c>
      <c r="M2440" s="400">
        <v>5.8574000000000002</v>
      </c>
      <c r="N2440" s="400">
        <v>6.7598000000000003</v>
      </c>
      <c r="O2440" s="400">
        <v>3.7972999999999999</v>
      </c>
      <c r="P2440" s="399">
        <v>2.4914999999999998</v>
      </c>
      <c r="Q2440" s="399">
        <v>5.4873000000000003</v>
      </c>
      <c r="R2440" s="399">
        <v>5.4581</v>
      </c>
      <c r="S2440" s="399">
        <v>5.2889999999999997</v>
      </c>
      <c r="T2440" s="399">
        <v>13.709199999999999</v>
      </c>
      <c r="U2440" s="399">
        <v>12.3804</v>
      </c>
      <c r="V2440" s="399">
        <v>3.3435000000000001</v>
      </c>
      <c r="W2440" s="399">
        <v>3.6899000000000002</v>
      </c>
      <c r="X2440" s="399">
        <v>1.8544</v>
      </c>
      <c r="Y2440" s="399">
        <v>5.2397</v>
      </c>
      <c r="Z2440" s="399">
        <v>10.533099999999999</v>
      </c>
    </row>
    <row r="2441" spans="1:26">
      <c r="A2441" s="402">
        <v>46062</v>
      </c>
      <c r="B2441" s="400">
        <v>0.45029999999999998</v>
      </c>
      <c r="C2441" s="400">
        <v>0.46639999999999998</v>
      </c>
      <c r="D2441" s="400">
        <v>1.8408</v>
      </c>
      <c r="E2441" s="400">
        <v>1.8275999999999999</v>
      </c>
      <c r="F2441" s="400">
        <v>6.3033999999999999</v>
      </c>
      <c r="G2441" s="400">
        <v>6.3197000000000001</v>
      </c>
      <c r="H2441" s="400">
        <v>4.4480000000000004</v>
      </c>
      <c r="I2441" s="400">
        <v>6.8227000000000002</v>
      </c>
      <c r="J2441" s="400">
        <v>6.5182000000000002</v>
      </c>
      <c r="K2441" s="400">
        <v>5.7020999999999997</v>
      </c>
      <c r="L2441" s="400">
        <v>10.0848</v>
      </c>
      <c r="M2441" s="400">
        <v>5.8476999999999997</v>
      </c>
      <c r="N2441" s="400">
        <v>6.7542</v>
      </c>
      <c r="O2441" s="400">
        <v>3.7911999999999999</v>
      </c>
      <c r="P2441" s="399">
        <v>2.4702000000000002</v>
      </c>
      <c r="Q2441" s="399">
        <v>5.4819000000000004</v>
      </c>
      <c r="R2441" s="399">
        <v>5.4508999999999999</v>
      </c>
      <c r="S2441" s="399">
        <v>5.2819000000000003</v>
      </c>
      <c r="T2441" s="399">
        <v>13.6934</v>
      </c>
      <c r="U2441" s="399">
        <v>12.3695</v>
      </c>
      <c r="V2441" s="399">
        <v>3.3365999999999998</v>
      </c>
      <c r="W2441" s="399">
        <v>3.6831999999999998</v>
      </c>
      <c r="X2441" s="399">
        <v>1.8472</v>
      </c>
      <c r="Y2441" s="399">
        <v>5.2343000000000002</v>
      </c>
      <c r="Z2441" s="399">
        <v>10.5252</v>
      </c>
    </row>
    <row r="2442" spans="1:26">
      <c r="A2442" s="402">
        <v>46063</v>
      </c>
      <c r="B2442" s="400">
        <v>0.4476</v>
      </c>
      <c r="C2442" s="400">
        <v>0.4637</v>
      </c>
      <c r="D2442" s="400">
        <v>1.8383</v>
      </c>
      <c r="E2442" s="400">
        <v>1.8250999999999999</v>
      </c>
      <c r="F2442" s="400">
        <v>6.3190999999999997</v>
      </c>
      <c r="G2442" s="400">
        <v>6.3310000000000004</v>
      </c>
      <c r="H2442" s="400">
        <v>4.45</v>
      </c>
      <c r="I2442" s="400">
        <v>6.8388999999999998</v>
      </c>
      <c r="J2442" s="400">
        <v>6.54</v>
      </c>
      <c r="K2442" s="400">
        <v>5.7276999999999996</v>
      </c>
      <c r="L2442" s="400">
        <v>10.1104</v>
      </c>
      <c r="M2442" s="400">
        <v>5.8624999999999998</v>
      </c>
      <c r="N2442" s="400">
        <v>6.7758000000000003</v>
      </c>
      <c r="O2442" s="400">
        <v>3.7905000000000002</v>
      </c>
      <c r="P2442" s="399">
        <v>2.4765000000000001</v>
      </c>
      <c r="Q2442" s="399">
        <v>5.4819000000000004</v>
      </c>
      <c r="R2442" s="399">
        <v>5.45</v>
      </c>
      <c r="S2442" s="399">
        <v>5.2805</v>
      </c>
      <c r="T2442" s="399">
        <v>13.7211</v>
      </c>
      <c r="U2442" s="399">
        <v>12.389200000000001</v>
      </c>
      <c r="V2442" s="399">
        <v>3.3340000000000001</v>
      </c>
      <c r="W2442" s="399">
        <v>3.6819999999999999</v>
      </c>
      <c r="X2442" s="399">
        <v>1.845</v>
      </c>
      <c r="Y2442" s="399">
        <v>5.2332999999999998</v>
      </c>
      <c r="Z2442" s="399">
        <v>10.5402</v>
      </c>
    </row>
    <row r="2443" spans="1:26">
      <c r="A2443" s="402">
        <v>46064</v>
      </c>
      <c r="B2443" s="400">
        <v>0.44490000000000002</v>
      </c>
      <c r="C2443" s="400">
        <v>0.46100000000000002</v>
      </c>
      <c r="D2443" s="400">
        <v>1.8355999999999999</v>
      </c>
      <c r="E2443" s="400">
        <v>1.8223</v>
      </c>
      <c r="F2443" s="400">
        <v>6.3227000000000002</v>
      </c>
      <c r="G2443" s="400">
        <v>6.3310000000000004</v>
      </c>
      <c r="H2443" s="400">
        <v>4.4473000000000003</v>
      </c>
      <c r="I2443" s="400">
        <v>6.8426999999999998</v>
      </c>
      <c r="J2443" s="400">
        <v>6.5364000000000004</v>
      </c>
      <c r="K2443" s="400">
        <v>5.7122999999999999</v>
      </c>
      <c r="L2443" s="400">
        <v>10.107799999999999</v>
      </c>
      <c r="M2443" s="400">
        <v>5.8525</v>
      </c>
      <c r="N2443" s="400">
        <v>6.7599</v>
      </c>
      <c r="O2443" s="400">
        <v>3.7875999999999999</v>
      </c>
      <c r="P2443" s="399">
        <v>2.4658000000000002</v>
      </c>
      <c r="Q2443" s="399">
        <v>5.4847000000000001</v>
      </c>
      <c r="R2443" s="399">
        <v>5.4474</v>
      </c>
      <c r="S2443" s="399">
        <v>5.2778</v>
      </c>
      <c r="T2443" s="399">
        <v>13.729699999999999</v>
      </c>
      <c r="U2443" s="399">
        <v>12.3911</v>
      </c>
      <c r="V2443" s="399">
        <v>3.3262999999999998</v>
      </c>
      <c r="W2443" s="399">
        <v>3.6783999999999999</v>
      </c>
      <c r="X2443" s="399">
        <v>1.8422000000000001</v>
      </c>
      <c r="Y2443" s="399">
        <v>5.2306999999999997</v>
      </c>
      <c r="Z2443" s="399">
        <v>10.542199999999999</v>
      </c>
    </row>
    <row r="2444" spans="1:26">
      <c r="A2444" s="402">
        <v>46065</v>
      </c>
      <c r="B2444" s="400">
        <v>0.44219999999999998</v>
      </c>
      <c r="C2444" s="400">
        <v>0.45829999999999999</v>
      </c>
      <c r="D2444" s="400">
        <v>1.8331</v>
      </c>
      <c r="E2444" s="400">
        <v>1.8198000000000001</v>
      </c>
      <c r="F2444" s="400">
        <v>6.3287000000000004</v>
      </c>
      <c r="G2444" s="400">
        <v>6.3342000000000001</v>
      </c>
      <c r="H2444" s="400">
        <v>4.4478</v>
      </c>
      <c r="I2444" s="400">
        <v>6.8489000000000004</v>
      </c>
      <c r="J2444" s="400">
        <v>6.5568</v>
      </c>
      <c r="K2444" s="400">
        <v>5.7431000000000001</v>
      </c>
      <c r="L2444" s="400">
        <v>10.1416</v>
      </c>
      <c r="M2444" s="400">
        <v>5.8743999999999996</v>
      </c>
      <c r="N2444" s="400">
        <v>6.7915999999999999</v>
      </c>
      <c r="O2444" s="400">
        <v>3.7844000000000002</v>
      </c>
      <c r="P2444" s="399">
        <v>2.4773999999999998</v>
      </c>
      <c r="Q2444" s="399">
        <v>5.4885000000000002</v>
      </c>
      <c r="R2444" s="399">
        <v>5.4457000000000004</v>
      </c>
      <c r="S2444" s="399">
        <v>5.2759999999999998</v>
      </c>
      <c r="T2444" s="399">
        <v>13.741400000000001</v>
      </c>
      <c r="U2444" s="399">
        <v>12.3978</v>
      </c>
      <c r="V2444" s="399">
        <v>3.3233999999999999</v>
      </c>
      <c r="W2444" s="399">
        <v>3.6736</v>
      </c>
      <c r="X2444" s="399">
        <v>1.84</v>
      </c>
      <c r="Y2444" s="399">
        <v>5.2294999999999998</v>
      </c>
      <c r="Z2444" s="399">
        <v>10.5497</v>
      </c>
    </row>
    <row r="2445" spans="1:26">
      <c r="A2445" s="402">
        <v>46066</v>
      </c>
      <c r="B2445" s="400">
        <v>0.43959999999999999</v>
      </c>
      <c r="C2445" s="400">
        <v>0.4556</v>
      </c>
      <c r="D2445" s="400">
        <v>1.8309</v>
      </c>
      <c r="E2445" s="400">
        <v>1.8173999999999999</v>
      </c>
      <c r="F2445" s="400">
        <v>6.3383000000000003</v>
      </c>
      <c r="G2445" s="400">
        <v>6.3390000000000004</v>
      </c>
      <c r="H2445" s="400">
        <v>4.4469000000000003</v>
      </c>
      <c r="I2445" s="400">
        <v>6.8585000000000003</v>
      </c>
      <c r="J2445" s="400">
        <v>6.5631000000000004</v>
      </c>
      <c r="K2445" s="400">
        <v>5.7519999999999998</v>
      </c>
      <c r="L2445" s="400">
        <v>10.1419</v>
      </c>
      <c r="M2445" s="400">
        <v>5.8784000000000001</v>
      </c>
      <c r="N2445" s="400">
        <v>6.7958999999999996</v>
      </c>
      <c r="O2445" s="400">
        <v>3.7799</v>
      </c>
      <c r="P2445" s="399">
        <v>2.4842</v>
      </c>
      <c r="Q2445" s="399">
        <v>5.4862000000000002</v>
      </c>
      <c r="R2445" s="399">
        <v>5.4448999999999996</v>
      </c>
      <c r="S2445" s="399">
        <v>5.2744999999999997</v>
      </c>
      <c r="T2445" s="399">
        <v>13.7584</v>
      </c>
      <c r="U2445" s="399">
        <v>12.4062</v>
      </c>
      <c r="V2445" s="399">
        <v>3.3170999999999999</v>
      </c>
      <c r="W2445" s="399">
        <v>3.669</v>
      </c>
      <c r="X2445" s="399">
        <v>1.8372999999999999</v>
      </c>
      <c r="Y2445" s="399">
        <v>5.2279</v>
      </c>
      <c r="Z2445" s="399">
        <v>10.5505</v>
      </c>
    </row>
    <row r="2446" spans="1:26">
      <c r="A2446" s="402">
        <v>46069</v>
      </c>
      <c r="B2446" s="400">
        <v>0.43149999999999999</v>
      </c>
      <c r="C2446" s="400">
        <v>0.44740000000000002</v>
      </c>
      <c r="D2446" s="400">
        <v>1.8231999999999999</v>
      </c>
      <c r="E2446" s="400">
        <v>1.8101</v>
      </c>
      <c r="F2446" s="400">
        <v>6.3327999999999998</v>
      </c>
      <c r="G2446" s="400">
        <v>6.3320999999999996</v>
      </c>
      <c r="H2446" s="400">
        <v>4.4398999999999997</v>
      </c>
      <c r="I2446" s="400">
        <v>6.8536999999999999</v>
      </c>
      <c r="J2446" s="400">
        <v>6.5643000000000002</v>
      </c>
      <c r="K2446" s="400">
        <v>5.7664</v>
      </c>
      <c r="L2446" s="400">
        <v>10.1105</v>
      </c>
      <c r="M2446" s="400">
        <v>5.8757999999999999</v>
      </c>
      <c r="N2446" s="400">
        <v>6.7976000000000001</v>
      </c>
      <c r="O2446" s="400">
        <v>3.7852999999999999</v>
      </c>
      <c r="P2446" s="399">
        <v>2.4864999999999999</v>
      </c>
      <c r="Q2446" s="399">
        <v>5.4848999999999997</v>
      </c>
      <c r="R2446" s="399">
        <v>5.4382000000000001</v>
      </c>
      <c r="S2446" s="399">
        <v>5.2717999999999998</v>
      </c>
      <c r="T2446" s="399">
        <v>13.751099999999999</v>
      </c>
      <c r="U2446" s="399">
        <v>12.396800000000001</v>
      </c>
      <c r="V2446" s="399">
        <v>3.3136000000000001</v>
      </c>
      <c r="W2446" s="399">
        <v>3.6718000000000002</v>
      </c>
      <c r="X2446" s="399">
        <v>1.8299000000000001</v>
      </c>
      <c r="Y2446" s="399">
        <v>5.2213000000000003</v>
      </c>
      <c r="Z2446" s="399">
        <v>10.545999999999999</v>
      </c>
    </row>
    <row r="2447" spans="1:26">
      <c r="A2447" s="402">
        <v>46070</v>
      </c>
      <c r="B2447" s="400">
        <v>0.42880000000000001</v>
      </c>
      <c r="C2447" s="400">
        <v>0.44469999999999998</v>
      </c>
      <c r="D2447" s="400">
        <v>1.8206</v>
      </c>
      <c r="E2447" s="400">
        <v>1.8075000000000001</v>
      </c>
      <c r="F2447" s="400">
        <v>6.3407</v>
      </c>
      <c r="G2447" s="400">
        <v>6.3361999999999998</v>
      </c>
      <c r="H2447" s="400">
        <v>4.4378000000000002</v>
      </c>
      <c r="I2447" s="400">
        <v>6.8619000000000003</v>
      </c>
      <c r="J2447" s="400">
        <v>6.5742000000000003</v>
      </c>
      <c r="K2447" s="400">
        <v>5.7690999999999999</v>
      </c>
      <c r="L2447" s="400">
        <v>10.1656</v>
      </c>
      <c r="M2447" s="400">
        <v>5.8757999999999999</v>
      </c>
      <c r="N2447" s="400">
        <v>6.7964000000000002</v>
      </c>
      <c r="O2447" s="400">
        <v>3.7806999999999999</v>
      </c>
      <c r="P2447" s="399">
        <v>2.4883000000000002</v>
      </c>
      <c r="Q2447" s="399">
        <v>5.4848999999999997</v>
      </c>
      <c r="R2447" s="399">
        <v>5.4363000000000001</v>
      </c>
      <c r="S2447" s="399">
        <v>5.2694999999999999</v>
      </c>
      <c r="T2447" s="399">
        <v>13.767300000000001</v>
      </c>
      <c r="U2447" s="399">
        <v>12.4062</v>
      </c>
      <c r="V2447" s="399">
        <v>3.3106</v>
      </c>
      <c r="W2447" s="399">
        <v>3.6678000000000002</v>
      </c>
      <c r="X2447" s="399">
        <v>1.8270999999999999</v>
      </c>
      <c r="Y2447" s="399">
        <v>5.2191999999999998</v>
      </c>
      <c r="Z2447" s="399">
        <v>10.545400000000001</v>
      </c>
    </row>
    <row r="2448" spans="1:26">
      <c r="A2448" s="402">
        <v>46071</v>
      </c>
      <c r="B2448" s="400">
        <v>0.42609999999999998</v>
      </c>
      <c r="C2448" s="400">
        <v>0.442</v>
      </c>
      <c r="D2448" s="400">
        <v>1.8177000000000001</v>
      </c>
      <c r="E2448" s="400">
        <v>1.8047</v>
      </c>
      <c r="F2448" s="400">
        <v>6.3411</v>
      </c>
      <c r="G2448" s="400">
        <v>6.3383000000000003</v>
      </c>
      <c r="H2448" s="400">
        <v>4.4359999999999999</v>
      </c>
      <c r="I2448" s="400">
        <v>6.8624999999999998</v>
      </c>
      <c r="J2448" s="400">
        <v>6.5682</v>
      </c>
      <c r="K2448" s="400">
        <v>5.7563000000000004</v>
      </c>
      <c r="L2448" s="400">
        <v>10.1663</v>
      </c>
      <c r="M2448" s="400">
        <v>5.8695000000000004</v>
      </c>
      <c r="N2448" s="400">
        <v>6.7878999999999996</v>
      </c>
      <c r="O2448" s="400">
        <v>3.7789000000000001</v>
      </c>
      <c r="P2448" s="399">
        <v>2.4556</v>
      </c>
      <c r="Q2448" s="399">
        <v>5.4871999999999996</v>
      </c>
      <c r="R2448" s="399">
        <v>5.4336000000000002</v>
      </c>
      <c r="S2448" s="399">
        <v>5.2668999999999997</v>
      </c>
      <c r="T2448" s="399">
        <v>13.770300000000001</v>
      </c>
      <c r="U2448" s="399">
        <v>12.411</v>
      </c>
      <c r="V2448" s="399">
        <v>3.3092000000000001</v>
      </c>
      <c r="W2448" s="399">
        <v>3.6661000000000001</v>
      </c>
      <c r="X2448" s="399">
        <v>1.8245</v>
      </c>
      <c r="Y2448" s="399">
        <v>5.2173999999999996</v>
      </c>
      <c r="Z2448" s="399">
        <v>10.545400000000001</v>
      </c>
    </row>
    <row r="2449" spans="1:26">
      <c r="A2449" s="402">
        <v>46072</v>
      </c>
      <c r="B2449" s="400">
        <v>0.42330000000000001</v>
      </c>
      <c r="C2449" s="400">
        <v>0.43919999999999998</v>
      </c>
      <c r="D2449" s="400">
        <v>1.8149999999999999</v>
      </c>
      <c r="E2449" s="400">
        <v>1.8019000000000001</v>
      </c>
      <c r="F2449" s="400">
        <v>6.3372999999999999</v>
      </c>
      <c r="G2449" s="400">
        <v>6.3334999999999999</v>
      </c>
      <c r="H2449" s="400">
        <v>4.4333999999999998</v>
      </c>
      <c r="I2449" s="400">
        <v>6.8586999999999998</v>
      </c>
      <c r="J2449" s="400">
        <v>6.5662000000000003</v>
      </c>
      <c r="K2449" s="400">
        <v>5.7568999999999999</v>
      </c>
      <c r="L2449" s="400">
        <v>10.1869</v>
      </c>
      <c r="M2449" s="400">
        <v>5.8722000000000003</v>
      </c>
      <c r="N2449" s="400">
        <v>6.7893999999999997</v>
      </c>
      <c r="O2449" s="400">
        <v>3.774</v>
      </c>
      <c r="P2449" s="399">
        <v>2.4578000000000002</v>
      </c>
      <c r="Q2449" s="399">
        <v>5.4805000000000001</v>
      </c>
      <c r="R2449" s="399">
        <v>5.4306999999999999</v>
      </c>
      <c r="S2449" s="399">
        <v>5.2637999999999998</v>
      </c>
      <c r="T2449" s="399">
        <v>13.766</v>
      </c>
      <c r="U2449" s="399">
        <v>12.4048</v>
      </c>
      <c r="V2449" s="399">
        <v>3.3079000000000001</v>
      </c>
      <c r="W2449" s="399">
        <v>3.6623000000000001</v>
      </c>
      <c r="X2449" s="399">
        <v>1.8218000000000001</v>
      </c>
      <c r="Y2449" s="399">
        <v>5.2148000000000003</v>
      </c>
      <c r="Z2449" s="399">
        <v>10.542400000000001</v>
      </c>
    </row>
    <row r="2450" spans="1:26">
      <c r="A2450" s="402">
        <v>46073</v>
      </c>
      <c r="B2450" s="400">
        <v>0.42059999999999997</v>
      </c>
      <c r="C2450" s="400">
        <v>0.4365</v>
      </c>
      <c r="D2450" s="400">
        <v>1.8123</v>
      </c>
      <c r="E2450" s="400">
        <v>1.7990999999999999</v>
      </c>
      <c r="F2450" s="400">
        <v>6.3445</v>
      </c>
      <c r="G2450" s="400">
        <v>6.3376999999999999</v>
      </c>
      <c r="H2450" s="400">
        <v>4.4324000000000003</v>
      </c>
      <c r="I2450" s="400">
        <v>6.8665000000000003</v>
      </c>
      <c r="J2450" s="400">
        <v>6.5671999999999997</v>
      </c>
      <c r="K2450" s="400">
        <v>5.7474999999999996</v>
      </c>
      <c r="L2450" s="400">
        <v>10.1959</v>
      </c>
      <c r="M2450" s="400">
        <v>5.8663999999999996</v>
      </c>
      <c r="N2450" s="400">
        <v>6.7820999999999998</v>
      </c>
      <c r="O2450" s="400">
        <v>3.7715999999999998</v>
      </c>
      <c r="P2450" s="399">
        <v>2.4506999999999999</v>
      </c>
      <c r="Q2450" s="399">
        <v>5.4751000000000003</v>
      </c>
      <c r="R2450" s="399">
        <v>5.4291</v>
      </c>
      <c r="S2450" s="399">
        <v>5.2614000000000001</v>
      </c>
      <c r="T2450" s="399">
        <v>13.7783</v>
      </c>
      <c r="U2450" s="399">
        <v>12.4137</v>
      </c>
      <c r="V2450" s="399">
        <v>3.3062</v>
      </c>
      <c r="W2450" s="399">
        <v>3.6598000000000002</v>
      </c>
      <c r="X2450" s="399">
        <v>1.819</v>
      </c>
      <c r="Y2450" s="399">
        <v>5.2131999999999996</v>
      </c>
      <c r="Z2450" s="399">
        <v>10.5463</v>
      </c>
    </row>
    <row r="2451" spans="1:26">
      <c r="A2451" s="402">
        <v>46076</v>
      </c>
      <c r="B2451" s="400">
        <v>0.41260000000000002</v>
      </c>
      <c r="C2451" s="400">
        <v>0.4284</v>
      </c>
      <c r="D2451" s="400">
        <v>1.8046</v>
      </c>
      <c r="E2451" s="400">
        <v>1.7911999999999999</v>
      </c>
      <c r="F2451" s="400">
        <v>6.3437000000000001</v>
      </c>
      <c r="G2451" s="400">
        <v>6.3334999999999999</v>
      </c>
      <c r="H2451" s="400">
        <v>4.4287000000000001</v>
      </c>
      <c r="I2451" s="400">
        <v>6.8654999999999999</v>
      </c>
      <c r="J2451" s="400">
        <v>6.5671999999999997</v>
      </c>
      <c r="K2451" s="400">
        <v>5.7487000000000004</v>
      </c>
      <c r="L2451" s="400">
        <v>10.187799999999999</v>
      </c>
      <c r="M2451" s="400">
        <v>5.8605</v>
      </c>
      <c r="N2451" s="400">
        <v>6.7747000000000002</v>
      </c>
      <c r="O2451" s="400">
        <v>3.7599</v>
      </c>
      <c r="P2451" s="399">
        <v>2.4439000000000002</v>
      </c>
      <c r="Q2451" s="399">
        <v>5.4724000000000004</v>
      </c>
      <c r="R2451" s="399">
        <v>5.4223999999999997</v>
      </c>
      <c r="S2451" s="399">
        <v>5.2541000000000002</v>
      </c>
      <c r="T2451" s="399">
        <v>13.781000000000001</v>
      </c>
      <c r="U2451" s="399">
        <v>12.4114</v>
      </c>
      <c r="V2451" s="399">
        <v>3.2997000000000001</v>
      </c>
      <c r="W2451" s="399">
        <v>3.6492</v>
      </c>
      <c r="X2451" s="399">
        <v>1.8120000000000001</v>
      </c>
      <c r="Y2451" s="399">
        <v>5.2074999999999996</v>
      </c>
      <c r="Z2451" s="399">
        <v>10.5526</v>
      </c>
    </row>
    <row r="2452" spans="1:26">
      <c r="A2452" s="402">
        <v>46077</v>
      </c>
      <c r="B2452" s="400">
        <v>0.40989999999999999</v>
      </c>
      <c r="C2452" s="400">
        <v>0.42570000000000002</v>
      </c>
      <c r="D2452" s="400">
        <v>1.8018000000000001</v>
      </c>
      <c r="E2452" s="400">
        <v>1.7884</v>
      </c>
      <c r="F2452" s="400">
        <v>6.3452999999999999</v>
      </c>
      <c r="G2452" s="400">
        <v>6.3338000000000001</v>
      </c>
      <c r="H2452" s="400">
        <v>4.4253999999999998</v>
      </c>
      <c r="I2452" s="400">
        <v>6.8673000000000002</v>
      </c>
      <c r="J2452" s="400">
        <v>6.5667</v>
      </c>
      <c r="K2452" s="400">
        <v>5.7504999999999997</v>
      </c>
      <c r="L2452" s="400">
        <v>10.202500000000001</v>
      </c>
      <c r="M2452" s="400">
        <v>5.8577000000000004</v>
      </c>
      <c r="N2452" s="400">
        <v>6.7714999999999996</v>
      </c>
      <c r="O2452" s="400">
        <v>3.7566999999999999</v>
      </c>
      <c r="P2452" s="399">
        <v>2.4588999999999999</v>
      </c>
      <c r="Q2452" s="399">
        <v>5.4709000000000003</v>
      </c>
      <c r="R2452" s="399">
        <v>5.42</v>
      </c>
      <c r="S2452" s="399">
        <v>5.2515999999999998</v>
      </c>
      <c r="T2452" s="399">
        <v>13.785399999999999</v>
      </c>
      <c r="U2452" s="399">
        <v>12.414</v>
      </c>
      <c r="V2452" s="399">
        <v>3.2955999999999999</v>
      </c>
      <c r="W2452" s="399">
        <v>3.6459999999999999</v>
      </c>
      <c r="X2452" s="399">
        <v>1.8090999999999999</v>
      </c>
      <c r="Y2452" s="399">
        <v>5.2046000000000001</v>
      </c>
      <c r="Z2452" s="399">
        <v>10.551299999999999</v>
      </c>
    </row>
    <row r="2453" spans="1:26">
      <c r="A2453" s="402">
        <v>46078</v>
      </c>
      <c r="B2453" s="400">
        <v>0.40720000000000001</v>
      </c>
      <c r="C2453" s="400">
        <v>0.4229</v>
      </c>
      <c r="D2453" s="400">
        <v>1.7997000000000001</v>
      </c>
      <c r="E2453" s="400">
        <v>1.7867999999999999</v>
      </c>
      <c r="F2453" s="400">
        <v>6.3482000000000003</v>
      </c>
      <c r="G2453" s="400">
        <v>6.3335999999999997</v>
      </c>
      <c r="H2453" s="400">
        <v>4.4226000000000001</v>
      </c>
      <c r="I2453" s="400">
        <v>6.8708999999999998</v>
      </c>
      <c r="J2453" s="400">
        <v>6.5587</v>
      </c>
      <c r="K2453" s="400">
        <v>5.7473000000000001</v>
      </c>
      <c r="L2453" s="400">
        <v>10.1516</v>
      </c>
      <c r="M2453" s="400">
        <v>5.8559000000000001</v>
      </c>
      <c r="N2453" s="400">
        <v>6.7717999999999998</v>
      </c>
      <c r="O2453" s="400">
        <v>3.7545000000000002</v>
      </c>
      <c r="P2453" s="399">
        <v>2.4506999999999999</v>
      </c>
      <c r="Q2453" s="399">
        <v>5.4770000000000003</v>
      </c>
      <c r="R2453" s="399">
        <v>5.4233000000000002</v>
      </c>
      <c r="S2453" s="399">
        <v>5.2492999999999999</v>
      </c>
      <c r="T2453" s="399">
        <v>13.7851</v>
      </c>
      <c r="U2453" s="399">
        <v>12.413500000000001</v>
      </c>
      <c r="V2453" s="399">
        <v>3.2947000000000002</v>
      </c>
      <c r="W2453" s="399">
        <v>3.6440000000000001</v>
      </c>
      <c r="X2453" s="399">
        <v>1.8065</v>
      </c>
      <c r="Y2453" s="399">
        <v>5.2023000000000001</v>
      </c>
      <c r="Z2453" s="399">
        <v>10.548500000000001</v>
      </c>
    </row>
    <row r="2454" spans="1:26">
      <c r="A2454" s="402">
        <v>46079</v>
      </c>
      <c r="B2454" s="400">
        <v>0.40450000000000003</v>
      </c>
      <c r="C2454" s="400">
        <v>0.42020000000000002</v>
      </c>
      <c r="D2454" s="400">
        <v>1.7972999999999999</v>
      </c>
      <c r="E2454" s="400">
        <v>1.7846</v>
      </c>
      <c r="F2454" s="400">
        <v>6.3528000000000002</v>
      </c>
      <c r="G2454" s="400">
        <v>6.3343999999999996</v>
      </c>
      <c r="H2454" s="400">
        <v>4.4211</v>
      </c>
      <c r="I2454" s="400">
        <v>6.8757999999999999</v>
      </c>
      <c r="J2454" s="400">
        <v>6.5633999999999997</v>
      </c>
      <c r="K2454" s="400">
        <v>5.7550999999999997</v>
      </c>
      <c r="L2454" s="400">
        <v>10.152900000000001</v>
      </c>
      <c r="M2454" s="400">
        <v>5.8554000000000004</v>
      </c>
      <c r="N2454" s="400">
        <v>6.7709999999999999</v>
      </c>
      <c r="O2454" s="400">
        <v>3.7490999999999999</v>
      </c>
      <c r="P2454" s="399">
        <v>2.4580000000000002</v>
      </c>
      <c r="Q2454" s="399">
        <v>5.4744999999999999</v>
      </c>
      <c r="R2454" s="399">
        <v>5.4211</v>
      </c>
      <c r="S2454" s="399">
        <v>5.2466999999999997</v>
      </c>
      <c r="T2454" s="399">
        <v>13.7959</v>
      </c>
      <c r="U2454" s="399">
        <v>12.4161</v>
      </c>
      <c r="V2454" s="399">
        <v>3.2925</v>
      </c>
      <c r="W2454" s="399">
        <v>3.6394000000000002</v>
      </c>
      <c r="X2454" s="399">
        <v>1.8038000000000001</v>
      </c>
      <c r="Y2454" s="399">
        <v>5.2003000000000004</v>
      </c>
      <c r="Z2454" s="399">
        <v>10.556800000000001</v>
      </c>
    </row>
    <row r="2455" spans="1:26">
      <c r="A2455" s="402">
        <v>46080</v>
      </c>
      <c r="B2455" s="400">
        <v>0.3992</v>
      </c>
      <c r="C2455" s="400">
        <v>0.4153</v>
      </c>
      <c r="D2455" s="400">
        <v>1.7925</v>
      </c>
      <c r="E2455" s="400">
        <v>1.7794000000000001</v>
      </c>
      <c r="F2455" s="400">
        <v>6.3597000000000001</v>
      </c>
      <c r="G2455" s="400">
        <v>6.3352000000000004</v>
      </c>
      <c r="H2455" s="400">
        <v>4.4180000000000001</v>
      </c>
      <c r="I2455" s="400">
        <v>6.8825000000000003</v>
      </c>
      <c r="J2455" s="400">
        <v>6.5757000000000003</v>
      </c>
      <c r="K2455" s="400">
        <v>5.7698</v>
      </c>
      <c r="L2455" s="400">
        <v>10.172599999999999</v>
      </c>
      <c r="M2455" s="400">
        <v>5.8506999999999998</v>
      </c>
      <c r="N2455" s="400">
        <v>6.7656999999999998</v>
      </c>
      <c r="O2455" s="400">
        <v>3.7416</v>
      </c>
      <c r="P2455" s="399">
        <v>2.4714999999999998</v>
      </c>
      <c r="Q2455" s="399">
        <v>5.4661999999999997</v>
      </c>
      <c r="R2455" s="399">
        <v>5.4180000000000001</v>
      </c>
      <c r="S2455" s="399">
        <v>5.2424999999999997</v>
      </c>
      <c r="T2455" s="399">
        <v>13.8094</v>
      </c>
      <c r="U2455" s="399">
        <v>12.420299999999999</v>
      </c>
      <c r="V2455" s="399">
        <v>3.2881999999999998</v>
      </c>
      <c r="W2455" s="399">
        <v>3.6326000000000001</v>
      </c>
      <c r="X2455" s="399">
        <v>1.7988999999999999</v>
      </c>
      <c r="Y2455" s="399">
        <v>5.1974</v>
      </c>
      <c r="Z2455" s="399">
        <v>10.557700000000001</v>
      </c>
    </row>
    <row r="2456" spans="1:26">
      <c r="A2456" s="402">
        <v>46083</v>
      </c>
      <c r="B2456" s="400">
        <v>0.5161</v>
      </c>
      <c r="C2456" s="400">
        <v>0.54459999999999997</v>
      </c>
      <c r="D2456" s="400">
        <v>1.9490000000000001</v>
      </c>
      <c r="E2456" s="400">
        <v>1.9413</v>
      </c>
      <c r="F2456" s="400">
        <v>6.4149000000000003</v>
      </c>
      <c r="G2456" s="400">
        <v>6.4675000000000002</v>
      </c>
      <c r="H2456" s="400">
        <v>4.4884000000000004</v>
      </c>
      <c r="I2456" s="400">
        <v>6.9848999999999997</v>
      </c>
      <c r="J2456" s="400">
        <v>6.6329000000000002</v>
      </c>
      <c r="K2456" s="400">
        <v>5.8151999999999999</v>
      </c>
      <c r="L2456" s="400">
        <v>10.1774</v>
      </c>
      <c r="M2456" s="400">
        <v>5.9028999999999998</v>
      </c>
      <c r="N2456" s="400">
        <v>6.7915000000000001</v>
      </c>
      <c r="O2456" s="400">
        <v>3.8083</v>
      </c>
      <c r="P2456" s="399">
        <v>2.5714000000000001</v>
      </c>
      <c r="Q2456" s="399">
        <v>5.4713000000000003</v>
      </c>
      <c r="R2456" s="399">
        <v>5.5635000000000003</v>
      </c>
      <c r="S2456" s="399">
        <v>5.3735999999999997</v>
      </c>
      <c r="T2456" s="399">
        <v>13.8636</v>
      </c>
      <c r="U2456" s="399">
        <v>12.566599999999999</v>
      </c>
      <c r="V2456" s="399">
        <v>3.3580999999999999</v>
      </c>
      <c r="W2456" s="399">
        <v>3.7033</v>
      </c>
      <c r="X2456" s="399">
        <v>1.869</v>
      </c>
      <c r="Y2456" s="399">
        <v>5.2519999999999998</v>
      </c>
      <c r="Z2456" s="399">
        <v>10.5589</v>
      </c>
    </row>
    <row r="2457" spans="1:26">
      <c r="A2457" s="402">
        <v>46084</v>
      </c>
      <c r="B2457" s="400">
        <v>0.5131</v>
      </c>
      <c r="C2457" s="400">
        <v>0.54159999999999997</v>
      </c>
      <c r="D2457" s="400">
        <v>1.944</v>
      </c>
      <c r="E2457" s="400">
        <v>1.9368000000000001</v>
      </c>
      <c r="F2457" s="400">
        <v>6.3765000000000001</v>
      </c>
      <c r="G2457" s="400">
        <v>6.4257</v>
      </c>
      <c r="H2457" s="400">
        <v>4.4760999999999997</v>
      </c>
      <c r="I2457" s="400">
        <v>6.9467999999999996</v>
      </c>
      <c r="J2457" s="400">
        <v>6.6086</v>
      </c>
      <c r="K2457" s="400">
        <v>5.8079000000000001</v>
      </c>
      <c r="L2457" s="400">
        <v>10.1532</v>
      </c>
      <c r="M2457" s="400">
        <v>5.8992000000000004</v>
      </c>
      <c r="N2457" s="400">
        <v>6.7855999999999996</v>
      </c>
      <c r="O2457" s="400">
        <v>3.8022</v>
      </c>
      <c r="P2457" s="399">
        <v>2.6324999999999998</v>
      </c>
      <c r="Q2457" s="399">
        <v>5.4626999999999999</v>
      </c>
      <c r="R2457" s="399">
        <v>5.5540000000000003</v>
      </c>
      <c r="S2457" s="399">
        <v>5.3643999999999998</v>
      </c>
      <c r="T2457" s="399">
        <v>13.806800000000001</v>
      </c>
      <c r="U2457" s="399">
        <v>12.5017</v>
      </c>
      <c r="V2457" s="399">
        <v>3.3504</v>
      </c>
      <c r="W2457" s="399">
        <v>3.6977000000000002</v>
      </c>
      <c r="X2457" s="399">
        <v>1.8644000000000001</v>
      </c>
      <c r="Y2457" s="399">
        <v>5.2435</v>
      </c>
      <c r="Z2457" s="399">
        <v>10.5406</v>
      </c>
    </row>
    <row r="2458" spans="1:26">
      <c r="A2458" s="402">
        <v>46085</v>
      </c>
      <c r="B2458" s="400">
        <v>0.51060000000000005</v>
      </c>
      <c r="C2458" s="400">
        <v>0.53910000000000002</v>
      </c>
      <c r="D2458" s="400">
        <v>1.9424999999999999</v>
      </c>
      <c r="E2458" s="400">
        <v>1.9352</v>
      </c>
      <c r="F2458" s="400">
        <v>6.3884999999999996</v>
      </c>
      <c r="G2458" s="400">
        <v>6.4409000000000001</v>
      </c>
      <c r="H2458" s="400">
        <v>4.4829999999999997</v>
      </c>
      <c r="I2458" s="400">
        <v>6.9584000000000001</v>
      </c>
      <c r="J2458" s="400">
        <v>6.6101999999999999</v>
      </c>
      <c r="K2458" s="400">
        <v>5.7971000000000004</v>
      </c>
      <c r="L2458" s="400">
        <v>10.1328</v>
      </c>
      <c r="M2458" s="400">
        <v>5.9016000000000002</v>
      </c>
      <c r="N2458" s="400">
        <v>6.7901999999999996</v>
      </c>
      <c r="O2458" s="400">
        <v>3.8016000000000001</v>
      </c>
      <c r="P2458" s="399">
        <v>2.5709</v>
      </c>
      <c r="Q2458" s="399">
        <v>5.4569000000000001</v>
      </c>
      <c r="R2458" s="399">
        <v>5.5548000000000002</v>
      </c>
      <c r="S2458" s="399">
        <v>5.3651</v>
      </c>
      <c r="T2458" s="399">
        <v>13.8248</v>
      </c>
      <c r="U2458" s="399">
        <v>12.527100000000001</v>
      </c>
      <c r="V2458" s="399">
        <v>3.3509000000000002</v>
      </c>
      <c r="W2458" s="399">
        <v>3.6970000000000001</v>
      </c>
      <c r="X2458" s="399">
        <v>1.8633999999999999</v>
      </c>
      <c r="Y2458" s="399">
        <v>5.2473000000000001</v>
      </c>
      <c r="Z2458" s="399">
        <v>10.5579</v>
      </c>
    </row>
    <row r="2459" spans="1:26">
      <c r="A2459" s="402">
        <v>46086</v>
      </c>
      <c r="B2459" s="400">
        <v>0.50760000000000005</v>
      </c>
      <c r="C2459" s="400">
        <v>0.53610000000000002</v>
      </c>
      <c r="D2459" s="400">
        <v>1.9374</v>
      </c>
      <c r="E2459" s="400">
        <v>1.9306000000000001</v>
      </c>
      <c r="F2459" s="400">
        <v>6.3583999999999996</v>
      </c>
      <c r="G2459" s="400">
        <v>6.4118000000000004</v>
      </c>
      <c r="H2459" s="400">
        <v>4.4694000000000003</v>
      </c>
      <c r="I2459" s="400">
        <v>6.9292999999999996</v>
      </c>
      <c r="J2459" s="400">
        <v>6.5898000000000003</v>
      </c>
      <c r="K2459" s="400">
        <v>5.7834000000000003</v>
      </c>
      <c r="L2459" s="400">
        <v>10.124499999999999</v>
      </c>
      <c r="M2459" s="400">
        <v>5.8887999999999998</v>
      </c>
      <c r="N2459" s="400">
        <v>6.7727000000000004</v>
      </c>
      <c r="O2459" s="400">
        <v>3.7959000000000001</v>
      </c>
      <c r="P2459" s="399">
        <v>2.5710999999999999</v>
      </c>
      <c r="Q2459" s="399">
        <v>5.4592999999999998</v>
      </c>
      <c r="R2459" s="399">
        <v>5.5446</v>
      </c>
      <c r="S2459" s="399">
        <v>5.3559999999999999</v>
      </c>
      <c r="T2459" s="399">
        <v>13.786199999999999</v>
      </c>
      <c r="U2459" s="399">
        <v>12.4856</v>
      </c>
      <c r="V2459" s="399">
        <v>3.3435999999999999</v>
      </c>
      <c r="W2459" s="399">
        <v>3.6913</v>
      </c>
      <c r="X2459" s="399">
        <v>1.8586</v>
      </c>
      <c r="Y2459" s="399">
        <v>5.2382999999999997</v>
      </c>
      <c r="Z2459" s="399">
        <v>10.534700000000001</v>
      </c>
    </row>
    <row r="2460" spans="1:26">
      <c r="A2460" s="402">
        <v>46087</v>
      </c>
      <c r="B2460" s="400">
        <v>0.50470000000000004</v>
      </c>
      <c r="C2460" s="400">
        <v>0.53320000000000001</v>
      </c>
      <c r="D2460" s="400">
        <v>1.9330000000000001</v>
      </c>
      <c r="E2460" s="400">
        <v>1.9263999999999999</v>
      </c>
      <c r="F2460" s="400">
        <v>6.3430999999999997</v>
      </c>
      <c r="G2460" s="400">
        <v>6.3898000000000001</v>
      </c>
      <c r="H2460" s="400">
        <v>4.4615999999999998</v>
      </c>
      <c r="I2460" s="400">
        <v>6.9146999999999998</v>
      </c>
      <c r="J2460" s="400">
        <v>6.5734000000000004</v>
      </c>
      <c r="K2460" s="400">
        <v>5.7695999999999996</v>
      </c>
      <c r="L2460" s="400">
        <v>10.1105</v>
      </c>
      <c r="M2460" s="400">
        <v>5.8705999999999996</v>
      </c>
      <c r="N2460" s="400">
        <v>6.7497999999999996</v>
      </c>
      <c r="O2460" s="400">
        <v>3.7875000000000001</v>
      </c>
      <c r="P2460" s="399">
        <v>2.6415999999999999</v>
      </c>
      <c r="Q2460" s="399">
        <v>5.4486999999999997</v>
      </c>
      <c r="R2460" s="399">
        <v>5.5378999999999996</v>
      </c>
      <c r="S2460" s="399">
        <v>5.3490000000000002</v>
      </c>
      <c r="T2460" s="399">
        <v>13.768599999999999</v>
      </c>
      <c r="U2460" s="399">
        <v>12.4535</v>
      </c>
      <c r="V2460" s="399">
        <v>3.3357000000000001</v>
      </c>
      <c r="W2460" s="399">
        <v>3.6831</v>
      </c>
      <c r="X2460" s="399">
        <v>1.8541000000000001</v>
      </c>
      <c r="Y2460" s="399">
        <v>5.2316000000000003</v>
      </c>
      <c r="Z2460" s="399">
        <v>10.528499999999999</v>
      </c>
    </row>
    <row r="2461" spans="1:26">
      <c r="A2461" s="402">
        <v>46090</v>
      </c>
      <c r="B2461" s="400">
        <v>0.49640000000000001</v>
      </c>
      <c r="C2461" s="400">
        <v>0.52490000000000003</v>
      </c>
      <c r="D2461" s="400">
        <v>1.9242999999999999</v>
      </c>
      <c r="E2461" s="400">
        <v>1.9181999999999999</v>
      </c>
      <c r="F2461" s="400">
        <v>6.3391000000000002</v>
      </c>
      <c r="G2461" s="400">
        <v>6.3860000000000001</v>
      </c>
      <c r="H2461" s="400">
        <v>4.4513999999999996</v>
      </c>
      <c r="I2461" s="400">
        <v>6.9108999999999998</v>
      </c>
      <c r="J2461" s="400">
        <v>6.5694999999999997</v>
      </c>
      <c r="K2461" s="400">
        <v>5.7824999999999998</v>
      </c>
      <c r="L2461" s="400">
        <v>10.0631</v>
      </c>
      <c r="M2461" s="400">
        <v>5.8785999999999996</v>
      </c>
      <c r="N2461" s="400">
        <v>6.7662000000000004</v>
      </c>
      <c r="O2461" s="400">
        <v>3.7755000000000001</v>
      </c>
      <c r="P2461" s="399">
        <v>2.8090000000000002</v>
      </c>
      <c r="Q2461" s="399">
        <v>5.4196999999999997</v>
      </c>
      <c r="R2461" s="399">
        <v>5.5297000000000001</v>
      </c>
      <c r="S2461" s="399">
        <v>5.3414000000000001</v>
      </c>
      <c r="T2461" s="399">
        <v>13.766299999999999</v>
      </c>
      <c r="U2461" s="399">
        <v>12.450699999999999</v>
      </c>
      <c r="V2461" s="399">
        <v>3.3178000000000001</v>
      </c>
      <c r="W2461" s="399">
        <v>3.67</v>
      </c>
      <c r="X2461" s="399">
        <v>1.8453999999999999</v>
      </c>
      <c r="Y2461" s="399">
        <v>5.2228000000000003</v>
      </c>
      <c r="Z2461" s="399">
        <v>10.5136</v>
      </c>
    </row>
    <row r="2462" spans="1:26">
      <c r="A2462" s="402">
        <v>46091</v>
      </c>
      <c r="B2462" s="400">
        <v>0.49399999999999999</v>
      </c>
      <c r="C2462" s="400">
        <v>0.52249999999999996</v>
      </c>
      <c r="D2462" s="400">
        <v>1.9238999999999999</v>
      </c>
      <c r="E2462" s="400">
        <v>1.9172</v>
      </c>
      <c r="F2462" s="400">
        <v>6.3498000000000001</v>
      </c>
      <c r="G2462" s="400">
        <v>6.4044999999999996</v>
      </c>
      <c r="H2462" s="400">
        <v>4.4566999999999997</v>
      </c>
      <c r="I2462" s="400">
        <v>6.9207000000000001</v>
      </c>
      <c r="J2462" s="400">
        <v>6.5656999999999996</v>
      </c>
      <c r="K2462" s="400">
        <v>5.7545000000000002</v>
      </c>
      <c r="L2462" s="400">
        <v>10.0769</v>
      </c>
      <c r="M2462" s="400">
        <v>5.8598999999999997</v>
      </c>
      <c r="N2462" s="400">
        <v>6.7398999999999996</v>
      </c>
      <c r="O2462" s="400">
        <v>3.7768999999999999</v>
      </c>
      <c r="P2462" s="399">
        <v>2.6364000000000001</v>
      </c>
      <c r="Q2462" s="399">
        <v>5.4321000000000002</v>
      </c>
      <c r="R2462" s="399">
        <v>5.5320999999999998</v>
      </c>
      <c r="S2462" s="399">
        <v>5.3438999999999997</v>
      </c>
      <c r="T2462" s="399">
        <v>13.7811</v>
      </c>
      <c r="U2462" s="399">
        <v>12.4817</v>
      </c>
      <c r="V2462" s="399">
        <v>3.3233999999999999</v>
      </c>
      <c r="W2462" s="399">
        <v>3.6714000000000002</v>
      </c>
      <c r="X2462" s="399">
        <v>1.8452</v>
      </c>
      <c r="Y2462" s="399">
        <v>5.2271000000000001</v>
      </c>
      <c r="Z2462" s="399">
        <v>10.521100000000001</v>
      </c>
    </row>
    <row r="2463" spans="1:26">
      <c r="A2463" s="402">
        <v>46092</v>
      </c>
      <c r="B2463" s="400">
        <v>0.4909</v>
      </c>
      <c r="C2463" s="400">
        <v>0.51939999999999997</v>
      </c>
      <c r="D2463" s="400">
        <v>1.9188000000000001</v>
      </c>
      <c r="E2463" s="400">
        <v>1.9123000000000001</v>
      </c>
      <c r="F2463" s="400">
        <v>6.3150000000000004</v>
      </c>
      <c r="G2463" s="400">
        <v>6.3666999999999998</v>
      </c>
      <c r="H2463" s="400">
        <v>4.4405999999999999</v>
      </c>
      <c r="I2463" s="400">
        <v>6.8867000000000003</v>
      </c>
      <c r="J2463" s="400">
        <v>6.5321999999999996</v>
      </c>
      <c r="K2463" s="400">
        <v>5.7187999999999999</v>
      </c>
      <c r="L2463" s="400">
        <v>10.0722</v>
      </c>
      <c r="M2463" s="400">
        <v>5.8250999999999999</v>
      </c>
      <c r="N2463" s="400">
        <v>6.6913999999999998</v>
      </c>
      <c r="O2463" s="400">
        <v>3.7707999999999999</v>
      </c>
      <c r="P2463" s="399">
        <v>2.6812999999999998</v>
      </c>
      <c r="Q2463" s="399">
        <v>5.4295</v>
      </c>
      <c r="R2463" s="399">
        <v>5.5217000000000001</v>
      </c>
      <c r="S2463" s="399">
        <v>5.3342999999999998</v>
      </c>
      <c r="T2463" s="399">
        <v>13.731999999999999</v>
      </c>
      <c r="U2463" s="399">
        <v>12.4231</v>
      </c>
      <c r="V2463" s="399">
        <v>3.3165</v>
      </c>
      <c r="W2463" s="399">
        <v>3.6657999999999999</v>
      </c>
      <c r="X2463" s="399">
        <v>1.8393999999999999</v>
      </c>
      <c r="Y2463" s="399">
        <v>5.2168000000000001</v>
      </c>
      <c r="Z2463" s="399">
        <v>10.492699999999999</v>
      </c>
    </row>
    <row r="2464" spans="1:26">
      <c r="A2464" s="402">
        <v>46093</v>
      </c>
      <c r="B2464" s="400">
        <v>0.48820000000000002</v>
      </c>
      <c r="C2464" s="400">
        <v>0.51659999999999995</v>
      </c>
      <c r="D2464" s="400">
        <v>1.9156</v>
      </c>
      <c r="E2464" s="400">
        <v>1.9089</v>
      </c>
      <c r="F2464" s="400">
        <v>6.2949999999999999</v>
      </c>
      <c r="G2464" s="400">
        <v>6.3415999999999997</v>
      </c>
      <c r="H2464" s="400">
        <v>4.4329999999999998</v>
      </c>
      <c r="I2464" s="400">
        <v>6.8663999999999996</v>
      </c>
      <c r="J2464" s="400">
        <v>6.5155000000000003</v>
      </c>
      <c r="K2464" s="400">
        <v>5.7111000000000001</v>
      </c>
      <c r="L2464" s="400">
        <v>10.0458</v>
      </c>
      <c r="M2464" s="400">
        <v>5.8076999999999996</v>
      </c>
      <c r="N2464" s="400">
        <v>6.6680000000000001</v>
      </c>
      <c r="O2464" s="400">
        <v>3.7618999999999998</v>
      </c>
      <c r="P2464" s="399">
        <v>2.8064</v>
      </c>
      <c r="Q2464" s="399">
        <v>5.4147999999999996</v>
      </c>
      <c r="R2464" s="399">
        <v>5.5170000000000003</v>
      </c>
      <c r="S2464" s="399">
        <v>5.3287000000000004</v>
      </c>
      <c r="T2464" s="399">
        <v>13.702299999999999</v>
      </c>
      <c r="U2464" s="399">
        <v>12.383900000000001</v>
      </c>
      <c r="V2464" s="399">
        <v>3.3092000000000001</v>
      </c>
      <c r="W2464" s="399">
        <v>3.6575000000000002</v>
      </c>
      <c r="X2464" s="399">
        <v>1.8354999999999999</v>
      </c>
      <c r="Y2464" s="399">
        <v>5.2121000000000004</v>
      </c>
      <c r="Z2464" s="399">
        <v>10.478300000000001</v>
      </c>
    </row>
    <row r="2465" spans="1:26">
      <c r="A2465" s="402">
        <v>46094</v>
      </c>
      <c r="B2465" s="400">
        <v>0.4854</v>
      </c>
      <c r="C2465" s="400">
        <v>0.51390000000000002</v>
      </c>
      <c r="D2465" s="400">
        <v>1.9124000000000001</v>
      </c>
      <c r="E2465" s="400">
        <v>1.9057999999999999</v>
      </c>
      <c r="F2465" s="400">
        <v>6.2763</v>
      </c>
      <c r="G2465" s="400">
        <v>6.3242000000000003</v>
      </c>
      <c r="H2465" s="400">
        <v>4.4250999999999996</v>
      </c>
      <c r="I2465" s="400">
        <v>6.8475999999999999</v>
      </c>
      <c r="J2465" s="400">
        <v>6.4969000000000001</v>
      </c>
      <c r="K2465" s="400">
        <v>5.694</v>
      </c>
      <c r="L2465" s="400">
        <v>10.023400000000001</v>
      </c>
      <c r="M2465" s="400">
        <v>5.7944000000000004</v>
      </c>
      <c r="N2465" s="400">
        <v>6.6479999999999997</v>
      </c>
      <c r="O2465" s="400">
        <v>3.7543000000000002</v>
      </c>
      <c r="P2465" s="399">
        <v>2.8393000000000002</v>
      </c>
      <c r="Q2465" s="399">
        <v>5.4016000000000002</v>
      </c>
      <c r="R2465" s="399">
        <v>5.5121000000000002</v>
      </c>
      <c r="S2465" s="399">
        <v>5.3240999999999996</v>
      </c>
      <c r="T2465" s="399">
        <v>13.6744</v>
      </c>
      <c r="U2465" s="399">
        <v>12.3583</v>
      </c>
      <c r="V2465" s="399">
        <v>3.3025000000000002</v>
      </c>
      <c r="W2465" s="399">
        <v>3.6505999999999998</v>
      </c>
      <c r="X2465" s="399">
        <v>1.8321000000000001</v>
      </c>
      <c r="Y2465" s="399">
        <v>5.2070999999999996</v>
      </c>
      <c r="Z2465" s="399">
        <v>10.4605</v>
      </c>
    </row>
    <row r="2466" spans="1:26">
      <c r="A2466" s="402">
        <v>46097</v>
      </c>
      <c r="B2466" s="400">
        <v>0.47770000000000001</v>
      </c>
      <c r="C2466" s="400">
        <v>0.50690000000000002</v>
      </c>
      <c r="D2466" s="400">
        <v>1.9052</v>
      </c>
      <c r="E2466" s="400">
        <v>1.8995</v>
      </c>
      <c r="F2466" s="400">
        <v>6.2862</v>
      </c>
      <c r="G2466" s="400">
        <v>6.3391999999999999</v>
      </c>
      <c r="H2466" s="400">
        <v>4.4222000000000001</v>
      </c>
      <c r="I2466" s="400">
        <v>6.8573000000000004</v>
      </c>
      <c r="J2466" s="400">
        <v>6.5014000000000003</v>
      </c>
      <c r="K2466" s="400">
        <v>5.7066999999999997</v>
      </c>
      <c r="L2466" s="400">
        <v>9.9885999999999999</v>
      </c>
      <c r="M2466" s="400">
        <v>5.8028000000000004</v>
      </c>
      <c r="N2466" s="400">
        <v>6.6665000000000001</v>
      </c>
      <c r="O2466" s="400">
        <v>3.7564000000000002</v>
      </c>
      <c r="P2466" s="399">
        <v>2.8782000000000001</v>
      </c>
      <c r="Q2466" s="399">
        <v>5.3905000000000003</v>
      </c>
      <c r="R2466" s="399">
        <v>5.5068999999999999</v>
      </c>
      <c r="S2466" s="399">
        <v>5.319</v>
      </c>
      <c r="T2466" s="399">
        <v>13.695499999999999</v>
      </c>
      <c r="U2466" s="399">
        <v>12.3872</v>
      </c>
      <c r="V2466" s="399">
        <v>3.2932999999999999</v>
      </c>
      <c r="W2466" s="399">
        <v>3.6497999999999999</v>
      </c>
      <c r="X2466" s="399">
        <v>1.8252999999999999</v>
      </c>
      <c r="Y2466" s="399">
        <v>5.2026000000000003</v>
      </c>
      <c r="Z2466" s="399">
        <v>10.4636</v>
      </c>
    </row>
    <row r="2467" spans="1:26">
      <c r="A2467" s="402">
        <v>46098</v>
      </c>
      <c r="B2467" s="400">
        <v>0.47510000000000002</v>
      </c>
      <c r="C2467" s="400">
        <v>0.50429999999999997</v>
      </c>
      <c r="D2467" s="400">
        <v>1.903</v>
      </c>
      <c r="E2467" s="400">
        <v>1.8971</v>
      </c>
      <c r="F2467" s="400">
        <v>6.2999000000000001</v>
      </c>
      <c r="G2467" s="400">
        <v>6.35</v>
      </c>
      <c r="H2467" s="400">
        <v>4.4267000000000003</v>
      </c>
      <c r="I2467" s="400">
        <v>6.8714000000000004</v>
      </c>
      <c r="J2467" s="400">
        <v>6.5102000000000002</v>
      </c>
      <c r="K2467" s="400">
        <v>5.7119999999999997</v>
      </c>
      <c r="L2467" s="400">
        <v>9.9896999999999991</v>
      </c>
      <c r="M2467" s="400">
        <v>5.8143000000000002</v>
      </c>
      <c r="N2467" s="400">
        <v>6.6825000000000001</v>
      </c>
      <c r="O2467" s="400">
        <v>3.7557</v>
      </c>
      <c r="P2467" s="399">
        <v>2.8079000000000001</v>
      </c>
      <c r="Q2467" s="399">
        <v>5.3875999999999999</v>
      </c>
      <c r="R2467" s="399">
        <v>5.5063000000000004</v>
      </c>
      <c r="S2467" s="399">
        <v>5.3178999999999998</v>
      </c>
      <c r="T2467" s="399">
        <v>13.7204</v>
      </c>
      <c r="U2467" s="399">
        <v>12.406700000000001</v>
      </c>
      <c r="V2467" s="399">
        <v>3.2944</v>
      </c>
      <c r="W2467" s="399">
        <v>3.6493000000000002</v>
      </c>
      <c r="X2467" s="399">
        <v>1.8237000000000001</v>
      </c>
      <c r="Y2467" s="399">
        <v>5.2046000000000001</v>
      </c>
      <c r="Z2467" s="399">
        <v>10.481400000000001</v>
      </c>
    </row>
    <row r="2468" spans="1:26">
      <c r="A2468" s="402">
        <v>46099</v>
      </c>
      <c r="B2468" s="400">
        <v>0.47210000000000002</v>
      </c>
      <c r="C2468" s="400">
        <v>0.50139999999999996</v>
      </c>
      <c r="D2468" s="400">
        <v>1.899</v>
      </c>
      <c r="E2468" s="400">
        <v>1.8933</v>
      </c>
      <c r="F2468" s="400">
        <v>6.2907000000000002</v>
      </c>
      <c r="G2468" s="400">
        <v>6.3335999999999997</v>
      </c>
      <c r="H2468" s="400">
        <v>4.4215</v>
      </c>
      <c r="I2468" s="400">
        <v>6.8628</v>
      </c>
      <c r="J2468" s="400">
        <v>6.5022000000000002</v>
      </c>
      <c r="K2468" s="400">
        <v>5.6951000000000001</v>
      </c>
      <c r="L2468" s="400">
        <v>10.018000000000001</v>
      </c>
      <c r="M2468" s="400">
        <v>5.8075000000000001</v>
      </c>
      <c r="N2468" s="400">
        <v>6.6749000000000001</v>
      </c>
      <c r="O2468" s="400">
        <v>3.7511000000000001</v>
      </c>
      <c r="P2468" s="399">
        <v>2.8001</v>
      </c>
      <c r="Q2468" s="399">
        <v>5.3853999999999997</v>
      </c>
      <c r="R2468" s="399">
        <v>5.5008999999999997</v>
      </c>
      <c r="S2468" s="399">
        <v>5.3121999999999998</v>
      </c>
      <c r="T2468" s="399">
        <v>13.7126</v>
      </c>
      <c r="U2468" s="399">
        <v>12.3826</v>
      </c>
      <c r="V2468" s="399">
        <v>3.2932999999999999</v>
      </c>
      <c r="W2468" s="399">
        <v>3.6453000000000002</v>
      </c>
      <c r="X2468" s="399">
        <v>1.82</v>
      </c>
      <c r="Y2468" s="399">
        <v>5.1997999999999998</v>
      </c>
      <c r="Z2468" s="399">
        <v>10.4772</v>
      </c>
    </row>
    <row r="2469" spans="1:26">
      <c r="A2469" s="402">
        <v>46100</v>
      </c>
      <c r="B2469" s="400">
        <v>0.46899999999999997</v>
      </c>
      <c r="C2469" s="400">
        <v>0.49830000000000002</v>
      </c>
      <c r="D2469" s="400">
        <v>1.8940999999999999</v>
      </c>
      <c r="E2469" s="400">
        <v>1.8891</v>
      </c>
      <c r="F2469" s="400">
        <v>6.2893999999999997</v>
      </c>
      <c r="G2469" s="400">
        <v>6.3243</v>
      </c>
      <c r="H2469" s="400">
        <v>4.4150999999999998</v>
      </c>
      <c r="I2469" s="400">
        <v>6.8628</v>
      </c>
      <c r="J2469" s="400">
        <v>6.5068999999999999</v>
      </c>
      <c r="K2469" s="400">
        <v>5.7076000000000002</v>
      </c>
      <c r="L2469" s="400">
        <v>9.9997000000000007</v>
      </c>
      <c r="M2469" s="400">
        <v>5.8129999999999997</v>
      </c>
      <c r="N2469" s="400">
        <v>6.6847000000000003</v>
      </c>
      <c r="O2469" s="400">
        <v>3.742</v>
      </c>
      <c r="P2469" s="399">
        <v>2.9224000000000001</v>
      </c>
      <c r="Q2469" s="399">
        <v>5.3787000000000003</v>
      </c>
      <c r="R2469" s="399">
        <v>5.4951999999999996</v>
      </c>
      <c r="S2469" s="399">
        <v>5.3064999999999998</v>
      </c>
      <c r="T2469" s="399">
        <v>13.715199999999999</v>
      </c>
      <c r="U2469" s="399">
        <v>12.368399999999999</v>
      </c>
      <c r="V2469" s="399">
        <v>3.2844000000000002</v>
      </c>
      <c r="W2469" s="399">
        <v>3.6364000000000001</v>
      </c>
      <c r="X2469" s="399">
        <v>1.8148</v>
      </c>
      <c r="Y2469" s="399">
        <v>5.1925999999999997</v>
      </c>
      <c r="Z2469" s="399">
        <v>10.472200000000001</v>
      </c>
    </row>
    <row r="2470" spans="1:26">
      <c r="A2470" s="402">
        <v>46101</v>
      </c>
      <c r="B2470" s="400">
        <v>0.46600000000000003</v>
      </c>
      <c r="C2470" s="400">
        <v>0.49530000000000002</v>
      </c>
      <c r="D2470" s="400">
        <v>1.8895</v>
      </c>
      <c r="E2470" s="400">
        <v>1.8849</v>
      </c>
      <c r="F2470" s="400">
        <v>6.2523</v>
      </c>
      <c r="G2470" s="400">
        <v>6.2786999999999997</v>
      </c>
      <c r="H2470" s="400">
        <v>4.4024999999999999</v>
      </c>
      <c r="I2470" s="400">
        <v>6.8255999999999997</v>
      </c>
      <c r="J2470" s="400">
        <v>6.4695999999999998</v>
      </c>
      <c r="K2470" s="400">
        <v>5.6539999999999999</v>
      </c>
      <c r="L2470" s="400">
        <v>10.0383</v>
      </c>
      <c r="M2470" s="400">
        <v>5.7751000000000001</v>
      </c>
      <c r="N2470" s="400">
        <v>6.6374000000000004</v>
      </c>
      <c r="O2470" s="400">
        <v>3.7363</v>
      </c>
      <c r="P2470" s="399">
        <v>2.9599000000000002</v>
      </c>
      <c r="Q2470" s="399">
        <v>5.3676000000000004</v>
      </c>
      <c r="R2470" s="399">
        <v>5.4866999999999999</v>
      </c>
      <c r="S2470" s="399">
        <v>5.2976000000000001</v>
      </c>
      <c r="T2470" s="399">
        <v>13.659599999999999</v>
      </c>
      <c r="U2470" s="399">
        <v>12.296099999999999</v>
      </c>
      <c r="V2470" s="399">
        <v>3.2774000000000001</v>
      </c>
      <c r="W2470" s="399">
        <v>3.6301999999999999</v>
      </c>
      <c r="X2470" s="399">
        <v>1.8102</v>
      </c>
      <c r="Y2470" s="399">
        <v>5.1844999999999999</v>
      </c>
      <c r="Z2470" s="399">
        <v>10.446999999999999</v>
      </c>
    </row>
    <row r="2471" spans="1:26">
      <c r="A2471" s="402">
        <v>46104</v>
      </c>
      <c r="B2471" s="400">
        <v>0.45800000000000002</v>
      </c>
      <c r="C2471" s="400">
        <v>0.48730000000000001</v>
      </c>
      <c r="D2471" s="400">
        <v>1.8825000000000001</v>
      </c>
      <c r="E2471" s="400">
        <v>1.8775999999999999</v>
      </c>
      <c r="F2471" s="400">
        <v>6.2548000000000004</v>
      </c>
      <c r="G2471" s="400">
        <v>6.2828999999999997</v>
      </c>
      <c r="H2471" s="400">
        <v>4.3975</v>
      </c>
      <c r="I2471" s="400">
        <v>6.8278999999999996</v>
      </c>
      <c r="J2471" s="400">
        <v>6.4695999999999998</v>
      </c>
      <c r="K2471" s="400">
        <v>5.6616</v>
      </c>
      <c r="L2471" s="400">
        <v>10.006500000000001</v>
      </c>
      <c r="M2471" s="400">
        <v>5.7815000000000003</v>
      </c>
      <c r="N2471" s="400">
        <v>6.6501000000000001</v>
      </c>
      <c r="O2471" s="400">
        <v>3.7296999999999998</v>
      </c>
      <c r="P2471" s="399">
        <v>2.9838</v>
      </c>
      <c r="Q2471" s="399">
        <v>5.3681999999999999</v>
      </c>
      <c r="R2471" s="399">
        <v>5.4806999999999997</v>
      </c>
      <c r="S2471" s="399">
        <v>5.2914000000000003</v>
      </c>
      <c r="T2471" s="399">
        <v>13.669499999999999</v>
      </c>
      <c r="U2471" s="399">
        <v>12.3095</v>
      </c>
      <c r="V2471" s="399">
        <v>3.266</v>
      </c>
      <c r="W2471" s="399">
        <v>3.6223999999999998</v>
      </c>
      <c r="X2471" s="399">
        <v>1.8030999999999999</v>
      </c>
      <c r="Y2471" s="399">
        <v>5.1783999999999999</v>
      </c>
      <c r="Z2471" s="399">
        <v>10.453900000000001</v>
      </c>
    </row>
    <row r="2472" spans="1:26">
      <c r="A2472" s="402">
        <v>46105</v>
      </c>
      <c r="B2472" s="400">
        <v>0.4551</v>
      </c>
      <c r="C2472" s="400">
        <v>0.4844</v>
      </c>
      <c r="D2472" s="400">
        <v>1.8786</v>
      </c>
      <c r="E2472" s="400">
        <v>1.8736999999999999</v>
      </c>
      <c r="F2472" s="400">
        <v>6.2507999999999999</v>
      </c>
      <c r="G2472" s="400">
        <v>6.2736000000000001</v>
      </c>
      <c r="H2472" s="400">
        <v>4.3949999999999996</v>
      </c>
      <c r="I2472" s="400">
        <v>6.8247</v>
      </c>
      <c r="J2472" s="400">
        <v>6.4649999999999999</v>
      </c>
      <c r="K2472" s="400">
        <v>5.6490999999999998</v>
      </c>
      <c r="L2472" s="400">
        <v>10.0169</v>
      </c>
      <c r="M2472" s="400">
        <v>5.7767999999999997</v>
      </c>
      <c r="N2472" s="400">
        <v>6.6440999999999999</v>
      </c>
      <c r="O2472" s="400">
        <v>3.7240000000000002</v>
      </c>
      <c r="P2472" s="399">
        <v>2.9628999999999999</v>
      </c>
      <c r="Q2472" s="399">
        <v>5.3619000000000003</v>
      </c>
      <c r="R2472" s="399">
        <v>5.476</v>
      </c>
      <c r="S2472" s="399">
        <v>5.2859999999999996</v>
      </c>
      <c r="T2472" s="399">
        <v>13.6675</v>
      </c>
      <c r="U2472" s="399">
        <v>12.295199999999999</v>
      </c>
      <c r="V2472" s="399">
        <v>3.2646999999999999</v>
      </c>
      <c r="W2472" s="399">
        <v>3.6177999999999999</v>
      </c>
      <c r="X2472" s="399">
        <v>1.7996000000000001</v>
      </c>
      <c r="Y2472" s="399">
        <v>5.1748000000000003</v>
      </c>
      <c r="Z2472" s="399">
        <v>10.4557</v>
      </c>
    </row>
    <row r="2473" spans="1:26">
      <c r="A2473" s="402">
        <v>46106</v>
      </c>
      <c r="B2473" s="400">
        <v>0.4526</v>
      </c>
      <c r="C2473" s="400">
        <v>0.48180000000000001</v>
      </c>
      <c r="D2473" s="400">
        <v>1.877</v>
      </c>
      <c r="E2473" s="400">
        <v>1.8721000000000001</v>
      </c>
      <c r="F2473" s="400">
        <v>6.2808000000000002</v>
      </c>
      <c r="G2473" s="400">
        <v>6.2999000000000001</v>
      </c>
      <c r="H2473" s="400">
        <v>4.4035000000000002</v>
      </c>
      <c r="I2473" s="400">
        <v>6.8551000000000002</v>
      </c>
      <c r="J2473" s="400">
        <v>6.4881000000000002</v>
      </c>
      <c r="K2473" s="400">
        <v>5.6699000000000002</v>
      </c>
      <c r="L2473" s="400">
        <v>10.032500000000001</v>
      </c>
      <c r="M2473" s="400">
        <v>5.7972999999999999</v>
      </c>
      <c r="N2473" s="400">
        <v>6.6689999999999996</v>
      </c>
      <c r="O2473" s="400">
        <v>3.7244000000000002</v>
      </c>
      <c r="P2473" s="399">
        <v>2.8832</v>
      </c>
      <c r="Q2473" s="399">
        <v>5.3635000000000002</v>
      </c>
      <c r="R2473" s="399">
        <v>5.4775999999999998</v>
      </c>
      <c r="S2473" s="399">
        <v>5.2876000000000003</v>
      </c>
      <c r="T2473" s="399">
        <v>13.7181</v>
      </c>
      <c r="U2473" s="399">
        <v>12.340299999999999</v>
      </c>
      <c r="V2473" s="399">
        <v>3.2671999999999999</v>
      </c>
      <c r="W2473" s="399">
        <v>3.6185999999999998</v>
      </c>
      <c r="X2473" s="399">
        <v>1.7982</v>
      </c>
      <c r="Y2473" s="399">
        <v>5.1776999999999997</v>
      </c>
      <c r="Z2473" s="399">
        <v>10.485300000000001</v>
      </c>
    </row>
    <row r="2474" spans="1:26">
      <c r="A2474" s="402">
        <v>46107</v>
      </c>
      <c r="B2474" s="400">
        <v>0.44969999999999999</v>
      </c>
      <c r="C2474" s="400">
        <v>0.47889999999999999</v>
      </c>
      <c r="D2474" s="400">
        <v>1.8724000000000001</v>
      </c>
      <c r="E2474" s="400">
        <v>1.8678999999999999</v>
      </c>
      <c r="F2474" s="400">
        <v>6.2359999999999998</v>
      </c>
      <c r="G2474" s="400">
        <v>6.2567000000000004</v>
      </c>
      <c r="H2474" s="400">
        <v>4.3875999999999999</v>
      </c>
      <c r="I2474" s="400">
        <v>6.8102</v>
      </c>
      <c r="J2474" s="400">
        <v>6.4593999999999996</v>
      </c>
      <c r="K2474" s="400">
        <v>5.6454000000000004</v>
      </c>
      <c r="L2474" s="400">
        <v>10.0298</v>
      </c>
      <c r="M2474" s="400">
        <v>5.7690999999999999</v>
      </c>
      <c r="N2474" s="400">
        <v>6.6338999999999997</v>
      </c>
      <c r="O2474" s="400">
        <v>3.7153999999999998</v>
      </c>
      <c r="P2474" s="399">
        <v>2.9182999999999999</v>
      </c>
      <c r="Q2474" s="399">
        <v>5.3577000000000004</v>
      </c>
      <c r="R2474" s="399">
        <v>5.4682000000000004</v>
      </c>
      <c r="S2474" s="399">
        <v>5.2788000000000004</v>
      </c>
      <c r="T2474" s="399">
        <v>13.6509</v>
      </c>
      <c r="U2474" s="399">
        <v>12.2727</v>
      </c>
      <c r="V2474" s="399">
        <v>3.2574000000000001</v>
      </c>
      <c r="W2474" s="399">
        <v>3.6093999999999999</v>
      </c>
      <c r="X2474" s="399">
        <v>1.7936000000000001</v>
      </c>
      <c r="Y2474" s="399">
        <v>5.1691000000000003</v>
      </c>
      <c r="Z2474" s="399">
        <v>10.450799999999999</v>
      </c>
    </row>
    <row r="2475" spans="1:26">
      <c r="A2475" s="402">
        <v>46108</v>
      </c>
      <c r="B2475" s="400">
        <v>0.4471</v>
      </c>
      <c r="C2475" s="400">
        <v>0.4763</v>
      </c>
      <c r="D2475" s="400">
        <v>1.8695999999999999</v>
      </c>
      <c r="E2475" s="400">
        <v>1.865</v>
      </c>
      <c r="F2475" s="400">
        <v>6.2000999999999999</v>
      </c>
      <c r="G2475" s="400">
        <v>6.2228000000000003</v>
      </c>
      <c r="H2475" s="400">
        <v>4.3749000000000002</v>
      </c>
      <c r="I2475" s="400">
        <v>6.7733999999999996</v>
      </c>
      <c r="J2475" s="400">
        <v>6.4272999999999998</v>
      </c>
      <c r="K2475" s="400">
        <v>5.6271000000000004</v>
      </c>
      <c r="L2475" s="400">
        <v>9.9521999999999995</v>
      </c>
      <c r="M2475" s="400">
        <v>5.7470999999999997</v>
      </c>
      <c r="N2475" s="400">
        <v>6.6048999999999998</v>
      </c>
      <c r="O2475" s="400">
        <v>3.7048999999999999</v>
      </c>
      <c r="P2475" s="399">
        <v>2.9689999999999999</v>
      </c>
      <c r="Q2475" s="399">
        <v>5.3426</v>
      </c>
      <c r="R2475" s="399">
        <v>5.4622999999999999</v>
      </c>
      <c r="S2475" s="399">
        <v>5.2728999999999999</v>
      </c>
      <c r="T2475" s="399">
        <v>13.5945</v>
      </c>
      <c r="U2475" s="399">
        <v>12.22</v>
      </c>
      <c r="V2475" s="399">
        <v>3.2494000000000001</v>
      </c>
      <c r="W2475" s="399">
        <v>3.5998000000000001</v>
      </c>
      <c r="X2475" s="399">
        <v>1.7905</v>
      </c>
      <c r="Y2475" s="399">
        <v>5.1623999999999999</v>
      </c>
      <c r="Z2475" s="399">
        <v>10.4208</v>
      </c>
    </row>
    <row r="2476" spans="1:26">
      <c r="A2476" s="402">
        <v>46111</v>
      </c>
      <c r="B2476" s="400">
        <v>0.43919999999999998</v>
      </c>
      <c r="C2476" s="400">
        <v>0.46829999999999999</v>
      </c>
      <c r="D2476" s="400">
        <v>1.8642000000000001</v>
      </c>
      <c r="E2476" s="400">
        <v>1.8579000000000001</v>
      </c>
      <c r="F2476" s="400">
        <v>6.2266000000000004</v>
      </c>
      <c r="G2476" s="400">
        <v>6.2412000000000001</v>
      </c>
      <c r="H2476" s="400">
        <v>4.3743999999999996</v>
      </c>
      <c r="I2476" s="400">
        <v>6.8007</v>
      </c>
      <c r="J2476" s="400">
        <v>6.4389000000000003</v>
      </c>
      <c r="K2476" s="400">
        <v>5.6520999999999999</v>
      </c>
      <c r="L2476" s="400">
        <v>9.8930000000000007</v>
      </c>
      <c r="M2476" s="400">
        <v>5.7671999999999999</v>
      </c>
      <c r="N2476" s="400">
        <v>6.6315</v>
      </c>
      <c r="O2476" s="400">
        <v>3.6993</v>
      </c>
      <c r="P2476" s="399">
        <v>2.9756999999999998</v>
      </c>
      <c r="Q2476" s="399">
        <v>5.3307000000000002</v>
      </c>
      <c r="R2476" s="399">
        <v>5.4611999999999998</v>
      </c>
      <c r="S2476" s="399">
        <v>5.2686000000000002</v>
      </c>
      <c r="T2476" s="399">
        <v>13.643599999999999</v>
      </c>
      <c r="U2476" s="399">
        <v>12.2559</v>
      </c>
      <c r="V2476" s="399">
        <v>3.2397</v>
      </c>
      <c r="W2476" s="399">
        <v>3.5939999999999999</v>
      </c>
      <c r="X2476" s="399">
        <v>1.7837000000000001</v>
      </c>
      <c r="Y2476" s="399">
        <v>5.1584000000000003</v>
      </c>
      <c r="Z2476" s="399">
        <v>10.430899999999999</v>
      </c>
    </row>
    <row r="2477" spans="1:26">
      <c r="A2477" s="402">
        <v>46112</v>
      </c>
      <c r="B2477" s="400">
        <v>0.4365</v>
      </c>
      <c r="C2477" s="400">
        <v>0.46560000000000001</v>
      </c>
      <c r="D2477" s="400">
        <v>1.8616999999999999</v>
      </c>
      <c r="E2477" s="400">
        <v>1.8557999999999999</v>
      </c>
      <c r="F2477" s="400">
        <v>6.2435</v>
      </c>
      <c r="G2477" s="400">
        <v>6.2636000000000003</v>
      </c>
      <c r="H2477" s="400">
        <v>4.3768000000000002</v>
      </c>
      <c r="I2477" s="400">
        <v>6.8179999999999996</v>
      </c>
      <c r="J2477" s="400">
        <v>6.4497</v>
      </c>
      <c r="K2477" s="400">
        <v>5.6546000000000003</v>
      </c>
      <c r="L2477" s="400">
        <v>9.9227000000000007</v>
      </c>
      <c r="M2477" s="400">
        <v>5.7675999999999998</v>
      </c>
      <c r="N2477" s="400">
        <v>6.6334</v>
      </c>
      <c r="O2477" s="400">
        <v>3.7050999999999998</v>
      </c>
      <c r="P2477" s="399">
        <v>2.9342000000000001</v>
      </c>
      <c r="Q2477" s="399">
        <v>5.3291000000000004</v>
      </c>
      <c r="R2477" s="399">
        <v>5.4604999999999997</v>
      </c>
      <c r="S2477" s="399">
        <v>5.2690999999999999</v>
      </c>
      <c r="T2477" s="399">
        <v>13.6732</v>
      </c>
      <c r="U2477" s="399">
        <v>12.294700000000001</v>
      </c>
      <c r="V2477" s="399">
        <v>3.2414000000000001</v>
      </c>
      <c r="W2477" s="399">
        <v>3.5989</v>
      </c>
      <c r="X2477" s="399">
        <v>1.7808999999999999</v>
      </c>
      <c r="Y2477" s="399">
        <v>5.1581999999999999</v>
      </c>
      <c r="Z2477" s="399">
        <v>10.4421</v>
      </c>
    </row>
    <row r="2478" spans="1:26">
      <c r="A2478" s="402">
        <v>46113</v>
      </c>
      <c r="B2478" s="400">
        <v>0.50290000000000001</v>
      </c>
      <c r="C2478" s="400">
        <v>0.53939999999999999</v>
      </c>
      <c r="D2478" s="400">
        <v>1.8766</v>
      </c>
      <c r="E2478" s="400">
        <v>1.8822000000000001</v>
      </c>
      <c r="F2478" s="400">
        <v>6.35</v>
      </c>
      <c r="G2478" s="400">
        <v>6.2769000000000004</v>
      </c>
      <c r="H2478" s="400">
        <v>4.4795999999999996</v>
      </c>
      <c r="I2478" s="400">
        <v>6.8609999999999998</v>
      </c>
      <c r="J2478" s="400">
        <v>6.5197000000000003</v>
      </c>
      <c r="K2478" s="400">
        <v>5.6897000000000002</v>
      </c>
      <c r="L2478" s="400">
        <v>10.097099999999999</v>
      </c>
      <c r="M2478" s="400">
        <v>5.8833000000000002</v>
      </c>
      <c r="N2478" s="400">
        <v>6.7464000000000004</v>
      </c>
      <c r="O2478" s="400">
        <v>3.7906</v>
      </c>
      <c r="P2478" s="399">
        <v>2.8504999999999998</v>
      </c>
      <c r="Q2478" s="399">
        <v>5.3978000000000002</v>
      </c>
      <c r="R2478" s="399">
        <v>5.4714999999999998</v>
      </c>
      <c r="S2478" s="399">
        <v>5.327</v>
      </c>
      <c r="T2478" s="399">
        <v>13.699</v>
      </c>
      <c r="U2478" s="399">
        <v>12.446400000000001</v>
      </c>
      <c r="V2478" s="399">
        <v>3.3281000000000001</v>
      </c>
      <c r="W2478" s="399">
        <v>3.6821999999999999</v>
      </c>
      <c r="X2478" s="399">
        <v>1.8813</v>
      </c>
      <c r="Y2478" s="399">
        <v>5.2483000000000004</v>
      </c>
      <c r="Z2478" s="399">
        <v>10.6243</v>
      </c>
    </row>
    <row r="2479" spans="1:26">
      <c r="A2479" s="402">
        <v>46114</v>
      </c>
      <c r="B2479" s="400">
        <v>0.50019999999999998</v>
      </c>
      <c r="C2479" s="400">
        <v>0.53669999999999995</v>
      </c>
      <c r="D2479" s="400">
        <v>1.8737999999999999</v>
      </c>
      <c r="E2479" s="400">
        <v>1.8795999999999999</v>
      </c>
      <c r="F2479" s="400">
        <v>6.3460999999999999</v>
      </c>
      <c r="G2479" s="400">
        <v>6.2717999999999998</v>
      </c>
      <c r="H2479" s="400">
        <v>4.4770000000000003</v>
      </c>
      <c r="I2479" s="400">
        <v>6.8570000000000002</v>
      </c>
      <c r="J2479" s="400">
        <v>6.5144000000000002</v>
      </c>
      <c r="K2479" s="400">
        <v>5.7004000000000001</v>
      </c>
      <c r="L2479" s="400">
        <v>10.0616</v>
      </c>
      <c r="M2479" s="400">
        <v>5.8951000000000002</v>
      </c>
      <c r="N2479" s="400">
        <v>6.7599</v>
      </c>
      <c r="O2479" s="400">
        <v>3.7848000000000002</v>
      </c>
      <c r="P2479" s="399">
        <v>2.8973</v>
      </c>
      <c r="Q2479" s="399">
        <v>5.3903999999999996</v>
      </c>
      <c r="R2479" s="399">
        <v>5.4690000000000003</v>
      </c>
      <c r="S2479" s="399">
        <v>5.3246000000000002</v>
      </c>
      <c r="T2479" s="399">
        <v>13.6934</v>
      </c>
      <c r="U2479" s="399">
        <v>12.438700000000001</v>
      </c>
      <c r="V2479" s="399">
        <v>3.3245</v>
      </c>
      <c r="W2479" s="399">
        <v>3.6776</v>
      </c>
      <c r="X2479" s="399">
        <v>1.8785000000000001</v>
      </c>
      <c r="Y2479" s="399">
        <v>5.2464000000000004</v>
      </c>
      <c r="Z2479" s="399">
        <v>10.623100000000001</v>
      </c>
    </row>
    <row r="2480" spans="1:26">
      <c r="A2480" s="402">
        <v>46115</v>
      </c>
      <c r="B2480" s="400">
        <v>0.4975</v>
      </c>
      <c r="C2480" s="400">
        <v>0.53400000000000003</v>
      </c>
      <c r="D2480" s="400">
        <v>1.8711</v>
      </c>
      <c r="E2480" s="400">
        <v>1.8769</v>
      </c>
      <c r="F2480" s="400">
        <v>6.3434999999999997</v>
      </c>
      <c r="G2480" s="400">
        <v>6.2690999999999999</v>
      </c>
      <c r="H2480" s="400">
        <v>4.4744999999999999</v>
      </c>
      <c r="I2480" s="400">
        <v>6.8544</v>
      </c>
      <c r="J2480" s="400">
        <v>6.5096999999999996</v>
      </c>
      <c r="K2480" s="400">
        <v>5.6875</v>
      </c>
      <c r="L2480" s="400">
        <v>10.0678</v>
      </c>
      <c r="M2480" s="400">
        <v>5.8863000000000003</v>
      </c>
      <c r="N2480" s="400">
        <v>6.7485999999999997</v>
      </c>
      <c r="O2480" s="400">
        <v>3.7829000000000002</v>
      </c>
      <c r="P2480" s="399">
        <v>2.8915999999999999</v>
      </c>
      <c r="Q2480" s="399">
        <v>5.3879999999999999</v>
      </c>
      <c r="R2480" s="399">
        <v>5.4663000000000004</v>
      </c>
      <c r="S2480" s="399">
        <v>5.3219000000000003</v>
      </c>
      <c r="T2480" s="399">
        <v>13.6907</v>
      </c>
      <c r="U2480" s="399">
        <v>12.436</v>
      </c>
      <c r="V2480" s="399">
        <v>3.3218999999999999</v>
      </c>
      <c r="W2480" s="399">
        <v>3.6756000000000002</v>
      </c>
      <c r="X2480" s="399">
        <v>1.8759999999999999</v>
      </c>
      <c r="Y2480" s="399">
        <v>5.2439</v>
      </c>
      <c r="Z2480" s="399">
        <v>10.6204</v>
      </c>
    </row>
    <row r="2481" spans="1:26">
      <c r="A2481" s="402">
        <v>46118</v>
      </c>
      <c r="B2481" s="400">
        <v>0.4894</v>
      </c>
      <c r="C2481" s="400">
        <v>0.52590000000000003</v>
      </c>
      <c r="D2481" s="400">
        <v>1.863</v>
      </c>
      <c r="E2481" s="400">
        <v>1.8688</v>
      </c>
      <c r="F2481" s="400">
        <v>6.3354999999999997</v>
      </c>
      <c r="G2481" s="400">
        <v>6.2610999999999999</v>
      </c>
      <c r="H2481" s="400">
        <v>4.4675000000000002</v>
      </c>
      <c r="I2481" s="400">
        <v>6.8464</v>
      </c>
      <c r="J2481" s="400">
        <v>6.4984999999999999</v>
      </c>
      <c r="K2481" s="400">
        <v>5.6863999999999999</v>
      </c>
      <c r="L2481" s="400">
        <v>10.015599999999999</v>
      </c>
      <c r="M2481" s="400">
        <v>5.8925000000000001</v>
      </c>
      <c r="N2481" s="400">
        <v>6.7601000000000004</v>
      </c>
      <c r="O2481" s="400">
        <v>3.778</v>
      </c>
      <c r="P2481" s="399">
        <v>2.8877999999999999</v>
      </c>
      <c r="Q2481" s="399">
        <v>5.3783000000000003</v>
      </c>
      <c r="R2481" s="399">
        <v>5.4581999999999997</v>
      </c>
      <c r="S2481" s="399">
        <v>5.3137999999999996</v>
      </c>
      <c r="T2481" s="399">
        <v>13.682499999999999</v>
      </c>
      <c r="U2481" s="399">
        <v>12.427899999999999</v>
      </c>
      <c r="V2481" s="399">
        <v>3.3144999999999998</v>
      </c>
      <c r="W2481" s="399">
        <v>3.6703999999999999</v>
      </c>
      <c r="X2481" s="399">
        <v>1.8686</v>
      </c>
      <c r="Y2481" s="399">
        <v>5.2366000000000001</v>
      </c>
      <c r="Z2481" s="399">
        <v>10.612399999999999</v>
      </c>
    </row>
    <row r="2482" spans="1:26">
      <c r="A2482" s="402">
        <v>46119</v>
      </c>
      <c r="B2482" s="400">
        <v>0.48630000000000001</v>
      </c>
      <c r="C2482" s="400">
        <v>0.52290000000000003</v>
      </c>
      <c r="D2482" s="400">
        <v>1.8579000000000001</v>
      </c>
      <c r="E2482" s="400">
        <v>1.8642000000000001</v>
      </c>
      <c r="F2482" s="400">
        <v>6.2889999999999997</v>
      </c>
      <c r="G2482" s="400">
        <v>6.2168999999999999</v>
      </c>
      <c r="H2482" s="400">
        <v>4.4541000000000004</v>
      </c>
      <c r="I2482" s="400">
        <v>6.7998000000000003</v>
      </c>
      <c r="J2482" s="400">
        <v>6.4794</v>
      </c>
      <c r="K2482" s="400">
        <v>5.6824000000000003</v>
      </c>
      <c r="L2482" s="400">
        <v>10.013</v>
      </c>
      <c r="M2482" s="400">
        <v>5.8826000000000001</v>
      </c>
      <c r="N2482" s="400">
        <v>6.7515999999999998</v>
      </c>
      <c r="O2482" s="400">
        <v>3.7749000000000001</v>
      </c>
      <c r="P2482" s="399">
        <v>2.8690000000000002</v>
      </c>
      <c r="Q2482" s="399">
        <v>5.3749000000000002</v>
      </c>
      <c r="R2482" s="399">
        <v>5.4478999999999997</v>
      </c>
      <c r="S2482" s="399">
        <v>5.3041999999999998</v>
      </c>
      <c r="T2482" s="399">
        <v>13.609299999999999</v>
      </c>
      <c r="U2482" s="399">
        <v>12.3551</v>
      </c>
      <c r="V2482" s="399">
        <v>3.31</v>
      </c>
      <c r="W2482" s="399">
        <v>3.6663999999999999</v>
      </c>
      <c r="X2482" s="399">
        <v>1.8643000000000001</v>
      </c>
      <c r="Y2482" s="399">
        <v>5.2289000000000003</v>
      </c>
      <c r="Z2482" s="399">
        <v>10.579700000000001</v>
      </c>
    </row>
    <row r="2483" spans="1:26">
      <c r="A2483" s="402">
        <v>46120</v>
      </c>
      <c r="B2483" s="400">
        <v>0.4844</v>
      </c>
      <c r="C2483" s="400">
        <v>0.52080000000000004</v>
      </c>
      <c r="D2483" s="400">
        <v>1.8603000000000001</v>
      </c>
      <c r="E2483" s="400">
        <v>1.8654999999999999</v>
      </c>
      <c r="F2483" s="400">
        <v>6.35</v>
      </c>
      <c r="G2483" s="400">
        <v>6.2876000000000003</v>
      </c>
      <c r="H2483" s="400">
        <v>4.4790999999999999</v>
      </c>
      <c r="I2483" s="400">
        <v>6.8598999999999997</v>
      </c>
      <c r="J2483" s="400">
        <v>6.5155000000000003</v>
      </c>
      <c r="K2483" s="400">
        <v>5.6882999999999999</v>
      </c>
      <c r="L2483" s="400">
        <v>10.046799999999999</v>
      </c>
      <c r="M2483" s="400">
        <v>5.8963999999999999</v>
      </c>
      <c r="N2483" s="400">
        <v>6.7697000000000003</v>
      </c>
      <c r="O2483" s="400">
        <v>3.7787000000000002</v>
      </c>
      <c r="P2483" s="399">
        <v>2.6999</v>
      </c>
      <c r="Q2483" s="399">
        <v>5.4063999999999997</v>
      </c>
      <c r="R2483" s="399">
        <v>5.4591000000000003</v>
      </c>
      <c r="S2483" s="399">
        <v>5.3151999999999999</v>
      </c>
      <c r="T2483" s="399">
        <v>13.6997</v>
      </c>
      <c r="U2483" s="399">
        <v>12.470499999999999</v>
      </c>
      <c r="V2483" s="399">
        <v>3.3224</v>
      </c>
      <c r="W2483" s="399">
        <v>3.6714000000000002</v>
      </c>
      <c r="X2483" s="399">
        <v>1.8680000000000001</v>
      </c>
      <c r="Y2483" s="399">
        <v>5.2443</v>
      </c>
      <c r="Z2483" s="399">
        <v>10.638</v>
      </c>
    </row>
    <row r="2484" spans="1:26">
      <c r="A2484" s="402">
        <v>46121</v>
      </c>
      <c r="B2484" s="400">
        <v>0.48159999999999997</v>
      </c>
      <c r="C2484" s="400">
        <v>0.51800000000000002</v>
      </c>
      <c r="D2484" s="400">
        <v>1.8561000000000001</v>
      </c>
      <c r="E2484" s="400">
        <v>1.8616999999999999</v>
      </c>
      <c r="F2484" s="400">
        <v>6.3080999999999996</v>
      </c>
      <c r="G2484" s="400">
        <v>6.2542</v>
      </c>
      <c r="H2484" s="400">
        <v>4.4650999999999996</v>
      </c>
      <c r="I2484" s="400">
        <v>6.8174999999999999</v>
      </c>
      <c r="J2484" s="400">
        <v>6.4920999999999998</v>
      </c>
      <c r="K2484" s="400">
        <v>5.6798999999999999</v>
      </c>
      <c r="L2484" s="400">
        <v>10.034800000000001</v>
      </c>
      <c r="M2484" s="400">
        <v>5.8864999999999998</v>
      </c>
      <c r="N2484" s="400">
        <v>6.7596999999999996</v>
      </c>
      <c r="O2484" s="400">
        <v>3.7755000000000001</v>
      </c>
      <c r="P2484" s="399">
        <v>2.7183000000000002</v>
      </c>
      <c r="Q2484" s="399">
        <v>5.4051999999999998</v>
      </c>
      <c r="R2484" s="399">
        <v>5.4512999999999998</v>
      </c>
      <c r="S2484" s="399">
        <v>5.3083</v>
      </c>
      <c r="T2484" s="399">
        <v>13.631600000000001</v>
      </c>
      <c r="U2484" s="399">
        <v>12.415800000000001</v>
      </c>
      <c r="V2484" s="399">
        <v>3.3180999999999998</v>
      </c>
      <c r="W2484" s="399">
        <v>3.6682000000000001</v>
      </c>
      <c r="X2484" s="399">
        <v>1.8638999999999999</v>
      </c>
      <c r="Y2484" s="399">
        <v>5.2363</v>
      </c>
      <c r="Z2484" s="399">
        <v>10.604699999999999</v>
      </c>
    </row>
    <row r="2485" spans="1:26">
      <c r="A2485" s="402">
        <v>46122</v>
      </c>
      <c r="B2485" s="400">
        <v>0.47889999999999999</v>
      </c>
      <c r="C2485" s="400">
        <v>0.51519999999999999</v>
      </c>
      <c r="D2485" s="400">
        <v>1.8532999999999999</v>
      </c>
      <c r="E2485" s="400">
        <v>1.859</v>
      </c>
      <c r="F2485" s="400">
        <v>6.2934999999999999</v>
      </c>
      <c r="G2485" s="400">
        <v>6.2451999999999996</v>
      </c>
      <c r="H2485" s="400">
        <v>4.4602000000000004</v>
      </c>
      <c r="I2485" s="400">
        <v>6.8025000000000002</v>
      </c>
      <c r="J2485" s="400">
        <v>6.4817</v>
      </c>
      <c r="K2485" s="400">
        <v>5.6696</v>
      </c>
      <c r="L2485" s="400">
        <v>10.0189</v>
      </c>
      <c r="M2485" s="400">
        <v>5.8746999999999998</v>
      </c>
      <c r="N2485" s="400">
        <v>6.7473999999999998</v>
      </c>
      <c r="O2485" s="400">
        <v>3.7705000000000002</v>
      </c>
      <c r="P2485" s="399">
        <v>2.6934</v>
      </c>
      <c r="Q2485" s="399">
        <v>5.4081000000000001</v>
      </c>
      <c r="R2485" s="399">
        <v>5.4478</v>
      </c>
      <c r="S2485" s="399">
        <v>5.3052999999999999</v>
      </c>
      <c r="T2485" s="399">
        <v>13.6067</v>
      </c>
      <c r="U2485" s="399">
        <v>12.401</v>
      </c>
      <c r="V2485" s="399">
        <v>3.3172999999999999</v>
      </c>
      <c r="W2485" s="399">
        <v>3.6638999999999999</v>
      </c>
      <c r="X2485" s="399">
        <v>1.8612</v>
      </c>
      <c r="Y2485" s="399">
        <v>5.2331000000000003</v>
      </c>
      <c r="Z2485" s="399">
        <v>10.5929</v>
      </c>
    </row>
    <row r="2486" spans="1:26">
      <c r="A2486" s="402">
        <v>46125</v>
      </c>
      <c r="B2486" s="400">
        <v>0.47060000000000002</v>
      </c>
      <c r="C2486" s="400">
        <v>0.50700000000000001</v>
      </c>
      <c r="D2486" s="400">
        <v>1.8446</v>
      </c>
      <c r="E2486" s="400">
        <v>1.8499000000000001</v>
      </c>
      <c r="F2486" s="400">
        <v>6.2671999999999999</v>
      </c>
      <c r="G2486" s="400">
        <v>6.2202999999999999</v>
      </c>
      <c r="H2486" s="400">
        <v>4.4474999999999998</v>
      </c>
      <c r="I2486" s="400">
        <v>6.7763999999999998</v>
      </c>
      <c r="J2486" s="400">
        <v>6.4645999999999999</v>
      </c>
      <c r="K2486" s="400">
        <v>5.6685999999999996</v>
      </c>
      <c r="L2486" s="400">
        <v>9.9718999999999998</v>
      </c>
      <c r="M2486" s="400">
        <v>5.8734999999999999</v>
      </c>
      <c r="N2486" s="400">
        <v>6.7492000000000001</v>
      </c>
      <c r="O2486" s="400">
        <v>3.7612999999999999</v>
      </c>
      <c r="P2486" s="399">
        <v>2.7153</v>
      </c>
      <c r="Q2486" s="399">
        <v>5.3994</v>
      </c>
      <c r="R2486" s="399">
        <v>5.4363999999999999</v>
      </c>
      <c r="S2486" s="399">
        <v>5.2941000000000003</v>
      </c>
      <c r="T2486" s="399">
        <v>13.5684</v>
      </c>
      <c r="U2486" s="399">
        <v>12.365399999999999</v>
      </c>
      <c r="V2486" s="399">
        <v>3.3081999999999998</v>
      </c>
      <c r="W2486" s="399">
        <v>3.6549</v>
      </c>
      <c r="X2486" s="399">
        <v>1.8522000000000001</v>
      </c>
      <c r="Y2486" s="399">
        <v>5.2233000000000001</v>
      </c>
      <c r="Z2486" s="399">
        <v>10.5708</v>
      </c>
    </row>
    <row r="2487" spans="1:26">
      <c r="A2487" s="402">
        <v>46126</v>
      </c>
      <c r="B2487" s="400">
        <v>0.46820000000000001</v>
      </c>
      <c r="C2487" s="400">
        <v>0.50449999999999995</v>
      </c>
      <c r="D2487" s="400">
        <v>1.8442000000000001</v>
      </c>
      <c r="E2487" s="400">
        <v>1.8486</v>
      </c>
      <c r="F2487" s="400">
        <v>6.2858000000000001</v>
      </c>
      <c r="G2487" s="400">
        <v>6.2378</v>
      </c>
      <c r="H2487" s="400">
        <v>4.4542999999999999</v>
      </c>
      <c r="I2487" s="400">
        <v>6.7948000000000004</v>
      </c>
      <c r="J2487" s="400">
        <v>6.4855999999999998</v>
      </c>
      <c r="K2487" s="400">
        <v>5.6794000000000002</v>
      </c>
      <c r="L2487" s="400">
        <v>10.0151</v>
      </c>
      <c r="M2487" s="400">
        <v>5.8857999999999997</v>
      </c>
      <c r="N2487" s="400">
        <v>6.7702999999999998</v>
      </c>
      <c r="O2487" s="400">
        <v>3.7643</v>
      </c>
      <c r="P2487" s="399">
        <v>2.6509</v>
      </c>
      <c r="Q2487" s="399">
        <v>5.4024999999999999</v>
      </c>
      <c r="R2487" s="399">
        <v>5.4386000000000001</v>
      </c>
      <c r="S2487" s="399">
        <v>5.2957000000000001</v>
      </c>
      <c r="T2487" s="399">
        <v>13.597300000000001</v>
      </c>
      <c r="U2487" s="399">
        <v>12.3948</v>
      </c>
      <c r="V2487" s="399">
        <v>3.31</v>
      </c>
      <c r="W2487" s="399">
        <v>3.657</v>
      </c>
      <c r="X2487" s="399">
        <v>1.8517999999999999</v>
      </c>
      <c r="Y2487" s="399">
        <v>5.2267000000000001</v>
      </c>
      <c r="Z2487" s="399">
        <v>10.5868</v>
      </c>
    </row>
    <row r="2488" spans="1:26">
      <c r="A2488" s="402">
        <v>46127</v>
      </c>
      <c r="B2488" s="400">
        <v>0.46560000000000001</v>
      </c>
      <c r="C2488" s="400">
        <v>0.50190000000000001</v>
      </c>
      <c r="D2488" s="400">
        <v>1.8420000000000001</v>
      </c>
      <c r="E2488" s="400">
        <v>1.847</v>
      </c>
      <c r="F2488" s="400">
        <v>6.2778999999999998</v>
      </c>
      <c r="G2488" s="400">
        <v>6.2298999999999998</v>
      </c>
      <c r="H2488" s="400">
        <v>4.4512</v>
      </c>
      <c r="I2488" s="400">
        <v>6.7868000000000004</v>
      </c>
      <c r="J2488" s="400">
        <v>6.4795999999999996</v>
      </c>
      <c r="K2488" s="400">
        <v>5.6669</v>
      </c>
      <c r="L2488" s="400">
        <v>10.028700000000001</v>
      </c>
      <c r="M2488" s="400">
        <v>5.8792999999999997</v>
      </c>
      <c r="N2488" s="400">
        <v>6.7634999999999996</v>
      </c>
      <c r="O2488" s="400">
        <v>3.7732999999999999</v>
      </c>
      <c r="P2488" s="399">
        <v>2.6366999999999998</v>
      </c>
      <c r="Q2488" s="399">
        <v>5.4128999999999996</v>
      </c>
      <c r="R2488" s="399">
        <v>5.4360999999999997</v>
      </c>
      <c r="S2488" s="399">
        <v>5.2927</v>
      </c>
      <c r="T2488" s="399">
        <v>13.589600000000001</v>
      </c>
      <c r="U2488" s="399">
        <v>12.3819</v>
      </c>
      <c r="V2488" s="399">
        <v>3.3157000000000001</v>
      </c>
      <c r="W2488" s="399">
        <v>3.6648999999999998</v>
      </c>
      <c r="X2488" s="399">
        <v>1.8493999999999999</v>
      </c>
      <c r="Y2488" s="399">
        <v>5.2249999999999996</v>
      </c>
      <c r="Z2488" s="399">
        <v>10.581300000000001</v>
      </c>
    </row>
    <row r="2489" spans="1:26">
      <c r="A2489" s="402">
        <v>46128</v>
      </c>
      <c r="B2489" s="400">
        <v>0.46310000000000001</v>
      </c>
      <c r="C2489" s="400">
        <v>0.49919999999999998</v>
      </c>
      <c r="D2489" s="400">
        <v>1.8396999999999999</v>
      </c>
      <c r="E2489" s="400">
        <v>1.8445</v>
      </c>
      <c r="F2489" s="400">
        <v>6.2793000000000001</v>
      </c>
      <c r="G2489" s="400">
        <v>6.2301000000000002</v>
      </c>
      <c r="H2489" s="400">
        <v>4.4509999999999996</v>
      </c>
      <c r="I2489" s="400">
        <v>6.7881</v>
      </c>
      <c r="J2489" s="400">
        <v>6.4672999999999998</v>
      </c>
      <c r="K2489" s="400">
        <v>5.6493000000000002</v>
      </c>
      <c r="L2489" s="400">
        <v>10.0161</v>
      </c>
      <c r="M2489" s="400">
        <v>5.8667999999999996</v>
      </c>
      <c r="N2489" s="400">
        <v>6.7453000000000003</v>
      </c>
      <c r="O2489" s="400">
        <v>3.7694000000000001</v>
      </c>
      <c r="P2489" s="399">
        <v>2.6353</v>
      </c>
      <c r="Q2489" s="399">
        <v>5.4104999999999999</v>
      </c>
      <c r="R2489" s="399">
        <v>5.4341999999999997</v>
      </c>
      <c r="S2489" s="399">
        <v>5.2904</v>
      </c>
      <c r="T2489" s="399">
        <v>13.5937</v>
      </c>
      <c r="U2489" s="399">
        <v>12.384399999999999</v>
      </c>
      <c r="V2489" s="399">
        <v>3.3144999999999998</v>
      </c>
      <c r="W2489" s="399">
        <v>3.6617999999999999</v>
      </c>
      <c r="X2489" s="399">
        <v>1.8472</v>
      </c>
      <c r="Y2489" s="399">
        <v>5.2241999999999997</v>
      </c>
      <c r="Z2489" s="399">
        <v>10.5838</v>
      </c>
    </row>
    <row r="2490" spans="1:26">
      <c r="A2490" s="402">
        <v>46129</v>
      </c>
      <c r="B2490" s="400">
        <v>0.4607</v>
      </c>
      <c r="C2490" s="400">
        <v>0.49669999999999997</v>
      </c>
      <c r="D2490" s="400">
        <v>1.839</v>
      </c>
      <c r="E2490" s="400">
        <v>1.8432999999999999</v>
      </c>
      <c r="F2490" s="400">
        <v>6.3038999999999996</v>
      </c>
      <c r="G2490" s="400">
        <v>6.2569999999999997</v>
      </c>
      <c r="H2490" s="400">
        <v>4.4589999999999996</v>
      </c>
      <c r="I2490" s="400">
        <v>6.8124000000000002</v>
      </c>
      <c r="J2490" s="400">
        <v>6.4866999999999999</v>
      </c>
      <c r="K2490" s="400">
        <v>5.6673999999999998</v>
      </c>
      <c r="L2490" s="400">
        <v>10.0158</v>
      </c>
      <c r="M2490" s="400">
        <v>5.8810000000000002</v>
      </c>
      <c r="N2490" s="400">
        <v>6.7641</v>
      </c>
      <c r="O2490" s="400">
        <v>3.7686999999999999</v>
      </c>
      <c r="P2490" s="399">
        <v>2.6162000000000001</v>
      </c>
      <c r="Q2490" s="399">
        <v>5.4183000000000003</v>
      </c>
      <c r="R2490" s="399">
        <v>5.4371</v>
      </c>
      <c r="S2490" s="399">
        <v>5.2931999999999997</v>
      </c>
      <c r="T2490" s="399">
        <v>13.631500000000001</v>
      </c>
      <c r="U2490" s="399">
        <v>12.428000000000001</v>
      </c>
      <c r="V2490" s="399">
        <v>3.3163</v>
      </c>
      <c r="W2490" s="399">
        <v>3.6614</v>
      </c>
      <c r="X2490" s="399">
        <v>1.847</v>
      </c>
      <c r="Y2490" s="399">
        <v>5.2282000000000002</v>
      </c>
      <c r="Z2490" s="399">
        <v>10.604200000000001</v>
      </c>
    </row>
    <row r="2491" spans="1:26">
      <c r="A2491" s="402">
        <v>46132</v>
      </c>
      <c r="B2491" s="400">
        <v>0.45250000000000001</v>
      </c>
      <c r="C2491" s="400">
        <v>0.48849999999999999</v>
      </c>
      <c r="D2491" s="400">
        <v>1.8302</v>
      </c>
      <c r="E2491" s="400">
        <v>1.8345</v>
      </c>
      <c r="F2491" s="400">
        <v>6.2855999999999996</v>
      </c>
      <c r="G2491" s="400">
        <v>6.2351000000000001</v>
      </c>
      <c r="H2491" s="400">
        <v>4.4484000000000004</v>
      </c>
      <c r="I2491" s="400">
        <v>6.7944000000000004</v>
      </c>
      <c r="J2491" s="400">
        <v>6.4733000000000001</v>
      </c>
      <c r="K2491" s="400">
        <v>5.6589</v>
      </c>
      <c r="L2491" s="400">
        <v>10.028700000000001</v>
      </c>
      <c r="M2491" s="400">
        <v>5.8712</v>
      </c>
      <c r="N2491" s="400">
        <v>6.7538</v>
      </c>
      <c r="O2491" s="400">
        <v>3.7595000000000001</v>
      </c>
      <c r="P2491" s="399">
        <v>2.6101000000000001</v>
      </c>
      <c r="Q2491" s="399">
        <v>5.4077999999999999</v>
      </c>
      <c r="R2491" s="399">
        <v>5.4268000000000001</v>
      </c>
      <c r="S2491" s="399">
        <v>5.2827999999999999</v>
      </c>
      <c r="T2491" s="399">
        <v>13.6073</v>
      </c>
      <c r="U2491" s="399">
        <v>12.398099999999999</v>
      </c>
      <c r="V2491" s="399">
        <v>3.3081999999999998</v>
      </c>
      <c r="W2491" s="399">
        <v>3.6528</v>
      </c>
      <c r="X2491" s="399">
        <v>1.8383</v>
      </c>
      <c r="Y2491" s="399">
        <v>5.2188999999999997</v>
      </c>
      <c r="Z2491" s="399">
        <v>10.588699999999999</v>
      </c>
    </row>
    <row r="2492" spans="1:26">
      <c r="A2492" s="402">
        <v>46133</v>
      </c>
      <c r="B2492" s="400">
        <v>0.4496</v>
      </c>
      <c r="C2492" s="400">
        <v>0.48570000000000002</v>
      </c>
      <c r="D2492" s="400">
        <v>1.8266</v>
      </c>
      <c r="E2492" s="400">
        <v>1.8310999999999999</v>
      </c>
      <c r="F2492" s="400">
        <v>6.2816999999999998</v>
      </c>
      <c r="G2492" s="400">
        <v>6.23</v>
      </c>
      <c r="H2492" s="400">
        <v>4.4438000000000004</v>
      </c>
      <c r="I2492" s="400">
        <v>6.7908999999999997</v>
      </c>
      <c r="J2492" s="400">
        <v>6.4645999999999999</v>
      </c>
      <c r="K2492" s="400">
        <v>5.6414999999999997</v>
      </c>
      <c r="L2492" s="400">
        <v>10.0328</v>
      </c>
      <c r="M2492" s="400">
        <v>5.8583999999999996</v>
      </c>
      <c r="N2492" s="400">
        <v>6.7362000000000002</v>
      </c>
      <c r="O2492" s="400">
        <v>3.7530000000000001</v>
      </c>
      <c r="P2492" s="399">
        <v>2.601</v>
      </c>
      <c r="Q2492" s="399">
        <v>5.4016999999999999</v>
      </c>
      <c r="R2492" s="399">
        <v>5.4222000000000001</v>
      </c>
      <c r="S2492" s="399">
        <v>5.2784000000000004</v>
      </c>
      <c r="T2492" s="399">
        <v>13.604699999999999</v>
      </c>
      <c r="U2492" s="399">
        <v>12.392300000000001</v>
      </c>
      <c r="V2492" s="399">
        <v>3.3062</v>
      </c>
      <c r="W2492" s="399">
        <v>3.6474000000000002</v>
      </c>
      <c r="X2492" s="399">
        <v>1.8349</v>
      </c>
      <c r="Y2492" s="399">
        <v>5.2148000000000003</v>
      </c>
      <c r="Z2492" s="399">
        <v>10.583600000000001</v>
      </c>
    </row>
    <row r="2493" spans="1:26">
      <c r="A2493" s="402">
        <v>46134</v>
      </c>
      <c r="B2493" s="400">
        <v>0.44690000000000002</v>
      </c>
      <c r="C2493" s="400">
        <v>0.4829</v>
      </c>
      <c r="D2493" s="400">
        <v>1.8233999999999999</v>
      </c>
      <c r="E2493" s="400">
        <v>1.8279000000000001</v>
      </c>
      <c r="F2493" s="400">
        <v>6.2842000000000002</v>
      </c>
      <c r="G2493" s="400">
        <v>6.2282000000000002</v>
      </c>
      <c r="H2493" s="400">
        <v>4.4414999999999996</v>
      </c>
      <c r="I2493" s="400">
        <v>6.7941000000000003</v>
      </c>
      <c r="J2493" s="400">
        <v>6.4659000000000004</v>
      </c>
      <c r="K2493" s="400">
        <v>5.6444000000000001</v>
      </c>
      <c r="L2493" s="400">
        <v>10.0205</v>
      </c>
      <c r="M2493" s="400">
        <v>5.8643999999999998</v>
      </c>
      <c r="N2493" s="400">
        <v>6.7432999999999996</v>
      </c>
      <c r="O2493" s="400">
        <v>3.7501000000000002</v>
      </c>
      <c r="P2493" s="399">
        <v>2.6051000000000002</v>
      </c>
      <c r="Q2493" s="399">
        <v>5.3992000000000004</v>
      </c>
      <c r="R2493" s="399">
        <v>5.4187000000000003</v>
      </c>
      <c r="S2493" s="399">
        <v>5.2746000000000004</v>
      </c>
      <c r="T2493" s="399">
        <v>13.614000000000001</v>
      </c>
      <c r="U2493" s="399">
        <v>12.3924</v>
      </c>
      <c r="V2493" s="399">
        <v>3.3007</v>
      </c>
      <c r="W2493" s="399">
        <v>3.6442000000000001</v>
      </c>
      <c r="X2493" s="399">
        <v>1.8318000000000001</v>
      </c>
      <c r="Y2493" s="399">
        <v>5.2111999999999998</v>
      </c>
      <c r="Z2493" s="399">
        <v>10.5853</v>
      </c>
    </row>
    <row r="2494" spans="1:26">
      <c r="A2494" s="402">
        <v>46135</v>
      </c>
      <c r="B2494" s="400">
        <v>0.44419999999999998</v>
      </c>
      <c r="C2494" s="400">
        <v>0.48020000000000002</v>
      </c>
      <c r="D2494" s="400">
        <v>1.8204</v>
      </c>
      <c r="E2494" s="400">
        <v>1.8250999999999999</v>
      </c>
      <c r="F2494" s="400">
        <v>6.2782</v>
      </c>
      <c r="G2494" s="400">
        <v>6.2207999999999997</v>
      </c>
      <c r="H2494" s="400">
        <v>4.4360999999999997</v>
      </c>
      <c r="I2494" s="400">
        <v>6.7881999999999998</v>
      </c>
      <c r="J2494" s="400">
        <v>6.4553000000000003</v>
      </c>
      <c r="K2494" s="400">
        <v>5.6359000000000004</v>
      </c>
      <c r="L2494" s="400">
        <v>9.9974000000000007</v>
      </c>
      <c r="M2494" s="400">
        <v>5.8573000000000004</v>
      </c>
      <c r="N2494" s="400">
        <v>6.7363</v>
      </c>
      <c r="O2494" s="400">
        <v>3.746</v>
      </c>
      <c r="P2494" s="399">
        <v>2.6177000000000001</v>
      </c>
      <c r="Q2494" s="399">
        <v>5.3898999999999999</v>
      </c>
      <c r="R2494" s="399">
        <v>5.4153000000000002</v>
      </c>
      <c r="S2494" s="399">
        <v>5.2713000000000001</v>
      </c>
      <c r="T2494" s="399">
        <v>13.6069</v>
      </c>
      <c r="U2494" s="399">
        <v>12.3818</v>
      </c>
      <c r="V2494" s="399">
        <v>3.2970999999999999</v>
      </c>
      <c r="W2494" s="399">
        <v>3.6400999999999999</v>
      </c>
      <c r="X2494" s="399">
        <v>1.8289</v>
      </c>
      <c r="Y2494" s="399">
        <v>5.2072000000000003</v>
      </c>
      <c r="Z2494" s="399">
        <v>10.5764</v>
      </c>
    </row>
    <row r="2495" spans="1:26">
      <c r="A2495" s="402">
        <v>46136</v>
      </c>
      <c r="B2495" s="400">
        <v>0.4415</v>
      </c>
      <c r="C2495" s="400">
        <v>0.47739999999999999</v>
      </c>
      <c r="D2495" s="400">
        <v>1.8177000000000001</v>
      </c>
      <c r="E2495" s="400">
        <v>1.8223</v>
      </c>
      <c r="F2495" s="400">
        <v>6.2774000000000001</v>
      </c>
      <c r="G2495" s="400">
        <v>6.2168999999999999</v>
      </c>
      <c r="H2495" s="400">
        <v>4.4332000000000003</v>
      </c>
      <c r="I2495" s="400">
        <v>6.7873999999999999</v>
      </c>
      <c r="J2495" s="400">
        <v>6.4515000000000002</v>
      </c>
      <c r="K2495" s="400">
        <v>5.6361999999999997</v>
      </c>
      <c r="L2495" s="400">
        <v>9.9786999999999999</v>
      </c>
      <c r="M2495" s="400">
        <v>5.8555999999999999</v>
      </c>
      <c r="N2495" s="400">
        <v>6.734</v>
      </c>
      <c r="O2495" s="400">
        <v>3.7427000000000001</v>
      </c>
      <c r="P2495" s="399">
        <v>2.6061000000000001</v>
      </c>
      <c r="Q2495" s="399">
        <v>5.3884999999999996</v>
      </c>
      <c r="R2495" s="399">
        <v>5.4127000000000001</v>
      </c>
      <c r="S2495" s="399">
        <v>5.2683</v>
      </c>
      <c r="T2495" s="399">
        <v>13.6073</v>
      </c>
      <c r="U2495" s="399">
        <v>12.377800000000001</v>
      </c>
      <c r="V2495" s="399">
        <v>3.2942999999999998</v>
      </c>
      <c r="W2495" s="399">
        <v>3.6371000000000002</v>
      </c>
      <c r="X2495" s="399">
        <v>1.8262</v>
      </c>
      <c r="Y2495" s="399">
        <v>5.2045000000000003</v>
      </c>
      <c r="Z2495" s="399">
        <v>10.5755</v>
      </c>
    </row>
    <row r="2496" spans="1:26">
      <c r="A2496" s="402">
        <v>46139</v>
      </c>
      <c r="B2496" s="400">
        <v>0.43340000000000001</v>
      </c>
      <c r="C2496" s="400">
        <v>0.46929999999999999</v>
      </c>
      <c r="D2496" s="400">
        <v>1.8092999999999999</v>
      </c>
      <c r="E2496" s="400">
        <v>1.8139000000000001</v>
      </c>
      <c r="F2496" s="400">
        <v>6.2564000000000002</v>
      </c>
      <c r="G2496" s="400">
        <v>6.1932</v>
      </c>
      <c r="H2496" s="400">
        <v>4.4218999999999999</v>
      </c>
      <c r="I2496" s="400">
        <v>6.7670000000000003</v>
      </c>
      <c r="J2496" s="400">
        <v>6.4314999999999998</v>
      </c>
      <c r="K2496" s="400">
        <v>5.6159999999999997</v>
      </c>
      <c r="L2496" s="400">
        <v>9.9573999999999998</v>
      </c>
      <c r="M2496" s="400">
        <v>5.8335999999999997</v>
      </c>
      <c r="N2496" s="400">
        <v>6.7098000000000004</v>
      </c>
      <c r="O2496" s="400">
        <v>3.7320000000000002</v>
      </c>
      <c r="P2496" s="399">
        <v>2.6204999999999998</v>
      </c>
      <c r="Q2496" s="399">
        <v>5.3814000000000002</v>
      </c>
      <c r="R2496" s="399">
        <v>5.4027000000000003</v>
      </c>
      <c r="S2496" s="399">
        <v>5.2584999999999997</v>
      </c>
      <c r="T2496" s="399">
        <v>13.5907</v>
      </c>
      <c r="U2496" s="399">
        <v>12.342599999999999</v>
      </c>
      <c r="V2496" s="399">
        <v>3.2833999999999999</v>
      </c>
      <c r="W2496" s="399">
        <v>3.6261000000000001</v>
      </c>
      <c r="X2496" s="399">
        <v>1.8184</v>
      </c>
      <c r="Y2496" s="399">
        <v>5.1954000000000002</v>
      </c>
      <c r="Z2496" s="399">
        <v>10.5543</v>
      </c>
    </row>
    <row r="2497" spans="1:26">
      <c r="A2497" s="402">
        <v>46140</v>
      </c>
      <c r="B2497" s="400">
        <v>0.43049999999999999</v>
      </c>
      <c r="C2497" s="400">
        <v>0.46650000000000003</v>
      </c>
      <c r="D2497" s="400">
        <v>1.8056000000000001</v>
      </c>
      <c r="E2497" s="400">
        <v>1.8105</v>
      </c>
      <c r="F2497" s="400">
        <v>6.2500999999999998</v>
      </c>
      <c r="G2497" s="400">
        <v>6.1856999999999998</v>
      </c>
      <c r="H2497" s="400">
        <v>4.4157999999999999</v>
      </c>
      <c r="I2497" s="400">
        <v>6.7610000000000001</v>
      </c>
      <c r="J2497" s="400">
        <v>6.4283000000000001</v>
      </c>
      <c r="K2497" s="400">
        <v>5.6150000000000002</v>
      </c>
      <c r="L2497" s="400">
        <v>9.9697999999999993</v>
      </c>
      <c r="M2497" s="400">
        <v>5.8292999999999999</v>
      </c>
      <c r="N2497" s="400">
        <v>6.7038000000000002</v>
      </c>
      <c r="O2497" s="400">
        <v>3.7280000000000002</v>
      </c>
      <c r="P2497" s="399">
        <v>2.6558999999999999</v>
      </c>
      <c r="Q2497" s="399">
        <v>5.3766999999999996</v>
      </c>
      <c r="R2497" s="399">
        <v>5.3982999999999999</v>
      </c>
      <c r="S2497" s="399">
        <v>5.2541000000000002</v>
      </c>
      <c r="T2497" s="399">
        <v>13.583</v>
      </c>
      <c r="U2497" s="399">
        <v>12.332000000000001</v>
      </c>
      <c r="V2497" s="399">
        <v>3.2795999999999998</v>
      </c>
      <c r="W2497" s="399">
        <v>3.6225999999999998</v>
      </c>
      <c r="X2497" s="399">
        <v>1.8147</v>
      </c>
      <c r="Y2497" s="399">
        <v>5.1901000000000002</v>
      </c>
      <c r="Z2497" s="399">
        <v>10.545299999999999</v>
      </c>
    </row>
    <row r="2498" spans="1:26">
      <c r="A2498" s="402">
        <v>46141</v>
      </c>
      <c r="B2498" s="400">
        <v>0.42759999999999998</v>
      </c>
      <c r="C2498" s="400">
        <v>0.46360000000000001</v>
      </c>
      <c r="D2498" s="400">
        <v>1.8015000000000001</v>
      </c>
      <c r="E2498" s="400">
        <v>1.8067</v>
      </c>
      <c r="F2498" s="400">
        <v>6.2397999999999998</v>
      </c>
      <c r="G2498" s="400">
        <v>6.1722000000000001</v>
      </c>
      <c r="H2498" s="400">
        <v>4.4093</v>
      </c>
      <c r="I2498" s="400">
        <v>6.7515000000000001</v>
      </c>
      <c r="J2498" s="400">
        <v>6.4145000000000003</v>
      </c>
      <c r="K2498" s="400">
        <v>5.5922999999999998</v>
      </c>
      <c r="L2498" s="400">
        <v>9.9671000000000003</v>
      </c>
      <c r="M2498" s="400">
        <v>5.8125999999999998</v>
      </c>
      <c r="N2498" s="400">
        <v>6.6830999999999996</v>
      </c>
      <c r="O2498" s="400">
        <v>3.7210000000000001</v>
      </c>
      <c r="P2498" s="399">
        <v>2.6459999999999999</v>
      </c>
      <c r="Q2498" s="399">
        <v>5.3651999999999997</v>
      </c>
      <c r="R2498" s="399">
        <v>5.3921999999999999</v>
      </c>
      <c r="S2498" s="399">
        <v>5.2481</v>
      </c>
      <c r="T2498" s="399">
        <v>13.572699999999999</v>
      </c>
      <c r="U2498" s="399">
        <v>12.3141</v>
      </c>
      <c r="V2498" s="399">
        <v>3.2751999999999999</v>
      </c>
      <c r="W2498" s="399">
        <v>3.6162000000000001</v>
      </c>
      <c r="X2498" s="399">
        <v>1.8107</v>
      </c>
      <c r="Y2498" s="399">
        <v>5.1844999999999999</v>
      </c>
      <c r="Z2498" s="399">
        <v>10.5374</v>
      </c>
    </row>
    <row r="2499" spans="1:26">
      <c r="A2499" s="402">
        <v>46142</v>
      </c>
      <c r="B2499" s="400">
        <v>0.4254</v>
      </c>
      <c r="C2499" s="400">
        <v>0.46100000000000002</v>
      </c>
      <c r="D2499" s="400">
        <v>1.8009999999999999</v>
      </c>
      <c r="E2499" s="400">
        <v>1.8050999999999999</v>
      </c>
      <c r="F2499" s="400">
        <v>6.2659000000000002</v>
      </c>
      <c r="G2499" s="400">
        <v>6.1917999999999997</v>
      </c>
      <c r="H2499" s="400">
        <v>4.4135999999999997</v>
      </c>
      <c r="I2499" s="400">
        <v>6.7778</v>
      </c>
      <c r="J2499" s="400">
        <v>6.4240000000000004</v>
      </c>
      <c r="K2499" s="400">
        <v>5.5948000000000002</v>
      </c>
      <c r="L2499" s="400">
        <v>9.9179999999999993</v>
      </c>
      <c r="M2499" s="400">
        <v>5.8083999999999998</v>
      </c>
      <c r="N2499" s="400">
        <v>6.6767000000000003</v>
      </c>
      <c r="O2499" s="400">
        <v>3.7164999999999999</v>
      </c>
      <c r="P2499" s="399">
        <v>2.6821999999999999</v>
      </c>
      <c r="Q2499" s="399">
        <v>5.3587999999999996</v>
      </c>
      <c r="R2499" s="399">
        <v>5.3964999999999996</v>
      </c>
      <c r="S2499" s="399">
        <v>5.2537000000000003</v>
      </c>
      <c r="T2499" s="399">
        <v>13.6135</v>
      </c>
      <c r="U2499" s="399">
        <v>12.3574</v>
      </c>
      <c r="V2499" s="399">
        <v>3.2766999999999999</v>
      </c>
      <c r="W2499" s="399">
        <v>3.613</v>
      </c>
      <c r="X2499" s="399">
        <v>1.8092999999999999</v>
      </c>
      <c r="Y2499" s="399">
        <v>5.1860999999999997</v>
      </c>
      <c r="Z2499" s="399">
        <v>10.551</v>
      </c>
    </row>
    <row r="2500" spans="1:26">
      <c r="A2500" s="402">
        <v>46143</v>
      </c>
      <c r="B2500" s="400">
        <v>0.50929999999999997</v>
      </c>
      <c r="C2500" s="400">
        <v>0.498</v>
      </c>
      <c r="D2500" s="400">
        <v>1.8853</v>
      </c>
      <c r="E2500" s="400">
        <v>1.8508</v>
      </c>
      <c r="F2500" s="400">
        <v>6.3261000000000003</v>
      </c>
      <c r="G2500" s="400">
        <v>6.2739000000000003</v>
      </c>
      <c r="H2500" s="400">
        <v>4.4618000000000002</v>
      </c>
      <c r="I2500" s="400">
        <v>6.8292999999999999</v>
      </c>
      <c r="J2500" s="400">
        <v>6.4949000000000003</v>
      </c>
      <c r="K2500" s="400">
        <v>5.6833999999999998</v>
      </c>
      <c r="L2500" s="400">
        <v>9.9024999999999999</v>
      </c>
      <c r="M2500" s="400">
        <v>5.8612000000000002</v>
      </c>
      <c r="N2500" s="400">
        <v>6.7388000000000003</v>
      </c>
      <c r="O2500" s="400">
        <v>3.7980999999999998</v>
      </c>
      <c r="P2500" s="399">
        <v>2.7109999999999999</v>
      </c>
      <c r="Q2500" s="399">
        <v>5.3884999999999996</v>
      </c>
      <c r="R2500" s="399">
        <v>5.4447000000000001</v>
      </c>
      <c r="S2500" s="399">
        <v>5.3113999999999999</v>
      </c>
      <c r="T2500" s="399">
        <v>13.549899999999999</v>
      </c>
      <c r="U2500" s="399">
        <v>12.227600000000001</v>
      </c>
      <c r="V2500" s="399">
        <v>3.3534000000000002</v>
      </c>
      <c r="W2500" s="399">
        <v>3.6909999999999998</v>
      </c>
      <c r="X2500" s="399">
        <v>1.8772</v>
      </c>
      <c r="Y2500" s="399">
        <v>5.2290000000000001</v>
      </c>
      <c r="Z2500" s="399">
        <v>10.5486</v>
      </c>
    </row>
    <row r="2501" spans="1:26">
      <c r="A2501" s="402">
        <v>46146</v>
      </c>
      <c r="B2501" s="400">
        <v>0.50109999999999999</v>
      </c>
      <c r="C2501" s="400">
        <v>0.48980000000000001</v>
      </c>
      <c r="D2501" s="400">
        <v>1.8763000000000001</v>
      </c>
      <c r="E2501" s="400">
        <v>1.8422000000000001</v>
      </c>
      <c r="F2501" s="400">
        <v>6.3022999999999998</v>
      </c>
      <c r="G2501" s="400">
        <v>6.2533000000000003</v>
      </c>
      <c r="H2501" s="400">
        <v>4.4512999999999998</v>
      </c>
      <c r="I2501" s="400">
        <v>6.8053999999999997</v>
      </c>
      <c r="J2501" s="400">
        <v>6.4737</v>
      </c>
      <c r="K2501" s="400">
        <v>5.6562000000000001</v>
      </c>
      <c r="L2501" s="400">
        <v>9.8945000000000007</v>
      </c>
      <c r="M2501" s="400">
        <v>5.8406000000000002</v>
      </c>
      <c r="N2501" s="400">
        <v>6.7098000000000004</v>
      </c>
      <c r="O2501" s="400">
        <v>3.7879</v>
      </c>
      <c r="P2501" s="399">
        <v>2.6675</v>
      </c>
      <c r="Q2501" s="399">
        <v>5.3826999999999998</v>
      </c>
      <c r="R2501" s="399">
        <v>5.4343000000000004</v>
      </c>
      <c r="S2501" s="399">
        <v>5.3021000000000003</v>
      </c>
      <c r="T2501" s="399">
        <v>13.5152</v>
      </c>
      <c r="U2501" s="399">
        <v>12.1975</v>
      </c>
      <c r="V2501" s="399">
        <v>3.3460000000000001</v>
      </c>
      <c r="W2501" s="399">
        <v>3.6818</v>
      </c>
      <c r="X2501" s="399">
        <v>1.8688</v>
      </c>
      <c r="Y2501" s="399">
        <v>5.2196999999999996</v>
      </c>
      <c r="Z2501" s="399">
        <v>10.532400000000001</v>
      </c>
    </row>
    <row r="2502" spans="1:26">
      <c r="A2502" s="402">
        <v>46147</v>
      </c>
      <c r="B2502" s="400">
        <v>0.4985</v>
      </c>
      <c r="C2502" s="400">
        <v>0.48709999999999998</v>
      </c>
      <c r="D2502" s="400">
        <v>1.8738999999999999</v>
      </c>
      <c r="E2502" s="400">
        <v>1.8396999999999999</v>
      </c>
      <c r="F2502" s="400">
        <v>6.2979000000000003</v>
      </c>
      <c r="G2502" s="400">
        <v>6.2557999999999998</v>
      </c>
      <c r="H2502" s="400">
        <v>4.4476000000000004</v>
      </c>
      <c r="I2502" s="400">
        <v>6.8007</v>
      </c>
      <c r="J2502" s="400">
        <v>6.4710999999999999</v>
      </c>
      <c r="K2502" s="400">
        <v>5.6664000000000003</v>
      </c>
      <c r="L2502" s="400">
        <v>9.8917999999999999</v>
      </c>
      <c r="M2502" s="400">
        <v>5.8540999999999999</v>
      </c>
      <c r="N2502" s="400">
        <v>6.7314999999999996</v>
      </c>
      <c r="O2502" s="400">
        <v>3.7856000000000001</v>
      </c>
      <c r="P2502" s="399">
        <v>2.67</v>
      </c>
      <c r="Q2502" s="399">
        <v>5.3753000000000002</v>
      </c>
      <c r="R2502" s="399">
        <v>5.4321000000000002</v>
      </c>
      <c r="S2502" s="399">
        <v>5.3003999999999998</v>
      </c>
      <c r="T2502" s="399">
        <v>13.5076</v>
      </c>
      <c r="U2502" s="399">
        <v>12.2021</v>
      </c>
      <c r="V2502" s="399">
        <v>3.3403999999999998</v>
      </c>
      <c r="W2502" s="399">
        <v>3.6787999999999998</v>
      </c>
      <c r="X2502" s="399">
        <v>1.8665</v>
      </c>
      <c r="Y2502" s="399">
        <v>5.2171000000000003</v>
      </c>
      <c r="Z2502" s="399">
        <v>10.522600000000001</v>
      </c>
    </row>
    <row r="2503" spans="1:26">
      <c r="A2503" s="402">
        <v>46148</v>
      </c>
      <c r="B2503" s="400">
        <v>0.49619999999999997</v>
      </c>
      <c r="C2503" s="400">
        <v>0.48470000000000002</v>
      </c>
      <c r="D2503" s="400">
        <v>1.8736999999999999</v>
      </c>
      <c r="E2503" s="400">
        <v>1.8388</v>
      </c>
      <c r="F2503" s="400">
        <v>6.3266</v>
      </c>
      <c r="G2503" s="400">
        <v>6.2847</v>
      </c>
      <c r="H2503" s="400">
        <v>4.4564000000000004</v>
      </c>
      <c r="I2503" s="400">
        <v>6.8291000000000004</v>
      </c>
      <c r="J2503" s="400">
        <v>6.4916</v>
      </c>
      <c r="K2503" s="400">
        <v>5.6837</v>
      </c>
      <c r="L2503" s="400">
        <v>9.8892000000000007</v>
      </c>
      <c r="M2503" s="400">
        <v>5.8692000000000002</v>
      </c>
      <c r="N2503" s="400">
        <v>6.7525000000000004</v>
      </c>
      <c r="O2503" s="400">
        <v>3.7864</v>
      </c>
      <c r="P2503" s="399">
        <v>2.6107</v>
      </c>
      <c r="Q2503" s="399">
        <v>5.3823999999999996</v>
      </c>
      <c r="R2503" s="399">
        <v>5.4359999999999999</v>
      </c>
      <c r="S2503" s="399">
        <v>5.3038999999999996</v>
      </c>
      <c r="T2503" s="399">
        <v>13.552300000000001</v>
      </c>
      <c r="U2503" s="399">
        <v>12.250299999999999</v>
      </c>
      <c r="V2503" s="399">
        <v>3.3420000000000001</v>
      </c>
      <c r="W2503" s="399">
        <v>3.6793999999999998</v>
      </c>
      <c r="X2503" s="399">
        <v>1.8664000000000001</v>
      </c>
      <c r="Y2503" s="399">
        <v>5.2218</v>
      </c>
      <c r="Z2503" s="399">
        <v>10.551399999999999</v>
      </c>
    </row>
    <row r="2504" spans="1:26">
      <c r="A2504" s="402">
        <v>46149</v>
      </c>
      <c r="B2504" s="400">
        <v>0.49359999999999998</v>
      </c>
      <c r="C2504" s="400">
        <v>0.48199999999999998</v>
      </c>
      <c r="D2504" s="400">
        <v>1.8711</v>
      </c>
      <c r="E2504" s="400">
        <v>1.8362000000000001</v>
      </c>
      <c r="F2504" s="400">
        <v>6.3284000000000002</v>
      </c>
      <c r="G2504" s="400">
        <v>6.2896000000000001</v>
      </c>
      <c r="H2504" s="400">
        <v>4.4553000000000003</v>
      </c>
      <c r="I2504" s="400">
        <v>6.8308</v>
      </c>
      <c r="J2504" s="400">
        <v>6.4866999999999999</v>
      </c>
      <c r="K2504" s="400">
        <v>5.6684000000000001</v>
      </c>
      <c r="L2504" s="400">
        <v>9.8835999999999995</v>
      </c>
      <c r="M2504" s="400">
        <v>5.8551000000000002</v>
      </c>
      <c r="N2504" s="400">
        <v>6.7340999999999998</v>
      </c>
      <c r="O2504" s="400">
        <v>3.7818999999999998</v>
      </c>
      <c r="P2504" s="399">
        <v>2.5910000000000002</v>
      </c>
      <c r="Q2504" s="399">
        <v>5.3880999999999997</v>
      </c>
      <c r="R2504" s="399">
        <v>5.4340999999999999</v>
      </c>
      <c r="S2504" s="399">
        <v>5.3022</v>
      </c>
      <c r="T2504" s="399">
        <v>13.5547</v>
      </c>
      <c r="U2504" s="399">
        <v>12.2582</v>
      </c>
      <c r="V2504" s="399">
        <v>3.3411</v>
      </c>
      <c r="W2504" s="399">
        <v>3.6751</v>
      </c>
      <c r="X2504" s="399">
        <v>1.8640000000000001</v>
      </c>
      <c r="Y2504" s="399">
        <v>5.2203999999999997</v>
      </c>
      <c r="Z2504" s="399">
        <v>10.552</v>
      </c>
    </row>
    <row r="2505" spans="1:26">
      <c r="A2505" s="402">
        <v>46150</v>
      </c>
      <c r="B2505" s="400">
        <v>0.49080000000000001</v>
      </c>
      <c r="C2505" s="400">
        <v>0.4793</v>
      </c>
      <c r="D2505" s="400">
        <v>1.8678999999999999</v>
      </c>
      <c r="E2505" s="400">
        <v>1.8331</v>
      </c>
      <c r="F2505" s="400">
        <v>6.3228999999999997</v>
      </c>
      <c r="G2505" s="400">
        <v>6.2873999999999999</v>
      </c>
      <c r="H2505" s="400">
        <v>4.4512999999999998</v>
      </c>
      <c r="I2505" s="400">
        <v>6.8254999999999999</v>
      </c>
      <c r="J2505" s="400">
        <v>6.4881000000000002</v>
      </c>
      <c r="K2505" s="400">
        <v>5.6765999999999996</v>
      </c>
      <c r="L2505" s="400">
        <v>9.8864000000000001</v>
      </c>
      <c r="M2505" s="400">
        <v>5.8611000000000004</v>
      </c>
      <c r="N2505" s="400">
        <v>6.7432999999999996</v>
      </c>
      <c r="O2505" s="400">
        <v>3.7793000000000001</v>
      </c>
      <c r="P2505" s="399">
        <v>2.5575999999999999</v>
      </c>
      <c r="Q2505" s="399">
        <v>5.3823999999999996</v>
      </c>
      <c r="R2505" s="399">
        <v>5.4303999999999997</v>
      </c>
      <c r="S2505" s="399">
        <v>5.2987000000000002</v>
      </c>
      <c r="T2505" s="399">
        <v>13.5471</v>
      </c>
      <c r="U2505" s="399">
        <v>12.2563</v>
      </c>
      <c r="V2505" s="399">
        <v>3.3388</v>
      </c>
      <c r="W2505" s="399">
        <v>3.6726000000000001</v>
      </c>
      <c r="X2505" s="399">
        <v>1.8608</v>
      </c>
      <c r="Y2505" s="399">
        <v>5.2168999999999999</v>
      </c>
      <c r="Z2505" s="399">
        <v>10.5482</v>
      </c>
    </row>
    <row r="2506" spans="1:26">
      <c r="A2506" s="402">
        <v>46153</v>
      </c>
      <c r="B2506" s="400">
        <v>0.48259999999999997</v>
      </c>
      <c r="C2506" s="400">
        <v>0.47099999999999997</v>
      </c>
      <c r="D2506" s="400">
        <v>1.8587</v>
      </c>
      <c r="E2506" s="400">
        <v>1.8241000000000001</v>
      </c>
      <c r="F2506" s="400">
        <v>6.2984999999999998</v>
      </c>
      <c r="G2506" s="400">
        <v>6.2628000000000004</v>
      </c>
      <c r="H2506" s="400">
        <v>4.4386000000000001</v>
      </c>
      <c r="I2506" s="400">
        <v>6.8011999999999997</v>
      </c>
      <c r="J2506" s="400">
        <v>6.4625000000000004</v>
      </c>
      <c r="K2506" s="400">
        <v>5.6540999999999997</v>
      </c>
      <c r="L2506" s="400">
        <v>9.8513000000000002</v>
      </c>
      <c r="M2506" s="400">
        <v>5.8438999999999997</v>
      </c>
      <c r="N2506" s="400">
        <v>6.7248999999999999</v>
      </c>
      <c r="O2506" s="400">
        <v>3.7702</v>
      </c>
      <c r="P2506" s="399">
        <v>2.5341999999999998</v>
      </c>
      <c r="Q2506" s="399">
        <v>5.3711000000000002</v>
      </c>
      <c r="R2506" s="399">
        <v>5.4191000000000003</v>
      </c>
      <c r="S2506" s="399">
        <v>5.2877000000000001</v>
      </c>
      <c r="T2506" s="399">
        <v>13.513400000000001</v>
      </c>
      <c r="U2506" s="399">
        <v>12.2212</v>
      </c>
      <c r="V2506" s="399">
        <v>3.331</v>
      </c>
      <c r="W2506" s="399">
        <v>3.6637</v>
      </c>
      <c r="X2506" s="399">
        <v>1.8521000000000001</v>
      </c>
      <c r="Y2506" s="399">
        <v>5.2058999999999997</v>
      </c>
      <c r="Z2506" s="399">
        <v>10.529199999999999</v>
      </c>
    </row>
    <row r="2507" spans="1:26">
      <c r="A2507" s="402">
        <v>46154</v>
      </c>
      <c r="B2507" s="400">
        <v>0.4798</v>
      </c>
      <c r="C2507" s="400">
        <v>0.46820000000000001</v>
      </c>
      <c r="D2507" s="400">
        <v>1.855</v>
      </c>
      <c r="E2507" s="400">
        <v>1.8208</v>
      </c>
      <c r="F2507" s="400">
        <v>6.2732000000000001</v>
      </c>
      <c r="G2507" s="400">
        <v>6.2412999999999998</v>
      </c>
      <c r="H2507" s="400">
        <v>4.4295</v>
      </c>
      <c r="I2507" s="400">
        <v>6.7758000000000003</v>
      </c>
      <c r="J2507" s="400">
        <v>6.4382000000000001</v>
      </c>
      <c r="K2507" s="400">
        <v>5.6337999999999999</v>
      </c>
      <c r="L2507" s="400">
        <v>9.8247</v>
      </c>
      <c r="M2507" s="400">
        <v>5.8299000000000003</v>
      </c>
      <c r="N2507" s="400">
        <v>6.7061000000000002</v>
      </c>
      <c r="O2507" s="400">
        <v>3.7629999999999999</v>
      </c>
      <c r="P2507" s="399">
        <v>2.5470000000000002</v>
      </c>
      <c r="Q2507" s="399">
        <v>5.3638000000000003</v>
      </c>
      <c r="R2507" s="399">
        <v>5.4128999999999996</v>
      </c>
      <c r="S2507" s="399">
        <v>5.2820999999999998</v>
      </c>
      <c r="T2507" s="399">
        <v>13.474399999999999</v>
      </c>
      <c r="U2507" s="399">
        <v>12.187799999999999</v>
      </c>
      <c r="V2507" s="399">
        <v>3.3273999999999999</v>
      </c>
      <c r="W2507" s="399">
        <v>3.6576</v>
      </c>
      <c r="X2507" s="399">
        <v>1.8485</v>
      </c>
      <c r="Y2507" s="399">
        <v>5.1999000000000004</v>
      </c>
      <c r="Z2507" s="399">
        <v>10.509600000000001</v>
      </c>
    </row>
    <row r="2508" spans="1:26">
      <c r="A2508" s="402">
        <v>46155</v>
      </c>
      <c r="B2508" s="400">
        <v>0.47710000000000002</v>
      </c>
      <c r="C2508" s="400">
        <v>0.46560000000000001</v>
      </c>
      <c r="D2508" s="400">
        <v>1.8522000000000001</v>
      </c>
      <c r="E2508" s="400">
        <v>1.8179000000000001</v>
      </c>
      <c r="F2508" s="400">
        <v>6.2695999999999996</v>
      </c>
      <c r="G2508" s="400">
        <v>6.2397</v>
      </c>
      <c r="H2508" s="400">
        <v>4.4269999999999996</v>
      </c>
      <c r="I2508" s="400">
        <v>6.7721999999999998</v>
      </c>
      <c r="J2508" s="400">
        <v>6.4318999999999997</v>
      </c>
      <c r="K2508" s="400">
        <v>5.6257000000000001</v>
      </c>
      <c r="L2508" s="400">
        <v>9.8103999999999996</v>
      </c>
      <c r="M2508" s="400">
        <v>5.8289</v>
      </c>
      <c r="N2508" s="400">
        <v>6.7028999999999996</v>
      </c>
      <c r="O2508" s="400">
        <v>3.7610999999999999</v>
      </c>
      <c r="P2508" s="399">
        <v>2.5365000000000002</v>
      </c>
      <c r="Q2508" s="399">
        <v>5.3643000000000001</v>
      </c>
      <c r="R2508" s="399">
        <v>5.4099000000000004</v>
      </c>
      <c r="S2508" s="399">
        <v>5.2794999999999996</v>
      </c>
      <c r="T2508" s="399">
        <v>13.4696</v>
      </c>
      <c r="U2508" s="399">
        <v>12.186</v>
      </c>
      <c r="V2508" s="399">
        <v>3.3252000000000002</v>
      </c>
      <c r="W2508" s="399">
        <v>3.6558000000000002</v>
      </c>
      <c r="X2508" s="399">
        <v>1.8459000000000001</v>
      </c>
      <c r="Y2508" s="399">
        <v>5.1977000000000002</v>
      </c>
      <c r="Z2508" s="399">
        <v>10.507099999999999</v>
      </c>
    </row>
    <row r="2509" spans="1:26">
      <c r="A2509" s="402">
        <v>46156</v>
      </c>
      <c r="B2509" s="400">
        <v>0.47460000000000002</v>
      </c>
      <c r="C2509" s="400">
        <v>0.46289999999999998</v>
      </c>
      <c r="D2509" s="400">
        <v>1.8506</v>
      </c>
      <c r="E2509" s="400">
        <v>1.8159000000000001</v>
      </c>
      <c r="F2509" s="400">
        <v>6.2888000000000002</v>
      </c>
      <c r="G2509" s="400">
        <v>6.2539999999999996</v>
      </c>
      <c r="H2509" s="400">
        <v>4.4328000000000003</v>
      </c>
      <c r="I2509" s="400">
        <v>6.7914000000000003</v>
      </c>
      <c r="J2509" s="400">
        <v>6.4337999999999997</v>
      </c>
      <c r="K2509" s="400">
        <v>5.6265999999999998</v>
      </c>
      <c r="L2509" s="400">
        <v>9.7623999999999995</v>
      </c>
      <c r="M2509" s="400">
        <v>5.8342000000000001</v>
      </c>
      <c r="N2509" s="400">
        <v>6.7068000000000003</v>
      </c>
      <c r="O2509" s="400">
        <v>3.7597999999999998</v>
      </c>
      <c r="P2509" s="399">
        <v>2.5171000000000001</v>
      </c>
      <c r="Q2509" s="399">
        <v>5.3650000000000002</v>
      </c>
      <c r="R2509" s="399">
        <v>5.4108999999999998</v>
      </c>
      <c r="S2509" s="399">
        <v>5.2797999999999998</v>
      </c>
      <c r="T2509" s="399">
        <v>13.5016</v>
      </c>
      <c r="U2509" s="399">
        <v>12.210599999999999</v>
      </c>
      <c r="V2509" s="399">
        <v>3.3210999999999999</v>
      </c>
      <c r="W2509" s="399">
        <v>3.6541000000000001</v>
      </c>
      <c r="X2509" s="399">
        <v>1.8445</v>
      </c>
      <c r="Y2509" s="399">
        <v>5.2004999999999999</v>
      </c>
      <c r="Z2509" s="399">
        <v>10.5259</v>
      </c>
    </row>
    <row r="2510" spans="1:26">
      <c r="A2510" s="402">
        <v>46157</v>
      </c>
      <c r="B2510" s="400">
        <v>0.4718</v>
      </c>
      <c r="C2510" s="400">
        <v>0.46010000000000001</v>
      </c>
      <c r="D2510" s="400">
        <v>1.8465</v>
      </c>
      <c r="E2510" s="400">
        <v>1.8122</v>
      </c>
      <c r="F2510" s="400">
        <v>6.2453000000000003</v>
      </c>
      <c r="G2510" s="400">
        <v>6.2190000000000003</v>
      </c>
      <c r="H2510" s="400">
        <v>4.4188000000000001</v>
      </c>
      <c r="I2510" s="400">
        <v>6.7481</v>
      </c>
      <c r="J2510" s="400">
        <v>6.4027000000000003</v>
      </c>
      <c r="K2510" s="400">
        <v>5.6082999999999998</v>
      </c>
      <c r="L2510" s="400">
        <v>9.7231000000000005</v>
      </c>
      <c r="M2510" s="400">
        <v>5.8070000000000004</v>
      </c>
      <c r="N2510" s="400">
        <v>6.6745000000000001</v>
      </c>
      <c r="O2510" s="400">
        <v>3.762</v>
      </c>
      <c r="P2510" s="399">
        <v>2.5493999999999999</v>
      </c>
      <c r="Q2510" s="399">
        <v>5.3550000000000004</v>
      </c>
      <c r="R2510" s="399">
        <v>5.4050000000000002</v>
      </c>
      <c r="S2510" s="399">
        <v>5.2834000000000003</v>
      </c>
      <c r="T2510" s="399">
        <v>13.4405</v>
      </c>
      <c r="U2510" s="399">
        <v>12.1518</v>
      </c>
      <c r="V2510" s="399">
        <v>3.319</v>
      </c>
      <c r="W2510" s="399">
        <v>3.6554000000000002</v>
      </c>
      <c r="X2510" s="399">
        <v>1.8408</v>
      </c>
      <c r="Y2510" s="399">
        <v>5.1927000000000003</v>
      </c>
      <c r="Z2510" s="399">
        <v>10.495900000000001</v>
      </c>
    </row>
    <row r="2511" spans="1:26">
      <c r="A2511" s="402">
        <v>46160</v>
      </c>
      <c r="B2511" s="400">
        <v>0.4637</v>
      </c>
      <c r="C2511" s="400">
        <v>0.45200000000000001</v>
      </c>
      <c r="D2511" s="400">
        <v>1.8386</v>
      </c>
      <c r="E2511" s="400">
        <v>1.8041</v>
      </c>
      <c r="F2511" s="400">
        <v>6.2331000000000003</v>
      </c>
      <c r="G2511" s="400">
        <v>6.2093999999999996</v>
      </c>
      <c r="H2511" s="400">
        <v>4.4112999999999998</v>
      </c>
      <c r="I2511" s="400">
        <v>6.7355</v>
      </c>
      <c r="J2511" s="400">
        <v>6.3859000000000004</v>
      </c>
      <c r="K2511" s="400">
        <v>5.5955000000000004</v>
      </c>
      <c r="L2511" s="400">
        <v>9.6618999999999993</v>
      </c>
      <c r="M2511" s="400">
        <v>5.7991999999999999</v>
      </c>
      <c r="N2511" s="400">
        <v>6.6669</v>
      </c>
      <c r="O2511" s="400">
        <v>3.7524999999999999</v>
      </c>
      <c r="P2511" s="399">
        <v>2.6061000000000001</v>
      </c>
      <c r="Q2511" s="399">
        <v>5.3379000000000003</v>
      </c>
      <c r="R2511" s="399">
        <v>5.3971</v>
      </c>
      <c r="S2511" s="399">
        <v>5.2759</v>
      </c>
      <c r="T2511" s="399">
        <v>13.4238</v>
      </c>
      <c r="U2511" s="399">
        <v>12.1403</v>
      </c>
      <c r="V2511" s="399">
        <v>3.3069999999999999</v>
      </c>
      <c r="W2511" s="399">
        <v>3.6450999999999998</v>
      </c>
      <c r="X2511" s="399">
        <v>1.8332999999999999</v>
      </c>
      <c r="Y2511" s="399">
        <v>5.1860999999999997</v>
      </c>
      <c r="Z2511" s="399">
        <v>10.4879</v>
      </c>
    </row>
    <row r="2512" spans="1:26">
      <c r="A2512" s="402">
        <v>46161</v>
      </c>
      <c r="B2512" s="400">
        <v>0.46100000000000002</v>
      </c>
      <c r="C2512" s="400">
        <v>0.44929999999999998</v>
      </c>
      <c r="D2512" s="400">
        <v>1.8353999999999999</v>
      </c>
      <c r="E2512" s="400">
        <v>1.8009999999999999</v>
      </c>
      <c r="F2512" s="400">
        <v>6.2218</v>
      </c>
      <c r="G2512" s="400">
        <v>6.2000999999999999</v>
      </c>
      <c r="H2512" s="400">
        <v>4.4067999999999996</v>
      </c>
      <c r="I2512" s="400">
        <v>6.7243000000000004</v>
      </c>
      <c r="J2512" s="400">
        <v>6.3718000000000004</v>
      </c>
      <c r="K2512" s="400">
        <v>5.5757000000000003</v>
      </c>
      <c r="L2512" s="400">
        <v>9.6280999999999999</v>
      </c>
      <c r="M2512" s="400">
        <v>5.7847</v>
      </c>
      <c r="N2512" s="400">
        <v>6.6444000000000001</v>
      </c>
      <c r="O2512" s="400">
        <v>3.7448999999999999</v>
      </c>
      <c r="P2512" s="399">
        <v>2.6168999999999998</v>
      </c>
      <c r="Q2512" s="399">
        <v>5.3284000000000002</v>
      </c>
      <c r="R2512" s="399">
        <v>5.3926999999999996</v>
      </c>
      <c r="S2512" s="399">
        <v>5.2717000000000001</v>
      </c>
      <c r="T2512" s="399">
        <v>13.408099999999999</v>
      </c>
      <c r="U2512" s="399">
        <v>12.127800000000001</v>
      </c>
      <c r="V2512" s="399">
        <v>3.3026</v>
      </c>
      <c r="W2512" s="399">
        <v>3.6383999999999999</v>
      </c>
      <c r="X2512" s="399">
        <v>1.8304</v>
      </c>
      <c r="Y2512" s="399">
        <v>5.1826999999999996</v>
      </c>
      <c r="Z2512" s="399">
        <v>10.486700000000001</v>
      </c>
    </row>
    <row r="2513" spans="1:26">
      <c r="A2513" s="402">
        <v>46162</v>
      </c>
      <c r="B2513" s="400">
        <v>0.45860000000000001</v>
      </c>
      <c r="C2513" s="400">
        <v>0.44679999999999997</v>
      </c>
      <c r="D2513" s="400">
        <v>1.8345</v>
      </c>
      <c r="E2513" s="400">
        <v>1.7996000000000001</v>
      </c>
      <c r="F2513" s="400">
        <v>6.2537000000000003</v>
      </c>
      <c r="G2513" s="400">
        <v>6.2282000000000002</v>
      </c>
      <c r="H2513" s="400">
        <v>4.4153000000000002</v>
      </c>
      <c r="I2513" s="400">
        <v>6.7563000000000004</v>
      </c>
      <c r="J2513" s="400">
        <v>6.3982999999999999</v>
      </c>
      <c r="K2513" s="400">
        <v>5.6003999999999996</v>
      </c>
      <c r="L2513" s="400">
        <v>9.6598000000000006</v>
      </c>
      <c r="M2513" s="400">
        <v>5.8066000000000004</v>
      </c>
      <c r="N2513" s="400">
        <v>6.6734999999999998</v>
      </c>
      <c r="O2513" s="400">
        <v>3.7458</v>
      </c>
      <c r="P2513" s="399">
        <v>2.6013000000000002</v>
      </c>
      <c r="Q2513" s="399">
        <v>5.3326000000000002</v>
      </c>
      <c r="R2513" s="399">
        <v>5.3958000000000004</v>
      </c>
      <c r="S2513" s="399">
        <v>5.2743000000000002</v>
      </c>
      <c r="T2513" s="399">
        <v>13.46</v>
      </c>
      <c r="U2513" s="399">
        <v>12.174300000000001</v>
      </c>
      <c r="V2513" s="399">
        <v>3.3014000000000001</v>
      </c>
      <c r="W2513" s="399">
        <v>3.6387</v>
      </c>
      <c r="X2513" s="399">
        <v>1.8298000000000001</v>
      </c>
      <c r="Y2513" s="399">
        <v>5.1867000000000001</v>
      </c>
      <c r="Z2513" s="399">
        <v>10.5097</v>
      </c>
    </row>
    <row r="2514" spans="1:26">
      <c r="A2514" s="402">
        <v>46163</v>
      </c>
      <c r="B2514" s="400">
        <v>0.45579999999999998</v>
      </c>
      <c r="C2514" s="400">
        <v>0.44400000000000001</v>
      </c>
      <c r="D2514" s="400">
        <v>1.8314999999999999</v>
      </c>
      <c r="E2514" s="400">
        <v>1.7966</v>
      </c>
      <c r="F2514" s="400">
        <v>6.2518000000000002</v>
      </c>
      <c r="G2514" s="400">
        <v>6.2248999999999999</v>
      </c>
      <c r="H2514" s="400">
        <v>4.4131</v>
      </c>
      <c r="I2514" s="400">
        <v>6.7545999999999999</v>
      </c>
      <c r="J2514" s="400">
        <v>6.4032999999999998</v>
      </c>
      <c r="K2514" s="400">
        <v>5.6075999999999997</v>
      </c>
      <c r="L2514" s="400">
        <v>9.6796000000000006</v>
      </c>
      <c r="M2514" s="400">
        <v>5.8133999999999997</v>
      </c>
      <c r="N2514" s="400">
        <v>6.6816000000000004</v>
      </c>
      <c r="O2514" s="400">
        <v>3.7429999999999999</v>
      </c>
      <c r="P2514" s="399">
        <v>2.5920999999999998</v>
      </c>
      <c r="Q2514" s="399">
        <v>5.3311999999999999</v>
      </c>
      <c r="R2514" s="399">
        <v>5.3925999999999998</v>
      </c>
      <c r="S2514" s="399">
        <v>5.2709999999999999</v>
      </c>
      <c r="T2514" s="399">
        <v>13.4597</v>
      </c>
      <c r="U2514" s="399">
        <v>12.1706</v>
      </c>
      <c r="V2514" s="399">
        <v>3.2991000000000001</v>
      </c>
      <c r="W2514" s="399">
        <v>3.6362000000000001</v>
      </c>
      <c r="X2514" s="399">
        <v>1.8268</v>
      </c>
      <c r="Y2514" s="399">
        <v>5.1853999999999996</v>
      </c>
      <c r="Z2514" s="399">
        <v>10.512499999999999</v>
      </c>
    </row>
    <row r="2515" spans="1:26">
      <c r="A2515" s="402">
        <v>46164</v>
      </c>
      <c r="B2515" s="400">
        <v>0.45319999999999999</v>
      </c>
      <c r="C2515" s="400">
        <v>0.44140000000000001</v>
      </c>
      <c r="D2515" s="400">
        <v>1.8295999999999999</v>
      </c>
      <c r="E2515" s="400">
        <v>1.7946</v>
      </c>
      <c r="F2515" s="400">
        <v>6.2750000000000004</v>
      </c>
      <c r="G2515" s="400">
        <v>6.2427999999999999</v>
      </c>
      <c r="H2515" s="400">
        <v>4.4198000000000004</v>
      </c>
      <c r="I2515" s="400">
        <v>6.7779999999999996</v>
      </c>
      <c r="J2515" s="400">
        <v>6.4134000000000002</v>
      </c>
      <c r="K2515" s="400">
        <v>5.6074999999999999</v>
      </c>
      <c r="L2515" s="400">
        <v>9.6867000000000001</v>
      </c>
      <c r="M2515" s="400">
        <v>5.8228</v>
      </c>
      <c r="N2515" s="400">
        <v>6.6939000000000002</v>
      </c>
      <c r="O2515" s="400">
        <v>3.7393000000000001</v>
      </c>
      <c r="P2515" s="399">
        <v>2.5737999999999999</v>
      </c>
      <c r="Q2515" s="399">
        <v>5.3348000000000004</v>
      </c>
      <c r="R2515" s="399">
        <v>5.3936999999999999</v>
      </c>
      <c r="S2515" s="399">
        <v>5.2713999999999999</v>
      </c>
      <c r="T2515" s="399">
        <v>13.4978</v>
      </c>
      <c r="U2515" s="399">
        <v>12.2003</v>
      </c>
      <c r="V2515" s="399">
        <v>3.2984</v>
      </c>
      <c r="W2515" s="399">
        <v>3.6332</v>
      </c>
      <c r="X2515" s="399">
        <v>1.8251999999999999</v>
      </c>
      <c r="Y2515" s="399">
        <v>5.1881000000000004</v>
      </c>
      <c r="Z2515" s="399">
        <v>10.532400000000001</v>
      </c>
    </row>
    <row r="2516" spans="1:26">
      <c r="A2516" s="402">
        <v>46167</v>
      </c>
      <c r="B2516" s="400">
        <v>0.44540000000000002</v>
      </c>
      <c r="C2516" s="400">
        <v>0.43340000000000001</v>
      </c>
      <c r="D2516" s="400">
        <v>1.8247</v>
      </c>
      <c r="E2516" s="400">
        <v>1.7879</v>
      </c>
      <c r="F2516" s="400">
        <v>6.3167999999999997</v>
      </c>
      <c r="G2516" s="400">
        <v>6.2629999999999999</v>
      </c>
      <c r="H2516" s="400">
        <v>4.4248000000000003</v>
      </c>
      <c r="I2516" s="400">
        <v>6.8220999999999998</v>
      </c>
      <c r="J2516" s="400">
        <v>6.4275000000000002</v>
      </c>
      <c r="K2516" s="400">
        <v>5.5994999999999999</v>
      </c>
      <c r="L2516" s="400">
        <v>9.7162000000000006</v>
      </c>
      <c r="M2516" s="400">
        <v>5.8163999999999998</v>
      </c>
      <c r="N2516" s="400">
        <v>6.6866000000000003</v>
      </c>
      <c r="O2516" s="400">
        <v>3.7301000000000002</v>
      </c>
      <c r="P2516" s="399">
        <v>2.5924</v>
      </c>
      <c r="Q2516" s="399">
        <v>5.3392999999999997</v>
      </c>
      <c r="R2516" s="399">
        <v>5.3970000000000002</v>
      </c>
      <c r="S2516" s="399">
        <v>5.2685000000000004</v>
      </c>
      <c r="T2516" s="399">
        <v>13.6059</v>
      </c>
      <c r="U2516" s="399">
        <v>12.237500000000001</v>
      </c>
      <c r="V2516" s="399">
        <v>3.2894999999999999</v>
      </c>
      <c r="W2516" s="399">
        <v>3.6236000000000002</v>
      </c>
      <c r="X2516" s="399">
        <v>1.8198000000000001</v>
      </c>
      <c r="Y2516" s="399">
        <v>5.1874000000000002</v>
      </c>
      <c r="Z2516" s="399">
        <v>10.5573</v>
      </c>
    </row>
    <row r="2517" spans="1:26">
      <c r="A2517" s="402">
        <v>46168</v>
      </c>
      <c r="B2517" s="400">
        <v>0.4425</v>
      </c>
      <c r="C2517" s="400">
        <v>0.43059999999999998</v>
      </c>
      <c r="D2517" s="400">
        <v>1.8209</v>
      </c>
      <c r="E2517" s="400">
        <v>1.7845</v>
      </c>
      <c r="F2517" s="400">
        <v>6.3033000000000001</v>
      </c>
      <c r="G2517" s="400">
        <v>6.2485999999999997</v>
      </c>
      <c r="H2517" s="400">
        <v>4.4202000000000004</v>
      </c>
      <c r="I2517" s="400">
        <v>6.8087999999999997</v>
      </c>
      <c r="J2517" s="400">
        <v>6.4301000000000004</v>
      </c>
      <c r="K2517" s="400">
        <v>5.6193</v>
      </c>
      <c r="L2517" s="400">
        <v>9.7196999999999996</v>
      </c>
      <c r="M2517" s="400">
        <v>5.8284000000000002</v>
      </c>
      <c r="N2517" s="400">
        <v>6.7032999999999996</v>
      </c>
      <c r="O2517" s="400">
        <v>3.7307999999999999</v>
      </c>
      <c r="P2517" s="399">
        <v>2.5655999999999999</v>
      </c>
      <c r="Q2517" s="399">
        <v>5.3384999999999998</v>
      </c>
      <c r="R2517" s="399">
        <v>5.3917999999999999</v>
      </c>
      <c r="S2517" s="399">
        <v>5.2633000000000001</v>
      </c>
      <c r="T2517" s="399">
        <v>13.586600000000001</v>
      </c>
      <c r="U2517" s="399">
        <v>12.2158</v>
      </c>
      <c r="V2517" s="399">
        <v>3.2852999999999999</v>
      </c>
      <c r="W2517" s="399">
        <v>3.6234999999999999</v>
      </c>
      <c r="X2517" s="399">
        <v>1.8164</v>
      </c>
      <c r="Y2517" s="399">
        <v>5.1837</v>
      </c>
      <c r="Z2517" s="399">
        <v>10.5503</v>
      </c>
    </row>
    <row r="2518" spans="1:26">
      <c r="A2518" s="402">
        <v>46169</v>
      </c>
      <c r="B2518" s="400">
        <v>0.43980000000000002</v>
      </c>
      <c r="C2518" s="400">
        <v>0.4279</v>
      </c>
      <c r="D2518" s="400">
        <v>1.8184</v>
      </c>
      <c r="E2518" s="400">
        <v>1.782</v>
      </c>
      <c r="F2518" s="400">
        <v>6.2961999999999998</v>
      </c>
      <c r="G2518" s="400">
        <v>6.2443999999999997</v>
      </c>
      <c r="H2518" s="400">
        <v>4.4173999999999998</v>
      </c>
      <c r="I2518" s="400">
        <v>6.8014000000000001</v>
      </c>
      <c r="J2518" s="400">
        <v>6.4295</v>
      </c>
      <c r="K2518" s="400">
        <v>5.6226000000000003</v>
      </c>
      <c r="L2518" s="400">
        <v>9.7227999999999994</v>
      </c>
      <c r="M2518" s="400">
        <v>5.8288000000000002</v>
      </c>
      <c r="N2518" s="400">
        <v>6.7054</v>
      </c>
      <c r="O2518" s="400">
        <v>3.7265000000000001</v>
      </c>
      <c r="P2518" s="399">
        <v>2.5421</v>
      </c>
      <c r="Q2518" s="399">
        <v>5.3388</v>
      </c>
      <c r="R2518" s="399">
        <v>5.3893000000000004</v>
      </c>
      <c r="S2518" s="399">
        <v>5.2610000000000001</v>
      </c>
      <c r="T2518" s="399">
        <v>13.574999999999999</v>
      </c>
      <c r="U2518" s="399">
        <v>12.21</v>
      </c>
      <c r="V2518" s="399">
        <v>3.2848999999999999</v>
      </c>
      <c r="W2518" s="399">
        <v>3.6200999999999999</v>
      </c>
      <c r="X2518" s="399">
        <v>1.8141</v>
      </c>
      <c r="Y2518" s="399">
        <v>5.1814999999999998</v>
      </c>
      <c r="Z2518" s="399">
        <v>10.548500000000001</v>
      </c>
    </row>
    <row r="2519" spans="1:26">
      <c r="A2519" s="402">
        <v>46170</v>
      </c>
      <c r="B2519" s="400">
        <v>0.43719999999999998</v>
      </c>
      <c r="C2519" s="400">
        <v>0.42520000000000002</v>
      </c>
      <c r="D2519" s="400">
        <v>1.8161</v>
      </c>
      <c r="E2519" s="400">
        <v>1.7796000000000001</v>
      </c>
      <c r="F2519" s="400">
        <v>6.3007</v>
      </c>
      <c r="G2519" s="400">
        <v>6.2465999999999999</v>
      </c>
      <c r="H2519" s="400">
        <v>4.4180999999999999</v>
      </c>
      <c r="I2519" s="400">
        <v>6.8059000000000003</v>
      </c>
      <c r="J2519" s="400">
        <v>6.4343000000000004</v>
      </c>
      <c r="K2519" s="400">
        <v>5.6322000000000001</v>
      </c>
      <c r="L2519" s="400">
        <v>9.7047000000000008</v>
      </c>
      <c r="M2519" s="400">
        <v>5.8387000000000002</v>
      </c>
      <c r="N2519" s="400">
        <v>6.7202000000000002</v>
      </c>
      <c r="O2519" s="400">
        <v>3.7242999999999999</v>
      </c>
      <c r="P2519" s="399">
        <v>2.5482999999999998</v>
      </c>
      <c r="Q2519" s="399">
        <v>5.3400999999999996</v>
      </c>
      <c r="R2519" s="399">
        <v>5.3880999999999997</v>
      </c>
      <c r="S2519" s="399">
        <v>5.2594000000000003</v>
      </c>
      <c r="T2519" s="399">
        <v>13.583</v>
      </c>
      <c r="U2519" s="399">
        <v>12.2151</v>
      </c>
      <c r="V2519" s="399">
        <v>3.2843</v>
      </c>
      <c r="W2519" s="399">
        <v>3.6181999999999999</v>
      </c>
      <c r="X2519" s="399">
        <v>1.8120000000000001</v>
      </c>
      <c r="Y2519" s="399">
        <v>5.181</v>
      </c>
      <c r="Z2519" s="399">
        <v>10.5562</v>
      </c>
    </row>
    <row r="2520" spans="1:26">
      <c r="A2520" s="402">
        <v>46171</v>
      </c>
      <c r="B2520" s="400">
        <v>0.4294</v>
      </c>
      <c r="C2520" s="400">
        <v>0.41710000000000003</v>
      </c>
      <c r="D2520" s="400">
        <v>1.8099000000000001</v>
      </c>
      <c r="E2520" s="400">
        <v>1.7719</v>
      </c>
      <c r="F2520" s="400">
        <v>6.3085000000000004</v>
      </c>
      <c r="G2520" s="400">
        <v>6.2512999999999996</v>
      </c>
      <c r="H2520" s="400">
        <v>4.4165999999999999</v>
      </c>
      <c r="I2520" s="400">
        <v>6.8139000000000003</v>
      </c>
      <c r="J2520" s="400">
        <v>6.4394999999999998</v>
      </c>
      <c r="K2520" s="400">
        <v>5.6318999999999999</v>
      </c>
      <c r="L2520" s="400">
        <v>9.7151999999999994</v>
      </c>
      <c r="M2520" s="400">
        <v>5.8357000000000001</v>
      </c>
      <c r="N2520" s="400">
        <v>6.7178000000000004</v>
      </c>
      <c r="O2520" s="400">
        <v>3.7201</v>
      </c>
      <c r="P2520" s="399">
        <v>2.5381999999999998</v>
      </c>
      <c r="Q2520" s="399">
        <v>5.3375000000000004</v>
      </c>
      <c r="R2520" s="399">
        <v>5.3826000000000001</v>
      </c>
      <c r="S2520" s="399">
        <v>5.2531999999999996</v>
      </c>
      <c r="T2520" s="399">
        <v>13.5967</v>
      </c>
      <c r="U2520" s="399">
        <v>12.2273</v>
      </c>
      <c r="V2520" s="399">
        <v>3.2829000000000002</v>
      </c>
      <c r="W2520" s="399">
        <v>3.6145999999999998</v>
      </c>
      <c r="X2520" s="399">
        <v>1.8049999999999999</v>
      </c>
      <c r="Y2520" s="399">
        <v>5.1780999999999997</v>
      </c>
      <c r="Z2520" s="399">
        <v>10.565200000000001</v>
      </c>
    </row>
    <row r="2521" spans="1:26">
      <c r="A2521" s="402">
        <v>46174</v>
      </c>
      <c r="B2521" s="400">
        <v>0.52890000000000004</v>
      </c>
      <c r="C2521" s="400">
        <v>0.46489999999999998</v>
      </c>
      <c r="D2521" s="400">
        <v>1.9011</v>
      </c>
      <c r="E2521" s="400">
        <v>1.7788999999999999</v>
      </c>
      <c r="F2521" s="400">
        <v>6.3451000000000004</v>
      </c>
      <c r="G2521" s="400">
        <v>6.2123999999999997</v>
      </c>
      <c r="H2521" s="400">
        <v>4.49</v>
      </c>
      <c r="I2521" s="400">
        <v>6.8396999999999997</v>
      </c>
      <c r="J2521" s="400">
        <v>6.4856999999999996</v>
      </c>
      <c r="K2521" s="400">
        <v>5.7032999999999996</v>
      </c>
      <c r="L2521" s="400">
        <v>9.6915999999999993</v>
      </c>
      <c r="M2521" s="400">
        <v>5.9036999999999997</v>
      </c>
      <c r="N2521" s="400">
        <v>6.7782999999999998</v>
      </c>
      <c r="O2521" s="400">
        <v>3.7980999999999998</v>
      </c>
      <c r="P2521" s="399">
        <v>2.5781999999999998</v>
      </c>
      <c r="Q2521" s="399">
        <v>5.3948999999999998</v>
      </c>
      <c r="R2521" s="399">
        <v>5.5298999999999996</v>
      </c>
      <c r="S2521" s="399">
        <v>5.4283999999999999</v>
      </c>
      <c r="T2521" s="399">
        <v>13.725899999999999</v>
      </c>
      <c r="U2521" s="399">
        <v>12.1753</v>
      </c>
      <c r="V2521" s="399">
        <v>3.3782999999999999</v>
      </c>
      <c r="W2521" s="399">
        <v>3.6958000000000002</v>
      </c>
      <c r="X2521" s="399">
        <v>1.9157999999999999</v>
      </c>
      <c r="Y2521" s="399">
        <v>5.2789999999999999</v>
      </c>
      <c r="Z2521" s="399">
        <v>10.651999999999999</v>
      </c>
    </row>
    <row r="2522" spans="1:26">
      <c r="A2522" s="402">
        <v>46175</v>
      </c>
      <c r="B2522" s="400">
        <v>0.52629999999999999</v>
      </c>
      <c r="C2522" s="400">
        <v>0.46229999999999999</v>
      </c>
      <c r="D2522" s="400">
        <v>1.8989</v>
      </c>
      <c r="E2522" s="400">
        <v>1.7767999999999999</v>
      </c>
      <c r="F2522" s="400">
        <v>6.3587999999999996</v>
      </c>
      <c r="G2522" s="400">
        <v>6.2257999999999996</v>
      </c>
      <c r="H2522" s="400">
        <v>4.4934000000000003</v>
      </c>
      <c r="I2522" s="400">
        <v>6.8535000000000004</v>
      </c>
      <c r="J2522" s="400">
        <v>6.4966999999999997</v>
      </c>
      <c r="K2522" s="400">
        <v>5.7060000000000004</v>
      </c>
      <c r="L2522" s="400">
        <v>9.7263999999999999</v>
      </c>
      <c r="M2522" s="400">
        <v>5.9057000000000004</v>
      </c>
      <c r="N2522" s="400">
        <v>6.7812999999999999</v>
      </c>
      <c r="O2522" s="400">
        <v>3.7959000000000001</v>
      </c>
      <c r="P2522" s="399">
        <v>2.5568</v>
      </c>
      <c r="Q2522" s="399">
        <v>5.3959999999999999</v>
      </c>
      <c r="R2522" s="399">
        <v>5.5297000000000001</v>
      </c>
      <c r="S2522" s="399">
        <v>5.4283000000000001</v>
      </c>
      <c r="T2522" s="399">
        <v>13.7483</v>
      </c>
      <c r="U2522" s="399">
        <v>12.197699999999999</v>
      </c>
      <c r="V2522" s="399">
        <v>3.3776000000000002</v>
      </c>
      <c r="W2522" s="399">
        <v>3.6938</v>
      </c>
      <c r="X2522" s="399">
        <v>1.9138999999999999</v>
      </c>
      <c r="Y2522" s="399">
        <v>5.2788000000000004</v>
      </c>
      <c r="Z2522" s="399">
        <v>10.6686</v>
      </c>
    </row>
    <row r="2523" spans="1:26">
      <c r="A2523" s="402">
        <v>46176</v>
      </c>
      <c r="B2523" s="400">
        <v>0.52349999999999997</v>
      </c>
      <c r="C2523" s="400">
        <v>0.45960000000000001</v>
      </c>
      <c r="D2523" s="400">
        <v>1.895</v>
      </c>
      <c r="E2523" s="400">
        <v>1.7730999999999999</v>
      </c>
      <c r="F2523" s="400">
        <v>6.3311999999999999</v>
      </c>
      <c r="G2523" s="400">
        <v>6.2016</v>
      </c>
      <c r="H2523" s="400">
        <v>4.484</v>
      </c>
      <c r="I2523" s="400">
        <v>6.8258000000000001</v>
      </c>
      <c r="J2523" s="400">
        <v>6.4785000000000004</v>
      </c>
      <c r="K2523" s="400">
        <v>5.6932</v>
      </c>
      <c r="L2523" s="400">
        <v>9.7144999999999992</v>
      </c>
      <c r="M2523" s="400">
        <v>5.8920000000000003</v>
      </c>
      <c r="N2523" s="400">
        <v>6.7641999999999998</v>
      </c>
      <c r="O2523" s="400">
        <v>3.7909000000000002</v>
      </c>
      <c r="P2523" s="399">
        <v>2.5750999999999999</v>
      </c>
      <c r="Q2523" s="399">
        <v>5.3925000000000001</v>
      </c>
      <c r="R2523" s="399">
        <v>5.5228000000000002</v>
      </c>
      <c r="S2523" s="399">
        <v>5.4222000000000001</v>
      </c>
      <c r="T2523" s="399">
        <v>13.705</v>
      </c>
      <c r="U2523" s="399">
        <v>12.1591</v>
      </c>
      <c r="V2523" s="399">
        <v>3.3744999999999998</v>
      </c>
      <c r="W2523" s="399">
        <v>3.6890000000000001</v>
      </c>
      <c r="X2523" s="399">
        <v>1.9103000000000001</v>
      </c>
      <c r="Y2523" s="399">
        <v>5.2725999999999997</v>
      </c>
      <c r="Z2523" s="399">
        <v>10.6479</v>
      </c>
    </row>
    <row r="2524" spans="1:26">
      <c r="A2524" s="402">
        <v>46177</v>
      </c>
      <c r="B2524" s="400">
        <v>0.52090000000000003</v>
      </c>
      <c r="C2524" s="400">
        <v>0.45689999999999997</v>
      </c>
      <c r="D2524" s="400">
        <v>1.8927</v>
      </c>
      <c r="E2524" s="400">
        <v>1.7706999999999999</v>
      </c>
      <c r="F2524" s="400">
        <v>6.3299000000000003</v>
      </c>
      <c r="G2524" s="400">
        <v>6.1976000000000004</v>
      </c>
      <c r="H2524" s="400">
        <v>4.4832999999999998</v>
      </c>
      <c r="I2524" s="400">
        <v>6.8243999999999998</v>
      </c>
      <c r="J2524" s="400">
        <v>6.4782999999999999</v>
      </c>
      <c r="K2524" s="400">
        <v>5.6951999999999998</v>
      </c>
      <c r="L2524" s="400">
        <v>9.7039000000000009</v>
      </c>
      <c r="M2524" s="400">
        <v>5.8922999999999996</v>
      </c>
      <c r="N2524" s="400">
        <v>6.766</v>
      </c>
      <c r="O2524" s="400">
        <v>3.7892999999999999</v>
      </c>
      <c r="P2524" s="399">
        <v>2.5598000000000001</v>
      </c>
      <c r="Q2524" s="399">
        <v>5.4002999999999997</v>
      </c>
      <c r="R2524" s="399">
        <v>5.5208000000000004</v>
      </c>
      <c r="S2524" s="399">
        <v>5.4198000000000004</v>
      </c>
      <c r="T2524" s="399">
        <v>13.705299999999999</v>
      </c>
      <c r="U2524" s="399">
        <v>12.1547</v>
      </c>
      <c r="V2524" s="399">
        <v>3.3712</v>
      </c>
      <c r="W2524" s="399">
        <v>3.6871</v>
      </c>
      <c r="X2524" s="399">
        <v>1.9080999999999999</v>
      </c>
      <c r="Y2524" s="399">
        <v>5.2713000000000001</v>
      </c>
      <c r="Z2524" s="399">
        <v>10.649900000000001</v>
      </c>
    </row>
    <row r="2525" spans="1:26">
      <c r="A2525" s="402">
        <v>46178</v>
      </c>
      <c r="B2525" s="400">
        <v>0.5181</v>
      </c>
      <c r="C2525" s="400">
        <v>0.4541</v>
      </c>
      <c r="D2525" s="400">
        <v>1.8894</v>
      </c>
      <c r="E2525" s="400">
        <v>1.7676000000000001</v>
      </c>
      <c r="F2525" s="400">
        <v>6.3231999999999999</v>
      </c>
      <c r="G2525" s="400">
        <v>6.1917</v>
      </c>
      <c r="H2525" s="400">
        <v>4.4795999999999996</v>
      </c>
      <c r="I2525" s="400">
        <v>6.8179999999999996</v>
      </c>
      <c r="J2525" s="400">
        <v>6.468</v>
      </c>
      <c r="K2525" s="400">
        <v>5.6791</v>
      </c>
      <c r="L2525" s="400">
        <v>9.6996000000000002</v>
      </c>
      <c r="M2525" s="400">
        <v>5.8811999999999998</v>
      </c>
      <c r="N2525" s="400">
        <v>6.7481999999999998</v>
      </c>
      <c r="O2525" s="400">
        <v>3.7803</v>
      </c>
      <c r="P2525" s="399">
        <v>2.5605000000000002</v>
      </c>
      <c r="Q2525" s="399">
        <v>5.3940000000000001</v>
      </c>
      <c r="R2525" s="399">
        <v>5.5164999999999997</v>
      </c>
      <c r="S2525" s="399">
        <v>5.4158999999999997</v>
      </c>
      <c r="T2525" s="399">
        <v>13.6965</v>
      </c>
      <c r="U2525" s="399">
        <v>12.146800000000001</v>
      </c>
      <c r="V2525" s="399">
        <v>3.3685</v>
      </c>
      <c r="W2525" s="399">
        <v>3.68</v>
      </c>
      <c r="X2525" s="399">
        <v>1.905</v>
      </c>
      <c r="Y2525" s="399">
        <v>5.2678000000000003</v>
      </c>
      <c r="Z2525" s="399">
        <v>10.6462</v>
      </c>
    </row>
    <row r="2526" spans="1:26">
      <c r="A2526" s="402">
        <v>46181</v>
      </c>
      <c r="B2526" s="400">
        <v>0.51</v>
      </c>
      <c r="C2526" s="400">
        <v>0.44600000000000001</v>
      </c>
      <c r="D2526" s="400">
        <v>1.8809</v>
      </c>
      <c r="E2526" s="400">
        <v>1.7593000000000001</v>
      </c>
      <c r="F2526" s="400">
        <v>6.3014999999999999</v>
      </c>
      <c r="G2526" s="400">
        <v>6.1726000000000001</v>
      </c>
      <c r="H2526" s="400">
        <v>4.4687999999999999</v>
      </c>
      <c r="I2526" s="400">
        <v>6.7961</v>
      </c>
      <c r="J2526" s="400">
        <v>6.4447000000000001</v>
      </c>
      <c r="K2526" s="400">
        <v>5.6578999999999997</v>
      </c>
      <c r="L2526" s="400">
        <v>9.6631</v>
      </c>
      <c r="M2526" s="400">
        <v>5.8621999999999996</v>
      </c>
      <c r="N2526" s="400">
        <v>6.7237</v>
      </c>
      <c r="O2526" s="400">
        <v>3.7724000000000002</v>
      </c>
      <c r="P2526" s="399">
        <v>2.5661</v>
      </c>
      <c r="Q2526" s="399">
        <v>5.3822000000000001</v>
      </c>
      <c r="R2526" s="399">
        <v>5.5065999999999997</v>
      </c>
      <c r="S2526" s="399">
        <v>5.4062999999999999</v>
      </c>
      <c r="T2526" s="399">
        <v>13.665699999999999</v>
      </c>
      <c r="U2526" s="399">
        <v>12.1213</v>
      </c>
      <c r="V2526" s="399">
        <v>3.3580999999999999</v>
      </c>
      <c r="W2526" s="399">
        <v>3.6716000000000002</v>
      </c>
      <c r="X2526" s="399">
        <v>1.8972</v>
      </c>
      <c r="Y2526" s="399">
        <v>5.2594000000000003</v>
      </c>
      <c r="Z2526" s="399">
        <v>10.628</v>
      </c>
    </row>
    <row r="2527" spans="1:26">
      <c r="A2527" s="402">
        <v>46182</v>
      </c>
      <c r="B2527" s="400">
        <v>0.50739999999999996</v>
      </c>
      <c r="C2527" s="400">
        <v>0.44330000000000003</v>
      </c>
      <c r="D2527" s="400">
        <v>1.8788</v>
      </c>
      <c r="E2527" s="400">
        <v>1.7568999999999999</v>
      </c>
      <c r="F2527" s="400">
        <v>6.2987000000000002</v>
      </c>
      <c r="G2527" s="400">
        <v>6.17</v>
      </c>
      <c r="H2527" s="400">
        <v>4.4672000000000001</v>
      </c>
      <c r="I2527" s="400">
        <v>6.7929000000000004</v>
      </c>
      <c r="J2527" s="400">
        <v>6.4522000000000004</v>
      </c>
      <c r="K2527" s="400">
        <v>5.6698000000000004</v>
      </c>
      <c r="L2527" s="400">
        <v>9.6900999999999993</v>
      </c>
      <c r="M2527" s="400">
        <v>5.8685</v>
      </c>
      <c r="N2527" s="400">
        <v>6.7348999999999997</v>
      </c>
      <c r="O2527" s="400">
        <v>3.7707000000000002</v>
      </c>
      <c r="P2527" s="399">
        <v>2.5326</v>
      </c>
      <c r="Q2527" s="399">
        <v>5.3780000000000001</v>
      </c>
      <c r="R2527" s="399">
        <v>5.5049999999999999</v>
      </c>
      <c r="S2527" s="399">
        <v>5.4043000000000001</v>
      </c>
      <c r="T2527" s="399">
        <v>13.660600000000001</v>
      </c>
      <c r="U2527" s="399">
        <v>12.116199999999999</v>
      </c>
      <c r="V2527" s="399">
        <v>3.3563999999999998</v>
      </c>
      <c r="W2527" s="399">
        <v>3.6697000000000002</v>
      </c>
      <c r="X2527" s="399">
        <v>1.8951</v>
      </c>
      <c r="Y2527" s="399">
        <v>5.2587000000000002</v>
      </c>
      <c r="Z2527" s="399">
        <v>10.625500000000001</v>
      </c>
    </row>
    <row r="2528" spans="1:26">
      <c r="A2528" s="402">
        <v>46183</v>
      </c>
      <c r="B2528" s="400">
        <v>0.50460000000000005</v>
      </c>
      <c r="C2528" s="400">
        <v>0.4405</v>
      </c>
      <c r="D2528" s="400">
        <v>1.8757999999999999</v>
      </c>
      <c r="E2528" s="400">
        <v>1.7536</v>
      </c>
      <c r="F2528" s="400">
        <v>6.2901999999999996</v>
      </c>
      <c r="G2528" s="400">
        <v>6.1612999999999998</v>
      </c>
      <c r="H2528" s="400">
        <v>4.4622000000000002</v>
      </c>
      <c r="I2528" s="400">
        <v>6.7846000000000002</v>
      </c>
      <c r="J2528" s="400">
        <v>6.4448999999999996</v>
      </c>
      <c r="K2528" s="400">
        <v>5.6588000000000003</v>
      </c>
      <c r="L2528" s="400">
        <v>9.7041000000000004</v>
      </c>
      <c r="M2528" s="400">
        <v>5.8583999999999996</v>
      </c>
      <c r="N2528" s="400">
        <v>6.7210999999999999</v>
      </c>
      <c r="O2528" s="400">
        <v>3.7664</v>
      </c>
      <c r="P2528" s="399">
        <v>2.5545</v>
      </c>
      <c r="Q2528" s="399">
        <v>5.3747999999999996</v>
      </c>
      <c r="R2528" s="399">
        <v>5.5007000000000001</v>
      </c>
      <c r="S2528" s="399">
        <v>5.4001000000000001</v>
      </c>
      <c r="T2528" s="399">
        <v>13.6494</v>
      </c>
      <c r="U2528" s="399">
        <v>12.1052</v>
      </c>
      <c r="V2528" s="399">
        <v>3.3536000000000001</v>
      </c>
      <c r="W2528" s="399">
        <v>3.6657000000000002</v>
      </c>
      <c r="X2528" s="399">
        <v>1.8918999999999999</v>
      </c>
      <c r="Y2528" s="399">
        <v>5.2545999999999999</v>
      </c>
      <c r="Z2528" s="399">
        <v>10.6181</v>
      </c>
    </row>
    <row r="2529" spans="1:26">
      <c r="A2529" s="402">
        <v>46184</v>
      </c>
      <c r="B2529" s="400">
        <v>0.50209999999999999</v>
      </c>
      <c r="C2529" s="400">
        <v>0.43790000000000001</v>
      </c>
      <c r="D2529" s="400">
        <v>1.8741000000000001</v>
      </c>
      <c r="E2529" s="400">
        <v>1.7515000000000001</v>
      </c>
      <c r="F2529" s="400">
        <v>6.3053999999999997</v>
      </c>
      <c r="G2529" s="400">
        <v>6.1738</v>
      </c>
      <c r="H2529" s="400">
        <v>4.4657</v>
      </c>
      <c r="I2529" s="400">
        <v>6.8</v>
      </c>
      <c r="J2529" s="400">
        <v>6.4588000000000001</v>
      </c>
      <c r="K2529" s="400">
        <v>5.6883999999999997</v>
      </c>
      <c r="L2529" s="400">
        <v>9.6937999999999995</v>
      </c>
      <c r="M2529" s="400">
        <v>5.8865999999999996</v>
      </c>
      <c r="N2529" s="400">
        <v>6.758</v>
      </c>
      <c r="O2529" s="400">
        <v>3.7616999999999998</v>
      </c>
      <c r="P2529" s="399">
        <v>2.5510000000000002</v>
      </c>
      <c r="Q2529" s="399">
        <v>5.3723000000000001</v>
      </c>
      <c r="R2529" s="399">
        <v>5.5007999999999999</v>
      </c>
      <c r="S2529" s="399">
        <v>5.3996000000000004</v>
      </c>
      <c r="T2529" s="399">
        <v>13.676</v>
      </c>
      <c r="U2529" s="399">
        <v>12.127000000000001</v>
      </c>
      <c r="V2529" s="399">
        <v>3.3513999999999999</v>
      </c>
      <c r="W2529" s="399">
        <v>3.6619999999999999</v>
      </c>
      <c r="X2529" s="399">
        <v>1.8902000000000001</v>
      </c>
      <c r="Y2529" s="399">
        <v>5.2557999999999998</v>
      </c>
      <c r="Z2529" s="399">
        <v>10.633699999999999</v>
      </c>
    </row>
    <row r="2530" spans="1:26">
      <c r="A2530" s="402">
        <v>46185</v>
      </c>
      <c r="B2530" s="400">
        <v>0.4995</v>
      </c>
      <c r="C2530" s="400">
        <v>0.43530000000000002</v>
      </c>
      <c r="D2530" s="400">
        <v>1.8724000000000001</v>
      </c>
      <c r="E2530" s="400">
        <v>1.7495000000000001</v>
      </c>
      <c r="F2530" s="400">
        <v>6.3117999999999999</v>
      </c>
      <c r="G2530" s="400">
        <v>6.1840999999999999</v>
      </c>
      <c r="H2530" s="400">
        <v>4.4676999999999998</v>
      </c>
      <c r="I2530" s="400">
        <v>6.806</v>
      </c>
      <c r="J2530" s="400">
        <v>6.4634</v>
      </c>
      <c r="K2530" s="400">
        <v>5.6779000000000002</v>
      </c>
      <c r="L2530" s="400">
        <v>9.7208000000000006</v>
      </c>
      <c r="M2530" s="400">
        <v>5.8789999999999996</v>
      </c>
      <c r="N2530" s="400">
        <v>6.75</v>
      </c>
      <c r="O2530" s="400">
        <v>3.7621000000000002</v>
      </c>
      <c r="P2530" s="399">
        <v>2.5415999999999999</v>
      </c>
      <c r="Q2530" s="399">
        <v>5.3738999999999999</v>
      </c>
      <c r="R2530" s="399">
        <v>5.5007000000000001</v>
      </c>
      <c r="S2530" s="399">
        <v>5.3996000000000004</v>
      </c>
      <c r="T2530" s="399">
        <v>13.686</v>
      </c>
      <c r="U2530" s="399">
        <v>12.1442</v>
      </c>
      <c r="V2530" s="399">
        <v>3.3515999999999999</v>
      </c>
      <c r="W2530" s="399">
        <v>3.6619999999999999</v>
      </c>
      <c r="X2530" s="399">
        <v>1.8889</v>
      </c>
      <c r="Y2530" s="399">
        <v>5.2563000000000004</v>
      </c>
      <c r="Z2530" s="399">
        <v>10.638199999999999</v>
      </c>
    </row>
    <row r="2531" spans="1:26">
      <c r="A2531" s="402">
        <v>46188</v>
      </c>
      <c r="B2531" s="400">
        <v>0.49149999999999999</v>
      </c>
      <c r="C2531" s="400">
        <v>0.42720000000000002</v>
      </c>
      <c r="D2531" s="400">
        <v>1.8655999999999999</v>
      </c>
      <c r="E2531" s="400">
        <v>1.7431000000000001</v>
      </c>
      <c r="F2531" s="400">
        <v>6.3212000000000002</v>
      </c>
      <c r="G2531" s="400">
        <v>6.1938000000000004</v>
      </c>
      <c r="H2531" s="400">
        <v>4.4684999999999997</v>
      </c>
      <c r="I2531" s="400">
        <v>6.8155000000000001</v>
      </c>
      <c r="J2531" s="400">
        <v>6.4661999999999997</v>
      </c>
      <c r="K2531" s="400">
        <v>5.6710000000000003</v>
      </c>
      <c r="L2531" s="400">
        <v>9.7408000000000001</v>
      </c>
      <c r="M2531" s="400">
        <v>5.8754999999999997</v>
      </c>
      <c r="N2531" s="400">
        <v>6.7481999999999998</v>
      </c>
      <c r="O2531" s="400">
        <v>3.7635000000000001</v>
      </c>
      <c r="P2531" s="399">
        <v>2.5108000000000001</v>
      </c>
      <c r="Q2531" s="399">
        <v>5.3840000000000003</v>
      </c>
      <c r="R2531" s="399">
        <v>5.4961000000000002</v>
      </c>
      <c r="S2531" s="399">
        <v>5.3943000000000003</v>
      </c>
      <c r="T2531" s="399">
        <v>13.7028</v>
      </c>
      <c r="U2531" s="399">
        <v>12.156599999999999</v>
      </c>
      <c r="V2531" s="399">
        <v>3.3443999999999998</v>
      </c>
      <c r="W2531" s="399">
        <v>3.6612</v>
      </c>
      <c r="X2531" s="399">
        <v>1.8828</v>
      </c>
      <c r="Y2531" s="399">
        <v>5.2554999999999996</v>
      </c>
      <c r="Z2531" s="399">
        <v>10.648099999999999</v>
      </c>
    </row>
    <row r="2532" spans="1:26">
      <c r="A2532" s="402">
        <v>46189</v>
      </c>
      <c r="B2532" s="400">
        <v>0.48880000000000001</v>
      </c>
      <c r="C2532" s="400">
        <v>0.42449999999999999</v>
      </c>
      <c r="D2532" s="400">
        <v>1.8628</v>
      </c>
      <c r="E2532" s="400">
        <v>1.7403999999999999</v>
      </c>
      <c r="F2532" s="400">
        <v>6.3295000000000003</v>
      </c>
      <c r="G2532" s="400">
        <v>6.2034000000000002</v>
      </c>
      <c r="H2532" s="400">
        <v>4.468</v>
      </c>
      <c r="I2532" s="400">
        <v>6.8240999999999996</v>
      </c>
      <c r="J2532" s="400">
        <v>6.4692999999999996</v>
      </c>
      <c r="K2532" s="400">
        <v>5.6829999999999998</v>
      </c>
      <c r="L2532" s="400">
        <v>9.7139000000000006</v>
      </c>
      <c r="M2532" s="400">
        <v>5.8789999999999996</v>
      </c>
      <c r="N2532" s="400">
        <v>6.7535999999999996</v>
      </c>
      <c r="O2532" s="400">
        <v>3.7570999999999999</v>
      </c>
      <c r="P2532" s="399">
        <v>2.5038</v>
      </c>
      <c r="Q2532" s="399">
        <v>5.3852000000000002</v>
      </c>
      <c r="R2532" s="399">
        <v>5.4943999999999997</v>
      </c>
      <c r="S2532" s="399">
        <v>5.3926999999999996</v>
      </c>
      <c r="T2532" s="399">
        <v>13.7174</v>
      </c>
      <c r="U2532" s="399">
        <v>12.173999999999999</v>
      </c>
      <c r="V2532" s="399">
        <v>3.3411</v>
      </c>
      <c r="W2532" s="399">
        <v>3.6547000000000001</v>
      </c>
      <c r="X2532" s="399">
        <v>1.8803000000000001</v>
      </c>
      <c r="Y2532" s="399">
        <v>5.2538999999999998</v>
      </c>
      <c r="Z2532" s="399">
        <v>10.6518</v>
      </c>
    </row>
    <row r="2533" spans="1:26">
      <c r="A2533" s="402">
        <v>46190</v>
      </c>
      <c r="B2533" s="400">
        <v>0.48609999999999998</v>
      </c>
      <c r="C2533" s="400">
        <v>0.42180000000000001</v>
      </c>
      <c r="D2533" s="400">
        <v>1.8601000000000001</v>
      </c>
      <c r="E2533" s="400">
        <v>1.7376</v>
      </c>
      <c r="F2533" s="400">
        <v>6.3353999999999999</v>
      </c>
      <c r="G2533" s="400">
        <v>6.2081</v>
      </c>
      <c r="H2533" s="400">
        <v>4.4661</v>
      </c>
      <c r="I2533" s="400">
        <v>6.8303000000000003</v>
      </c>
      <c r="J2533" s="400">
        <v>6.4763999999999999</v>
      </c>
      <c r="K2533" s="400">
        <v>5.6825000000000001</v>
      </c>
      <c r="L2533" s="400">
        <v>9.7401</v>
      </c>
      <c r="M2533" s="400">
        <v>5.8734999999999999</v>
      </c>
      <c r="N2533" s="400">
        <v>6.7473000000000001</v>
      </c>
      <c r="O2533" s="400">
        <v>3.7524999999999999</v>
      </c>
      <c r="P2533" s="399">
        <v>2.5093999999999999</v>
      </c>
      <c r="Q2533" s="399">
        <v>5.3933999999999997</v>
      </c>
      <c r="R2533" s="399">
        <v>5.4919000000000002</v>
      </c>
      <c r="S2533" s="399">
        <v>5.3902999999999999</v>
      </c>
      <c r="T2533" s="399">
        <v>13.73</v>
      </c>
      <c r="U2533" s="399">
        <v>12.1846</v>
      </c>
      <c r="V2533" s="399">
        <v>3.3372000000000002</v>
      </c>
      <c r="W2533" s="399">
        <v>3.6499000000000001</v>
      </c>
      <c r="X2533" s="399">
        <v>1.8774</v>
      </c>
      <c r="Y2533" s="399">
        <v>5.2510000000000003</v>
      </c>
      <c r="Z2533" s="399">
        <v>10.655900000000001</v>
      </c>
    </row>
    <row r="2534" spans="1:26">
      <c r="A2534" s="402">
        <v>46191</v>
      </c>
      <c r="B2534" s="400">
        <v>0.48349999999999999</v>
      </c>
      <c r="C2534" s="400">
        <v>0.41899999999999998</v>
      </c>
      <c r="D2534" s="400">
        <v>1.8572</v>
      </c>
      <c r="E2534" s="400">
        <v>1.7347999999999999</v>
      </c>
      <c r="F2534" s="400">
        <v>6.3399000000000001</v>
      </c>
      <c r="G2534" s="400">
        <v>6.2122999999999999</v>
      </c>
      <c r="H2534" s="400">
        <v>4.4638</v>
      </c>
      <c r="I2534" s="400">
        <v>6.8352000000000004</v>
      </c>
      <c r="J2534" s="400">
        <v>6.4764999999999997</v>
      </c>
      <c r="K2534" s="400">
        <v>5.6925999999999997</v>
      </c>
      <c r="L2534" s="400">
        <v>9.7154000000000007</v>
      </c>
      <c r="M2534" s="400">
        <v>5.8837999999999999</v>
      </c>
      <c r="N2534" s="400">
        <v>6.7554999999999996</v>
      </c>
      <c r="O2534" s="400">
        <v>3.7488999999999999</v>
      </c>
      <c r="P2534" s="399">
        <v>2.5034000000000001</v>
      </c>
      <c r="Q2534" s="399">
        <v>5.3933999999999997</v>
      </c>
      <c r="R2534" s="399">
        <v>5.4893000000000001</v>
      </c>
      <c r="S2534" s="399">
        <v>5.3878000000000004</v>
      </c>
      <c r="T2534" s="399">
        <v>13.741</v>
      </c>
      <c r="U2534" s="399">
        <v>12.1936</v>
      </c>
      <c r="V2534" s="399">
        <v>3.3347000000000002</v>
      </c>
      <c r="W2534" s="399">
        <v>3.6471</v>
      </c>
      <c r="X2534" s="399">
        <v>1.8744000000000001</v>
      </c>
      <c r="Y2534" s="399">
        <v>5.2478999999999996</v>
      </c>
      <c r="Z2534" s="399">
        <v>10.6601</v>
      </c>
    </row>
    <row r="2535" spans="1:26">
      <c r="A2535" s="402">
        <v>46192</v>
      </c>
      <c r="B2535" s="400">
        <v>0.48070000000000002</v>
      </c>
      <c r="C2535" s="400">
        <v>0.4163</v>
      </c>
      <c r="D2535" s="400">
        <v>1.8535999999999999</v>
      </c>
      <c r="E2535" s="400">
        <v>1.7315</v>
      </c>
      <c r="F2535" s="400">
        <v>6.3038999999999996</v>
      </c>
      <c r="G2535" s="400">
        <v>6.1832000000000003</v>
      </c>
      <c r="H2535" s="400">
        <v>4.4523999999999999</v>
      </c>
      <c r="I2535" s="400">
        <v>6.7986000000000004</v>
      </c>
      <c r="J2535" s="400">
        <v>6.4561000000000002</v>
      </c>
      <c r="K2535" s="400">
        <v>5.69</v>
      </c>
      <c r="L2535" s="400">
        <v>9.6859000000000002</v>
      </c>
      <c r="M2535" s="400">
        <v>5.8791000000000002</v>
      </c>
      <c r="N2535" s="400">
        <v>6.7530000000000001</v>
      </c>
      <c r="O2535" s="400">
        <v>3.7462</v>
      </c>
      <c r="P2535" s="399">
        <v>2.5030000000000001</v>
      </c>
      <c r="Q2535" s="399">
        <v>5.3879999999999999</v>
      </c>
      <c r="R2535" s="399">
        <v>5.4828000000000001</v>
      </c>
      <c r="S2535" s="399">
        <v>5.3819999999999997</v>
      </c>
      <c r="T2535" s="399">
        <v>13.6815</v>
      </c>
      <c r="U2535" s="399">
        <v>12.147</v>
      </c>
      <c r="V2535" s="399">
        <v>3.331</v>
      </c>
      <c r="W2535" s="399">
        <v>3.6442999999999999</v>
      </c>
      <c r="X2535" s="399">
        <v>1.871</v>
      </c>
      <c r="Y2535" s="399">
        <v>5.242</v>
      </c>
      <c r="Z2535" s="399">
        <v>10.6288</v>
      </c>
    </row>
    <row r="2536" spans="1:26">
      <c r="A2536" s="402">
        <v>46195</v>
      </c>
      <c r="B2536" s="400">
        <v>0.4728</v>
      </c>
      <c r="C2536" s="400">
        <v>0.4083</v>
      </c>
      <c r="D2536" s="400">
        <v>1.8468</v>
      </c>
      <c r="E2536" s="400">
        <v>1.724</v>
      </c>
      <c r="F2536" s="400">
        <v>6.3143000000000002</v>
      </c>
      <c r="G2536" s="400">
        <v>6.1875</v>
      </c>
      <c r="H2536" s="400">
        <v>4.45</v>
      </c>
      <c r="I2536" s="400">
        <v>6.8097000000000003</v>
      </c>
      <c r="J2536" s="400">
        <v>6.4474999999999998</v>
      </c>
      <c r="K2536" s="400">
        <v>5.6627999999999998</v>
      </c>
      <c r="L2536" s="400">
        <v>9.6978000000000009</v>
      </c>
      <c r="M2536" s="400">
        <v>5.8589000000000002</v>
      </c>
      <c r="N2536" s="400">
        <v>6.7244000000000002</v>
      </c>
      <c r="O2536" s="400">
        <v>3.7374999999999998</v>
      </c>
      <c r="P2536" s="399">
        <v>2.4950000000000001</v>
      </c>
      <c r="Q2536" s="399">
        <v>5.3806000000000003</v>
      </c>
      <c r="R2536" s="399">
        <v>5.4786000000000001</v>
      </c>
      <c r="S2536" s="399">
        <v>5.3761000000000001</v>
      </c>
      <c r="T2536" s="399">
        <v>13.7178</v>
      </c>
      <c r="U2536" s="399">
        <v>12.159000000000001</v>
      </c>
      <c r="V2536" s="399">
        <v>3.3241999999999998</v>
      </c>
      <c r="W2536" s="399">
        <v>3.6358999999999999</v>
      </c>
      <c r="X2536" s="399">
        <v>1.8642000000000001</v>
      </c>
      <c r="Y2536" s="399">
        <v>5.2374000000000001</v>
      </c>
      <c r="Z2536" s="399">
        <v>10.633800000000001</v>
      </c>
    </row>
    <row r="2537" spans="1:26">
      <c r="A2537" s="402">
        <v>46196</v>
      </c>
      <c r="B2537" s="400">
        <v>0.47010000000000002</v>
      </c>
      <c r="C2537" s="400">
        <v>0.40560000000000002</v>
      </c>
      <c r="D2537" s="400">
        <v>1.8445</v>
      </c>
      <c r="E2537" s="400">
        <v>1.7215</v>
      </c>
      <c r="F2537" s="400">
        <v>6.3250999999999999</v>
      </c>
      <c r="G2537" s="400">
        <v>6.1901999999999999</v>
      </c>
      <c r="H2537" s="400">
        <v>4.452</v>
      </c>
      <c r="I2537" s="400">
        <v>6.8205999999999998</v>
      </c>
      <c r="J2537" s="400">
        <v>6.4512999999999998</v>
      </c>
      <c r="K2537" s="400">
        <v>5.6639999999999997</v>
      </c>
      <c r="L2537" s="400">
        <v>9.7005999999999997</v>
      </c>
      <c r="M2537" s="400">
        <v>5.8644999999999996</v>
      </c>
      <c r="N2537" s="400">
        <v>6.7276999999999996</v>
      </c>
      <c r="O2537" s="400">
        <v>3.7332000000000001</v>
      </c>
      <c r="P2537" s="399">
        <v>2.5005999999999999</v>
      </c>
      <c r="Q2537" s="399">
        <v>5.3777999999999997</v>
      </c>
      <c r="R2537" s="399">
        <v>5.4775999999999998</v>
      </c>
      <c r="S2537" s="399">
        <v>5.3738999999999999</v>
      </c>
      <c r="T2537" s="399">
        <v>13.7386</v>
      </c>
      <c r="U2537" s="399">
        <v>12.164999999999999</v>
      </c>
      <c r="V2537" s="399">
        <v>3.3210000000000002</v>
      </c>
      <c r="W2537" s="399">
        <v>3.6322999999999999</v>
      </c>
      <c r="X2537" s="399">
        <v>1.8621000000000001</v>
      </c>
      <c r="Y2537" s="399">
        <v>5.2374999999999998</v>
      </c>
      <c r="Z2537" s="399">
        <v>10.643700000000001</v>
      </c>
    </row>
    <row r="2538" spans="1:26">
      <c r="A2538" s="402">
        <v>46197</v>
      </c>
      <c r="B2538" s="400">
        <v>0.46750000000000003</v>
      </c>
      <c r="C2538" s="400">
        <v>0.40289999999999998</v>
      </c>
      <c r="D2538" s="400">
        <v>1.8424</v>
      </c>
      <c r="E2538" s="400">
        <v>1.7191000000000001</v>
      </c>
      <c r="F2538" s="400">
        <v>6.3417000000000003</v>
      </c>
      <c r="G2538" s="400">
        <v>6.2012999999999998</v>
      </c>
      <c r="H2538" s="400">
        <v>4.4554</v>
      </c>
      <c r="I2538" s="400">
        <v>6.8375000000000004</v>
      </c>
      <c r="J2538" s="400">
        <v>6.4686000000000003</v>
      </c>
      <c r="K2538" s="400">
        <v>5.6951999999999998</v>
      </c>
      <c r="L2538" s="400">
        <v>9.6944999999999997</v>
      </c>
      <c r="M2538" s="400">
        <v>5.8867000000000003</v>
      </c>
      <c r="N2538" s="400">
        <v>6.7553999999999998</v>
      </c>
      <c r="O2538" s="400">
        <v>3.7323</v>
      </c>
      <c r="P2538" s="399">
        <v>2.5043000000000002</v>
      </c>
      <c r="Q2538" s="399">
        <v>5.3745000000000003</v>
      </c>
      <c r="R2538" s="399">
        <v>5.4772999999999996</v>
      </c>
      <c r="S2538" s="399">
        <v>5.3731</v>
      </c>
      <c r="T2538" s="399">
        <v>13.767099999999999</v>
      </c>
      <c r="U2538" s="399">
        <v>12.1851</v>
      </c>
      <c r="V2538" s="399">
        <v>3.3199000000000001</v>
      </c>
      <c r="W2538" s="399">
        <v>3.6316999999999999</v>
      </c>
      <c r="X2538" s="399">
        <v>1.8601000000000001</v>
      </c>
      <c r="Y2538" s="399">
        <v>5.2381000000000002</v>
      </c>
      <c r="Z2538" s="399">
        <v>10.6584</v>
      </c>
    </row>
    <row r="2539" spans="1:26">
      <c r="A2539" s="402">
        <v>46198</v>
      </c>
      <c r="B2539" s="400">
        <v>0.46489999999999998</v>
      </c>
      <c r="C2539" s="400">
        <v>0.4002</v>
      </c>
      <c r="D2539" s="400">
        <v>1.8398000000000001</v>
      </c>
      <c r="E2539" s="400">
        <v>1.7163999999999999</v>
      </c>
      <c r="F2539" s="400">
        <v>6.3407999999999998</v>
      </c>
      <c r="G2539" s="400">
        <v>6.1962000000000002</v>
      </c>
      <c r="H2539" s="400">
        <v>4.4537000000000004</v>
      </c>
      <c r="I2539" s="400">
        <v>6.8369</v>
      </c>
      <c r="J2539" s="400">
        <v>6.4688999999999997</v>
      </c>
      <c r="K2539" s="400">
        <v>5.6906999999999996</v>
      </c>
      <c r="L2539" s="400">
        <v>9.7127999999999997</v>
      </c>
      <c r="M2539" s="400">
        <v>5.8784999999999998</v>
      </c>
      <c r="N2539" s="400">
        <v>6.7469000000000001</v>
      </c>
      <c r="O2539" s="400">
        <v>3.7282000000000002</v>
      </c>
      <c r="P2539" s="399">
        <v>2.4885000000000002</v>
      </c>
      <c r="Q2539" s="399">
        <v>5.3788999999999998</v>
      </c>
      <c r="R2539" s="399">
        <v>5.4744999999999999</v>
      </c>
      <c r="S2539" s="399">
        <v>5.3700999999999999</v>
      </c>
      <c r="T2539" s="399">
        <v>13.776899999999999</v>
      </c>
      <c r="U2539" s="399">
        <v>12.1778</v>
      </c>
      <c r="V2539" s="399">
        <v>3.3149999999999999</v>
      </c>
      <c r="W2539" s="399">
        <v>3.6273</v>
      </c>
      <c r="X2539" s="399">
        <v>1.8576999999999999</v>
      </c>
      <c r="Y2539" s="399">
        <v>5.2358000000000002</v>
      </c>
      <c r="Z2539" s="399">
        <v>10.658200000000001</v>
      </c>
    </row>
    <row r="2540" spans="1:26">
      <c r="A2540" s="402">
        <v>46199</v>
      </c>
      <c r="B2540" s="400">
        <v>0.4622</v>
      </c>
      <c r="C2540" s="400">
        <v>0.39750000000000002</v>
      </c>
      <c r="D2540" s="400">
        <v>1.8375999999999999</v>
      </c>
      <c r="E2540" s="400">
        <v>1.7141</v>
      </c>
      <c r="F2540" s="400">
        <v>6.3353000000000002</v>
      </c>
      <c r="G2540" s="400">
        <v>6.1924999999999999</v>
      </c>
      <c r="H2540" s="400">
        <v>4.4513999999999996</v>
      </c>
      <c r="I2540" s="400">
        <v>6.8310000000000004</v>
      </c>
      <c r="J2540" s="400">
        <v>6.4657</v>
      </c>
      <c r="K2540" s="400">
        <v>5.6871999999999998</v>
      </c>
      <c r="L2540" s="400">
        <v>9.7271999999999998</v>
      </c>
      <c r="M2540" s="400">
        <v>5.8720999999999997</v>
      </c>
      <c r="N2540" s="400">
        <v>6.7396000000000003</v>
      </c>
      <c r="O2540" s="400">
        <v>3.7235</v>
      </c>
      <c r="P2540" s="399">
        <v>2.5118</v>
      </c>
      <c r="Q2540" s="399">
        <v>5.3795999999999999</v>
      </c>
      <c r="R2540" s="399">
        <v>5.4728000000000003</v>
      </c>
      <c r="S2540" s="399">
        <v>5.3684000000000003</v>
      </c>
      <c r="T2540" s="399">
        <v>13.7668</v>
      </c>
      <c r="U2540" s="399">
        <v>12.1721</v>
      </c>
      <c r="V2540" s="399">
        <v>3.3090999999999999</v>
      </c>
      <c r="W2540" s="399">
        <v>3.6221999999999999</v>
      </c>
      <c r="X2540" s="399">
        <v>1.8554999999999999</v>
      </c>
      <c r="Y2540" s="399">
        <v>5.2344999999999997</v>
      </c>
      <c r="Z2540" s="399">
        <v>10.6531</v>
      </c>
    </row>
    <row r="2541" spans="1:26">
      <c r="A2541" s="402">
        <v>46202</v>
      </c>
      <c r="B2541" s="400">
        <v>0.4541</v>
      </c>
      <c r="C2541" s="400">
        <v>0.38929999999999998</v>
      </c>
      <c r="D2541" s="400">
        <v>1.8290999999999999</v>
      </c>
      <c r="E2541" s="400">
        <v>1.7058</v>
      </c>
      <c r="F2541" s="400">
        <v>6.3258999999999999</v>
      </c>
      <c r="G2541" s="400">
        <v>6.1856999999999998</v>
      </c>
      <c r="H2541" s="400">
        <v>4.4432</v>
      </c>
      <c r="I2541" s="400">
        <v>6.8216000000000001</v>
      </c>
      <c r="J2541" s="400">
        <v>6.4568000000000003</v>
      </c>
      <c r="K2541" s="400">
        <v>5.6821000000000002</v>
      </c>
      <c r="L2541" s="400">
        <v>9.6984999999999992</v>
      </c>
      <c r="M2541" s="400">
        <v>5.8680000000000003</v>
      </c>
      <c r="N2541" s="400">
        <v>6.7378</v>
      </c>
      <c r="O2541" s="400">
        <v>3.7158000000000002</v>
      </c>
      <c r="P2541" s="399">
        <v>2.504</v>
      </c>
      <c r="Q2541" s="399">
        <v>5.3712</v>
      </c>
      <c r="R2541" s="399">
        <v>5.4641999999999999</v>
      </c>
      <c r="S2541" s="399">
        <v>5.3601000000000001</v>
      </c>
      <c r="T2541" s="399">
        <v>13.7559</v>
      </c>
      <c r="U2541" s="399">
        <v>12.1661</v>
      </c>
      <c r="V2541" s="399">
        <v>3.3014999999999999</v>
      </c>
      <c r="W2541" s="399">
        <v>3.6143999999999998</v>
      </c>
      <c r="X2541" s="399">
        <v>1.8475999999999999</v>
      </c>
      <c r="Y2541" s="399">
        <v>5.2271000000000001</v>
      </c>
      <c r="Z2541" s="399">
        <v>10.642799999999999</v>
      </c>
    </row>
    <row r="2542" spans="1:26">
      <c r="A2542" s="402">
        <v>46203</v>
      </c>
      <c r="B2542" s="400">
        <v>0.45140000000000002</v>
      </c>
      <c r="C2542" s="400">
        <v>0.3866</v>
      </c>
      <c r="D2542" s="400">
        <v>1.8264</v>
      </c>
      <c r="E2542" s="400">
        <v>1.7031000000000001</v>
      </c>
      <c r="F2542" s="400">
        <v>6.3173000000000004</v>
      </c>
      <c r="G2542" s="400">
        <v>6.1821999999999999</v>
      </c>
      <c r="H2542" s="400">
        <v>4.4402999999999997</v>
      </c>
      <c r="I2542" s="400">
        <v>6.8128000000000002</v>
      </c>
      <c r="J2542" s="400">
        <v>6.4355000000000002</v>
      </c>
      <c r="K2542" s="400">
        <v>5.6569000000000003</v>
      </c>
      <c r="L2542" s="400">
        <v>9.6387999999999998</v>
      </c>
      <c r="M2542" s="400">
        <v>5.8430999999999997</v>
      </c>
      <c r="N2542" s="400">
        <v>6.7049000000000003</v>
      </c>
      <c r="O2542" s="400">
        <v>3.7157</v>
      </c>
      <c r="P2542" s="399">
        <v>2.4860000000000002</v>
      </c>
      <c r="Q2542" s="399">
        <v>5.3670999999999998</v>
      </c>
      <c r="R2542" s="399">
        <v>5.4611000000000001</v>
      </c>
      <c r="S2542" s="399">
        <v>5.3573000000000004</v>
      </c>
      <c r="T2542" s="399">
        <v>13.7424</v>
      </c>
      <c r="U2542" s="399">
        <v>12.162599999999999</v>
      </c>
      <c r="V2542" s="399">
        <v>3.3007</v>
      </c>
      <c r="W2542" s="399">
        <v>3.6141999999999999</v>
      </c>
      <c r="X2542" s="399">
        <v>1.8451</v>
      </c>
      <c r="Y2542" s="399">
        <v>5.2256</v>
      </c>
      <c r="Z2542" s="399">
        <v>10.641999999999999</v>
      </c>
    </row>
    <row r="2543" spans="1:26">
      <c r="A2543" s="402">
        <v>46204</v>
      </c>
      <c r="B2543" s="400">
        <v>0.54500000000000004</v>
      </c>
      <c r="C2543" s="400">
        <v>0.48099999999999998</v>
      </c>
      <c r="D2543" s="400">
        <v>1.9039999999999999</v>
      </c>
      <c r="E2543" s="400">
        <v>1.7851999999999999</v>
      </c>
      <c r="F2543" s="400">
        <v>6.3742000000000001</v>
      </c>
      <c r="G2543" s="400">
        <v>6.2337999999999996</v>
      </c>
      <c r="H2543" s="400">
        <v>4.5110000000000001</v>
      </c>
      <c r="I2543" s="400">
        <v>6.8632999999999997</v>
      </c>
      <c r="J2543" s="400">
        <v>6.4817999999999998</v>
      </c>
      <c r="K2543" s="400">
        <v>5.6802000000000001</v>
      </c>
      <c r="L2543" s="400">
        <v>9.6922999999999995</v>
      </c>
      <c r="M2543" s="400">
        <v>5.8895999999999997</v>
      </c>
      <c r="N2543" s="400">
        <v>6.7396000000000003</v>
      </c>
      <c r="O2543" s="400">
        <v>3.7810999999999999</v>
      </c>
      <c r="P2543" s="399">
        <v>2.5350999999999999</v>
      </c>
      <c r="Q2543" s="399">
        <v>5.4859999999999998</v>
      </c>
      <c r="R2543" s="399">
        <v>5.5063000000000004</v>
      </c>
      <c r="S2543" s="399">
        <v>5.4257999999999997</v>
      </c>
      <c r="T2543" s="399">
        <v>13.7052</v>
      </c>
      <c r="U2543" s="399">
        <v>12.1478</v>
      </c>
      <c r="V2543" s="399">
        <v>3.4039999999999999</v>
      </c>
      <c r="W2543" s="399">
        <v>3.6865999999999999</v>
      </c>
      <c r="X2543" s="399">
        <v>1.9400999999999999</v>
      </c>
      <c r="Y2543" s="399">
        <v>5.2816000000000001</v>
      </c>
      <c r="Z2543" s="399">
        <v>10.6661</v>
      </c>
    </row>
    <row r="2544" spans="1:26">
      <c r="A2544" s="402">
        <v>46205</v>
      </c>
      <c r="B2544" s="400">
        <v>0.54249999999999998</v>
      </c>
      <c r="C2544" s="400">
        <v>0.4783</v>
      </c>
      <c r="D2544" s="400">
        <v>1.9016999999999999</v>
      </c>
      <c r="E2544" s="400">
        <v>1.7827999999999999</v>
      </c>
      <c r="F2544" s="400">
        <v>6.3593999999999999</v>
      </c>
      <c r="G2544" s="400">
        <v>6.2241999999999997</v>
      </c>
      <c r="H2544" s="400">
        <v>4.5068999999999999</v>
      </c>
      <c r="I2544" s="400">
        <v>6.8479999999999999</v>
      </c>
      <c r="J2544" s="400">
        <v>6.4715999999999996</v>
      </c>
      <c r="K2544" s="400">
        <v>5.6738</v>
      </c>
      <c r="L2544" s="400">
        <v>9.6515000000000004</v>
      </c>
      <c r="M2544" s="400">
        <v>5.8815999999999997</v>
      </c>
      <c r="N2544" s="400">
        <v>6.7324999999999999</v>
      </c>
      <c r="O2544" s="400">
        <v>3.7765</v>
      </c>
      <c r="P2544" s="399">
        <v>2.5186999999999999</v>
      </c>
      <c r="Q2544" s="399">
        <v>5.4808000000000003</v>
      </c>
      <c r="R2544" s="399">
        <v>5.5030999999999999</v>
      </c>
      <c r="S2544" s="399">
        <v>5.4226999999999999</v>
      </c>
      <c r="T2544" s="399">
        <v>13.6816</v>
      </c>
      <c r="U2544" s="399">
        <v>12.133900000000001</v>
      </c>
      <c r="V2544" s="399">
        <v>3.3967000000000001</v>
      </c>
      <c r="W2544" s="399">
        <v>3.6812</v>
      </c>
      <c r="X2544" s="399">
        <v>1.9379</v>
      </c>
      <c r="Y2544" s="399">
        <v>5.2797000000000001</v>
      </c>
      <c r="Z2544" s="399">
        <v>10.657500000000001</v>
      </c>
    </row>
    <row r="2545" spans="1:26">
      <c r="A2545" s="402">
        <v>46206</v>
      </c>
      <c r="B2545" s="400">
        <v>0.53969999999999996</v>
      </c>
      <c r="C2545" s="400">
        <v>0.47560000000000002</v>
      </c>
      <c r="D2545" s="400">
        <v>1.8983000000000001</v>
      </c>
      <c r="E2545" s="400">
        <v>1.7796000000000001</v>
      </c>
      <c r="F2545" s="400">
        <v>6.3483000000000001</v>
      </c>
      <c r="G2545" s="400">
        <v>6.2161</v>
      </c>
      <c r="H2545" s="400">
        <v>4.5011999999999999</v>
      </c>
      <c r="I2545" s="400">
        <v>6.8372000000000002</v>
      </c>
      <c r="J2545" s="400">
        <v>6.4646999999999997</v>
      </c>
      <c r="K2545" s="400">
        <v>5.6711999999999998</v>
      </c>
      <c r="L2545" s="400">
        <v>9.6389999999999993</v>
      </c>
      <c r="M2545" s="400">
        <v>5.8785999999999996</v>
      </c>
      <c r="N2545" s="400">
        <v>6.7298999999999998</v>
      </c>
      <c r="O2545" s="400">
        <v>3.7738</v>
      </c>
      <c r="P2545" s="399">
        <v>2.5261999999999998</v>
      </c>
      <c r="Q2545" s="399">
        <v>5.4821</v>
      </c>
      <c r="R2545" s="399">
        <v>5.4984000000000002</v>
      </c>
      <c r="S2545" s="399">
        <v>5.4184000000000001</v>
      </c>
      <c r="T2545" s="399">
        <v>13.6661</v>
      </c>
      <c r="U2545" s="399">
        <v>12.1226</v>
      </c>
      <c r="V2545" s="399">
        <v>3.3877999999999999</v>
      </c>
      <c r="W2545" s="399">
        <v>3.6772</v>
      </c>
      <c r="X2545" s="399">
        <v>1.9347000000000001</v>
      </c>
      <c r="Y2545" s="399">
        <v>5.2754000000000003</v>
      </c>
      <c r="Z2545" s="399">
        <v>10.6492</v>
      </c>
    </row>
    <row r="2546" spans="1:26">
      <c r="A2546" s="402">
        <v>46209</v>
      </c>
      <c r="B2546" s="400">
        <v>0.53149999999999997</v>
      </c>
      <c r="C2546" s="400">
        <v>0.46750000000000003</v>
      </c>
      <c r="D2546" s="400">
        <v>1.8918999999999999</v>
      </c>
      <c r="E2546" s="400">
        <v>1.7715000000000001</v>
      </c>
      <c r="F2546" s="400">
        <v>6.3396999999999997</v>
      </c>
      <c r="G2546" s="400">
        <v>6.2050999999999998</v>
      </c>
      <c r="H2546" s="400">
        <v>4.4945000000000004</v>
      </c>
      <c r="I2546" s="400">
        <v>6.8289999999999997</v>
      </c>
      <c r="J2546" s="400">
        <v>6.4508000000000001</v>
      </c>
      <c r="K2546" s="400">
        <v>5.6624999999999996</v>
      </c>
      <c r="L2546" s="400">
        <v>9.6012000000000004</v>
      </c>
      <c r="M2546" s="400">
        <v>5.8742999999999999</v>
      </c>
      <c r="N2546" s="400">
        <v>6.7244999999999999</v>
      </c>
      <c r="O2546" s="400">
        <v>3.7669000000000001</v>
      </c>
      <c r="P2546" s="399">
        <v>2.5118999999999998</v>
      </c>
      <c r="Q2546" s="399">
        <v>5.4763000000000002</v>
      </c>
      <c r="R2546" s="399">
        <v>5.4901</v>
      </c>
      <c r="S2546" s="399">
        <v>5.4100999999999999</v>
      </c>
      <c r="T2546" s="399">
        <v>13.670299999999999</v>
      </c>
      <c r="U2546" s="399">
        <v>12.108700000000001</v>
      </c>
      <c r="V2546" s="399">
        <v>3.3837000000000002</v>
      </c>
      <c r="W2546" s="399">
        <v>3.6711</v>
      </c>
      <c r="X2546" s="399">
        <v>1.9273</v>
      </c>
      <c r="Y2546" s="399">
        <v>5.2691999999999997</v>
      </c>
      <c r="Z2546" s="399">
        <v>10.641299999999999</v>
      </c>
    </row>
    <row r="2547" spans="1:26">
      <c r="A2547" s="402">
        <v>46210</v>
      </c>
      <c r="B2547" s="400">
        <v>0.52869999999999995</v>
      </c>
      <c r="C2547" s="400">
        <v>0.4647</v>
      </c>
      <c r="D2547" s="400">
        <v>1.8882000000000001</v>
      </c>
      <c r="E2547" s="400">
        <v>1.7681</v>
      </c>
      <c r="F2547" s="400">
        <v>6.3201999999999998</v>
      </c>
      <c r="G2547" s="400">
        <v>6.1902999999999997</v>
      </c>
      <c r="H2547" s="400">
        <v>4.4866000000000001</v>
      </c>
      <c r="I2547" s="400">
        <v>6.8094999999999999</v>
      </c>
      <c r="J2547" s="400">
        <v>6.4332000000000003</v>
      </c>
      <c r="K2547" s="400">
        <v>5.6326999999999998</v>
      </c>
      <c r="L2547" s="400">
        <v>9.6006999999999998</v>
      </c>
      <c r="M2547" s="400">
        <v>5.8434999999999997</v>
      </c>
      <c r="N2547" s="400">
        <v>6.6847000000000003</v>
      </c>
      <c r="O2547" s="400">
        <v>3.7637</v>
      </c>
      <c r="P2547" s="399">
        <v>2.504</v>
      </c>
      <c r="Q2547" s="399">
        <v>5.4729999999999999</v>
      </c>
      <c r="R2547" s="399">
        <v>5.4843000000000002</v>
      </c>
      <c r="S2547" s="399">
        <v>5.4051999999999998</v>
      </c>
      <c r="T2547" s="399">
        <v>13.640499999999999</v>
      </c>
      <c r="U2547" s="399">
        <v>12.086</v>
      </c>
      <c r="V2547" s="399">
        <v>3.3803000000000001</v>
      </c>
      <c r="W2547" s="399">
        <v>3.6678000000000002</v>
      </c>
      <c r="X2547" s="399">
        <v>1.9238999999999999</v>
      </c>
      <c r="Y2547" s="399">
        <v>5.2637</v>
      </c>
      <c r="Z2547" s="399">
        <v>10.6249</v>
      </c>
    </row>
    <row r="2548" spans="1:26">
      <c r="A2548" s="402">
        <v>46211</v>
      </c>
      <c r="B2548" s="400">
        <v>0.52559999999999996</v>
      </c>
      <c r="C2548" s="400">
        <v>0.4617</v>
      </c>
      <c r="D2548" s="400">
        <v>1.8832</v>
      </c>
      <c r="E2548" s="400">
        <v>1.7639</v>
      </c>
      <c r="F2548" s="400">
        <v>6.2778999999999998</v>
      </c>
      <c r="G2548" s="400">
        <v>6.1536999999999997</v>
      </c>
      <c r="H2548" s="400">
        <v>4.4706999999999999</v>
      </c>
      <c r="I2548" s="400">
        <v>6.7672999999999996</v>
      </c>
      <c r="J2548" s="400">
        <v>6.4071999999999996</v>
      </c>
      <c r="K2548" s="400">
        <v>5.6233000000000004</v>
      </c>
      <c r="L2548" s="400">
        <v>9.5671999999999997</v>
      </c>
      <c r="M2548" s="400">
        <v>5.8318000000000003</v>
      </c>
      <c r="N2548" s="400">
        <v>6.6727999999999996</v>
      </c>
      <c r="O2548" s="400">
        <v>3.758</v>
      </c>
      <c r="P2548" s="399">
        <v>2.5192000000000001</v>
      </c>
      <c r="Q2548" s="399">
        <v>5.4630999999999998</v>
      </c>
      <c r="R2548" s="399">
        <v>5.4741999999999997</v>
      </c>
      <c r="S2548" s="399">
        <v>5.3964999999999996</v>
      </c>
      <c r="T2548" s="399">
        <v>13.5756</v>
      </c>
      <c r="U2548" s="399">
        <v>12.028499999999999</v>
      </c>
      <c r="V2548" s="399">
        <v>3.375</v>
      </c>
      <c r="W2548" s="399">
        <v>3.6623999999999999</v>
      </c>
      <c r="X2548" s="399">
        <v>1.9189000000000001</v>
      </c>
      <c r="Y2548" s="399">
        <v>5.2538999999999998</v>
      </c>
      <c r="Z2548" s="399">
        <v>10.5875</v>
      </c>
    </row>
    <row r="2549" spans="1:26">
      <c r="A2549" s="402">
        <v>46212</v>
      </c>
      <c r="B2549" s="400">
        <v>0.52310000000000001</v>
      </c>
      <c r="C2549" s="400">
        <v>0.45910000000000001</v>
      </c>
      <c r="D2549" s="400">
        <v>1.8815</v>
      </c>
      <c r="E2549" s="400">
        <v>1.762</v>
      </c>
      <c r="F2549" s="400">
        <v>6.2873000000000001</v>
      </c>
      <c r="G2549" s="400">
        <v>6.1608999999999998</v>
      </c>
      <c r="H2549" s="400">
        <v>4.4718999999999998</v>
      </c>
      <c r="I2549" s="400">
        <v>6.7765000000000004</v>
      </c>
      <c r="J2549" s="400">
        <v>6.4108999999999998</v>
      </c>
      <c r="K2549" s="400">
        <v>5.6241000000000003</v>
      </c>
      <c r="L2549" s="400">
        <v>9.5563000000000002</v>
      </c>
      <c r="M2549" s="400">
        <v>5.8308999999999997</v>
      </c>
      <c r="N2549" s="400">
        <v>6.6718999999999999</v>
      </c>
      <c r="O2549" s="400">
        <v>3.7563</v>
      </c>
      <c r="P2549" s="399">
        <v>2.5156000000000001</v>
      </c>
      <c r="Q2549" s="399">
        <v>5.4591000000000003</v>
      </c>
      <c r="R2549" s="399">
        <v>5.4744000000000002</v>
      </c>
      <c r="S2549" s="399">
        <v>5.3963000000000001</v>
      </c>
      <c r="T2549" s="399">
        <v>13.5909</v>
      </c>
      <c r="U2549" s="399">
        <v>12.04</v>
      </c>
      <c r="V2549" s="399">
        <v>3.3731</v>
      </c>
      <c r="W2549" s="399">
        <v>3.6606999999999998</v>
      </c>
      <c r="X2549" s="399">
        <v>1.9172</v>
      </c>
      <c r="Y2549" s="399">
        <v>5.2538</v>
      </c>
      <c r="Z2549" s="399">
        <v>10.5936</v>
      </c>
    </row>
    <row r="2550" spans="1:26">
      <c r="A2550" s="402">
        <v>46213</v>
      </c>
      <c r="B2550" s="400">
        <v>0.52039999999999997</v>
      </c>
      <c r="C2550" s="400">
        <v>0.45639999999999997</v>
      </c>
      <c r="D2550" s="400">
        <v>1.8788</v>
      </c>
      <c r="E2550" s="400">
        <v>1.7593000000000001</v>
      </c>
      <c r="F2550" s="400">
        <v>6.2930999999999999</v>
      </c>
      <c r="G2550" s="400">
        <v>6.1666999999999996</v>
      </c>
      <c r="H2550" s="400">
        <v>4.4715999999999996</v>
      </c>
      <c r="I2550" s="400">
        <v>6.7824999999999998</v>
      </c>
      <c r="J2550" s="400">
        <v>6.4192</v>
      </c>
      <c r="K2550" s="400">
        <v>5.6211000000000002</v>
      </c>
      <c r="L2550" s="400">
        <v>9.6049000000000007</v>
      </c>
      <c r="M2550" s="400">
        <v>5.8242000000000003</v>
      </c>
      <c r="N2550" s="400">
        <v>6.6627000000000001</v>
      </c>
      <c r="O2550" s="400">
        <v>3.7517</v>
      </c>
      <c r="P2550" s="399">
        <v>2.5127000000000002</v>
      </c>
      <c r="Q2550" s="399">
        <v>5.4617000000000004</v>
      </c>
      <c r="R2550" s="399">
        <v>5.4725000000000001</v>
      </c>
      <c r="S2550" s="399">
        <v>5.3943000000000003</v>
      </c>
      <c r="T2550" s="399">
        <v>13.601900000000001</v>
      </c>
      <c r="U2550" s="399">
        <v>12.051399999999999</v>
      </c>
      <c r="V2550" s="399">
        <v>3.371</v>
      </c>
      <c r="W2550" s="399">
        <v>3.6566999999999998</v>
      </c>
      <c r="X2550" s="399">
        <v>1.9148000000000001</v>
      </c>
      <c r="Y2550" s="399">
        <v>5.2522000000000002</v>
      </c>
      <c r="Z2550" s="399">
        <v>10.595800000000001</v>
      </c>
    </row>
    <row r="2551" spans="1:26">
      <c r="A2551" s="402">
        <v>46216</v>
      </c>
      <c r="B2551" s="400">
        <v>0.5121</v>
      </c>
      <c r="C2551" s="400">
        <v>0.44819999999999999</v>
      </c>
      <c r="D2551" s="400">
        <v>1.8694999999999999</v>
      </c>
      <c r="E2551" s="400">
        <v>1.7503</v>
      </c>
      <c r="F2551" s="400">
        <v>6.2762000000000002</v>
      </c>
      <c r="G2551" s="400">
        <v>6.1493000000000002</v>
      </c>
      <c r="H2551" s="400">
        <v>4.4606000000000003</v>
      </c>
      <c r="I2551" s="400">
        <v>6.766</v>
      </c>
      <c r="J2551" s="400">
        <v>6.4001000000000001</v>
      </c>
      <c r="K2551" s="400">
        <v>5.5979999999999999</v>
      </c>
      <c r="L2551" s="400">
        <v>9.6096000000000004</v>
      </c>
      <c r="M2551" s="400">
        <v>5.8025000000000002</v>
      </c>
      <c r="N2551" s="400">
        <v>6.6357999999999997</v>
      </c>
      <c r="O2551" s="400">
        <v>3.7404999999999999</v>
      </c>
      <c r="P2551" s="399">
        <v>2.5070000000000001</v>
      </c>
      <c r="Q2551" s="399">
        <v>5.4493999999999998</v>
      </c>
      <c r="R2551" s="399">
        <v>5.4615999999999998</v>
      </c>
      <c r="S2551" s="399">
        <v>5.3837000000000002</v>
      </c>
      <c r="T2551" s="399">
        <v>13.581</v>
      </c>
      <c r="U2551" s="399">
        <v>12.0284</v>
      </c>
      <c r="V2551" s="399">
        <v>3.3624999999999998</v>
      </c>
      <c r="W2551" s="399">
        <v>3.6461999999999999</v>
      </c>
      <c r="X2551" s="399">
        <v>1.9061999999999999</v>
      </c>
      <c r="Y2551" s="399">
        <v>5.2419000000000002</v>
      </c>
      <c r="Z2551" s="399">
        <v>10.58</v>
      </c>
    </row>
    <row r="2552" spans="1:26">
      <c r="A2552" s="402">
        <v>46217</v>
      </c>
      <c r="B2552" s="400">
        <v>0.50949999999999995</v>
      </c>
      <c r="C2552" s="400">
        <v>0.44550000000000001</v>
      </c>
      <c r="D2552" s="400">
        <v>1.8668</v>
      </c>
      <c r="E2552" s="400">
        <v>1.7476</v>
      </c>
      <c r="F2552" s="400">
        <v>6.2758000000000003</v>
      </c>
      <c r="G2552" s="400">
        <v>6.1485000000000003</v>
      </c>
      <c r="H2552" s="400">
        <v>4.4569000000000001</v>
      </c>
      <c r="I2552" s="400">
        <v>6.7656999999999998</v>
      </c>
      <c r="J2552" s="400">
        <v>6.4073000000000002</v>
      </c>
      <c r="K2552" s="400">
        <v>5.5975999999999999</v>
      </c>
      <c r="L2552" s="400">
        <v>9.6735000000000007</v>
      </c>
      <c r="M2552" s="400">
        <v>5.7957999999999998</v>
      </c>
      <c r="N2552" s="400">
        <v>6.6285999999999996</v>
      </c>
      <c r="O2552" s="400">
        <v>3.7376999999999998</v>
      </c>
      <c r="P2552" s="399">
        <v>2.5243000000000002</v>
      </c>
      <c r="Q2552" s="399">
        <v>5.4402999999999997</v>
      </c>
      <c r="R2552" s="399">
        <v>5.4588000000000001</v>
      </c>
      <c r="S2552" s="399">
        <v>5.3810000000000002</v>
      </c>
      <c r="T2552" s="399">
        <v>13.582800000000001</v>
      </c>
      <c r="U2552" s="399">
        <v>12.0298</v>
      </c>
      <c r="V2552" s="399">
        <v>3.359</v>
      </c>
      <c r="W2552" s="399">
        <v>3.6432000000000002</v>
      </c>
      <c r="X2552" s="399">
        <v>1.9032</v>
      </c>
      <c r="Y2552" s="399">
        <v>5.2389000000000001</v>
      </c>
      <c r="Z2552" s="399">
        <v>10.575699999999999</v>
      </c>
    </row>
    <row r="2553" spans="1:26">
      <c r="A2553" s="402">
        <v>46218</v>
      </c>
      <c r="B2553" s="400">
        <v>0.50690000000000002</v>
      </c>
      <c r="C2553" s="400">
        <v>0.443</v>
      </c>
      <c r="D2553" s="400">
        <v>1.8653</v>
      </c>
      <c r="E2553" s="400">
        <v>1.7467999999999999</v>
      </c>
      <c r="F2553" s="400">
        <v>6.2652999999999999</v>
      </c>
      <c r="G2553" s="400">
        <v>6.1379000000000001</v>
      </c>
      <c r="H2553" s="400">
        <v>4.452</v>
      </c>
      <c r="I2553" s="400">
        <v>6.7553999999999998</v>
      </c>
      <c r="J2553" s="400">
        <v>6.4062999999999999</v>
      </c>
      <c r="K2553" s="400">
        <v>5.6012000000000004</v>
      </c>
      <c r="L2553" s="400">
        <v>9.6755999999999993</v>
      </c>
      <c r="M2553" s="400">
        <v>5.8029000000000002</v>
      </c>
      <c r="N2553" s="400">
        <v>6.6413000000000002</v>
      </c>
      <c r="O2553" s="400">
        <v>3.7441</v>
      </c>
      <c r="P2553" s="399">
        <v>2.5219999999999998</v>
      </c>
      <c r="Q2553" s="399">
        <v>5.4444999999999997</v>
      </c>
      <c r="R2553" s="399">
        <v>5.4583000000000004</v>
      </c>
      <c r="S2553" s="399">
        <v>5.3891</v>
      </c>
      <c r="T2553" s="399">
        <v>13.565799999999999</v>
      </c>
      <c r="U2553" s="399">
        <v>12.007400000000001</v>
      </c>
      <c r="V2553" s="399">
        <v>3.3536999999999999</v>
      </c>
      <c r="W2553" s="399">
        <v>3.6471</v>
      </c>
      <c r="X2553" s="399">
        <v>1.9004000000000001</v>
      </c>
      <c r="Y2553" s="399">
        <v>5.2355999999999998</v>
      </c>
      <c r="Z2553" s="399">
        <v>10.566800000000001</v>
      </c>
    </row>
    <row r="2554" spans="1:26">
      <c r="A2554" s="402">
        <v>46219</v>
      </c>
      <c r="B2554" s="400">
        <v>0.50429999999999997</v>
      </c>
      <c r="C2554" s="400">
        <v>0.44069999999999998</v>
      </c>
      <c r="D2554" s="400">
        <v>1.8622000000000001</v>
      </c>
      <c r="E2554" s="400">
        <v>1.7441</v>
      </c>
      <c r="F2554" s="400">
        <v>6.2514000000000003</v>
      </c>
      <c r="G2554" s="400">
        <v>6.1219999999999999</v>
      </c>
      <c r="H2554" s="400">
        <v>4.4478</v>
      </c>
      <c r="I2554" s="400">
        <v>6.7413999999999996</v>
      </c>
      <c r="J2554" s="400">
        <v>6.3959000000000001</v>
      </c>
      <c r="K2554" s="400">
        <v>5.5979999999999999</v>
      </c>
      <c r="L2554" s="400">
        <v>9.6430000000000007</v>
      </c>
      <c r="M2554" s="400">
        <v>5.8036000000000003</v>
      </c>
      <c r="N2554" s="400">
        <v>6.6440999999999999</v>
      </c>
      <c r="O2554" s="400">
        <v>3.7418</v>
      </c>
      <c r="P2554" s="399">
        <v>2.524</v>
      </c>
      <c r="Q2554" s="399">
        <v>5.4413</v>
      </c>
      <c r="R2554" s="399">
        <v>5.4550000000000001</v>
      </c>
      <c r="S2554" s="399">
        <v>5.3852000000000002</v>
      </c>
      <c r="T2554" s="399">
        <v>13.5444</v>
      </c>
      <c r="U2554" s="399">
        <v>11.981999999999999</v>
      </c>
      <c r="V2554" s="399">
        <v>3.3491</v>
      </c>
      <c r="W2554" s="399">
        <v>3.6442999999999999</v>
      </c>
      <c r="X2554" s="399">
        <v>1.8976</v>
      </c>
      <c r="Y2554" s="399">
        <v>5.2328999999999999</v>
      </c>
      <c r="Z2554" s="399">
        <v>10.5594</v>
      </c>
    </row>
    <row r="2555" spans="1:26">
      <c r="A2555" s="402">
        <v>46220</v>
      </c>
      <c r="B2555" s="400">
        <v>0.50160000000000005</v>
      </c>
      <c r="C2555" s="400">
        <v>0.438</v>
      </c>
      <c r="D2555" s="400">
        <v>1.8592</v>
      </c>
      <c r="E2555" s="400">
        <v>1.7411000000000001</v>
      </c>
      <c r="F2555" s="400">
        <v>6.2606000000000002</v>
      </c>
      <c r="G2555" s="400">
        <v>6.1242000000000001</v>
      </c>
      <c r="H2555" s="400">
        <v>4.4478</v>
      </c>
      <c r="I2555" s="400">
        <v>6.7512999999999996</v>
      </c>
      <c r="J2555" s="400">
        <v>6.3986000000000001</v>
      </c>
      <c r="K2555" s="400">
        <v>5.6035000000000004</v>
      </c>
      <c r="L2555" s="400">
        <v>9.6196999999999999</v>
      </c>
      <c r="M2555" s="400">
        <v>5.8045</v>
      </c>
      <c r="N2555" s="400">
        <v>6.6452</v>
      </c>
      <c r="O2555" s="400">
        <v>3.7343000000000002</v>
      </c>
      <c r="P2555" s="399">
        <v>2.5390000000000001</v>
      </c>
      <c r="Q2555" s="399">
        <v>5.4359000000000002</v>
      </c>
      <c r="R2555" s="399">
        <v>5.4523000000000001</v>
      </c>
      <c r="S2555" s="399">
        <v>5.3819999999999997</v>
      </c>
      <c r="T2555" s="399">
        <v>13.564500000000001</v>
      </c>
      <c r="U2555" s="399">
        <v>11.9885</v>
      </c>
      <c r="V2555" s="399">
        <v>3.3454000000000002</v>
      </c>
      <c r="W2555" s="399">
        <v>3.6375999999999999</v>
      </c>
      <c r="X2555" s="399">
        <v>1.8949</v>
      </c>
      <c r="Y2555" s="399">
        <v>5.2306999999999997</v>
      </c>
      <c r="Z2555" s="399">
        <v>10.5684</v>
      </c>
    </row>
    <row r="2556" spans="1:26">
      <c r="A2556" s="402">
        <v>46223</v>
      </c>
      <c r="B2556" s="400">
        <v>0.49340000000000001</v>
      </c>
      <c r="C2556" s="400">
        <v>0.4299</v>
      </c>
      <c r="D2556" s="400">
        <v>1.8511</v>
      </c>
      <c r="E2556" s="400">
        <v>1.7331000000000001</v>
      </c>
      <c r="F2556" s="400">
        <v>6.2407000000000004</v>
      </c>
      <c r="G2556" s="400">
        <v>6.1070000000000002</v>
      </c>
      <c r="H2556" s="400">
        <v>4.4371</v>
      </c>
      <c r="I2556" s="400">
        <v>6.7309000000000001</v>
      </c>
      <c r="J2556" s="400">
        <v>6.3758999999999997</v>
      </c>
      <c r="K2556" s="400">
        <v>5.5773999999999999</v>
      </c>
      <c r="L2556" s="400">
        <v>9.6117000000000008</v>
      </c>
      <c r="M2556" s="400">
        <v>5.7835999999999999</v>
      </c>
      <c r="N2556" s="400">
        <v>6.6193</v>
      </c>
      <c r="O2556" s="400">
        <v>3.7261000000000002</v>
      </c>
      <c r="P2556" s="399">
        <v>2.5339999999999998</v>
      </c>
      <c r="Q2556" s="399">
        <v>5.4269999999999996</v>
      </c>
      <c r="R2556" s="399">
        <v>5.4432999999999998</v>
      </c>
      <c r="S2556" s="399">
        <v>5.3733000000000004</v>
      </c>
      <c r="T2556" s="399">
        <v>13.535399999999999</v>
      </c>
      <c r="U2556" s="399">
        <v>11.9648</v>
      </c>
      <c r="V2556" s="399">
        <v>3.3348</v>
      </c>
      <c r="W2556" s="399">
        <v>3.6286</v>
      </c>
      <c r="X2556" s="399">
        <v>1.887</v>
      </c>
      <c r="Y2556" s="399">
        <v>5.2218</v>
      </c>
      <c r="Z2556" s="399">
        <v>10.5497</v>
      </c>
    </row>
    <row r="2557" spans="1:26">
      <c r="A2557" s="402">
        <v>46224</v>
      </c>
      <c r="B2557" s="400">
        <v>0.49080000000000001</v>
      </c>
      <c r="C2557" s="400">
        <v>0.42720000000000002</v>
      </c>
      <c r="D2557" s="400">
        <v>1.8481000000000001</v>
      </c>
      <c r="E2557" s="400">
        <v>1.7301</v>
      </c>
      <c r="F2557" s="400">
        <v>6.2329999999999997</v>
      </c>
      <c r="G2557" s="400">
        <v>6.1005000000000003</v>
      </c>
      <c r="H2557" s="400">
        <v>4.4321000000000002</v>
      </c>
      <c r="I2557" s="400">
        <v>6.7233000000000001</v>
      </c>
      <c r="J2557" s="400">
        <v>6.3677000000000001</v>
      </c>
      <c r="K2557" s="400">
        <v>5.5666000000000002</v>
      </c>
      <c r="L2557" s="400">
        <v>9.6052</v>
      </c>
      <c r="M2557" s="400">
        <v>5.7708000000000004</v>
      </c>
      <c r="N2557" s="400">
        <v>6.6025999999999998</v>
      </c>
      <c r="O2557" s="400">
        <v>3.7216</v>
      </c>
      <c r="P2557" s="399">
        <v>2.5270000000000001</v>
      </c>
      <c r="Q2557" s="399">
        <v>5.4297000000000004</v>
      </c>
      <c r="R2557" s="399">
        <v>5.4394</v>
      </c>
      <c r="S2557" s="399">
        <v>5.3696999999999999</v>
      </c>
      <c r="T2557" s="399">
        <v>13.5251</v>
      </c>
      <c r="U2557" s="399">
        <v>11.955299999999999</v>
      </c>
      <c r="V2557" s="399">
        <v>3.3321000000000001</v>
      </c>
      <c r="W2557" s="399">
        <v>3.6248</v>
      </c>
      <c r="X2557" s="399">
        <v>1.8841000000000001</v>
      </c>
      <c r="Y2557" s="399">
        <v>5.218</v>
      </c>
      <c r="Z2557" s="399">
        <v>10.540900000000001</v>
      </c>
    </row>
    <row r="2558" spans="1:26">
      <c r="A2558" s="402">
        <v>46225</v>
      </c>
      <c r="B2558" s="400">
        <v>0.48799999999999999</v>
      </c>
      <c r="C2558" s="400">
        <v>0.4244</v>
      </c>
      <c r="D2558" s="400">
        <v>1.8447</v>
      </c>
      <c r="E2558" s="400">
        <v>1.7267999999999999</v>
      </c>
      <c r="F2558" s="400">
        <v>6.2309999999999999</v>
      </c>
      <c r="G2558" s="400">
        <v>6.0963000000000003</v>
      </c>
      <c r="H2558" s="400">
        <v>4.4279999999999999</v>
      </c>
      <c r="I2558" s="400">
        <v>6.7218</v>
      </c>
      <c r="J2558" s="400">
        <v>6.3628</v>
      </c>
      <c r="K2558" s="400">
        <v>5.5564999999999998</v>
      </c>
      <c r="L2558" s="400">
        <v>9.6046999999999993</v>
      </c>
      <c r="M2558" s="400">
        <v>5.7614999999999998</v>
      </c>
      <c r="N2558" s="400">
        <v>6.5909000000000004</v>
      </c>
      <c r="O2558" s="400">
        <v>3.7174</v>
      </c>
      <c r="P2558" s="399">
        <v>2.5364</v>
      </c>
      <c r="Q2558" s="399">
        <v>5.4218000000000002</v>
      </c>
      <c r="R2558" s="399">
        <v>5.4352</v>
      </c>
      <c r="S2558" s="399">
        <v>5.3657000000000004</v>
      </c>
      <c r="T2558" s="399">
        <v>13.5261</v>
      </c>
      <c r="U2558" s="399">
        <v>11.9512</v>
      </c>
      <c r="V2558" s="399">
        <v>3.3275999999999999</v>
      </c>
      <c r="W2558" s="399">
        <v>3.6204999999999998</v>
      </c>
      <c r="X2558" s="399">
        <v>1.8807</v>
      </c>
      <c r="Y2558" s="399">
        <v>5.2146999999999997</v>
      </c>
      <c r="Z2558" s="399">
        <v>10.5375</v>
      </c>
    </row>
    <row r="2559" spans="1:26">
      <c r="A2559" s="402">
        <v>46226</v>
      </c>
      <c r="B2559" s="400">
        <v>0.48530000000000001</v>
      </c>
      <c r="C2559" s="400">
        <v>0.42170000000000002</v>
      </c>
      <c r="D2559" s="400">
        <v>1.8411</v>
      </c>
      <c r="E2559" s="400">
        <v>1.7235</v>
      </c>
      <c r="F2559" s="400">
        <v>6.2161</v>
      </c>
      <c r="G2559" s="400">
        <v>6.0819000000000001</v>
      </c>
      <c r="H2559" s="400">
        <v>4.4199000000000002</v>
      </c>
      <c r="I2559" s="400">
        <v>6.7072000000000003</v>
      </c>
      <c r="J2559" s="400">
        <v>6.3498000000000001</v>
      </c>
      <c r="K2559" s="400">
        <v>5.5449000000000002</v>
      </c>
      <c r="L2559" s="400">
        <v>9.5927000000000007</v>
      </c>
      <c r="M2559" s="400">
        <v>5.7495000000000003</v>
      </c>
      <c r="N2559" s="400">
        <v>6.5754999999999999</v>
      </c>
      <c r="O2559" s="400">
        <v>3.7096</v>
      </c>
      <c r="P2559" s="399">
        <v>2.5895999999999999</v>
      </c>
      <c r="Q2559" s="399">
        <v>5.4088000000000003</v>
      </c>
      <c r="R2559" s="399">
        <v>5.4295</v>
      </c>
      <c r="S2559" s="399">
        <v>5.3602999999999996</v>
      </c>
      <c r="T2559" s="399">
        <v>13.506</v>
      </c>
      <c r="U2559" s="399">
        <v>11.930400000000001</v>
      </c>
      <c r="V2559" s="399">
        <v>3.3227000000000002</v>
      </c>
      <c r="W2559" s="399">
        <v>3.6135999999999999</v>
      </c>
      <c r="X2559" s="399">
        <v>1.8773</v>
      </c>
      <c r="Y2559" s="399">
        <v>5.2089999999999996</v>
      </c>
      <c r="Z2559" s="399">
        <v>10.5192</v>
      </c>
    </row>
    <row r="2560" spans="1:26">
      <c r="A2560" s="402">
        <v>46227</v>
      </c>
      <c r="B2560" s="400">
        <v>0.48280000000000001</v>
      </c>
      <c r="C2560" s="400">
        <v>0.41899999999999998</v>
      </c>
      <c r="D2560" s="400">
        <v>1.8393999999999999</v>
      </c>
      <c r="E2560" s="400">
        <v>1.7215</v>
      </c>
      <c r="F2560" s="400">
        <v>6.2289000000000003</v>
      </c>
      <c r="G2560" s="400">
        <v>6.0930999999999997</v>
      </c>
      <c r="H2560" s="400">
        <v>4.4211</v>
      </c>
      <c r="I2560" s="400">
        <v>6.7199</v>
      </c>
      <c r="J2560" s="400">
        <v>6.3518999999999997</v>
      </c>
      <c r="K2560" s="400">
        <v>5.5449000000000002</v>
      </c>
      <c r="L2560" s="400">
        <v>9.5587</v>
      </c>
      <c r="M2560" s="400">
        <v>5.7462999999999997</v>
      </c>
      <c r="N2560" s="400">
        <v>6.5705</v>
      </c>
      <c r="O2560" s="400">
        <v>3.7065999999999999</v>
      </c>
      <c r="P2560" s="399">
        <v>2.5882999999999998</v>
      </c>
      <c r="Q2560" s="399">
        <v>5.4131999999999998</v>
      </c>
      <c r="R2560" s="399">
        <v>5.43</v>
      </c>
      <c r="S2560" s="399">
        <v>5.3602999999999996</v>
      </c>
      <c r="T2560" s="399">
        <v>13.527900000000001</v>
      </c>
      <c r="U2560" s="399">
        <v>11.9506</v>
      </c>
      <c r="V2560" s="399">
        <v>3.3184</v>
      </c>
      <c r="W2560" s="399">
        <v>3.6103000000000001</v>
      </c>
      <c r="X2560" s="399">
        <v>1.8756999999999999</v>
      </c>
      <c r="Y2560" s="399">
        <v>5.2092000000000001</v>
      </c>
      <c r="Z2560" s="399">
        <v>10.525700000000001</v>
      </c>
    </row>
    <row r="2561" spans="1:26">
      <c r="A2561" s="402">
        <v>46230</v>
      </c>
      <c r="B2561" s="400">
        <v>0.4748</v>
      </c>
      <c r="C2561" s="400">
        <v>0.41099999999999998</v>
      </c>
      <c r="D2561" s="400">
        <v>1.8325</v>
      </c>
      <c r="E2561" s="400">
        <v>1.7141999999999999</v>
      </c>
      <c r="F2561" s="400">
        <v>6.2396000000000003</v>
      </c>
      <c r="G2561" s="400">
        <v>6.1017000000000001</v>
      </c>
      <c r="H2561" s="400">
        <v>4.4203000000000001</v>
      </c>
      <c r="I2561" s="400">
        <v>6.7304000000000004</v>
      </c>
      <c r="J2561" s="400">
        <v>6.3592000000000004</v>
      </c>
      <c r="K2561" s="400">
        <v>5.5518999999999998</v>
      </c>
      <c r="L2561" s="400">
        <v>9.5579999999999998</v>
      </c>
      <c r="M2561" s="400">
        <v>5.7500999999999998</v>
      </c>
      <c r="N2561" s="400">
        <v>6.5766999999999998</v>
      </c>
      <c r="O2561" s="400">
        <v>3.6970000000000001</v>
      </c>
      <c r="P2561" s="399">
        <v>2.5562999999999998</v>
      </c>
      <c r="Q2561" s="399">
        <v>5.4203999999999999</v>
      </c>
      <c r="R2561" s="399">
        <v>5.4256000000000002</v>
      </c>
      <c r="S2561" s="399">
        <v>5.3552999999999997</v>
      </c>
      <c r="T2561" s="399">
        <v>13.5487</v>
      </c>
      <c r="U2561" s="399">
        <v>11.969200000000001</v>
      </c>
      <c r="V2561" s="399">
        <v>3.3109000000000002</v>
      </c>
      <c r="W2561" s="399">
        <v>3.6013000000000002</v>
      </c>
      <c r="X2561" s="399">
        <v>1.8692</v>
      </c>
      <c r="Y2561" s="399">
        <v>5.2050000000000001</v>
      </c>
      <c r="Z2561" s="399">
        <v>10.531499999999999</v>
      </c>
    </row>
    <row r="2562" spans="1:26">
      <c r="A2562" s="402">
        <v>46231</v>
      </c>
      <c r="B2562" s="400">
        <v>0.47220000000000001</v>
      </c>
      <c r="C2562" s="400">
        <v>0.4083</v>
      </c>
      <c r="D2562" s="400">
        <v>1.8304</v>
      </c>
      <c r="E2562" s="400">
        <v>1.712</v>
      </c>
      <c r="F2562" s="400">
        <v>6.2423999999999999</v>
      </c>
      <c r="G2562" s="400">
        <v>6.1036000000000001</v>
      </c>
      <c r="H2562" s="400">
        <v>4.4187000000000003</v>
      </c>
      <c r="I2562" s="400">
        <v>6.7331000000000003</v>
      </c>
      <c r="J2562" s="400">
        <v>6.3642000000000003</v>
      </c>
      <c r="K2562" s="400">
        <v>5.5632000000000001</v>
      </c>
      <c r="L2562" s="400">
        <v>9.5556000000000001</v>
      </c>
      <c r="M2562" s="400">
        <v>5.7545000000000002</v>
      </c>
      <c r="N2562" s="400">
        <v>6.5846</v>
      </c>
      <c r="O2562" s="400">
        <v>3.6919</v>
      </c>
      <c r="P2562" s="399">
        <v>2.5442</v>
      </c>
      <c r="Q2562" s="399">
        <v>5.4219999999999997</v>
      </c>
      <c r="R2562" s="399">
        <v>5.4245999999999999</v>
      </c>
      <c r="S2562" s="399">
        <v>5.3539000000000003</v>
      </c>
      <c r="T2562" s="399">
        <v>13.5541</v>
      </c>
      <c r="U2562" s="399">
        <v>11.9741</v>
      </c>
      <c r="V2562" s="399">
        <v>3.3077999999999999</v>
      </c>
      <c r="W2562" s="399">
        <v>3.5966999999999998</v>
      </c>
      <c r="X2562" s="399">
        <v>1.8672</v>
      </c>
      <c r="Y2562" s="399">
        <v>5.2034000000000002</v>
      </c>
      <c r="Z2562" s="399">
        <v>10.531499999999999</v>
      </c>
    </row>
    <row r="2563" spans="1:26">
      <c r="A2563" s="402">
        <v>46232</v>
      </c>
      <c r="B2563" s="400">
        <v>0.46929999999999999</v>
      </c>
      <c r="C2563" s="400">
        <v>0.40550000000000003</v>
      </c>
      <c r="D2563" s="400">
        <v>1.8267</v>
      </c>
      <c r="E2563" s="400">
        <v>1.7084999999999999</v>
      </c>
      <c r="F2563" s="400">
        <v>6.2263000000000002</v>
      </c>
      <c r="G2563" s="400">
        <v>6.0854999999999997</v>
      </c>
      <c r="H2563" s="400">
        <v>4.4105999999999996</v>
      </c>
      <c r="I2563" s="400">
        <v>6.7172000000000001</v>
      </c>
      <c r="J2563" s="400">
        <v>6.3417000000000003</v>
      </c>
      <c r="K2563" s="400">
        <v>5.5179999999999998</v>
      </c>
      <c r="L2563" s="400">
        <v>9.5716000000000001</v>
      </c>
      <c r="M2563" s="400">
        <v>5.7207999999999997</v>
      </c>
      <c r="N2563" s="400">
        <v>6.5378999999999996</v>
      </c>
      <c r="O2563" s="400">
        <v>3.6873999999999998</v>
      </c>
      <c r="P2563" s="399">
        <v>2.5813000000000001</v>
      </c>
      <c r="Q2563" s="399">
        <v>5.4146000000000001</v>
      </c>
      <c r="R2563" s="399">
        <v>5.4184999999999999</v>
      </c>
      <c r="S2563" s="399">
        <v>5.3482000000000003</v>
      </c>
      <c r="T2563" s="399">
        <v>13.5322</v>
      </c>
      <c r="U2563" s="399">
        <v>11.946300000000001</v>
      </c>
      <c r="V2563" s="399">
        <v>3.3016000000000001</v>
      </c>
      <c r="W2563" s="399">
        <v>3.5918000000000001</v>
      </c>
      <c r="X2563" s="399">
        <v>1.8634999999999999</v>
      </c>
      <c r="Y2563" s="399">
        <v>5.1974999999999998</v>
      </c>
      <c r="Z2563" s="399">
        <v>10.5158</v>
      </c>
    </row>
    <row r="2564" spans="1:26">
      <c r="A2564" s="402">
        <v>46233</v>
      </c>
      <c r="B2564" s="400">
        <v>0.46679999999999999</v>
      </c>
      <c r="C2564" s="400">
        <v>0.40289999999999998</v>
      </c>
      <c r="D2564" s="400">
        <v>1.8249</v>
      </c>
      <c r="E2564" s="400">
        <v>1.7060999999999999</v>
      </c>
      <c r="F2564" s="400">
        <v>6.2145999999999999</v>
      </c>
      <c r="G2564" s="400">
        <v>6.0724999999999998</v>
      </c>
      <c r="H2564" s="400">
        <v>4.4051999999999998</v>
      </c>
      <c r="I2564" s="400">
        <v>6.7058999999999997</v>
      </c>
      <c r="J2564" s="400">
        <v>6.3414999999999999</v>
      </c>
      <c r="K2564" s="400">
        <v>5.5134999999999996</v>
      </c>
      <c r="L2564" s="400">
        <v>9.5505999999999993</v>
      </c>
      <c r="M2564" s="400">
        <v>5.7164999999999999</v>
      </c>
      <c r="N2564" s="400">
        <v>6.5404999999999998</v>
      </c>
      <c r="O2564" s="400">
        <v>3.6867000000000001</v>
      </c>
      <c r="P2564" s="399">
        <v>2.5893999999999999</v>
      </c>
      <c r="Q2564" s="399">
        <v>5.4089999999999998</v>
      </c>
      <c r="R2564" s="399">
        <v>5.4272</v>
      </c>
      <c r="S2564" s="399">
        <v>5.3455000000000004</v>
      </c>
      <c r="T2564" s="399">
        <v>13.529299999999999</v>
      </c>
      <c r="U2564" s="399">
        <v>11.924300000000001</v>
      </c>
      <c r="V2564" s="399">
        <v>3.3001</v>
      </c>
      <c r="W2564" s="399">
        <v>3.5903</v>
      </c>
      <c r="X2564" s="399">
        <v>1.8613</v>
      </c>
      <c r="Y2564" s="399">
        <v>5.1948999999999996</v>
      </c>
      <c r="Z2564" s="399">
        <v>10.5015</v>
      </c>
    </row>
    <row r="2565" spans="1:26">
      <c r="A2565" s="402">
        <v>46234</v>
      </c>
      <c r="B2565" s="400">
        <v>0.46400000000000002</v>
      </c>
      <c r="C2565" s="400">
        <v>0.40010000000000001</v>
      </c>
      <c r="D2565" s="400">
        <v>1.8218000000000001</v>
      </c>
      <c r="E2565" s="400">
        <v>1.7031000000000001</v>
      </c>
      <c r="F2565" s="400">
        <v>6.2061000000000002</v>
      </c>
      <c r="G2565" s="400">
        <v>6.0670999999999999</v>
      </c>
      <c r="H2565" s="400">
        <v>4.4010999999999996</v>
      </c>
      <c r="I2565" s="400">
        <v>6.6974999999999998</v>
      </c>
      <c r="J2565" s="400">
        <v>6.3341000000000003</v>
      </c>
      <c r="K2565" s="400">
        <v>5.5004999999999997</v>
      </c>
      <c r="L2565" s="400">
        <v>9.5434000000000001</v>
      </c>
      <c r="M2565" s="400">
        <v>5.7098000000000004</v>
      </c>
      <c r="N2565" s="400">
        <v>6.5327000000000002</v>
      </c>
      <c r="O2565" s="400">
        <v>3.6848999999999998</v>
      </c>
      <c r="P2565" s="399">
        <v>2.5651000000000002</v>
      </c>
      <c r="Q2565" s="399">
        <v>5.4092000000000002</v>
      </c>
      <c r="R2565" s="399">
        <v>5.4234</v>
      </c>
      <c r="S2565" s="399">
        <v>5.3421000000000003</v>
      </c>
      <c r="T2565" s="399">
        <v>13.516500000000001</v>
      </c>
      <c r="U2565" s="399">
        <v>11.916499999999999</v>
      </c>
      <c r="V2565" s="399">
        <v>3.2934999999999999</v>
      </c>
      <c r="W2565" s="399">
        <v>3.5874999999999999</v>
      </c>
      <c r="X2565" s="399">
        <v>1.8573</v>
      </c>
      <c r="Y2565" s="399">
        <v>5.1913</v>
      </c>
      <c r="Z2565" s="399">
        <v>10.496700000000001</v>
      </c>
    </row>
    <row r="2566" spans="1:26">
      <c r="A2566" s="402">
        <v>46237</v>
      </c>
      <c r="B2566" s="400">
        <v>0.54679999999999995</v>
      </c>
      <c r="C2566" s="400">
        <v>0.5141</v>
      </c>
      <c r="D2566" s="400">
        <v>1.8882000000000001</v>
      </c>
      <c r="E2566" s="400">
        <v>1.7777000000000001</v>
      </c>
      <c r="F2566" s="400">
        <v>6.2763999999999998</v>
      </c>
      <c r="G2566" s="400">
        <v>6.1372</v>
      </c>
      <c r="H2566" s="400">
        <v>4.4515000000000002</v>
      </c>
      <c r="I2566" s="400">
        <v>6.7739000000000003</v>
      </c>
      <c r="J2566" s="400">
        <v>6.3971</v>
      </c>
      <c r="K2566" s="400">
        <v>5.5580999999999996</v>
      </c>
      <c r="L2566" s="400">
        <v>9.5401000000000007</v>
      </c>
      <c r="M2566" s="400">
        <v>5.7619999999999996</v>
      </c>
      <c r="N2566" s="400">
        <v>6.5807000000000002</v>
      </c>
      <c r="O2566" s="400">
        <v>3.7574000000000001</v>
      </c>
      <c r="P2566" s="399">
        <v>2.6048</v>
      </c>
      <c r="Q2566" s="399">
        <v>5.4592999999999998</v>
      </c>
      <c r="R2566" s="399">
        <v>5.4904000000000002</v>
      </c>
      <c r="S2566" s="399">
        <v>5.4132999999999996</v>
      </c>
      <c r="T2566" s="399">
        <v>13.5718</v>
      </c>
      <c r="U2566" s="399">
        <v>12.1142</v>
      </c>
      <c r="V2566" s="399">
        <v>3.4146999999999998</v>
      </c>
      <c r="W2566" s="399">
        <v>3.6688999999999998</v>
      </c>
      <c r="X2566" s="399">
        <v>1.9166000000000001</v>
      </c>
      <c r="Y2566" s="399">
        <v>5.2393000000000001</v>
      </c>
      <c r="Z2566" s="399">
        <v>10.532500000000001</v>
      </c>
    </row>
    <row r="2567" spans="1:26">
      <c r="A2567" s="402">
        <v>46238</v>
      </c>
      <c r="B2567" s="400">
        <v>0.54430000000000001</v>
      </c>
      <c r="C2567" s="400">
        <v>0.51139999999999997</v>
      </c>
      <c r="D2567" s="400">
        <v>1.8864000000000001</v>
      </c>
      <c r="E2567" s="400">
        <v>1.7756000000000001</v>
      </c>
      <c r="F2567" s="400">
        <v>6.2849000000000004</v>
      </c>
      <c r="G2567" s="400">
        <v>6.1467000000000001</v>
      </c>
      <c r="H2567" s="400">
        <v>4.4532999999999996</v>
      </c>
      <c r="I2567" s="400">
        <v>6.7823000000000002</v>
      </c>
      <c r="J2567" s="400">
        <v>6.4035000000000002</v>
      </c>
      <c r="K2567" s="400">
        <v>5.5750999999999999</v>
      </c>
      <c r="L2567" s="400">
        <v>9.5297999999999998</v>
      </c>
      <c r="M2567" s="400">
        <v>5.7793000000000001</v>
      </c>
      <c r="N2567" s="400">
        <v>6.6048999999999998</v>
      </c>
      <c r="O2567" s="400">
        <v>3.7591000000000001</v>
      </c>
      <c r="P2567" s="399">
        <v>2.5728</v>
      </c>
      <c r="Q2567" s="399">
        <v>5.4626999999999999</v>
      </c>
      <c r="R2567" s="399">
        <v>5.4903000000000004</v>
      </c>
      <c r="S2567" s="399">
        <v>5.4128999999999996</v>
      </c>
      <c r="T2567" s="399">
        <v>13.5863</v>
      </c>
      <c r="U2567" s="399">
        <v>12.132</v>
      </c>
      <c r="V2567" s="399">
        <v>3.4138999999999999</v>
      </c>
      <c r="W2567" s="399">
        <v>3.6699000000000002</v>
      </c>
      <c r="X2567" s="399">
        <v>1.9149</v>
      </c>
      <c r="Y2567" s="399">
        <v>5.2397999999999998</v>
      </c>
      <c r="Z2567" s="399">
        <v>10.539</v>
      </c>
    </row>
    <row r="2568" spans="1:26">
      <c r="A2568" s="402">
        <v>46239</v>
      </c>
      <c r="B2568" s="400">
        <v>0.54169999999999996</v>
      </c>
      <c r="C2568" s="400">
        <v>0.50880000000000003</v>
      </c>
      <c r="D2568" s="400">
        <v>1.8837999999999999</v>
      </c>
      <c r="E2568" s="400">
        <v>1.7728999999999999</v>
      </c>
      <c r="F2568" s="400">
        <v>6.2877000000000001</v>
      </c>
      <c r="G2568" s="400">
        <v>6.1487999999999996</v>
      </c>
      <c r="H2568" s="400">
        <v>4.4527999999999999</v>
      </c>
      <c r="I2568" s="400">
        <v>6.7853000000000003</v>
      </c>
      <c r="J2568" s="400">
        <v>6.4080000000000004</v>
      </c>
      <c r="K2568" s="400">
        <v>5.5762999999999998</v>
      </c>
      <c r="L2568" s="400">
        <v>9.5431000000000008</v>
      </c>
      <c r="M2568" s="400">
        <v>5.7805999999999997</v>
      </c>
      <c r="N2568" s="400">
        <v>6.6090999999999998</v>
      </c>
      <c r="O2568" s="400">
        <v>3.7578</v>
      </c>
      <c r="P2568" s="399">
        <v>2.5554999999999999</v>
      </c>
      <c r="Q2568" s="399">
        <v>5.4633000000000003</v>
      </c>
      <c r="R2568" s="399">
        <v>5.4880000000000004</v>
      </c>
      <c r="S2568" s="399">
        <v>5.4107000000000003</v>
      </c>
      <c r="T2568" s="399">
        <v>13.593299999999999</v>
      </c>
      <c r="U2568" s="399">
        <v>12.1373</v>
      </c>
      <c r="V2568" s="399">
        <v>3.4127999999999998</v>
      </c>
      <c r="W2568" s="399">
        <v>3.6684999999999999</v>
      </c>
      <c r="X2568" s="399">
        <v>1.9125000000000001</v>
      </c>
      <c r="Y2568" s="399">
        <v>5.2382</v>
      </c>
      <c r="Z2568" s="399">
        <v>10.5427</v>
      </c>
    </row>
    <row r="2569" spans="1:26">
      <c r="A2569" s="402">
        <v>46240</v>
      </c>
      <c r="B2569" s="400">
        <v>0.53900000000000003</v>
      </c>
      <c r="C2569" s="400">
        <v>0.50600000000000001</v>
      </c>
      <c r="D2569" s="400">
        <v>1.8808</v>
      </c>
      <c r="E2569" s="400">
        <v>1.7699</v>
      </c>
      <c r="F2569" s="400">
        <v>6.2797000000000001</v>
      </c>
      <c r="G2569" s="400">
        <v>6.1402000000000001</v>
      </c>
      <c r="H2569" s="400">
        <v>4.4478</v>
      </c>
      <c r="I2569" s="400">
        <v>6.7773000000000003</v>
      </c>
      <c r="J2569" s="400">
        <v>6.3981000000000003</v>
      </c>
      <c r="K2569" s="400">
        <v>5.5587</v>
      </c>
      <c r="L2569" s="400">
        <v>9.5627999999999993</v>
      </c>
      <c r="M2569" s="400">
        <v>5.7638999999999996</v>
      </c>
      <c r="N2569" s="400">
        <v>6.5867000000000004</v>
      </c>
      <c r="O2569" s="400">
        <v>3.7542</v>
      </c>
      <c r="P2569" s="399">
        <v>2.5541999999999998</v>
      </c>
      <c r="Q2569" s="399">
        <v>5.4599000000000002</v>
      </c>
      <c r="R2569" s="399">
        <v>5.4840999999999998</v>
      </c>
      <c r="S2569" s="399">
        <v>5.4069000000000003</v>
      </c>
      <c r="T2569" s="399">
        <v>13.5823</v>
      </c>
      <c r="U2569" s="399">
        <v>12.124700000000001</v>
      </c>
      <c r="V2569" s="399">
        <v>3.4102999999999999</v>
      </c>
      <c r="W2569" s="399">
        <v>3.6652999999999998</v>
      </c>
      <c r="X2569" s="399">
        <v>1.9094</v>
      </c>
      <c r="Y2569" s="399">
        <v>5.2342000000000004</v>
      </c>
      <c r="Z2569" s="399">
        <v>10.534700000000001</v>
      </c>
    </row>
    <row r="2570" spans="1:26">
      <c r="A2570" s="402">
        <v>46241</v>
      </c>
      <c r="B2570" s="400">
        <v>0.5363</v>
      </c>
      <c r="C2570" s="400">
        <v>0.50329999999999997</v>
      </c>
      <c r="D2570" s="400">
        <v>1.8781000000000001</v>
      </c>
      <c r="E2570" s="400">
        <v>1.7673000000000001</v>
      </c>
      <c r="F2570" s="400">
        <v>6.2725</v>
      </c>
      <c r="G2570" s="400">
        <v>6.1349</v>
      </c>
      <c r="H2570" s="400">
        <v>4.4454000000000002</v>
      </c>
      <c r="I2570" s="400">
        <v>6.7698999999999998</v>
      </c>
      <c r="J2570" s="400">
        <v>6.3956999999999997</v>
      </c>
      <c r="K2570" s="400">
        <v>5.5610999999999997</v>
      </c>
      <c r="L2570" s="400">
        <v>9.5579000000000001</v>
      </c>
      <c r="M2570" s="400">
        <v>5.7648999999999999</v>
      </c>
      <c r="N2570" s="400">
        <v>6.5900999999999996</v>
      </c>
      <c r="O2570" s="400">
        <v>3.7538</v>
      </c>
      <c r="P2570" s="399">
        <v>2.5638999999999998</v>
      </c>
      <c r="Q2570" s="399">
        <v>5.4581999999999997</v>
      </c>
      <c r="R2570" s="399">
        <v>5.4813999999999998</v>
      </c>
      <c r="S2570" s="399">
        <v>5.4042000000000003</v>
      </c>
      <c r="T2570" s="399">
        <v>13.571099999999999</v>
      </c>
      <c r="U2570" s="399">
        <v>12.116899999999999</v>
      </c>
      <c r="V2570" s="399">
        <v>3.4079000000000002</v>
      </c>
      <c r="W2570" s="399">
        <v>3.6642999999999999</v>
      </c>
      <c r="X2570" s="399">
        <v>1.9069</v>
      </c>
      <c r="Y2570" s="399">
        <v>5.2317999999999998</v>
      </c>
      <c r="Z2570" s="399">
        <v>10.5326</v>
      </c>
    </row>
    <row r="2571" spans="1:26">
      <c r="A2571" s="402">
        <v>46244</v>
      </c>
      <c r="B2571" s="400">
        <v>0.52810000000000001</v>
      </c>
      <c r="C2571" s="400">
        <v>0.49519999999999997</v>
      </c>
      <c r="D2571" s="400">
        <v>1.8689</v>
      </c>
      <c r="E2571" s="400">
        <v>1.7584</v>
      </c>
      <c r="F2571" s="400">
        <v>6.2472000000000003</v>
      </c>
      <c r="G2571" s="400">
        <v>6.1124999999999998</v>
      </c>
      <c r="H2571" s="400">
        <v>4.4328000000000003</v>
      </c>
      <c r="I2571" s="400">
        <v>6.7446000000000002</v>
      </c>
      <c r="J2571" s="400">
        <v>6.3696999999999999</v>
      </c>
      <c r="K2571" s="400">
        <v>5.532</v>
      </c>
      <c r="L2571" s="400">
        <v>9.5366999999999997</v>
      </c>
      <c r="M2571" s="400">
        <v>5.7392000000000003</v>
      </c>
      <c r="N2571" s="400">
        <v>6.5582000000000003</v>
      </c>
      <c r="O2571" s="400">
        <v>3.7429000000000001</v>
      </c>
      <c r="P2571" s="399">
        <v>2.5571000000000002</v>
      </c>
      <c r="Q2571" s="399">
        <v>5.4507000000000003</v>
      </c>
      <c r="R2571" s="399">
        <v>5.4698000000000002</v>
      </c>
      <c r="S2571" s="399">
        <v>5.3933999999999997</v>
      </c>
      <c r="T2571" s="399">
        <v>13.5357</v>
      </c>
      <c r="U2571" s="399">
        <v>12.0853</v>
      </c>
      <c r="V2571" s="399">
        <v>3.4005999999999998</v>
      </c>
      <c r="W2571" s="399">
        <v>3.6543999999999999</v>
      </c>
      <c r="X2571" s="399">
        <v>1.8980999999999999</v>
      </c>
      <c r="Y2571" s="399">
        <v>5.2211999999999996</v>
      </c>
      <c r="Z2571" s="399">
        <v>10.513999999999999</v>
      </c>
    </row>
    <row r="2572" spans="1:26">
      <c r="A2572" s="402">
        <v>46245</v>
      </c>
      <c r="B2572" s="400">
        <v>0.52539999999999998</v>
      </c>
      <c r="C2572" s="400">
        <v>0.49249999999999999</v>
      </c>
      <c r="D2572" s="400">
        <v>1.8666</v>
      </c>
      <c r="E2572" s="400">
        <v>1.756</v>
      </c>
      <c r="F2572" s="400">
        <v>6.2523</v>
      </c>
      <c r="G2572" s="400">
        <v>6.1158000000000001</v>
      </c>
      <c r="H2572" s="400">
        <v>4.4332000000000003</v>
      </c>
      <c r="I2572" s="400">
        <v>6.7497999999999996</v>
      </c>
      <c r="J2572" s="400">
        <v>6.37</v>
      </c>
      <c r="K2572" s="400">
        <v>5.5335999999999999</v>
      </c>
      <c r="L2572" s="400">
        <v>9.5340000000000007</v>
      </c>
      <c r="M2572" s="400">
        <v>5.7359999999999998</v>
      </c>
      <c r="N2572" s="400">
        <v>6.5526999999999997</v>
      </c>
      <c r="O2572" s="400">
        <v>3.7404000000000002</v>
      </c>
      <c r="P2572" s="399">
        <v>2.5684999999999998</v>
      </c>
      <c r="Q2572" s="399">
        <v>5.4451000000000001</v>
      </c>
      <c r="R2572" s="399">
        <v>5.4683999999999999</v>
      </c>
      <c r="S2572" s="399">
        <v>5.3917000000000002</v>
      </c>
      <c r="T2572" s="399">
        <v>13.5457</v>
      </c>
      <c r="U2572" s="399">
        <v>12.0928</v>
      </c>
      <c r="V2572" s="399">
        <v>3.3982999999999999</v>
      </c>
      <c r="W2572" s="399">
        <v>3.6522000000000001</v>
      </c>
      <c r="X2572" s="399">
        <v>1.8956999999999999</v>
      </c>
      <c r="Y2572" s="399">
        <v>5.2199</v>
      </c>
      <c r="Z2572" s="399">
        <v>10.519399999999999</v>
      </c>
    </row>
    <row r="2573" spans="1:26">
      <c r="A2573" s="402">
        <v>46246</v>
      </c>
      <c r="B2573" s="400">
        <v>0.52270000000000005</v>
      </c>
      <c r="C2573" s="400">
        <v>0.48980000000000001</v>
      </c>
      <c r="D2573" s="400">
        <v>1.8637999999999999</v>
      </c>
      <c r="E2573" s="400">
        <v>1.7532000000000001</v>
      </c>
      <c r="F2573" s="400">
        <v>6.2458</v>
      </c>
      <c r="G2573" s="400">
        <v>6.1120999999999999</v>
      </c>
      <c r="H2573" s="400">
        <v>4.4301000000000004</v>
      </c>
      <c r="I2573" s="400">
        <v>6.7431999999999999</v>
      </c>
      <c r="J2573" s="400">
        <v>6.3613</v>
      </c>
      <c r="K2573" s="400">
        <v>5.5279999999999996</v>
      </c>
      <c r="L2573" s="400">
        <v>9.5084</v>
      </c>
      <c r="M2573" s="400">
        <v>5.7342000000000004</v>
      </c>
      <c r="N2573" s="400">
        <v>6.5519999999999996</v>
      </c>
      <c r="O2573" s="400">
        <v>3.7393999999999998</v>
      </c>
      <c r="P2573" s="399">
        <v>2.5655999999999999</v>
      </c>
      <c r="Q2573" s="399">
        <v>5.4485999999999999</v>
      </c>
      <c r="R2573" s="399">
        <v>5.4652000000000003</v>
      </c>
      <c r="S2573" s="399">
        <v>5.3887999999999998</v>
      </c>
      <c r="T2573" s="399">
        <v>13.5358</v>
      </c>
      <c r="U2573" s="399">
        <v>12.0878</v>
      </c>
      <c r="V2573" s="399">
        <v>3.3961999999999999</v>
      </c>
      <c r="W2573" s="399">
        <v>3.6507999999999998</v>
      </c>
      <c r="X2573" s="399">
        <v>1.8932</v>
      </c>
      <c r="Y2573" s="399">
        <v>5.2172000000000001</v>
      </c>
      <c r="Z2573" s="399">
        <v>10.5146</v>
      </c>
    </row>
    <row r="2574" spans="1:26">
      <c r="A2574" s="402">
        <v>46247</v>
      </c>
      <c r="B2574" s="400">
        <v>0.52010000000000001</v>
      </c>
      <c r="C2574" s="400">
        <v>0.48709999999999998</v>
      </c>
      <c r="D2574" s="400">
        <v>1.8615999999999999</v>
      </c>
      <c r="E2574" s="400">
        <v>1.7507999999999999</v>
      </c>
      <c r="F2574" s="400">
        <v>6.2511999999999999</v>
      </c>
      <c r="G2574" s="400">
        <v>6.1177999999999999</v>
      </c>
      <c r="H2574" s="400">
        <v>4.4306000000000001</v>
      </c>
      <c r="I2574" s="400">
        <v>6.7484999999999999</v>
      </c>
      <c r="J2574" s="400">
        <v>6.3665000000000003</v>
      </c>
      <c r="K2574" s="400">
        <v>5.5401999999999996</v>
      </c>
      <c r="L2574" s="400">
        <v>9.4960000000000004</v>
      </c>
      <c r="M2574" s="400">
        <v>5.7446000000000002</v>
      </c>
      <c r="N2574" s="400">
        <v>6.5663</v>
      </c>
      <c r="O2574" s="400">
        <v>3.7364999999999999</v>
      </c>
      <c r="P2574" s="399">
        <v>2.5647000000000002</v>
      </c>
      <c r="Q2574" s="399">
        <v>5.4485000000000001</v>
      </c>
      <c r="R2574" s="399">
        <v>5.4645000000000001</v>
      </c>
      <c r="S2574" s="399">
        <v>5.3876999999999997</v>
      </c>
      <c r="T2574" s="399">
        <v>13.544499999999999</v>
      </c>
      <c r="U2574" s="399">
        <v>12.098000000000001</v>
      </c>
      <c r="V2574" s="399">
        <v>3.3940999999999999</v>
      </c>
      <c r="W2574" s="399">
        <v>3.6482999999999999</v>
      </c>
      <c r="X2574" s="399">
        <v>1.891</v>
      </c>
      <c r="Y2574" s="399">
        <v>5.2161999999999997</v>
      </c>
      <c r="Z2574" s="399">
        <v>10.5204</v>
      </c>
    </row>
    <row r="2575" spans="1:26">
      <c r="A2575" s="402">
        <v>46248</v>
      </c>
      <c r="B2575" s="400">
        <v>0.51729999999999998</v>
      </c>
      <c r="C2575" s="400">
        <v>0.48430000000000001</v>
      </c>
      <c r="D2575" s="400">
        <v>1.8581000000000001</v>
      </c>
      <c r="E2575" s="400">
        <v>1.7477</v>
      </c>
      <c r="F2575" s="400">
        <v>6.2178000000000004</v>
      </c>
      <c r="G2575" s="400">
        <v>6.0937999999999999</v>
      </c>
      <c r="H2575" s="400">
        <v>4.4203000000000001</v>
      </c>
      <c r="I2575" s="400">
        <v>6.7145999999999999</v>
      </c>
      <c r="J2575" s="400">
        <v>6.3471000000000002</v>
      </c>
      <c r="K2575" s="400">
        <v>5.5198999999999998</v>
      </c>
      <c r="L2575" s="400">
        <v>9.4939999999999998</v>
      </c>
      <c r="M2575" s="400">
        <v>5.7233999999999998</v>
      </c>
      <c r="N2575" s="400">
        <v>6.5430999999999999</v>
      </c>
      <c r="O2575" s="400">
        <v>3.7330999999999999</v>
      </c>
      <c r="P2575" s="399">
        <v>2.5531999999999999</v>
      </c>
      <c r="Q2575" s="399">
        <v>5.4447999999999999</v>
      </c>
      <c r="R2575" s="399">
        <v>5.4580000000000002</v>
      </c>
      <c r="S2575" s="399">
        <v>5.3823999999999996</v>
      </c>
      <c r="T2575" s="399">
        <v>13.4892</v>
      </c>
      <c r="U2575" s="399">
        <v>12.058</v>
      </c>
      <c r="V2575" s="399">
        <v>3.3919000000000001</v>
      </c>
      <c r="W2575" s="399">
        <v>3.6448999999999998</v>
      </c>
      <c r="X2575" s="399">
        <v>1.8875999999999999</v>
      </c>
      <c r="Y2575" s="399">
        <v>5.2100999999999997</v>
      </c>
      <c r="Z2575" s="399">
        <v>10.4939</v>
      </c>
    </row>
    <row r="2576" spans="1:26">
      <c r="A2576" s="402">
        <v>46251</v>
      </c>
      <c r="B2576" s="400">
        <v>0.50949999999999995</v>
      </c>
      <c r="C2576" s="400">
        <v>0.47749999999999998</v>
      </c>
      <c r="D2576" s="400">
        <v>1.8504</v>
      </c>
      <c r="E2576" s="400">
        <v>1.7399</v>
      </c>
      <c r="F2576" s="400">
        <v>6.2020999999999997</v>
      </c>
      <c r="G2576" s="400">
        <v>6.0734000000000004</v>
      </c>
      <c r="H2576" s="400">
        <v>4.4097</v>
      </c>
      <c r="I2576" s="400">
        <v>6.6992000000000003</v>
      </c>
      <c r="J2576" s="400">
        <v>6.3353999999999999</v>
      </c>
      <c r="K2576" s="400">
        <v>5.5148000000000001</v>
      </c>
      <c r="L2576" s="400">
        <v>9.4583999999999993</v>
      </c>
      <c r="M2576" s="400">
        <v>5.7041000000000004</v>
      </c>
      <c r="N2576" s="400">
        <v>6.5218999999999996</v>
      </c>
      <c r="O2576" s="400">
        <v>3.7364999999999999</v>
      </c>
      <c r="P2576" s="399">
        <v>2.5457999999999998</v>
      </c>
      <c r="Q2576" s="399">
        <v>5.4424999999999999</v>
      </c>
      <c r="R2576" s="399">
        <v>5.4512</v>
      </c>
      <c r="S2576" s="399">
        <v>5.3731999999999998</v>
      </c>
      <c r="T2576" s="399">
        <v>13.484999999999999</v>
      </c>
      <c r="U2576" s="399">
        <v>12.026400000000001</v>
      </c>
      <c r="V2576" s="399">
        <v>3.387</v>
      </c>
      <c r="W2576" s="399">
        <v>3.6457000000000002</v>
      </c>
      <c r="X2576" s="399">
        <v>1.8796999999999999</v>
      </c>
      <c r="Y2576" s="399">
        <v>5.2018000000000004</v>
      </c>
      <c r="Z2576" s="399">
        <v>10.476699999999999</v>
      </c>
    </row>
    <row r="2577" spans="1:26">
      <c r="A2577" s="402">
        <v>46252</v>
      </c>
      <c r="B2577" s="400">
        <v>0.50680000000000003</v>
      </c>
      <c r="C2577" s="400">
        <v>0.47470000000000001</v>
      </c>
      <c r="D2577" s="400">
        <v>1.8466</v>
      </c>
      <c r="E2577" s="400">
        <v>1.7363</v>
      </c>
      <c r="F2577" s="400">
        <v>6.1848000000000001</v>
      </c>
      <c r="G2577" s="400">
        <v>6.0548000000000002</v>
      </c>
      <c r="H2577" s="400">
        <v>4.4005999999999998</v>
      </c>
      <c r="I2577" s="400">
        <v>6.6821000000000002</v>
      </c>
      <c r="J2577" s="400">
        <v>6.3269000000000002</v>
      </c>
      <c r="K2577" s="400">
        <v>5.5202</v>
      </c>
      <c r="L2577" s="400">
        <v>9.4293999999999993</v>
      </c>
      <c r="M2577" s="400">
        <v>5.6981999999999999</v>
      </c>
      <c r="N2577" s="400">
        <v>6.5156000000000001</v>
      </c>
      <c r="O2577" s="400">
        <v>3.7311000000000001</v>
      </c>
      <c r="P2577" s="399">
        <v>2.5895000000000001</v>
      </c>
      <c r="Q2577" s="399">
        <v>5.4344999999999999</v>
      </c>
      <c r="R2577" s="399">
        <v>5.4451000000000001</v>
      </c>
      <c r="S2577" s="399">
        <v>5.3673000000000002</v>
      </c>
      <c r="T2577" s="399">
        <v>13.4598</v>
      </c>
      <c r="U2577" s="399">
        <v>11.9971</v>
      </c>
      <c r="V2577" s="399">
        <v>3.3816999999999999</v>
      </c>
      <c r="W2577" s="399">
        <v>3.6402999999999999</v>
      </c>
      <c r="X2577" s="399">
        <v>1.8757999999999999</v>
      </c>
      <c r="Y2577" s="399">
        <v>5.1957000000000004</v>
      </c>
      <c r="Z2577" s="399">
        <v>10.458299999999999</v>
      </c>
    </row>
    <row r="2578" spans="1:26">
      <c r="A2578" s="402">
        <v>46253</v>
      </c>
      <c r="B2578" s="400">
        <v>0.504</v>
      </c>
      <c r="C2578" s="400">
        <v>0.47199999999999998</v>
      </c>
      <c r="D2578" s="400">
        <v>1.8436999999999999</v>
      </c>
      <c r="E2578" s="400">
        <v>1.7334000000000001</v>
      </c>
      <c r="F2578" s="400">
        <v>6.1867000000000001</v>
      </c>
      <c r="G2578" s="400">
        <v>6.0586000000000002</v>
      </c>
      <c r="H2578" s="400">
        <v>4.3975999999999997</v>
      </c>
      <c r="I2578" s="400">
        <v>6.6844000000000001</v>
      </c>
      <c r="J2578" s="400">
        <v>6.3490000000000002</v>
      </c>
      <c r="K2578" s="400">
        <v>5.5594999999999999</v>
      </c>
      <c r="L2578" s="400">
        <v>9.4563000000000006</v>
      </c>
      <c r="M2578" s="400">
        <v>5.7275</v>
      </c>
      <c r="N2578" s="400">
        <v>6.5640000000000001</v>
      </c>
      <c r="O2578" s="400">
        <v>3.7294</v>
      </c>
      <c r="P2578" s="399">
        <v>2.5829</v>
      </c>
      <c r="Q2578" s="399">
        <v>5.4309000000000003</v>
      </c>
      <c r="R2578" s="399">
        <v>5.4420000000000002</v>
      </c>
      <c r="S2578" s="399">
        <v>5.3647</v>
      </c>
      <c r="T2578" s="399">
        <v>13.466799999999999</v>
      </c>
      <c r="U2578" s="399">
        <v>12.0063</v>
      </c>
      <c r="V2578" s="399">
        <v>3.3786999999999998</v>
      </c>
      <c r="W2578" s="399">
        <v>3.6381000000000001</v>
      </c>
      <c r="X2578" s="399">
        <v>1.8729</v>
      </c>
      <c r="Y2578" s="399">
        <v>5.1928000000000001</v>
      </c>
      <c r="Z2578" s="399">
        <v>10.4566</v>
      </c>
    </row>
    <row r="2579" spans="1:26">
      <c r="A2579" s="402">
        <v>46254</v>
      </c>
      <c r="B2579" s="400">
        <v>0.50149999999999995</v>
      </c>
      <c r="C2579" s="400">
        <v>0.46929999999999999</v>
      </c>
      <c r="D2579" s="400">
        <v>1.8414999999999999</v>
      </c>
      <c r="E2579" s="400">
        <v>1.7311000000000001</v>
      </c>
      <c r="F2579" s="400">
        <v>6.1848999999999998</v>
      </c>
      <c r="G2579" s="400">
        <v>6.0555000000000003</v>
      </c>
      <c r="H2579" s="400">
        <v>4.3963999999999999</v>
      </c>
      <c r="I2579" s="400">
        <v>6.6824000000000003</v>
      </c>
      <c r="J2579" s="400">
        <v>6.3425000000000002</v>
      </c>
      <c r="K2579" s="400">
        <v>5.5359999999999996</v>
      </c>
      <c r="L2579" s="400">
        <v>9.4909999999999997</v>
      </c>
      <c r="M2579" s="400">
        <v>5.7077</v>
      </c>
      <c r="N2579" s="400">
        <v>6.5381</v>
      </c>
      <c r="O2579" s="400">
        <v>3.7237</v>
      </c>
      <c r="P2579" s="399">
        <v>2.5969000000000002</v>
      </c>
      <c r="Q2579" s="399">
        <v>5.4261999999999997</v>
      </c>
      <c r="R2579" s="399">
        <v>5.4404000000000003</v>
      </c>
      <c r="S2579" s="399">
        <v>5.3624999999999998</v>
      </c>
      <c r="T2579" s="399">
        <v>13.465</v>
      </c>
      <c r="U2579" s="399">
        <v>12.002599999999999</v>
      </c>
      <c r="V2579" s="399">
        <v>3.3763000000000001</v>
      </c>
      <c r="W2579" s="399">
        <v>3.6331000000000002</v>
      </c>
      <c r="X2579" s="399">
        <v>1.8708</v>
      </c>
      <c r="Y2579" s="399">
        <v>5.1917</v>
      </c>
      <c r="Z2579" s="399">
        <v>10.4567</v>
      </c>
    </row>
    <row r="2580" spans="1:26">
      <c r="A2580" s="402">
        <v>46255</v>
      </c>
      <c r="B2580" s="400">
        <v>0.49880000000000002</v>
      </c>
      <c r="C2580" s="400">
        <v>0.46660000000000001</v>
      </c>
      <c r="D2580" s="400">
        <v>1.8387</v>
      </c>
      <c r="E2580" s="400">
        <v>1.7282999999999999</v>
      </c>
      <c r="F2580" s="400">
        <v>6.1750999999999996</v>
      </c>
      <c r="G2580" s="400">
        <v>6.0472000000000001</v>
      </c>
      <c r="H2580" s="400">
        <v>4.3930999999999996</v>
      </c>
      <c r="I2580" s="400">
        <v>6.6725000000000003</v>
      </c>
      <c r="J2580" s="400">
        <v>6.3293999999999997</v>
      </c>
      <c r="K2580" s="400">
        <v>5.5231000000000003</v>
      </c>
      <c r="L2580" s="400">
        <v>9.4603000000000002</v>
      </c>
      <c r="M2580" s="400">
        <v>5.6971999999999996</v>
      </c>
      <c r="N2580" s="400">
        <v>6.5242000000000004</v>
      </c>
      <c r="O2580" s="400">
        <v>3.7212999999999998</v>
      </c>
      <c r="P2580" s="399">
        <v>2.5813999999999999</v>
      </c>
      <c r="Q2580" s="399">
        <v>5.4271000000000003</v>
      </c>
      <c r="R2580" s="399">
        <v>5.4367000000000001</v>
      </c>
      <c r="S2580" s="399">
        <v>5.359</v>
      </c>
      <c r="T2580" s="399">
        <v>13.450799999999999</v>
      </c>
      <c r="U2580" s="399">
        <v>11.991400000000001</v>
      </c>
      <c r="V2580" s="399">
        <v>3.3738999999999999</v>
      </c>
      <c r="W2580" s="399">
        <v>3.6318000000000001</v>
      </c>
      <c r="X2580" s="399">
        <v>1.8682000000000001</v>
      </c>
      <c r="Y2580" s="399">
        <v>5.1889000000000003</v>
      </c>
      <c r="Z2580" s="399">
        <v>10.4518</v>
      </c>
    </row>
    <row r="2581" spans="1:26">
      <c r="A2581" s="402">
        <v>46258</v>
      </c>
      <c r="B2581" s="400">
        <v>0.49059999999999998</v>
      </c>
      <c r="C2581" s="400">
        <v>0.45839999999999997</v>
      </c>
      <c r="D2581" s="400">
        <v>1.8302</v>
      </c>
      <c r="E2581" s="400">
        <v>1.7198</v>
      </c>
      <c r="F2581" s="400">
        <v>6.1707999999999998</v>
      </c>
      <c r="G2581" s="400">
        <v>6.0400999999999998</v>
      </c>
      <c r="H2581" s="400">
        <v>4.3857999999999997</v>
      </c>
      <c r="I2581" s="400">
        <v>6.6684000000000001</v>
      </c>
      <c r="J2581" s="400">
        <v>6.33</v>
      </c>
      <c r="K2581" s="400">
        <v>5.5309999999999997</v>
      </c>
      <c r="L2581" s="400">
        <v>9.4515999999999991</v>
      </c>
      <c r="M2581" s="400">
        <v>5.6997999999999998</v>
      </c>
      <c r="N2581" s="400">
        <v>6.5304000000000002</v>
      </c>
      <c r="O2581" s="400">
        <v>3.7099000000000002</v>
      </c>
      <c r="P2581" s="399">
        <v>2.5771999999999999</v>
      </c>
      <c r="Q2581" s="399">
        <v>5.4244000000000003</v>
      </c>
      <c r="R2581" s="399">
        <v>5.4288999999999996</v>
      </c>
      <c r="S2581" s="399">
        <v>5.3506</v>
      </c>
      <c r="T2581" s="399">
        <v>13.448399999999999</v>
      </c>
      <c r="U2581" s="399">
        <v>11.9839</v>
      </c>
      <c r="V2581" s="399">
        <v>3.3656999999999999</v>
      </c>
      <c r="W2581" s="399">
        <v>3.6213000000000002</v>
      </c>
      <c r="X2581" s="399">
        <v>1.8602000000000001</v>
      </c>
      <c r="Y2581" s="399">
        <v>5.1810999999999998</v>
      </c>
      <c r="Z2581" s="399">
        <v>10.4453</v>
      </c>
    </row>
    <row r="2582" spans="1:26">
      <c r="A2582" s="402">
        <v>46259</v>
      </c>
      <c r="B2582" s="400">
        <v>0.48820000000000002</v>
      </c>
      <c r="C2582" s="400">
        <v>0.45650000000000002</v>
      </c>
      <c r="D2582" s="400">
        <v>1.8286</v>
      </c>
      <c r="E2582" s="400">
        <v>1.7179</v>
      </c>
      <c r="F2582" s="400">
        <v>6.1875999999999998</v>
      </c>
      <c r="G2582" s="400">
        <v>6.0530999999999997</v>
      </c>
      <c r="H2582" s="400">
        <v>4.3887999999999998</v>
      </c>
      <c r="I2582" s="400">
        <v>6.6849999999999996</v>
      </c>
      <c r="J2582" s="400">
        <v>6.3449</v>
      </c>
      <c r="K2582" s="400">
        <v>5.5548999999999999</v>
      </c>
      <c r="L2582" s="400">
        <v>9.4460999999999995</v>
      </c>
      <c r="M2582" s="400">
        <v>5.7218999999999998</v>
      </c>
      <c r="N2582" s="400">
        <v>6.5616000000000003</v>
      </c>
      <c r="O2582" s="400">
        <v>3.71</v>
      </c>
      <c r="P2582" s="399">
        <v>2.5819999999999999</v>
      </c>
      <c r="Q2582" s="399">
        <v>5.4260000000000002</v>
      </c>
      <c r="R2582" s="399">
        <v>5.4298000000000002</v>
      </c>
      <c r="S2582" s="399">
        <v>5.3507999999999996</v>
      </c>
      <c r="T2582" s="399">
        <v>13.4773</v>
      </c>
      <c r="U2582" s="399">
        <v>12.0082</v>
      </c>
      <c r="V2582" s="399">
        <v>3.3639000000000001</v>
      </c>
      <c r="W2582" s="399">
        <v>3.6215999999999999</v>
      </c>
      <c r="X2582" s="399">
        <v>1.8586</v>
      </c>
      <c r="Y2582" s="399">
        <v>5.1820000000000004</v>
      </c>
      <c r="Z2582" s="399">
        <v>10.4565</v>
      </c>
    </row>
    <row r="2583" spans="1:26">
      <c r="A2583" s="402">
        <v>46260</v>
      </c>
      <c r="B2583" s="400">
        <v>0.48559999999999998</v>
      </c>
      <c r="C2583" s="400">
        <v>0.45419999999999999</v>
      </c>
      <c r="D2583" s="400">
        <v>1.8259000000000001</v>
      </c>
      <c r="E2583" s="400">
        <v>1.7158</v>
      </c>
      <c r="F2583" s="400">
        <v>6.1795</v>
      </c>
      <c r="G2583" s="400">
        <v>6.0442999999999998</v>
      </c>
      <c r="H2583" s="400">
        <v>4.3844000000000003</v>
      </c>
      <c r="I2583" s="400">
        <v>6.6769999999999996</v>
      </c>
      <c r="J2583" s="400">
        <v>6.3387000000000002</v>
      </c>
      <c r="K2583" s="400">
        <v>5.5465999999999998</v>
      </c>
      <c r="L2583" s="400">
        <v>9.4497999999999998</v>
      </c>
      <c r="M2583" s="400">
        <v>5.7191000000000001</v>
      </c>
      <c r="N2583" s="400">
        <v>6.5586000000000002</v>
      </c>
      <c r="O2583" s="400">
        <v>3.6877</v>
      </c>
      <c r="P2583" s="399">
        <v>2.5798000000000001</v>
      </c>
      <c r="Q2583" s="399">
        <v>5.4245000000000001</v>
      </c>
      <c r="R2583" s="399">
        <v>5.4261999999999997</v>
      </c>
      <c r="S2583" s="399">
        <v>5.3471000000000002</v>
      </c>
      <c r="T2583" s="399">
        <v>13.466200000000001</v>
      </c>
      <c r="U2583" s="399">
        <v>11.994300000000001</v>
      </c>
      <c r="V2583" s="399">
        <v>3.3605999999999998</v>
      </c>
      <c r="W2583" s="399">
        <v>3.6042999999999998</v>
      </c>
      <c r="X2583" s="399">
        <v>1.8557999999999999</v>
      </c>
      <c r="Y2583" s="399">
        <v>5.1787000000000001</v>
      </c>
      <c r="Z2583" s="399">
        <v>10.4476</v>
      </c>
    </row>
    <row r="2584" spans="1:26">
      <c r="A2584" s="402">
        <v>46261</v>
      </c>
      <c r="B2584" s="400">
        <v>0.4829</v>
      </c>
      <c r="C2584" s="400">
        <v>0.45150000000000001</v>
      </c>
      <c r="D2584" s="400">
        <v>1.8228</v>
      </c>
      <c r="E2584" s="400">
        <v>1.7129000000000001</v>
      </c>
      <c r="F2584" s="400">
        <v>6.1665000000000001</v>
      </c>
      <c r="G2584" s="400">
        <v>6.0340999999999996</v>
      </c>
      <c r="H2584" s="400">
        <v>4.3783000000000003</v>
      </c>
      <c r="I2584" s="400">
        <v>6.6638000000000002</v>
      </c>
      <c r="J2584" s="400">
        <v>6.3320999999999996</v>
      </c>
      <c r="K2584" s="400">
        <v>5.5385999999999997</v>
      </c>
      <c r="L2584" s="400">
        <v>9.4435000000000002</v>
      </c>
      <c r="M2584" s="400">
        <v>5.7149000000000001</v>
      </c>
      <c r="N2584" s="400">
        <v>6.5541</v>
      </c>
      <c r="O2584" s="400">
        <v>3.6858</v>
      </c>
      <c r="P2584" s="399">
        <v>2.5869</v>
      </c>
      <c r="Q2584" s="399">
        <v>5.4215</v>
      </c>
      <c r="R2584" s="399">
        <v>5.4221000000000004</v>
      </c>
      <c r="S2584" s="399">
        <v>5.3432000000000004</v>
      </c>
      <c r="T2584" s="399">
        <v>13.4451</v>
      </c>
      <c r="U2584" s="399">
        <v>11.9781</v>
      </c>
      <c r="V2584" s="399">
        <v>3.3584999999999998</v>
      </c>
      <c r="W2584" s="399">
        <v>3.6023000000000001</v>
      </c>
      <c r="X2584" s="399">
        <v>1.8526</v>
      </c>
      <c r="Y2584" s="399">
        <v>5.1744000000000003</v>
      </c>
      <c r="Z2584" s="399">
        <v>10.435499999999999</v>
      </c>
    </row>
    <row r="2585" spans="1:26">
      <c r="A2585" s="402">
        <v>46262</v>
      </c>
      <c r="B2585" s="400">
        <v>0.48020000000000002</v>
      </c>
      <c r="C2585" s="400">
        <v>0.44869999999999999</v>
      </c>
      <c r="D2585" s="400">
        <v>1.8193999999999999</v>
      </c>
      <c r="E2585" s="400">
        <v>1.7103999999999999</v>
      </c>
      <c r="F2585" s="400">
        <v>6.1620999999999997</v>
      </c>
      <c r="G2585" s="400">
        <v>6.0307000000000004</v>
      </c>
      <c r="H2585" s="400">
        <v>4.3726000000000003</v>
      </c>
      <c r="I2585" s="400">
        <v>6.6599000000000004</v>
      </c>
      <c r="J2585" s="400">
        <v>6.3212999999999999</v>
      </c>
      <c r="K2585" s="400">
        <v>5.5282999999999998</v>
      </c>
      <c r="L2585" s="400">
        <v>9.4137000000000004</v>
      </c>
      <c r="M2585" s="400">
        <v>5.7079000000000004</v>
      </c>
      <c r="N2585" s="400">
        <v>6.5457000000000001</v>
      </c>
      <c r="O2585" s="400">
        <v>3.6814</v>
      </c>
      <c r="P2585" s="399">
        <v>2.5758999999999999</v>
      </c>
      <c r="Q2585" s="399">
        <v>5.415</v>
      </c>
      <c r="R2585" s="399">
        <v>5.4175000000000004</v>
      </c>
      <c r="S2585" s="399">
        <v>5.3391999999999999</v>
      </c>
      <c r="T2585" s="399">
        <v>13.441800000000001</v>
      </c>
      <c r="U2585" s="399">
        <v>11.9742</v>
      </c>
      <c r="V2585" s="399">
        <v>3.3559999999999999</v>
      </c>
      <c r="W2585" s="399">
        <v>3.5985</v>
      </c>
      <c r="X2585" s="399">
        <v>1.8491</v>
      </c>
      <c r="Y2585" s="399">
        <v>5.1691000000000003</v>
      </c>
      <c r="Z2585" s="399">
        <v>10.4297</v>
      </c>
    </row>
    <row r="2586" spans="1:26">
      <c r="A2586" s="402">
        <v>46265</v>
      </c>
      <c r="B2586" s="400">
        <v>0.47210000000000002</v>
      </c>
      <c r="C2586" s="400">
        <v>0.44059999999999999</v>
      </c>
      <c r="D2586" s="400">
        <v>1.8109</v>
      </c>
      <c r="E2586" s="400">
        <v>1.7021999999999999</v>
      </c>
      <c r="F2586" s="400">
        <v>6.1353</v>
      </c>
      <c r="G2586" s="400">
        <v>6.0072999999999999</v>
      </c>
      <c r="H2586" s="400">
        <v>4.3597999999999999</v>
      </c>
      <c r="I2586" s="400">
        <v>6.6327999999999996</v>
      </c>
      <c r="J2586" s="400">
        <v>6.3071000000000002</v>
      </c>
      <c r="K2586" s="400">
        <v>5.5167000000000002</v>
      </c>
      <c r="L2586" s="400">
        <v>9.4002999999999997</v>
      </c>
      <c r="M2586" s="400">
        <v>5.6917999999999997</v>
      </c>
      <c r="N2586" s="400">
        <v>6.5270999999999999</v>
      </c>
      <c r="O2586" s="400">
        <v>3.6698</v>
      </c>
      <c r="P2586" s="399">
        <v>2.5758000000000001</v>
      </c>
      <c r="Q2586" s="399">
        <v>5.4016999999999999</v>
      </c>
      <c r="R2586" s="399">
        <v>5.4067999999999996</v>
      </c>
      <c r="S2586" s="399">
        <v>5.3289</v>
      </c>
      <c r="T2586" s="399">
        <v>13.402799999999999</v>
      </c>
      <c r="U2586" s="399">
        <v>11.9404</v>
      </c>
      <c r="V2586" s="399">
        <v>3.35</v>
      </c>
      <c r="W2586" s="399">
        <v>3.5886</v>
      </c>
      <c r="X2586" s="399">
        <v>1.841</v>
      </c>
      <c r="Y2586" s="399">
        <v>5.1603000000000003</v>
      </c>
      <c r="Z2586" s="399">
        <v>10.407299999999999</v>
      </c>
    </row>
    <row r="2587" spans="1:26">
      <c r="A2587" s="402">
        <v>46266</v>
      </c>
      <c r="B2587" s="400">
        <v>0.55230000000000001</v>
      </c>
      <c r="C2587" s="400">
        <v>0.57769999999999999</v>
      </c>
      <c r="D2587" s="400">
        <v>1.8722000000000001</v>
      </c>
      <c r="E2587" s="400">
        <v>1.8358000000000001</v>
      </c>
      <c r="F2587" s="400">
        <v>6.1909999999999998</v>
      </c>
      <c r="G2587" s="400">
        <v>6.1245000000000003</v>
      </c>
      <c r="H2587" s="400">
        <v>4.3734999999999999</v>
      </c>
      <c r="I2587" s="400">
        <v>6.6886999999999999</v>
      </c>
      <c r="J2587" s="400">
        <v>6.3696999999999999</v>
      </c>
      <c r="K2587" s="400">
        <v>5.6025</v>
      </c>
      <c r="L2587" s="400">
        <v>9.3717000000000006</v>
      </c>
      <c r="M2587" s="400">
        <v>5.7175000000000002</v>
      </c>
      <c r="N2587" s="400">
        <v>6.5510000000000002</v>
      </c>
      <c r="O2587" s="400">
        <v>3.7374000000000001</v>
      </c>
      <c r="P2587" s="399">
        <v>2.609</v>
      </c>
      <c r="Q2587" s="399">
        <v>5.4071999999999996</v>
      </c>
      <c r="R2587" s="399">
        <v>5.4591000000000003</v>
      </c>
      <c r="S2587" s="399">
        <v>5.3722000000000003</v>
      </c>
      <c r="T2587" s="399">
        <v>13.4232</v>
      </c>
      <c r="U2587" s="399">
        <v>12.0588</v>
      </c>
      <c r="V2587" s="399">
        <v>3.3584999999999998</v>
      </c>
      <c r="W2587" s="399">
        <v>3.6427</v>
      </c>
      <c r="X2587" s="399">
        <v>1.8740000000000001</v>
      </c>
      <c r="Y2587" s="399">
        <v>5.1787000000000001</v>
      </c>
      <c r="Z2587" s="399">
        <v>10.3954</v>
      </c>
    </row>
    <row r="2588" spans="1:26">
      <c r="A2588" s="402">
        <v>46267</v>
      </c>
      <c r="B2588" s="400">
        <v>0.54949999999999999</v>
      </c>
      <c r="C2588" s="400">
        <v>0.57489999999999997</v>
      </c>
      <c r="D2588" s="400">
        <v>1.8685</v>
      </c>
      <c r="E2588" s="400">
        <v>1.8322000000000001</v>
      </c>
      <c r="F2588" s="400">
        <v>6.1725000000000003</v>
      </c>
      <c r="G2588" s="400">
        <v>6.1082999999999998</v>
      </c>
      <c r="H2588" s="400">
        <v>4.3654999999999999</v>
      </c>
      <c r="I2588" s="400">
        <v>6.6700999999999997</v>
      </c>
      <c r="J2588" s="400">
        <v>6.3624999999999998</v>
      </c>
      <c r="K2588" s="400">
        <v>5.6017000000000001</v>
      </c>
      <c r="L2588" s="400">
        <v>9.3689999999999998</v>
      </c>
      <c r="M2588" s="400">
        <v>5.7129000000000003</v>
      </c>
      <c r="N2588" s="400">
        <v>6.5468000000000002</v>
      </c>
      <c r="O2588" s="400">
        <v>3.7351999999999999</v>
      </c>
      <c r="P2588" s="399">
        <v>2.65</v>
      </c>
      <c r="Q2588" s="399">
        <v>5.4002999999999997</v>
      </c>
      <c r="R2588" s="399">
        <v>5.4530000000000003</v>
      </c>
      <c r="S2588" s="399">
        <v>5.3666</v>
      </c>
      <c r="T2588" s="399">
        <v>13.395899999999999</v>
      </c>
      <c r="U2588" s="399">
        <v>12.0326</v>
      </c>
      <c r="V2588" s="399">
        <v>3.3534999999999999</v>
      </c>
      <c r="W2588" s="399">
        <v>3.6400999999999999</v>
      </c>
      <c r="X2588" s="399">
        <v>1.8704000000000001</v>
      </c>
      <c r="Y2588" s="399">
        <v>5.1734</v>
      </c>
      <c r="Z2588" s="399">
        <v>10.3827</v>
      </c>
    </row>
    <row r="2589" spans="1:26">
      <c r="A2589" s="402">
        <v>46268</v>
      </c>
      <c r="B2589" s="400">
        <v>0.54690000000000005</v>
      </c>
      <c r="C2589" s="400">
        <v>0.57220000000000004</v>
      </c>
      <c r="D2589" s="400">
        <v>1.8666</v>
      </c>
      <c r="E2589" s="400">
        <v>1.8301000000000001</v>
      </c>
      <c r="F2589" s="400">
        <v>6.1820000000000004</v>
      </c>
      <c r="G2589" s="400">
        <v>6.1173999999999999</v>
      </c>
      <c r="H2589" s="400">
        <v>4.3681000000000001</v>
      </c>
      <c r="I2589" s="400">
        <v>6.6795999999999998</v>
      </c>
      <c r="J2589" s="400">
        <v>6.3792999999999997</v>
      </c>
      <c r="K2589" s="400">
        <v>5.6022999999999996</v>
      </c>
      <c r="L2589" s="400">
        <v>9.4116</v>
      </c>
      <c r="M2589" s="400">
        <v>5.7118000000000002</v>
      </c>
      <c r="N2589" s="400">
        <v>6.5446999999999997</v>
      </c>
      <c r="O2589" s="400">
        <v>3.7334000000000001</v>
      </c>
      <c r="P2589" s="399">
        <v>2.6490999999999998</v>
      </c>
      <c r="Q2589" s="399">
        <v>5.4109999999999996</v>
      </c>
      <c r="R2589" s="399">
        <v>5.4530000000000003</v>
      </c>
      <c r="S2589" s="399">
        <v>5.3659999999999997</v>
      </c>
      <c r="T2589" s="399">
        <v>13.4117</v>
      </c>
      <c r="U2589" s="399">
        <v>12.0494</v>
      </c>
      <c r="V2589" s="399">
        <v>3.351</v>
      </c>
      <c r="W2589" s="399">
        <v>3.6381000000000001</v>
      </c>
      <c r="X2589" s="399">
        <v>1.8685</v>
      </c>
      <c r="Y2589" s="399">
        <v>5.1745000000000001</v>
      </c>
      <c r="Z2589" s="399">
        <v>10.395099999999999</v>
      </c>
    </row>
    <row r="2590" spans="1:26">
      <c r="A2590" s="402">
        <v>46269</v>
      </c>
      <c r="B2590" s="400">
        <v>0.54430000000000001</v>
      </c>
      <c r="C2590" s="400">
        <v>0.5696</v>
      </c>
      <c r="D2590" s="400">
        <v>1.8643000000000001</v>
      </c>
      <c r="E2590" s="400">
        <v>1.8277000000000001</v>
      </c>
      <c r="F2590" s="400">
        <v>6.1833999999999998</v>
      </c>
      <c r="G2590" s="400">
        <v>6.1185999999999998</v>
      </c>
      <c r="H2590" s="400">
        <v>4.3674999999999997</v>
      </c>
      <c r="I2590" s="400">
        <v>6.6809000000000003</v>
      </c>
      <c r="J2590" s="400">
        <v>6.3853999999999997</v>
      </c>
      <c r="K2590" s="400">
        <v>5.6033999999999997</v>
      </c>
      <c r="L2590" s="400">
        <v>9.4626999999999999</v>
      </c>
      <c r="M2590" s="400">
        <v>5.7122000000000002</v>
      </c>
      <c r="N2590" s="400">
        <v>6.5453999999999999</v>
      </c>
      <c r="O2590" s="400">
        <v>3.7296</v>
      </c>
      <c r="P2590" s="399">
        <v>2.6377000000000002</v>
      </c>
      <c r="Q2590" s="399">
        <v>5.4111000000000002</v>
      </c>
      <c r="R2590" s="399">
        <v>5.4511000000000003</v>
      </c>
      <c r="S2590" s="399">
        <v>5.3640999999999996</v>
      </c>
      <c r="T2590" s="399">
        <v>13.4155</v>
      </c>
      <c r="U2590" s="399">
        <v>12.0532</v>
      </c>
      <c r="V2590" s="399">
        <v>3.3487</v>
      </c>
      <c r="W2590" s="399">
        <v>3.6345000000000001</v>
      </c>
      <c r="X2590" s="399">
        <v>1.8663000000000001</v>
      </c>
      <c r="Y2590" s="399">
        <v>5.1722000000000001</v>
      </c>
      <c r="Z2590" s="399">
        <v>10.404199999999999</v>
      </c>
    </row>
    <row r="2591" spans="1:26">
      <c r="A2591" s="402">
        <v>46272</v>
      </c>
      <c r="B2591" s="400">
        <v>0.53610000000000002</v>
      </c>
      <c r="C2591" s="400">
        <v>0.56140000000000001</v>
      </c>
      <c r="D2591" s="400">
        <v>1.8552999999999999</v>
      </c>
      <c r="E2591" s="400">
        <v>1.8189</v>
      </c>
      <c r="F2591" s="400">
        <v>6.1581000000000001</v>
      </c>
      <c r="G2591" s="400">
        <v>6.0975999999999999</v>
      </c>
      <c r="H2591" s="400">
        <v>4.3569000000000004</v>
      </c>
      <c r="I2591" s="400">
        <v>6.6555</v>
      </c>
      <c r="J2591" s="400">
        <v>6.3724999999999996</v>
      </c>
      <c r="K2591" s="400">
        <v>5.5955000000000004</v>
      </c>
      <c r="L2591" s="400">
        <v>9.4339999999999993</v>
      </c>
      <c r="M2591" s="400">
        <v>5.7041000000000004</v>
      </c>
      <c r="N2591" s="400">
        <v>6.5384000000000002</v>
      </c>
      <c r="O2591" s="400">
        <v>3.7214999999999998</v>
      </c>
      <c r="P2591" s="399">
        <v>2.6589999999999998</v>
      </c>
      <c r="Q2591" s="399">
        <v>5.3987999999999996</v>
      </c>
      <c r="R2591" s="399">
        <v>5.4401999999999999</v>
      </c>
      <c r="S2591" s="399">
        <v>5.3537999999999997</v>
      </c>
      <c r="T2591" s="399">
        <v>13.378</v>
      </c>
      <c r="U2591" s="399">
        <v>12.022600000000001</v>
      </c>
      <c r="V2591" s="399">
        <v>3.3401000000000001</v>
      </c>
      <c r="W2591" s="399">
        <v>3.6261000000000001</v>
      </c>
      <c r="X2591" s="399">
        <v>1.8583000000000001</v>
      </c>
      <c r="Y2591" s="399">
        <v>5.1642000000000001</v>
      </c>
      <c r="Z2591" s="399">
        <v>10.388999999999999</v>
      </c>
    </row>
    <row r="2592" spans="1:26">
      <c r="A2592" s="402">
        <v>46273</v>
      </c>
      <c r="B2592" s="400">
        <v>0.53339999999999999</v>
      </c>
      <c r="C2592" s="400">
        <v>0.55869999999999997</v>
      </c>
      <c r="D2592" s="400">
        <v>1.8528</v>
      </c>
      <c r="E2592" s="400">
        <v>1.8164</v>
      </c>
      <c r="F2592" s="400">
        <v>6.1670999999999996</v>
      </c>
      <c r="G2592" s="400">
        <v>6.1043000000000003</v>
      </c>
      <c r="H2592" s="400">
        <v>4.3573000000000004</v>
      </c>
      <c r="I2592" s="400">
        <v>6.6647999999999996</v>
      </c>
      <c r="J2592" s="400">
        <v>6.3769999999999998</v>
      </c>
      <c r="K2592" s="400">
        <v>5.5911999999999997</v>
      </c>
      <c r="L2592" s="400">
        <v>9.4613999999999994</v>
      </c>
      <c r="M2592" s="400">
        <v>5.7020999999999997</v>
      </c>
      <c r="N2592" s="400">
        <v>6.5354000000000001</v>
      </c>
      <c r="O2592" s="400">
        <v>3.7176</v>
      </c>
      <c r="P2592" s="399">
        <v>2.6692</v>
      </c>
      <c r="Q2592" s="399">
        <v>5.3909000000000002</v>
      </c>
      <c r="R2592" s="399">
        <v>5.4386000000000001</v>
      </c>
      <c r="S2592" s="399">
        <v>5.3520000000000003</v>
      </c>
      <c r="T2592" s="399">
        <v>13.3954</v>
      </c>
      <c r="U2592" s="399">
        <v>12.035500000000001</v>
      </c>
      <c r="V2592" s="399">
        <v>3.3369</v>
      </c>
      <c r="W2592" s="399">
        <v>3.6223999999999998</v>
      </c>
      <c r="X2592" s="399">
        <v>1.8560000000000001</v>
      </c>
      <c r="Y2592" s="399">
        <v>5.1627999999999998</v>
      </c>
      <c r="Z2592" s="399">
        <v>10.3954</v>
      </c>
    </row>
    <row r="2593" spans="1:26">
      <c r="A2593" s="402">
        <v>46274</v>
      </c>
      <c r="B2593" s="400">
        <v>0.53059999999999996</v>
      </c>
      <c r="C2593" s="400">
        <v>0.55579999999999996</v>
      </c>
      <c r="D2593" s="400">
        <v>1.8486</v>
      </c>
      <c r="E2593" s="400">
        <v>1.8125</v>
      </c>
      <c r="F2593" s="400">
        <v>6.1351000000000004</v>
      </c>
      <c r="G2593" s="400">
        <v>6.0758000000000001</v>
      </c>
      <c r="H2593" s="400">
        <v>4.3453999999999997</v>
      </c>
      <c r="I2593" s="400">
        <v>6.6327999999999996</v>
      </c>
      <c r="J2593" s="400">
        <v>6.3608000000000002</v>
      </c>
      <c r="K2593" s="400">
        <v>5.5750999999999999</v>
      </c>
      <c r="L2593" s="400">
        <v>9.4624000000000006</v>
      </c>
      <c r="M2593" s="400">
        <v>5.6890000000000001</v>
      </c>
      <c r="N2593" s="400">
        <v>6.5225</v>
      </c>
      <c r="O2593" s="400">
        <v>3.7115</v>
      </c>
      <c r="P2593" s="399">
        <v>2.6958000000000002</v>
      </c>
      <c r="Q2593" s="399">
        <v>5.3857999999999997</v>
      </c>
      <c r="R2593" s="399">
        <v>5.4302999999999999</v>
      </c>
      <c r="S2593" s="399">
        <v>5.3445999999999998</v>
      </c>
      <c r="T2593" s="399">
        <v>13.346500000000001</v>
      </c>
      <c r="U2593" s="399">
        <v>11.989599999999999</v>
      </c>
      <c r="V2593" s="399">
        <v>3.3317999999999999</v>
      </c>
      <c r="W2593" s="399">
        <v>3.6164000000000001</v>
      </c>
      <c r="X2593" s="399">
        <v>1.8520000000000001</v>
      </c>
      <c r="Y2593" s="399">
        <v>5.1550000000000002</v>
      </c>
      <c r="Z2593" s="399">
        <v>10.371</v>
      </c>
    </row>
    <row r="2594" spans="1:26">
      <c r="A2594" s="402">
        <v>46275</v>
      </c>
      <c r="B2594" s="400">
        <v>0.52739999999999998</v>
      </c>
      <c r="C2594" s="400">
        <v>0.55269999999999997</v>
      </c>
      <c r="D2594" s="400">
        <v>1.8428</v>
      </c>
      <c r="E2594" s="400">
        <v>1.8075000000000001</v>
      </c>
      <c r="F2594" s="400">
        <v>6.1139999999999999</v>
      </c>
      <c r="G2594" s="400">
        <v>6.0561999999999996</v>
      </c>
      <c r="H2594" s="400">
        <v>4.3327999999999998</v>
      </c>
      <c r="I2594" s="400">
        <v>6.6128</v>
      </c>
      <c r="J2594" s="400">
        <v>6.3360000000000003</v>
      </c>
      <c r="K2594" s="400">
        <v>5.5423999999999998</v>
      </c>
      <c r="L2594" s="400">
        <v>9.4352</v>
      </c>
      <c r="M2594" s="400">
        <v>5.6646000000000001</v>
      </c>
      <c r="N2594" s="400">
        <v>6.4904999999999999</v>
      </c>
      <c r="O2594" s="400">
        <v>3.7023999999999999</v>
      </c>
      <c r="P2594" s="399">
        <v>2.7509000000000001</v>
      </c>
      <c r="Q2594" s="399">
        <v>5.3739999999999997</v>
      </c>
      <c r="R2594" s="399">
        <v>5.4199000000000002</v>
      </c>
      <c r="S2594" s="399">
        <v>5.3357999999999999</v>
      </c>
      <c r="T2594" s="399">
        <v>13.3201</v>
      </c>
      <c r="U2594" s="399">
        <v>11.961399999999999</v>
      </c>
      <c r="V2594" s="399">
        <v>3.3237999999999999</v>
      </c>
      <c r="W2594" s="399">
        <v>3.6078000000000001</v>
      </c>
      <c r="X2594" s="399">
        <v>1.8463000000000001</v>
      </c>
      <c r="Y2594" s="399">
        <v>5.1445999999999996</v>
      </c>
      <c r="Z2594" s="399">
        <v>10.3499</v>
      </c>
    </row>
    <row r="2595" spans="1:26">
      <c r="A2595" s="402">
        <v>46276</v>
      </c>
      <c r="B2595" s="400">
        <v>0.52470000000000006</v>
      </c>
      <c r="C2595" s="400">
        <v>0.55010000000000003</v>
      </c>
      <c r="D2595" s="400">
        <v>1.8404</v>
      </c>
      <c r="E2595" s="400">
        <v>1.8051999999999999</v>
      </c>
      <c r="F2595" s="400">
        <v>6.1054000000000004</v>
      </c>
      <c r="G2595" s="400">
        <v>6.0548000000000002</v>
      </c>
      <c r="H2595" s="400">
        <v>4.3285999999999998</v>
      </c>
      <c r="I2595" s="400">
        <v>6.6037999999999997</v>
      </c>
      <c r="J2595" s="400">
        <v>6.3281000000000001</v>
      </c>
      <c r="K2595" s="400">
        <v>5.5415000000000001</v>
      </c>
      <c r="L2595" s="400">
        <v>9.407</v>
      </c>
      <c r="M2595" s="400">
        <v>5.6635999999999997</v>
      </c>
      <c r="N2595" s="400">
        <v>6.4905999999999997</v>
      </c>
      <c r="O2595" s="400">
        <v>3.6998000000000002</v>
      </c>
      <c r="P2595" s="399">
        <v>2.7576000000000001</v>
      </c>
      <c r="Q2595" s="399">
        <v>5.3662999999999998</v>
      </c>
      <c r="R2595" s="399">
        <v>5.4173999999999998</v>
      </c>
      <c r="S2595" s="399">
        <v>5.3339999999999996</v>
      </c>
      <c r="T2595" s="399">
        <v>13.3066</v>
      </c>
      <c r="U2595" s="399">
        <v>11.9611</v>
      </c>
      <c r="V2595" s="399">
        <v>3.3191999999999999</v>
      </c>
      <c r="W2595" s="399">
        <v>3.6049000000000002</v>
      </c>
      <c r="X2595" s="399">
        <v>1.8438000000000001</v>
      </c>
      <c r="Y2595" s="399">
        <v>5.1418999999999997</v>
      </c>
      <c r="Z2595" s="399">
        <v>10.3443</v>
      </c>
    </row>
    <row r="2596" spans="1:26">
      <c r="A2596" s="402">
        <v>46279</v>
      </c>
      <c r="B2596" s="400">
        <v>0.51639999999999997</v>
      </c>
      <c r="C2596" s="400">
        <v>0.54169999999999996</v>
      </c>
      <c r="D2596" s="400">
        <v>1.8306</v>
      </c>
      <c r="E2596" s="400">
        <v>1.7958000000000001</v>
      </c>
      <c r="F2596" s="400">
        <v>6.1071999999999997</v>
      </c>
      <c r="G2596" s="400">
        <v>6.0481999999999996</v>
      </c>
      <c r="H2596" s="400">
        <v>4.3178000000000001</v>
      </c>
      <c r="I2596" s="400">
        <v>6.6071999999999997</v>
      </c>
      <c r="J2596" s="400">
        <v>6.3204000000000002</v>
      </c>
      <c r="K2596" s="400">
        <v>5.5353000000000003</v>
      </c>
      <c r="L2596" s="400">
        <v>9.3894000000000002</v>
      </c>
      <c r="M2596" s="400">
        <v>5.6601999999999997</v>
      </c>
      <c r="N2596" s="400">
        <v>6.4843999999999999</v>
      </c>
      <c r="O2596" s="400">
        <v>3.6880000000000002</v>
      </c>
      <c r="P2596" s="399">
        <v>2.7852000000000001</v>
      </c>
      <c r="Q2596" s="399">
        <v>5.3547000000000002</v>
      </c>
      <c r="R2596" s="399">
        <v>5.4059999999999997</v>
      </c>
      <c r="S2596" s="399">
        <v>5.3228</v>
      </c>
      <c r="T2596" s="399">
        <v>13.3231</v>
      </c>
      <c r="U2596" s="399">
        <v>11.9597</v>
      </c>
      <c r="V2596" s="399">
        <v>3.3068</v>
      </c>
      <c r="W2596" s="399">
        <v>3.5935999999999999</v>
      </c>
      <c r="X2596" s="399">
        <v>1.8342000000000001</v>
      </c>
      <c r="Y2596" s="399">
        <v>5.1298000000000004</v>
      </c>
      <c r="Z2596" s="399">
        <v>10.3405</v>
      </c>
    </row>
    <row r="2597" spans="1:26">
      <c r="A2597" s="402">
        <v>46280</v>
      </c>
      <c r="B2597" s="400">
        <v>0.51390000000000002</v>
      </c>
      <c r="C2597" s="400">
        <v>0.53920000000000001</v>
      </c>
      <c r="D2597" s="400">
        <v>1.8290999999999999</v>
      </c>
      <c r="E2597" s="400">
        <v>1.7951999999999999</v>
      </c>
      <c r="F2597" s="400">
        <v>6.0945999999999998</v>
      </c>
      <c r="G2597" s="400">
        <v>6.0387000000000004</v>
      </c>
      <c r="H2597" s="400">
        <v>4.3144</v>
      </c>
      <c r="I2597" s="400">
        <v>6.5940000000000003</v>
      </c>
      <c r="J2597" s="400">
        <v>6.3079000000000001</v>
      </c>
      <c r="K2597" s="400">
        <v>5.5269000000000004</v>
      </c>
      <c r="L2597" s="400">
        <v>9.3529</v>
      </c>
      <c r="M2597" s="400">
        <v>5.6607000000000003</v>
      </c>
      <c r="N2597" s="400">
        <v>6.4907000000000004</v>
      </c>
      <c r="O2597" s="400">
        <v>3.6932</v>
      </c>
      <c r="P2597" s="399">
        <v>2.7942999999999998</v>
      </c>
      <c r="Q2597" s="399">
        <v>5.3518999999999997</v>
      </c>
      <c r="R2597" s="399">
        <v>5.4058999999999999</v>
      </c>
      <c r="S2597" s="399">
        <v>5.327</v>
      </c>
      <c r="T2597" s="399">
        <v>13.3001</v>
      </c>
      <c r="U2597" s="399">
        <v>11.938499999999999</v>
      </c>
      <c r="V2597" s="399">
        <v>3.3068</v>
      </c>
      <c r="W2597" s="399">
        <v>3.5972</v>
      </c>
      <c r="X2597" s="399">
        <v>1.8327</v>
      </c>
      <c r="Y2597" s="399">
        <v>5.1280999999999999</v>
      </c>
      <c r="Z2597" s="399">
        <v>10.330500000000001</v>
      </c>
    </row>
    <row r="2598" spans="1:26">
      <c r="A2598" s="402">
        <v>46281</v>
      </c>
      <c r="B2598" s="400">
        <v>0.51139999999999997</v>
      </c>
      <c r="C2598" s="400">
        <v>0.53659999999999997</v>
      </c>
      <c r="D2598" s="400">
        <v>1.8274999999999999</v>
      </c>
      <c r="E2598" s="400">
        <v>1.7925</v>
      </c>
      <c r="F2598" s="400">
        <v>6.1077000000000004</v>
      </c>
      <c r="G2598" s="400">
        <v>6.0514999999999999</v>
      </c>
      <c r="H2598" s="400">
        <v>4.3175999999999997</v>
      </c>
      <c r="I2598" s="400">
        <v>6.6071999999999997</v>
      </c>
      <c r="J2598" s="400">
        <v>6.3173000000000004</v>
      </c>
      <c r="K2598" s="400">
        <v>5.5301</v>
      </c>
      <c r="L2598" s="400">
        <v>9.3604000000000003</v>
      </c>
      <c r="M2598" s="400">
        <v>5.6694000000000004</v>
      </c>
      <c r="N2598" s="400">
        <v>6.5015999999999998</v>
      </c>
      <c r="O2598" s="400">
        <v>3.6903000000000001</v>
      </c>
      <c r="P2598" s="399">
        <v>2.7698</v>
      </c>
      <c r="Q2598" s="399">
        <v>5.3556999999999997</v>
      </c>
      <c r="R2598" s="399">
        <v>5.4061000000000003</v>
      </c>
      <c r="S2598" s="399">
        <v>5.3265000000000002</v>
      </c>
      <c r="T2598" s="399">
        <v>13.321999999999999</v>
      </c>
      <c r="U2598" s="399">
        <v>11.9618</v>
      </c>
      <c r="V2598" s="399">
        <v>3.3048999999999999</v>
      </c>
      <c r="W2598" s="399">
        <v>3.5947</v>
      </c>
      <c r="X2598" s="399">
        <v>1.8309</v>
      </c>
      <c r="Y2598" s="399">
        <v>5.1294000000000004</v>
      </c>
      <c r="Z2598" s="399">
        <v>10.342599999999999</v>
      </c>
    </row>
    <row r="2599" spans="1:26">
      <c r="A2599" s="402">
        <v>46282</v>
      </c>
      <c r="B2599" s="400">
        <v>0.50870000000000004</v>
      </c>
      <c r="C2599" s="400">
        <v>0.53390000000000004</v>
      </c>
      <c r="D2599" s="400">
        <v>1.8246</v>
      </c>
      <c r="E2599" s="400">
        <v>1.7896000000000001</v>
      </c>
      <c r="F2599" s="400">
        <v>6.1162000000000001</v>
      </c>
      <c r="G2599" s="400">
        <v>6.0564</v>
      </c>
      <c r="H2599" s="400">
        <v>4.3204000000000002</v>
      </c>
      <c r="I2599" s="400">
        <v>6.6162000000000001</v>
      </c>
      <c r="J2599" s="400">
        <v>6.3338999999999999</v>
      </c>
      <c r="K2599" s="400">
        <v>5.5548999999999999</v>
      </c>
      <c r="L2599" s="400">
        <v>9.3745999999999992</v>
      </c>
      <c r="M2599" s="400">
        <v>5.6947999999999999</v>
      </c>
      <c r="N2599" s="400">
        <v>6.5320999999999998</v>
      </c>
      <c r="O2599" s="400">
        <v>3.6905000000000001</v>
      </c>
      <c r="P2599" s="399">
        <v>2.7492999999999999</v>
      </c>
      <c r="Q2599" s="399">
        <v>5.3667999999999996</v>
      </c>
      <c r="R2599" s="399">
        <v>5.4040999999999997</v>
      </c>
      <c r="S2599" s="399">
        <v>5.3243</v>
      </c>
      <c r="T2599" s="399">
        <v>13.34</v>
      </c>
      <c r="U2599" s="399">
        <v>11.9716</v>
      </c>
      <c r="V2599" s="399">
        <v>3.3037000000000001</v>
      </c>
      <c r="W2599" s="399">
        <v>3.5947</v>
      </c>
      <c r="X2599" s="399">
        <v>1.8284</v>
      </c>
      <c r="Y2599" s="399">
        <v>5.1291000000000002</v>
      </c>
      <c r="Z2599" s="399">
        <v>10.3588</v>
      </c>
    </row>
    <row r="2600" spans="1:26">
      <c r="A2600" s="402">
        <v>46283</v>
      </c>
      <c r="B2600" s="400">
        <v>0.50580000000000003</v>
      </c>
      <c r="C2600" s="400">
        <v>0.53100000000000003</v>
      </c>
      <c r="D2600" s="400">
        <v>1.8202</v>
      </c>
      <c r="E2600" s="400">
        <v>1.7854000000000001</v>
      </c>
      <c r="F2600" s="400">
        <v>6.0914000000000001</v>
      </c>
      <c r="G2600" s="400">
        <v>6.0308000000000002</v>
      </c>
      <c r="H2600" s="400">
        <v>4.3098999999999998</v>
      </c>
      <c r="I2600" s="400">
        <v>6.5918000000000001</v>
      </c>
      <c r="J2600" s="400">
        <v>6.3175999999999997</v>
      </c>
      <c r="K2600" s="400">
        <v>5.5335999999999999</v>
      </c>
      <c r="L2600" s="400">
        <v>9.3800000000000008</v>
      </c>
      <c r="M2600" s="400">
        <v>5.6771000000000003</v>
      </c>
      <c r="N2600" s="400">
        <v>6.5090000000000003</v>
      </c>
      <c r="O2600" s="400">
        <v>3.6850000000000001</v>
      </c>
      <c r="P2600" s="399">
        <v>2.7334000000000001</v>
      </c>
      <c r="Q2600" s="399">
        <v>5.37</v>
      </c>
      <c r="R2600" s="399">
        <v>5.3955000000000002</v>
      </c>
      <c r="S2600" s="399">
        <v>5.3166000000000002</v>
      </c>
      <c r="T2600" s="399">
        <v>13.3058</v>
      </c>
      <c r="U2600" s="399">
        <v>11.9321</v>
      </c>
      <c r="V2600" s="399">
        <v>3.2995000000000001</v>
      </c>
      <c r="W2600" s="399">
        <v>3.5893000000000002</v>
      </c>
      <c r="X2600" s="399">
        <v>1.8242</v>
      </c>
      <c r="Y2600" s="399">
        <v>5.1220999999999997</v>
      </c>
      <c r="Z2600" s="399">
        <v>10.3466</v>
      </c>
    </row>
    <row r="2601" spans="1:26">
      <c r="A2601" s="402">
        <v>46286</v>
      </c>
      <c r="B2601" s="400">
        <v>0.498</v>
      </c>
      <c r="C2601" s="400">
        <v>0.52300000000000002</v>
      </c>
      <c r="D2601" s="400">
        <v>1.8140000000000001</v>
      </c>
      <c r="E2601" s="400">
        <v>1.7787999999999999</v>
      </c>
      <c r="F2601" s="400">
        <v>6.1169000000000002</v>
      </c>
      <c r="G2601" s="400">
        <v>6.0536000000000003</v>
      </c>
      <c r="H2601" s="400">
        <v>4.3128000000000002</v>
      </c>
      <c r="I2601" s="400">
        <v>6.6173000000000002</v>
      </c>
      <c r="J2601" s="400">
        <v>6.3299000000000003</v>
      </c>
      <c r="K2601" s="400">
        <v>5.5439999999999996</v>
      </c>
      <c r="L2601" s="400">
        <v>9.4123999999999999</v>
      </c>
      <c r="M2601" s="400">
        <v>5.6883999999999997</v>
      </c>
      <c r="N2601" s="400">
        <v>6.5260999999999996</v>
      </c>
      <c r="O2601" s="400">
        <v>3.6793999999999998</v>
      </c>
      <c r="P2601" s="399">
        <v>2.6962999999999999</v>
      </c>
      <c r="Q2601" s="399">
        <v>5.3692000000000002</v>
      </c>
      <c r="R2601" s="399">
        <v>5.3948999999999998</v>
      </c>
      <c r="S2601" s="399">
        <v>5.3140000000000001</v>
      </c>
      <c r="T2601" s="399">
        <v>13.3505</v>
      </c>
      <c r="U2601" s="399">
        <v>11.975199999999999</v>
      </c>
      <c r="V2601" s="399">
        <v>3.2927</v>
      </c>
      <c r="W2601" s="399">
        <v>3.5832999999999999</v>
      </c>
      <c r="X2601" s="399">
        <v>1.8186</v>
      </c>
      <c r="Y2601" s="399">
        <v>5.1207000000000003</v>
      </c>
      <c r="Z2601" s="399">
        <v>10.363</v>
      </c>
    </row>
    <row r="2602" spans="1:26">
      <c r="A2602" s="402">
        <v>46287</v>
      </c>
      <c r="B2602" s="400">
        <v>0.49530000000000002</v>
      </c>
      <c r="C2602" s="400">
        <v>0.52029999999999998</v>
      </c>
      <c r="D2602" s="400">
        <v>1.8112999999999999</v>
      </c>
      <c r="E2602" s="400">
        <v>1.7761</v>
      </c>
      <c r="F2602" s="400">
        <v>6.1116000000000001</v>
      </c>
      <c r="G2602" s="400">
        <v>6.0506000000000002</v>
      </c>
      <c r="H2602" s="400">
        <v>4.3106</v>
      </c>
      <c r="I2602" s="400">
        <v>6.6120000000000001</v>
      </c>
      <c r="J2602" s="400">
        <v>6.3258000000000001</v>
      </c>
      <c r="K2602" s="400">
        <v>5.5403000000000002</v>
      </c>
      <c r="L2602" s="400">
        <v>9.4097000000000008</v>
      </c>
      <c r="M2602" s="400">
        <v>5.6844000000000001</v>
      </c>
      <c r="N2602" s="400">
        <v>6.5198</v>
      </c>
      <c r="O2602" s="400">
        <v>3.6764000000000001</v>
      </c>
      <c r="P2602" s="399">
        <v>2.6930000000000001</v>
      </c>
      <c r="Q2602" s="399">
        <v>5.3737000000000004</v>
      </c>
      <c r="R2602" s="399">
        <v>5.3918999999999997</v>
      </c>
      <c r="S2602" s="399">
        <v>5.3112000000000004</v>
      </c>
      <c r="T2602" s="399">
        <v>13.343999999999999</v>
      </c>
      <c r="U2602" s="399">
        <v>11.973100000000001</v>
      </c>
      <c r="V2602" s="399">
        <v>3.2805</v>
      </c>
      <c r="W2602" s="399">
        <v>3.5783999999999998</v>
      </c>
      <c r="X2602" s="399">
        <v>1.8159000000000001</v>
      </c>
      <c r="Y2602" s="399">
        <v>5.1196000000000002</v>
      </c>
      <c r="Z2602" s="399">
        <v>10.3612</v>
      </c>
    </row>
    <row r="2603" spans="1:26">
      <c r="A2603" s="402">
        <v>46288</v>
      </c>
      <c r="B2603" s="400">
        <v>0.4924</v>
      </c>
      <c r="C2603" s="400">
        <v>0.51749999999999996</v>
      </c>
      <c r="D2603" s="400">
        <v>1.8064</v>
      </c>
      <c r="E2603" s="400">
        <v>1.7716000000000001</v>
      </c>
      <c r="F2603" s="400">
        <v>6.0782999999999996</v>
      </c>
      <c r="G2603" s="400">
        <v>6.0170000000000003</v>
      </c>
      <c r="H2603" s="400">
        <v>4.298</v>
      </c>
      <c r="I2603" s="400">
        <v>6.5791000000000004</v>
      </c>
      <c r="J2603" s="400">
        <v>6.2961999999999998</v>
      </c>
      <c r="K2603" s="400">
        <v>5.4958</v>
      </c>
      <c r="L2603" s="400">
        <v>9.407</v>
      </c>
      <c r="M2603" s="400">
        <v>5.6524000000000001</v>
      </c>
      <c r="N2603" s="400">
        <v>6.4786999999999999</v>
      </c>
      <c r="O2603" s="400">
        <v>3.6642999999999999</v>
      </c>
      <c r="P2603" s="399">
        <v>2.6892</v>
      </c>
      <c r="Q2603" s="399">
        <v>5.3704000000000001</v>
      </c>
      <c r="R2603" s="399">
        <v>5.3814000000000002</v>
      </c>
      <c r="S2603" s="399">
        <v>5.3018000000000001</v>
      </c>
      <c r="T2603" s="399">
        <v>13.2979</v>
      </c>
      <c r="U2603" s="399">
        <v>11.9207</v>
      </c>
      <c r="V2603" s="399">
        <v>3.2753999999999999</v>
      </c>
      <c r="W2603" s="399">
        <v>3.5680000000000001</v>
      </c>
      <c r="X2603" s="399">
        <v>1.8112999999999999</v>
      </c>
      <c r="Y2603" s="399">
        <v>5.1097999999999999</v>
      </c>
      <c r="Z2603" s="399">
        <v>10.337300000000001</v>
      </c>
    </row>
    <row r="2604" spans="1:26">
      <c r="A2604" s="402">
        <v>46289</v>
      </c>
      <c r="B2604" s="400">
        <v>0.48980000000000001</v>
      </c>
      <c r="C2604" s="400">
        <v>0.51480000000000004</v>
      </c>
      <c r="D2604" s="400">
        <v>1.8051999999999999</v>
      </c>
      <c r="E2604" s="400">
        <v>1.7685</v>
      </c>
      <c r="F2604" s="400">
        <v>6.0586000000000002</v>
      </c>
      <c r="G2604" s="400">
        <v>5.9978999999999996</v>
      </c>
      <c r="H2604" s="400">
        <v>4.2866</v>
      </c>
      <c r="I2604" s="400">
        <v>6.5598999999999998</v>
      </c>
      <c r="J2604" s="400">
        <v>6.2668999999999997</v>
      </c>
      <c r="K2604" s="400">
        <v>5.4599000000000002</v>
      </c>
      <c r="L2604" s="400">
        <v>9.3605</v>
      </c>
      <c r="M2604" s="400">
        <v>5.6199000000000003</v>
      </c>
      <c r="N2604" s="400">
        <v>6.4339000000000004</v>
      </c>
      <c r="O2604" s="400">
        <v>3.6543000000000001</v>
      </c>
      <c r="P2604" s="399">
        <v>2.7547999999999999</v>
      </c>
      <c r="Q2604" s="399">
        <v>5.3592000000000004</v>
      </c>
      <c r="R2604" s="399">
        <v>5.3747999999999996</v>
      </c>
      <c r="S2604" s="399">
        <v>5.2960000000000003</v>
      </c>
      <c r="T2604" s="399">
        <v>13.271699999999999</v>
      </c>
      <c r="U2604" s="399">
        <v>11.895899999999999</v>
      </c>
      <c r="V2604" s="399">
        <v>3.2658999999999998</v>
      </c>
      <c r="W2604" s="399">
        <v>3.5583</v>
      </c>
      <c r="X2604" s="399">
        <v>1.8079000000000001</v>
      </c>
      <c r="Y2604" s="399">
        <v>5.1028000000000002</v>
      </c>
      <c r="Z2604" s="399">
        <v>10.3146</v>
      </c>
    </row>
    <row r="2605" spans="1:26">
      <c r="A2605" s="402">
        <v>46290</v>
      </c>
      <c r="B2605" s="400">
        <v>0.48720000000000002</v>
      </c>
      <c r="C2605" s="400">
        <v>0.51219999999999999</v>
      </c>
      <c r="D2605" s="400">
        <v>1.8029999999999999</v>
      </c>
      <c r="E2605" s="400">
        <v>1.7664</v>
      </c>
      <c r="F2605" s="400">
        <v>6.0412999999999997</v>
      </c>
      <c r="G2605" s="400">
        <v>5.99</v>
      </c>
      <c r="H2605" s="400">
        <v>4.2811000000000003</v>
      </c>
      <c r="I2605" s="400">
        <v>6.5416999999999996</v>
      </c>
      <c r="J2605" s="400">
        <v>6.2619999999999996</v>
      </c>
      <c r="K2605" s="400">
        <v>5.4535999999999998</v>
      </c>
      <c r="L2605" s="400">
        <v>9.3630999999999993</v>
      </c>
      <c r="M2605" s="400">
        <v>5.6097000000000001</v>
      </c>
      <c r="N2605" s="400">
        <v>6.4226000000000001</v>
      </c>
      <c r="O2605" s="400">
        <v>3.6488999999999998</v>
      </c>
      <c r="P2605" s="399">
        <v>2.7622</v>
      </c>
      <c r="Q2605" s="399">
        <v>5.3525</v>
      </c>
      <c r="R2605" s="399">
        <v>5.3723999999999998</v>
      </c>
      <c r="S2605" s="399">
        <v>5.2942999999999998</v>
      </c>
      <c r="T2605" s="399">
        <v>13.239800000000001</v>
      </c>
      <c r="U2605" s="399">
        <v>11.881399999999999</v>
      </c>
      <c r="V2605" s="399">
        <v>3.2627000000000002</v>
      </c>
      <c r="W2605" s="399">
        <v>3.5533000000000001</v>
      </c>
      <c r="X2605" s="399">
        <v>1.8057000000000001</v>
      </c>
      <c r="Y2605" s="399">
        <v>5.101</v>
      </c>
      <c r="Z2605" s="399">
        <v>10.295500000000001</v>
      </c>
    </row>
    <row r="2606" spans="1:26">
      <c r="A2606" s="402">
        <v>46293</v>
      </c>
      <c r="B2606" s="400">
        <v>0.47910000000000003</v>
      </c>
      <c r="C2606" s="400">
        <v>0.50409999999999999</v>
      </c>
      <c r="D2606" s="400">
        <v>1.7945</v>
      </c>
      <c r="E2606" s="400">
        <v>1.7581</v>
      </c>
      <c r="F2606" s="400">
        <v>6.0129999999999999</v>
      </c>
      <c r="G2606" s="400">
        <v>5.9641000000000002</v>
      </c>
      <c r="H2606" s="400">
        <v>4.2680999999999996</v>
      </c>
      <c r="I2606" s="400">
        <v>6.5129000000000001</v>
      </c>
      <c r="J2606" s="400">
        <v>6.2356999999999996</v>
      </c>
      <c r="K2606" s="400">
        <v>5.4244000000000003</v>
      </c>
      <c r="L2606" s="400">
        <v>9.3519000000000005</v>
      </c>
      <c r="M2606" s="400">
        <v>5.5803000000000003</v>
      </c>
      <c r="N2606" s="400">
        <v>6.3837999999999999</v>
      </c>
      <c r="O2606" s="400">
        <v>3.6333000000000002</v>
      </c>
      <c r="P2606" s="399">
        <v>2.7884000000000002</v>
      </c>
      <c r="Q2606" s="399">
        <v>5.3369</v>
      </c>
      <c r="R2606" s="399">
        <v>5.3624999999999998</v>
      </c>
      <c r="S2606" s="399">
        <v>5.2846000000000002</v>
      </c>
      <c r="T2606" s="399">
        <v>13.1957</v>
      </c>
      <c r="U2606" s="399">
        <v>11.8415</v>
      </c>
      <c r="V2606" s="399">
        <v>3.2471999999999999</v>
      </c>
      <c r="W2606" s="399">
        <v>3.5377000000000001</v>
      </c>
      <c r="X2606" s="399">
        <v>1.7967</v>
      </c>
      <c r="Y2606" s="399">
        <v>5.0911999999999997</v>
      </c>
      <c r="Z2606" s="399">
        <v>10.273199999999999</v>
      </c>
    </row>
    <row r="2607" spans="1:26">
      <c r="A2607" s="402">
        <v>46294</v>
      </c>
      <c r="B2607" s="400">
        <v>0.47649999999999998</v>
      </c>
      <c r="C2607" s="400">
        <v>0.50139999999999996</v>
      </c>
      <c r="D2607" s="400">
        <v>1.7922</v>
      </c>
      <c r="E2607" s="400">
        <v>1.7555000000000001</v>
      </c>
      <c r="F2607" s="400">
        <v>6.0092999999999996</v>
      </c>
      <c r="G2607" s="400">
        <v>5.9551999999999996</v>
      </c>
      <c r="H2607" s="400">
        <v>4.2697000000000003</v>
      </c>
      <c r="I2607" s="400">
        <v>6.5090000000000003</v>
      </c>
      <c r="J2607" s="400">
        <v>6.2295999999999996</v>
      </c>
      <c r="K2607" s="400">
        <v>5.4090999999999996</v>
      </c>
      <c r="L2607" s="400">
        <v>9.3535000000000004</v>
      </c>
      <c r="M2607" s="400">
        <v>5.5702999999999996</v>
      </c>
      <c r="N2607" s="400">
        <v>6.3673999999999999</v>
      </c>
      <c r="O2607" s="400">
        <v>3.6274000000000002</v>
      </c>
      <c r="P2607" s="399">
        <v>2.7968000000000002</v>
      </c>
      <c r="Q2607" s="399">
        <v>5.3301999999999996</v>
      </c>
      <c r="R2607" s="399">
        <v>5.3604000000000003</v>
      </c>
      <c r="S2607" s="399">
        <v>5.2816999999999998</v>
      </c>
      <c r="T2607" s="399">
        <v>13.1919</v>
      </c>
      <c r="U2607" s="399">
        <v>11.8276</v>
      </c>
      <c r="V2607" s="399">
        <v>3.2440000000000002</v>
      </c>
      <c r="W2607" s="399">
        <v>3.5326</v>
      </c>
      <c r="X2607" s="399">
        <v>1.7948999999999999</v>
      </c>
      <c r="Y2607" s="399">
        <v>5.0907999999999998</v>
      </c>
      <c r="Z2607" s="399">
        <v>10.281599999999999</v>
      </c>
    </row>
    <row r="2608" spans="1:26">
      <c r="A2608" s="402">
        <v>46295</v>
      </c>
      <c r="B2608" s="400">
        <v>0.47399999999999998</v>
      </c>
      <c r="C2608" s="400">
        <v>0.49880000000000002</v>
      </c>
      <c r="D2608" s="400">
        <v>1.7904</v>
      </c>
      <c r="E2608" s="400">
        <v>1.7534000000000001</v>
      </c>
      <c r="F2608" s="400">
        <v>6.0007999999999999</v>
      </c>
      <c r="G2608" s="400">
        <v>5.9485000000000001</v>
      </c>
      <c r="H2608" s="400">
        <v>4.2717999999999998</v>
      </c>
      <c r="I2608" s="400">
        <v>6.4999000000000002</v>
      </c>
      <c r="J2608" s="400">
        <v>6.226</v>
      </c>
      <c r="K2608" s="400">
        <v>5.4013999999999998</v>
      </c>
      <c r="L2608" s="400">
        <v>9.3575999999999997</v>
      </c>
      <c r="M2608" s="400">
        <v>5.5586000000000002</v>
      </c>
      <c r="N2608" s="400">
        <v>6.3510999999999997</v>
      </c>
      <c r="O2608" s="400">
        <v>3.6254</v>
      </c>
      <c r="P2608" s="399">
        <v>2.7848999999999999</v>
      </c>
      <c r="Q2608" s="399">
        <v>5.3278999999999996</v>
      </c>
      <c r="R2608" s="399">
        <v>5.3592000000000004</v>
      </c>
      <c r="S2608" s="399">
        <v>5.28</v>
      </c>
      <c r="T2608" s="399">
        <v>13.1776</v>
      </c>
      <c r="U2608" s="399">
        <v>11.817299999999999</v>
      </c>
      <c r="V2608" s="399">
        <v>3.2403</v>
      </c>
      <c r="W2608" s="399">
        <v>3.5304000000000002</v>
      </c>
      <c r="X2608" s="399">
        <v>1.7935000000000001</v>
      </c>
      <c r="Y2608" s="399">
        <v>5.0922999999999998</v>
      </c>
      <c r="Z2608" s="399">
        <v>10.2883</v>
      </c>
    </row>
    <row r="2609" spans="1:26">
      <c r="A2609" s="402">
        <v>46296</v>
      </c>
      <c r="B2609" s="400">
        <v>0.54559999999999997</v>
      </c>
      <c r="C2609" s="400">
        <v>0.54459999999999997</v>
      </c>
      <c r="D2609" s="400">
        <v>1.8557999999999999</v>
      </c>
      <c r="E2609" s="400">
        <v>1.8282</v>
      </c>
      <c r="F2609" s="400">
        <v>6.0266999999999999</v>
      </c>
      <c r="G2609" s="400">
        <v>5.9949000000000003</v>
      </c>
      <c r="H2609" s="400">
        <v>4.3620999999999999</v>
      </c>
      <c r="I2609" s="400">
        <v>6.5446</v>
      </c>
      <c r="J2609" s="400">
        <v>6.2630999999999997</v>
      </c>
      <c r="K2609" s="400">
        <v>5.4386999999999999</v>
      </c>
      <c r="L2609" s="400">
        <v>9.3896999999999995</v>
      </c>
      <c r="M2609" s="400">
        <v>5.6125999999999996</v>
      </c>
      <c r="N2609" s="400">
        <v>6.3860999999999999</v>
      </c>
      <c r="O2609" s="400">
        <v>3.6844000000000001</v>
      </c>
      <c r="P2609" s="399">
        <v>2.8671000000000002</v>
      </c>
      <c r="Q2609" s="399">
        <v>5.3388</v>
      </c>
      <c r="R2609" s="399">
        <v>5.3738000000000001</v>
      </c>
      <c r="S2609" s="399">
        <v>5.3631000000000002</v>
      </c>
      <c r="T2609" s="399">
        <v>13.1547</v>
      </c>
      <c r="U2609" s="399">
        <v>11.8696</v>
      </c>
      <c r="V2609" s="399">
        <v>3.3079000000000001</v>
      </c>
      <c r="W2609" s="399">
        <v>3.5901000000000001</v>
      </c>
      <c r="X2609" s="399">
        <v>1.9093</v>
      </c>
      <c r="Y2609" s="399">
        <v>5.1623000000000001</v>
      </c>
      <c r="Z2609" s="399">
        <v>10.336</v>
      </c>
    </row>
    <row r="2610" spans="1:26">
      <c r="A2610" s="402">
        <v>46297</v>
      </c>
      <c r="B2610" s="400">
        <v>0.54279999999999995</v>
      </c>
      <c r="C2610" s="400">
        <v>0.54179999999999995</v>
      </c>
      <c r="D2610" s="400">
        <v>1.8534999999999999</v>
      </c>
      <c r="E2610" s="400">
        <v>1.8269</v>
      </c>
      <c r="F2610" s="400">
        <v>6.0671999999999997</v>
      </c>
      <c r="G2610" s="400">
        <v>6.0343</v>
      </c>
      <c r="H2610" s="400">
        <v>4.3647</v>
      </c>
      <c r="I2610" s="400">
        <v>6.5862999999999996</v>
      </c>
      <c r="J2610" s="400">
        <v>6.2725999999999997</v>
      </c>
      <c r="K2610" s="400">
        <v>5.4280999999999997</v>
      </c>
      <c r="L2610" s="400">
        <v>9.3756000000000004</v>
      </c>
      <c r="M2610" s="400">
        <v>5.6078000000000001</v>
      </c>
      <c r="N2610" s="400">
        <v>6.3794000000000004</v>
      </c>
      <c r="O2610" s="400">
        <v>3.6859000000000002</v>
      </c>
      <c r="P2610" s="399">
        <v>2.9247999999999998</v>
      </c>
      <c r="Q2610" s="399">
        <v>5.3350999999999997</v>
      </c>
      <c r="R2610" s="399">
        <v>5.3747999999999996</v>
      </c>
      <c r="S2610" s="399">
        <v>5.3654999999999999</v>
      </c>
      <c r="T2610" s="399">
        <v>13.229799999999999</v>
      </c>
      <c r="U2610" s="399">
        <v>11.9475</v>
      </c>
      <c r="V2610" s="399">
        <v>3.3014999999999999</v>
      </c>
      <c r="W2610" s="399">
        <v>3.59</v>
      </c>
      <c r="X2610" s="399">
        <v>1.9059999999999999</v>
      </c>
      <c r="Y2610" s="399">
        <v>5.1604999999999999</v>
      </c>
      <c r="Z2610" s="399">
        <v>10.3559</v>
      </c>
    </row>
    <row r="2611" spans="1:26">
      <c r="A2611" s="402">
        <v>46300</v>
      </c>
      <c r="B2611" s="400">
        <v>0.53480000000000005</v>
      </c>
      <c r="C2611" s="400">
        <v>0.53380000000000005</v>
      </c>
      <c r="D2611" s="400">
        <v>1.8458000000000001</v>
      </c>
      <c r="E2611" s="400">
        <v>1.8191999999999999</v>
      </c>
      <c r="F2611" s="401">
        <v>6.0457999999999998</v>
      </c>
      <c r="G2611" s="400">
        <v>6.0082000000000004</v>
      </c>
      <c r="H2611" s="400">
        <v>4.3524000000000003</v>
      </c>
      <c r="I2611" s="400">
        <v>6.5646000000000004</v>
      </c>
      <c r="J2611" s="400">
        <v>6.2514000000000003</v>
      </c>
      <c r="K2611" s="400">
        <v>5.4069000000000003</v>
      </c>
      <c r="L2611" s="400">
        <v>9.3530999999999995</v>
      </c>
      <c r="M2611" s="400">
        <v>5.5919999999999996</v>
      </c>
      <c r="N2611" s="400">
        <v>6.3571999999999997</v>
      </c>
      <c r="O2611" s="400">
        <v>3.6768999999999998</v>
      </c>
      <c r="P2611" s="399">
        <v>2.9146999999999998</v>
      </c>
      <c r="Q2611" s="399">
        <v>5.3230000000000004</v>
      </c>
      <c r="R2611" s="399">
        <v>5.3654000000000002</v>
      </c>
      <c r="S2611" s="399">
        <v>5.3560999999999996</v>
      </c>
      <c r="T2611" s="399">
        <v>13.2011</v>
      </c>
      <c r="U2611" s="399">
        <v>11.9072</v>
      </c>
      <c r="V2611" s="399">
        <v>3.2892999999999999</v>
      </c>
      <c r="W2611" s="399">
        <v>3.5811000000000002</v>
      </c>
      <c r="X2611" s="399">
        <v>1.8983000000000001</v>
      </c>
      <c r="Y2611" s="399">
        <v>5.1513999999999998</v>
      </c>
      <c r="Z2611" s="399">
        <v>10.3355</v>
      </c>
    </row>
    <row r="2612" spans="1:26">
      <c r="A2612" s="402"/>
    </row>
    <row r="2613" spans="1:26">
      <c r="A2613" s="402"/>
    </row>
  </sheetData>
  <dataValidations count="1">
    <dataValidation allowBlank="1" showErrorMessage="1" promptTitle="TRAFO" prompt="$A$1:$O$263" sqref="A2" xr:uid="{1F54839B-3D4A-44F2-8C54-742CA0730929}"/>
  </dataValidations>
  <pageMargins left="0.7" right="0.7" top="0.75" bottom="0.75" header="0.3" footer="0.3"/>
  <customProperties>
    <customPr name="REFI_OFFICE_FUNCTION_DATA" r:id="rId1"/>
  </customPropertie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F9F61-4BBA-4E1B-8572-0AFE19411CDE}">
  <sheetPr>
    <tabColor theme="6" tint="0.39997558519241921"/>
  </sheetPr>
  <dimension ref="A1:G301"/>
  <sheetViews>
    <sheetView zoomScale="150" zoomScaleNormal="150" workbookViewId="0"/>
  </sheetViews>
  <sheetFormatPr defaultRowHeight="12.5"/>
  <cols>
    <col min="1" max="1" width="13.1796875" style="291" bestFit="1" customWidth="1"/>
    <col min="2" max="2" width="11.1796875" style="291" bestFit="1" customWidth="1"/>
    <col min="3" max="3" width="8.7265625" style="7"/>
    <col min="4" max="4" width="17.36328125" style="7" bestFit="1" customWidth="1"/>
    <col min="5" max="8" width="10.1796875" style="7" bestFit="1" customWidth="1"/>
    <col min="9" max="16384" width="8.7265625" style="7"/>
  </cols>
  <sheetData>
    <row r="1" spans="1:7" ht="13">
      <c r="A1" s="7"/>
      <c r="B1" s="270" t="s">
        <v>19</v>
      </c>
    </row>
    <row r="2" spans="1:7">
      <c r="A2" s="271">
        <v>37435</v>
      </c>
      <c r="B2" s="272">
        <v>-0.13066404575108359</v>
      </c>
    </row>
    <row r="3" spans="1:7">
      <c r="A3" s="271">
        <v>43921</v>
      </c>
      <c r="B3" s="272">
        <v>-0.12516198855567595</v>
      </c>
    </row>
    <row r="4" spans="1:7">
      <c r="A4" s="271">
        <v>37529</v>
      </c>
      <c r="B4" s="272">
        <v>-0.11527083594278853</v>
      </c>
      <c r="D4" s="273" t="s">
        <v>9228</v>
      </c>
      <c r="E4" s="274" t="s">
        <v>9224</v>
      </c>
      <c r="F4" s="275" t="s">
        <v>9224</v>
      </c>
      <c r="G4" s="276" t="s">
        <v>9224</v>
      </c>
    </row>
    <row r="5" spans="1:7">
      <c r="A5" s="271">
        <v>37621</v>
      </c>
      <c r="B5" s="277">
        <v>-0.11056437378412776</v>
      </c>
      <c r="D5" s="273" t="s">
        <v>9229</v>
      </c>
      <c r="E5" s="277">
        <f>B5</f>
        <v>-0.11056437378412776</v>
      </c>
      <c r="F5" s="278">
        <f>B8</f>
        <v>-9.4340084328233709E-2</v>
      </c>
      <c r="G5" s="279">
        <f>B17</f>
        <v>-7.1601910471722707E-2</v>
      </c>
    </row>
    <row r="6" spans="1:7">
      <c r="A6" s="271">
        <v>43465</v>
      </c>
      <c r="B6" s="272">
        <v>-9.7310743282594148E-2</v>
      </c>
      <c r="D6" s="17" t="s">
        <v>9230</v>
      </c>
      <c r="E6" s="280">
        <f>AVERAGE(B2:B4)</f>
        <v>-0.12369895674984936</v>
      </c>
      <c r="F6" s="281">
        <f>AVERAGE(B2:B7)</f>
        <v>-0.11256568592599002</v>
      </c>
      <c r="G6" s="282">
        <f>AVERAGE(B2:B16)</f>
        <v>-9.4902864003801338E-2</v>
      </c>
    </row>
    <row r="7" spans="1:7">
      <c r="A7" s="271">
        <v>39629</v>
      </c>
      <c r="B7" s="272">
        <v>-9.6422128239670113E-2</v>
      </c>
      <c r="D7" s="273" t="s">
        <v>9231</v>
      </c>
      <c r="E7" s="283">
        <v>0.99</v>
      </c>
      <c r="F7" s="284">
        <v>0.98</v>
      </c>
      <c r="G7" s="285">
        <v>0.95</v>
      </c>
    </row>
    <row r="8" spans="1:7">
      <c r="A8" s="271">
        <v>37376</v>
      </c>
      <c r="B8" s="278">
        <v>-9.4340084328233709E-2</v>
      </c>
    </row>
    <row r="9" spans="1:7">
      <c r="A9" s="271">
        <v>45747</v>
      </c>
      <c r="B9" s="272">
        <v>-9.3544296920962652E-2</v>
      </c>
      <c r="D9" s="273" t="s">
        <v>9228</v>
      </c>
      <c r="E9" s="274" t="s">
        <v>9224</v>
      </c>
      <c r="F9" s="275" t="s">
        <v>9224</v>
      </c>
      <c r="G9" s="276" t="s">
        <v>9224</v>
      </c>
    </row>
    <row r="10" spans="1:7">
      <c r="A10" s="271">
        <v>44925</v>
      </c>
      <c r="B10" s="272">
        <v>-9.2863808635039152E-2</v>
      </c>
      <c r="D10" s="273" t="s">
        <v>9225</v>
      </c>
      <c r="E10" s="277">
        <f>E14-E12*E15</f>
        <v>-9.1619279521790886E-2</v>
      </c>
      <c r="F10" s="278">
        <f>E14-F12*E15</f>
        <v>-7.9986073491000093E-2</v>
      </c>
      <c r="G10" s="279">
        <f>E14-G12*E15</f>
        <v>-6.2536399359499742E-2</v>
      </c>
    </row>
    <row r="11" spans="1:7">
      <c r="A11" s="271">
        <v>39871</v>
      </c>
      <c r="B11" s="272">
        <v>-9.0281058080659338E-2</v>
      </c>
      <c r="D11" s="273" t="s">
        <v>9231</v>
      </c>
      <c r="E11" s="283">
        <v>0.99</v>
      </c>
      <c r="F11" s="284">
        <v>0.98</v>
      </c>
      <c r="G11" s="285">
        <v>0.95</v>
      </c>
    </row>
    <row r="12" spans="1:7">
      <c r="A12" s="271">
        <v>42247</v>
      </c>
      <c r="B12" s="272">
        <v>-8.1435675149682085E-2</v>
      </c>
      <c r="D12" s="273" t="s">
        <v>9226</v>
      </c>
      <c r="E12" s="286">
        <f>NORMSINV(E11)</f>
        <v>2.3263478740408408</v>
      </c>
      <c r="F12" s="287">
        <f>NORMSINV(F11)</f>
        <v>2.0537489106318221</v>
      </c>
      <c r="G12" s="288">
        <f>NORMSINV(G11)</f>
        <v>1.6448536269514715</v>
      </c>
    </row>
    <row r="13" spans="1:7">
      <c r="A13" s="271">
        <v>43889</v>
      </c>
      <c r="B13" s="272">
        <v>-7.5269730545395208E-2</v>
      </c>
      <c r="E13" s="7" t="s">
        <v>10251</v>
      </c>
      <c r="F13" s="7" t="s">
        <v>10252</v>
      </c>
      <c r="G13" s="7" t="s">
        <v>10253</v>
      </c>
    </row>
    <row r="14" spans="1:7">
      <c r="A14" s="271">
        <v>37162</v>
      </c>
      <c r="B14" s="272">
        <v>-7.3718508958205975E-2</v>
      </c>
      <c r="D14" s="289" t="s">
        <v>9232</v>
      </c>
      <c r="E14" s="290">
        <f>AVERAGE(B2:B301)</f>
        <v>7.6580023121938234E-3</v>
      </c>
      <c r="F14" s="420">
        <f>E14/21</f>
        <v>3.6466677677113443E-4</v>
      </c>
      <c r="G14" s="420">
        <f>E14*12</f>
        <v>9.1896027746325881E-2</v>
      </c>
    </row>
    <row r="15" spans="1:7">
      <c r="A15" s="271">
        <v>39813</v>
      </c>
      <c r="B15" s="272">
        <v>-7.3649127952221116E-2</v>
      </c>
      <c r="D15" s="289" t="s">
        <v>9233</v>
      </c>
      <c r="E15" s="290">
        <f>STDEV(B2:B301)</f>
        <v>4.2675166058265032E-2</v>
      </c>
      <c r="F15" s="420">
        <f>E15/SQRT(21)</f>
        <v>9.3124847027052267E-3</v>
      </c>
      <c r="G15" s="420">
        <f>E15*SQRT(12)</f>
        <v>0.14783111166870777</v>
      </c>
    </row>
    <row r="16" spans="1:7">
      <c r="A16" s="271">
        <v>37894</v>
      </c>
      <c r="B16" s="272">
        <v>-7.3046553930680491E-2</v>
      </c>
      <c r="D16" s="421" t="s">
        <v>9282</v>
      </c>
      <c r="E16" s="422">
        <f>SKEW(B2:B301)</f>
        <v>-0.41822495280517807</v>
      </c>
      <c r="F16" s="277">
        <f>F14-E12*F15</f>
        <v>-2.1299412213405023E-2</v>
      </c>
      <c r="G16" s="277">
        <f>G14-E12*G15</f>
        <v>-0.25201056460126658</v>
      </c>
    </row>
    <row r="17" spans="1:7" ht="13">
      <c r="A17" s="271">
        <v>39780</v>
      </c>
      <c r="B17" s="279">
        <v>-7.1601910471722707E-2</v>
      </c>
      <c r="D17" s="421" t="s">
        <v>9283</v>
      </c>
      <c r="E17" s="422">
        <f>KURT(B2:B301)</f>
        <v>0.7819770370247352</v>
      </c>
      <c r="F17" s="455" t="s">
        <v>10254</v>
      </c>
      <c r="G17" s="455" t="s">
        <v>10255</v>
      </c>
    </row>
    <row r="18" spans="1:7">
      <c r="A18" s="271">
        <v>39752</v>
      </c>
      <c r="B18" s="272">
        <v>-7.0552880727616007E-2</v>
      </c>
    </row>
    <row r="19" spans="1:7">
      <c r="A19" s="271">
        <v>39478</v>
      </c>
      <c r="B19" s="272">
        <v>-7.0102167342844135E-2</v>
      </c>
    </row>
    <row r="20" spans="1:7">
      <c r="A20" s="271">
        <v>44834</v>
      </c>
      <c r="B20" s="272">
        <v>-6.83E-2</v>
      </c>
    </row>
    <row r="21" spans="1:7">
      <c r="A21" s="271">
        <v>40786</v>
      </c>
      <c r="B21" s="272">
        <v>-6.7733396121371414E-2</v>
      </c>
    </row>
    <row r="22" spans="1:7">
      <c r="A22" s="271">
        <v>39721</v>
      </c>
      <c r="B22" s="272">
        <v>-6.4292592850138885E-2</v>
      </c>
    </row>
    <row r="23" spans="1:7">
      <c r="A23" s="271">
        <v>39416</v>
      </c>
      <c r="B23" s="272">
        <v>-6.2585324697027933E-2</v>
      </c>
    </row>
    <row r="24" spans="1:7">
      <c r="A24" s="271">
        <v>44742</v>
      </c>
      <c r="B24" s="272">
        <v>-6.1562492183092225E-2</v>
      </c>
    </row>
    <row r="25" spans="1:7">
      <c r="A25" s="271">
        <v>43616</v>
      </c>
      <c r="B25" s="272">
        <v>-5.7596693127545562E-2</v>
      </c>
    </row>
    <row r="26" spans="1:7">
      <c r="A26" s="271">
        <v>42398</v>
      </c>
      <c r="B26" s="272">
        <v>-5.6012956351685461E-2</v>
      </c>
    </row>
    <row r="27" spans="1:7">
      <c r="A27" s="271">
        <v>45777</v>
      </c>
      <c r="B27" s="272">
        <v>-5.4614589137777822E-2</v>
      </c>
    </row>
    <row r="28" spans="1:7">
      <c r="A28" s="271">
        <v>38868</v>
      </c>
      <c r="B28" s="272">
        <v>-5.4551855109383096E-2</v>
      </c>
    </row>
    <row r="29" spans="1:7">
      <c r="A29" s="271">
        <v>37652</v>
      </c>
      <c r="B29" s="272">
        <v>-5.3832543697290847E-2</v>
      </c>
    </row>
    <row r="30" spans="1:7">
      <c r="A30" s="271">
        <v>37468</v>
      </c>
      <c r="B30" s="272">
        <v>-5.3673179366561796E-2</v>
      </c>
    </row>
    <row r="31" spans="1:7">
      <c r="A31" s="271">
        <v>40359</v>
      </c>
      <c r="B31" s="272">
        <v>-5.0398258479357749E-2</v>
      </c>
    </row>
    <row r="32" spans="1:7">
      <c r="A32" s="271">
        <v>39507</v>
      </c>
      <c r="B32" s="272">
        <v>-5.0062668061474858E-2</v>
      </c>
    </row>
    <row r="33" spans="1:2">
      <c r="A33" s="271">
        <v>43404</v>
      </c>
      <c r="B33" s="272">
        <v>-4.8212764202256619E-2</v>
      </c>
    </row>
    <row r="34" spans="1:2">
      <c r="A34" s="271">
        <v>37407</v>
      </c>
      <c r="B34" s="272">
        <v>-4.7512767748190576E-2</v>
      </c>
    </row>
    <row r="35" spans="1:2">
      <c r="A35" s="271">
        <v>39294</v>
      </c>
      <c r="B35" s="272">
        <v>-4.5234026547081085E-2</v>
      </c>
    </row>
    <row r="36" spans="1:2">
      <c r="A36" s="271">
        <v>42369</v>
      </c>
      <c r="B36" s="272">
        <v>-4.4617136208577435E-2</v>
      </c>
    </row>
    <row r="37" spans="1:2">
      <c r="A37" s="271">
        <v>39538</v>
      </c>
      <c r="B37" s="272">
        <v>-4.4325043529738539E-2</v>
      </c>
    </row>
    <row r="38" spans="1:2">
      <c r="A38" s="271">
        <v>44592</v>
      </c>
      <c r="B38" s="272">
        <v>-4.3790465573208079E-2</v>
      </c>
    </row>
    <row r="39" spans="1:2">
      <c r="A39" s="271">
        <v>44680</v>
      </c>
      <c r="B39" s="272">
        <v>-4.1702917009575291E-2</v>
      </c>
    </row>
    <row r="40" spans="1:2">
      <c r="A40" s="271">
        <v>42185</v>
      </c>
      <c r="B40" s="272">
        <v>-3.8142103475846234E-2</v>
      </c>
    </row>
    <row r="41" spans="1:2">
      <c r="A41" s="271">
        <v>39141</v>
      </c>
      <c r="B41" s="272">
        <v>-3.7387160055596169E-2</v>
      </c>
    </row>
    <row r="42" spans="1:2">
      <c r="A42" s="271">
        <v>42704</v>
      </c>
      <c r="B42" s="272">
        <v>-3.3194842943268466E-2</v>
      </c>
    </row>
    <row r="43" spans="1:2">
      <c r="A43" s="271">
        <v>43189</v>
      </c>
      <c r="B43" s="272">
        <v>-3.2873904341802263E-2</v>
      </c>
    </row>
    <row r="44" spans="1:2">
      <c r="A44" s="271">
        <v>44620</v>
      </c>
      <c r="B44" s="272">
        <v>-3.2586246462174055E-2</v>
      </c>
    </row>
    <row r="45" spans="1:2">
      <c r="A45" s="271">
        <v>42124</v>
      </c>
      <c r="B45" s="272">
        <v>-3.1887476296881601E-2</v>
      </c>
    </row>
    <row r="46" spans="1:2">
      <c r="A46" s="271">
        <v>45412</v>
      </c>
      <c r="B46" s="272">
        <v>-3.1639250212380995E-2</v>
      </c>
    </row>
    <row r="47" spans="1:2">
      <c r="A47" s="271">
        <v>44469</v>
      </c>
      <c r="B47" s="272">
        <v>-3.0594725820297267E-2</v>
      </c>
    </row>
    <row r="48" spans="1:2">
      <c r="A48" s="271">
        <v>40116</v>
      </c>
      <c r="B48" s="272">
        <v>-2.9772635075173137E-2</v>
      </c>
    </row>
    <row r="49" spans="1:2">
      <c r="A49" s="271">
        <v>44804</v>
      </c>
      <c r="B49" s="272">
        <v>-2.7353420367745181E-2</v>
      </c>
    </row>
    <row r="50" spans="1:2">
      <c r="A50" s="271">
        <v>46112</v>
      </c>
      <c r="B50" s="272">
        <v>-2.5488706145905506E-2</v>
      </c>
    </row>
    <row r="51" spans="1:2">
      <c r="A51" s="271">
        <v>42277</v>
      </c>
      <c r="B51" s="272">
        <v>-2.5440222204143659E-2</v>
      </c>
    </row>
    <row r="52" spans="1:2">
      <c r="A52" s="271">
        <v>44134</v>
      </c>
      <c r="B52" s="272">
        <v>-2.5187132042329141E-2</v>
      </c>
    </row>
    <row r="53" spans="1:2">
      <c r="A53" s="271">
        <v>40633</v>
      </c>
      <c r="B53" s="272">
        <v>-2.5095814353848778E-2</v>
      </c>
    </row>
    <row r="54" spans="1:2">
      <c r="A54" s="271">
        <v>38198</v>
      </c>
      <c r="B54" s="272">
        <v>-2.4741335761936267E-2</v>
      </c>
    </row>
    <row r="55" spans="1:2">
      <c r="A55" s="271">
        <v>41516</v>
      </c>
      <c r="B55" s="272">
        <v>-2.4648266557496301E-2</v>
      </c>
    </row>
    <row r="56" spans="1:2">
      <c r="A56" s="271">
        <v>45198</v>
      </c>
      <c r="B56" s="272">
        <v>-2.2943052183524677E-2</v>
      </c>
    </row>
    <row r="57" spans="1:2">
      <c r="A57" s="271">
        <v>41213</v>
      </c>
      <c r="B57" s="272">
        <v>-2.2807248773547228E-2</v>
      </c>
    </row>
    <row r="58" spans="1:2">
      <c r="A58" s="271">
        <v>38835</v>
      </c>
      <c r="B58" s="272">
        <v>-2.1810769091974436E-2</v>
      </c>
    </row>
    <row r="59" spans="1:2">
      <c r="A59" s="271">
        <v>37953</v>
      </c>
      <c r="B59" s="272">
        <v>-2.1634148900314898E-2</v>
      </c>
    </row>
    <row r="60" spans="1:2">
      <c r="A60" s="271">
        <v>40724</v>
      </c>
      <c r="B60" s="272">
        <v>-2.1580511582587225E-2</v>
      </c>
    </row>
    <row r="61" spans="1:2">
      <c r="A61" s="271">
        <v>45230</v>
      </c>
      <c r="B61" s="272">
        <v>-2.1394636886071839E-2</v>
      </c>
    </row>
    <row r="62" spans="1:2">
      <c r="A62" s="271">
        <v>37315</v>
      </c>
      <c r="B62" s="272">
        <v>-2.1112625085639714E-2</v>
      </c>
    </row>
    <row r="63" spans="1:2">
      <c r="A63" s="271">
        <v>39262</v>
      </c>
      <c r="B63" s="272">
        <v>-2.0506549877658764E-2</v>
      </c>
    </row>
    <row r="64" spans="1:2">
      <c r="A64" s="271">
        <v>39051</v>
      </c>
      <c r="B64" s="272">
        <v>-1.9095396304994683E-2</v>
      </c>
    </row>
    <row r="65" spans="1:2">
      <c r="A65" s="271">
        <v>44712</v>
      </c>
      <c r="B65" s="272">
        <v>-1.9073428336963849E-2</v>
      </c>
    </row>
    <row r="66" spans="1:2">
      <c r="A66" s="271">
        <v>41453</v>
      </c>
      <c r="B66" s="272">
        <v>-1.8914702553849638E-2</v>
      </c>
    </row>
    <row r="67" spans="1:2">
      <c r="A67" s="271">
        <v>44104</v>
      </c>
      <c r="B67" s="272">
        <v>-1.8230115247576895E-2</v>
      </c>
    </row>
    <row r="68" spans="1:2">
      <c r="A68" s="271">
        <v>40421</v>
      </c>
      <c r="B68" s="272">
        <v>-1.8193567113152453E-2</v>
      </c>
    </row>
    <row r="69" spans="1:2">
      <c r="A69" s="271">
        <v>43131</v>
      </c>
      <c r="B69" s="272">
        <v>-1.8008138240663496E-2</v>
      </c>
    </row>
    <row r="70" spans="1:2">
      <c r="A70" s="271">
        <v>38595</v>
      </c>
      <c r="B70" s="272">
        <v>-1.7813669878517624E-2</v>
      </c>
    </row>
    <row r="71" spans="1:2">
      <c r="A71" s="271">
        <v>38471</v>
      </c>
      <c r="B71" s="272">
        <v>-1.7537173628708547E-2</v>
      </c>
    </row>
    <row r="72" spans="1:2">
      <c r="A72" s="271">
        <v>43159</v>
      </c>
      <c r="B72" s="272">
        <v>-1.7529981009797191E-2</v>
      </c>
    </row>
    <row r="73" spans="1:2">
      <c r="A73" s="271">
        <v>45716</v>
      </c>
      <c r="B73" s="272">
        <v>-1.6178075960882391E-2</v>
      </c>
    </row>
    <row r="74" spans="1:2">
      <c r="A74" s="271">
        <v>38656</v>
      </c>
      <c r="B74" s="272">
        <v>-1.4850626258316901E-2</v>
      </c>
    </row>
    <row r="75" spans="1:2">
      <c r="A75" s="271">
        <v>40662</v>
      </c>
      <c r="B75" s="272">
        <v>-1.4688253668382334E-2</v>
      </c>
    </row>
    <row r="76" spans="1:2">
      <c r="A76" s="271">
        <v>41670</v>
      </c>
      <c r="B76" s="272">
        <v>-1.4293500779011925E-2</v>
      </c>
    </row>
    <row r="77" spans="1:2">
      <c r="A77" s="271">
        <v>38260</v>
      </c>
      <c r="B77" s="272">
        <v>-1.3298150475778314E-2</v>
      </c>
    </row>
    <row r="78" spans="1:2">
      <c r="A78" s="271">
        <v>42886</v>
      </c>
      <c r="B78" s="272">
        <v>-1.2649218563531517E-2</v>
      </c>
    </row>
    <row r="79" spans="1:2">
      <c r="A79" s="271">
        <v>37680</v>
      </c>
      <c r="B79" s="272">
        <v>-1.2114779446206092E-2</v>
      </c>
    </row>
    <row r="80" spans="1:2">
      <c r="A80" s="271">
        <v>46022</v>
      </c>
      <c r="B80" s="272">
        <v>-1.1732916162980937E-2</v>
      </c>
    </row>
    <row r="81" spans="1:2">
      <c r="A81" s="271">
        <v>42853</v>
      </c>
      <c r="B81" s="272">
        <v>-1.1293029740899407E-2</v>
      </c>
    </row>
    <row r="82" spans="1:2">
      <c r="A82" s="271">
        <v>38289</v>
      </c>
      <c r="B82" s="272">
        <v>-1.0852949364944298E-2</v>
      </c>
    </row>
    <row r="83" spans="1:2">
      <c r="A83" s="271">
        <v>42916</v>
      </c>
      <c r="B83" s="272">
        <v>-1.0576232120743101E-2</v>
      </c>
    </row>
    <row r="84" spans="1:2">
      <c r="A84" s="271">
        <v>37771</v>
      </c>
      <c r="B84" s="272">
        <v>-7.9307095989604726E-3</v>
      </c>
    </row>
    <row r="85" spans="1:2">
      <c r="A85" s="271">
        <v>38138</v>
      </c>
      <c r="B85" s="272">
        <v>-7.5489024399311155E-3</v>
      </c>
    </row>
    <row r="86" spans="1:2">
      <c r="A86" s="271">
        <v>42825</v>
      </c>
      <c r="B86" s="272">
        <v>-7.3935386148539228E-3</v>
      </c>
    </row>
    <row r="87" spans="1:2">
      <c r="A87" s="271">
        <v>43707</v>
      </c>
      <c r="B87" s="272">
        <v>-7.1513814426508171E-3</v>
      </c>
    </row>
    <row r="88" spans="1:2">
      <c r="A88" s="271">
        <v>42947</v>
      </c>
      <c r="B88" s="272">
        <v>-7.035371904961174E-3</v>
      </c>
    </row>
    <row r="89" spans="1:2">
      <c r="A89" s="271">
        <v>46234</v>
      </c>
      <c r="B89" s="272">
        <v>-6.8658236104785818E-3</v>
      </c>
    </row>
    <row r="90" spans="1:2">
      <c r="A90" s="271">
        <v>40816</v>
      </c>
      <c r="B90" s="272">
        <v>-6.8352797293669276E-3</v>
      </c>
    </row>
    <row r="91" spans="1:2">
      <c r="A91" s="271">
        <v>39962</v>
      </c>
      <c r="B91" s="272">
        <v>-6.5699514986484742E-3</v>
      </c>
    </row>
    <row r="92" spans="1:2">
      <c r="A92" s="271">
        <v>41274</v>
      </c>
      <c r="B92" s="272">
        <v>-6.4087298905163292E-3</v>
      </c>
    </row>
    <row r="93" spans="1:2">
      <c r="A93" s="271">
        <v>38807</v>
      </c>
      <c r="B93" s="272">
        <v>-6.3364207298745034E-3</v>
      </c>
    </row>
    <row r="94" spans="1:2">
      <c r="A94" s="271">
        <v>40753</v>
      </c>
      <c r="B94" s="272">
        <v>-6.2068284287560838E-3</v>
      </c>
    </row>
    <row r="95" spans="1:2">
      <c r="A95" s="271">
        <v>45657</v>
      </c>
      <c r="B95" s="272">
        <v>-5.9670564648526443E-3</v>
      </c>
    </row>
    <row r="96" spans="1:2">
      <c r="A96" s="271">
        <v>40329</v>
      </c>
      <c r="B96" s="272">
        <v>-5.3263013718173324E-3</v>
      </c>
    </row>
    <row r="97" spans="1:2">
      <c r="A97" s="271">
        <v>45989</v>
      </c>
      <c r="B97" s="272">
        <v>-5.1762157143409723E-3</v>
      </c>
    </row>
    <row r="98" spans="1:2">
      <c r="A98" s="271">
        <v>42978</v>
      </c>
      <c r="B98" s="272">
        <v>-5.0358878312531941E-3</v>
      </c>
    </row>
    <row r="99" spans="1:2">
      <c r="A99" s="271">
        <v>44347</v>
      </c>
      <c r="B99" s="272">
        <v>-4.9924793100283305E-3</v>
      </c>
    </row>
    <row r="100" spans="1:2">
      <c r="A100" s="271">
        <v>40207</v>
      </c>
      <c r="B100" s="272">
        <v>-4.6801133858864752E-3</v>
      </c>
    </row>
    <row r="101" spans="1:2">
      <c r="A101" s="271">
        <v>41152</v>
      </c>
      <c r="B101" s="272">
        <v>-3.0672227078054615E-3</v>
      </c>
    </row>
    <row r="102" spans="1:2">
      <c r="A102" s="271">
        <v>44985</v>
      </c>
      <c r="B102" s="272">
        <v>-3.0553280683569017E-3</v>
      </c>
    </row>
    <row r="103" spans="1:2">
      <c r="A103" s="271">
        <v>39447</v>
      </c>
      <c r="B103" s="272">
        <v>-3.008231970029529E-3</v>
      </c>
    </row>
    <row r="104" spans="1:2">
      <c r="A104" s="271">
        <v>45898</v>
      </c>
      <c r="B104" s="272">
        <v>-2.9724590871727263E-3</v>
      </c>
    </row>
    <row r="105" spans="1:2">
      <c r="A105" s="271">
        <v>45044</v>
      </c>
      <c r="B105" s="272">
        <v>-2.59330962135868E-3</v>
      </c>
    </row>
    <row r="106" spans="1:2">
      <c r="A106" s="271">
        <v>38321</v>
      </c>
      <c r="B106" s="272">
        <v>-2.5747148719521551E-3</v>
      </c>
    </row>
    <row r="107" spans="1:2">
      <c r="A107" s="271">
        <v>39843</v>
      </c>
      <c r="B107" s="272">
        <v>-2.5570345514376314E-3</v>
      </c>
    </row>
    <row r="108" spans="1:2">
      <c r="A108" s="271">
        <v>43769</v>
      </c>
      <c r="B108" s="272">
        <v>-2.5053703572998076E-3</v>
      </c>
    </row>
    <row r="109" spans="1:2">
      <c r="A109" s="271">
        <v>45169</v>
      </c>
      <c r="B109" s="272">
        <v>-2.3677388257056821E-3</v>
      </c>
    </row>
    <row r="110" spans="1:2">
      <c r="A110" s="271">
        <v>39386</v>
      </c>
      <c r="B110" s="272">
        <v>-2.0108979613816524E-3</v>
      </c>
    </row>
    <row r="111" spans="1:2">
      <c r="A111" s="271">
        <v>38716</v>
      </c>
      <c r="B111" s="272">
        <v>-1.8133646965677874E-3</v>
      </c>
    </row>
    <row r="112" spans="1:2">
      <c r="A112" s="271">
        <v>39660</v>
      </c>
      <c r="B112" s="272">
        <v>-1.7479316222147601E-3</v>
      </c>
    </row>
    <row r="113" spans="1:2">
      <c r="A113" s="271">
        <v>42643</v>
      </c>
      <c r="B113" s="272">
        <v>-1.5196055893895721E-3</v>
      </c>
    </row>
    <row r="114" spans="1:2">
      <c r="A114" s="271">
        <v>43098</v>
      </c>
      <c r="B114" s="272">
        <v>-1.2969998695557816E-3</v>
      </c>
    </row>
    <row r="115" spans="1:2">
      <c r="A115" s="271">
        <v>46080</v>
      </c>
      <c r="B115" s="272">
        <v>-1.2872979110921028E-3</v>
      </c>
    </row>
    <row r="116" spans="1:2">
      <c r="A116" s="271">
        <v>37711</v>
      </c>
      <c r="B116" s="272">
        <v>-1.1559336147330956E-3</v>
      </c>
    </row>
    <row r="117" spans="1:2">
      <c r="A117" s="271">
        <v>41394</v>
      </c>
      <c r="B117" s="272">
        <v>-1.0517809917809373E-3</v>
      </c>
    </row>
    <row r="118" spans="1:2">
      <c r="A118" s="271">
        <v>37986</v>
      </c>
      <c r="B118" s="272">
        <v>-1.0097861061212354E-3</v>
      </c>
    </row>
    <row r="119" spans="1:2">
      <c r="A119" s="271">
        <v>38929</v>
      </c>
      <c r="B119" s="272">
        <v>-9.0470860611002735E-4</v>
      </c>
    </row>
    <row r="120" spans="1:2">
      <c r="A120" s="271">
        <v>38230</v>
      </c>
      <c r="B120" s="272">
        <v>-8.5522841246454817E-4</v>
      </c>
    </row>
    <row r="121" spans="1:2">
      <c r="A121" s="271">
        <v>40574</v>
      </c>
      <c r="B121" s="272">
        <v>-7.0324850606706679E-4</v>
      </c>
    </row>
    <row r="122" spans="1:2">
      <c r="A122" s="271">
        <v>37498</v>
      </c>
      <c r="B122" s="272">
        <v>-3.4866527086885313E-4</v>
      </c>
    </row>
    <row r="123" spans="1:2">
      <c r="A123" s="271">
        <v>39994</v>
      </c>
      <c r="B123" s="272">
        <v>-2.8960337256678237E-4</v>
      </c>
    </row>
    <row r="124" spans="1:2">
      <c r="A124" s="271">
        <v>38077</v>
      </c>
      <c r="B124" s="272">
        <v>-2.6398430355789593E-4</v>
      </c>
    </row>
    <row r="125" spans="1:2">
      <c r="A125" s="271">
        <v>42613</v>
      </c>
      <c r="B125" s="272">
        <v>-1.9639215318800751E-4</v>
      </c>
    </row>
    <row r="126" spans="1:2">
      <c r="A126" s="271">
        <v>41060</v>
      </c>
      <c r="B126" s="272">
        <v>-6.8412248463212144E-5</v>
      </c>
    </row>
    <row r="127" spans="1:2">
      <c r="A127" s="271">
        <v>46052</v>
      </c>
      <c r="B127" s="272">
        <v>-1.3491149805664047E-5</v>
      </c>
    </row>
    <row r="128" spans="1:2">
      <c r="A128" s="271">
        <v>38748</v>
      </c>
      <c r="B128" s="272">
        <v>8.2243672412829483E-5</v>
      </c>
    </row>
    <row r="129" spans="1:2">
      <c r="A129" s="271">
        <v>41180</v>
      </c>
      <c r="B129" s="272">
        <v>1.990986275479667E-4</v>
      </c>
    </row>
    <row r="130" spans="1:2">
      <c r="A130" s="271">
        <v>42766</v>
      </c>
      <c r="B130" s="272">
        <v>4.0448285348282376E-4</v>
      </c>
    </row>
    <row r="131" spans="1:2">
      <c r="A131" s="271">
        <v>45527</v>
      </c>
      <c r="B131" s="272">
        <v>4.4206785741604954E-4</v>
      </c>
    </row>
    <row r="132" spans="1:2">
      <c r="A132" s="271">
        <v>42429</v>
      </c>
      <c r="B132" s="272">
        <v>8.2465980478163559E-4</v>
      </c>
    </row>
    <row r="133" spans="1:2">
      <c r="A133" s="271">
        <v>44043</v>
      </c>
      <c r="B133" s="272">
        <v>1.2436652956444583E-3</v>
      </c>
    </row>
    <row r="134" spans="1:2">
      <c r="A134" s="271">
        <v>41759</v>
      </c>
      <c r="B134" s="272">
        <v>1.5056277521987571E-3</v>
      </c>
    </row>
    <row r="135" spans="1:2">
      <c r="A135" s="271">
        <v>44225</v>
      </c>
      <c r="B135" s="272">
        <v>1.744724443424106E-3</v>
      </c>
    </row>
    <row r="136" spans="1:2">
      <c r="A136" s="271">
        <v>39171</v>
      </c>
      <c r="B136" s="272">
        <v>2.694128201277346E-3</v>
      </c>
    </row>
    <row r="137" spans="1:2">
      <c r="A137" s="271">
        <v>39353</v>
      </c>
      <c r="B137" s="272">
        <v>3.2594295377281757E-3</v>
      </c>
    </row>
    <row r="138" spans="1:2">
      <c r="A138" s="271">
        <v>42489</v>
      </c>
      <c r="B138" s="272">
        <v>3.3548617334335784E-3</v>
      </c>
    </row>
    <row r="139" spans="1:2">
      <c r="A139" s="271">
        <v>45499</v>
      </c>
      <c r="B139" s="272">
        <v>3.39714622656602E-3</v>
      </c>
    </row>
    <row r="140" spans="1:2">
      <c r="A140" s="271">
        <v>38411</v>
      </c>
      <c r="B140" s="272">
        <v>3.7602038234898494E-3</v>
      </c>
    </row>
    <row r="141" spans="1:2">
      <c r="A141" s="271">
        <v>41029</v>
      </c>
      <c r="B141" s="272">
        <v>4.6535952254851409E-3</v>
      </c>
    </row>
    <row r="142" spans="1:2">
      <c r="A142" s="271">
        <v>37287</v>
      </c>
      <c r="B142" s="272">
        <v>5.9881764129192661E-3</v>
      </c>
    </row>
    <row r="143" spans="1:2">
      <c r="A143" s="271">
        <v>43830</v>
      </c>
      <c r="B143" s="272">
        <v>6.2291796835987068E-3</v>
      </c>
    </row>
    <row r="144" spans="1:2">
      <c r="A144" s="271">
        <v>38442</v>
      </c>
      <c r="B144" s="272">
        <v>6.2687138912211893E-3</v>
      </c>
    </row>
    <row r="145" spans="1:2">
      <c r="A145" s="271">
        <v>41851</v>
      </c>
      <c r="B145" s="272">
        <v>6.4922801342650605E-3</v>
      </c>
    </row>
    <row r="146" spans="1:2">
      <c r="A146" s="271">
        <v>41243</v>
      </c>
      <c r="B146" s="272">
        <v>7.0554399551991942E-3</v>
      </c>
    </row>
    <row r="147" spans="1:2">
      <c r="A147" s="271">
        <v>42551</v>
      </c>
      <c r="B147" s="272">
        <v>7.2829314757312247E-3</v>
      </c>
    </row>
    <row r="148" spans="1:2">
      <c r="A148" s="271">
        <v>38107</v>
      </c>
      <c r="B148" s="272">
        <v>7.4761426425631328E-3</v>
      </c>
    </row>
    <row r="149" spans="1:2">
      <c r="A149" s="271">
        <v>40389</v>
      </c>
      <c r="B149" s="272">
        <v>7.7230758347728301E-3</v>
      </c>
    </row>
    <row r="150" spans="1:2">
      <c r="A150" s="271">
        <v>41729</v>
      </c>
      <c r="B150" s="272">
        <v>8.6934431525345079E-3</v>
      </c>
    </row>
    <row r="151" spans="1:2">
      <c r="A151" s="271">
        <v>45016</v>
      </c>
      <c r="B151" s="272">
        <v>9.1890683527830301E-3</v>
      </c>
    </row>
    <row r="152" spans="1:2">
      <c r="A152" s="271">
        <v>38044</v>
      </c>
      <c r="B152" s="272">
        <v>9.3622873494840775E-3</v>
      </c>
    </row>
    <row r="153" spans="1:2">
      <c r="A153" s="271">
        <v>38352</v>
      </c>
      <c r="B153" s="272">
        <v>1.0281145393048252E-2</v>
      </c>
    </row>
    <row r="154" spans="1:2">
      <c r="A154" s="271">
        <v>43280</v>
      </c>
      <c r="B154" s="272">
        <v>1.0331664822015307E-2</v>
      </c>
    </row>
    <row r="155" spans="1:2">
      <c r="A155" s="271">
        <v>44895</v>
      </c>
      <c r="B155" s="272">
        <v>1.0410653119347205E-2</v>
      </c>
    </row>
    <row r="156" spans="1:2">
      <c r="A156" s="271">
        <v>43371</v>
      </c>
      <c r="B156" s="272">
        <v>1.1081268638868602E-2</v>
      </c>
    </row>
    <row r="157" spans="1:2">
      <c r="A157" s="271">
        <v>46203</v>
      </c>
      <c r="B157" s="272">
        <v>1.1585333960981253E-2</v>
      </c>
    </row>
    <row r="158" spans="1:2">
      <c r="A158" s="271">
        <v>43069</v>
      </c>
      <c r="B158" s="272">
        <v>1.2091009243098583E-2</v>
      </c>
    </row>
    <row r="159" spans="1:2">
      <c r="A159" s="271">
        <v>45555</v>
      </c>
      <c r="B159" s="272">
        <v>1.2134499196981648E-2</v>
      </c>
    </row>
    <row r="160" spans="1:2">
      <c r="A160" s="271">
        <v>41547</v>
      </c>
      <c r="B160" s="272">
        <v>1.246739457762569E-2</v>
      </c>
    </row>
    <row r="161" spans="1:2">
      <c r="A161" s="271">
        <v>40086</v>
      </c>
      <c r="B161" s="272">
        <v>1.2470258439747806E-2</v>
      </c>
    </row>
    <row r="162" spans="1:2">
      <c r="A162" s="271">
        <v>38898</v>
      </c>
      <c r="B162" s="272">
        <v>1.3327607796725705E-2</v>
      </c>
    </row>
    <row r="163" spans="1:2">
      <c r="A163" s="271">
        <v>41639</v>
      </c>
      <c r="B163" s="272">
        <v>1.3453884435831842E-2</v>
      </c>
    </row>
    <row r="164" spans="1:2">
      <c r="A164" s="271">
        <v>40451</v>
      </c>
      <c r="B164" s="272">
        <v>1.3542125610019662E-2</v>
      </c>
    </row>
    <row r="165" spans="1:2">
      <c r="A165" s="271">
        <v>39080</v>
      </c>
      <c r="B165" s="272">
        <v>1.4450573472160499E-2</v>
      </c>
    </row>
    <row r="166" spans="1:2">
      <c r="A166" s="271">
        <v>39325</v>
      </c>
      <c r="B166" s="272">
        <v>1.5332915892403598E-2</v>
      </c>
    </row>
    <row r="167" spans="1:2">
      <c r="A167" s="271">
        <v>43434</v>
      </c>
      <c r="B167" s="272">
        <v>1.5803061565375698E-2</v>
      </c>
    </row>
    <row r="168" spans="1:2">
      <c r="A168" s="271">
        <v>37256</v>
      </c>
      <c r="B168" s="272">
        <v>1.6060751055952061E-2</v>
      </c>
    </row>
    <row r="169" spans="1:2">
      <c r="A169" s="271">
        <v>44530</v>
      </c>
      <c r="B169" s="272">
        <v>1.6387309583151027E-2</v>
      </c>
    </row>
    <row r="170" spans="1:2">
      <c r="A170" s="271">
        <v>44196</v>
      </c>
      <c r="B170" s="272">
        <v>1.6548203853807841E-2</v>
      </c>
    </row>
    <row r="171" spans="1:2">
      <c r="A171" s="271">
        <v>45838</v>
      </c>
      <c r="B171" s="272">
        <v>1.686939379253884E-2</v>
      </c>
    </row>
    <row r="172" spans="1:2">
      <c r="A172" s="271">
        <v>44012</v>
      </c>
      <c r="B172" s="272">
        <v>1.7155512384060323E-2</v>
      </c>
    </row>
    <row r="173" spans="1:2">
      <c r="A173" s="271">
        <v>38960</v>
      </c>
      <c r="B173" s="272">
        <v>1.746244899267424E-2</v>
      </c>
    </row>
    <row r="174" spans="1:2">
      <c r="A174" s="271">
        <v>41820</v>
      </c>
      <c r="B174" s="272">
        <v>1.7610679944454199E-2</v>
      </c>
    </row>
    <row r="175" spans="1:2">
      <c r="A175" s="271">
        <v>46265</v>
      </c>
      <c r="B175" s="272">
        <v>1.7782321002882424E-2</v>
      </c>
    </row>
    <row r="176" spans="1:2">
      <c r="A176" s="271">
        <v>39598</v>
      </c>
      <c r="B176" s="272">
        <v>1.8053023240414356E-2</v>
      </c>
    </row>
    <row r="177" spans="1:2">
      <c r="A177" s="271">
        <v>43861</v>
      </c>
      <c r="B177" s="272">
        <v>1.845747262270403E-2</v>
      </c>
    </row>
    <row r="178" spans="1:2">
      <c r="A178" s="271">
        <v>38383</v>
      </c>
      <c r="B178" s="272">
        <v>1.9086296163934202E-2</v>
      </c>
    </row>
    <row r="179" spans="1:2">
      <c r="A179" s="271">
        <v>45596</v>
      </c>
      <c r="B179" s="272">
        <v>2.0410063309471583E-2</v>
      </c>
    </row>
    <row r="180" spans="1:2">
      <c r="A180" s="271">
        <v>39202</v>
      </c>
      <c r="B180" s="272">
        <v>2.0866607304113716E-2</v>
      </c>
    </row>
    <row r="181" spans="1:2">
      <c r="A181" s="271">
        <v>38776</v>
      </c>
      <c r="B181" s="272">
        <v>2.1498631091029674E-2</v>
      </c>
    </row>
    <row r="182" spans="1:2">
      <c r="A182" s="271">
        <v>38625</v>
      </c>
      <c r="B182" s="272">
        <v>2.1634404197260038E-2</v>
      </c>
    </row>
    <row r="183" spans="1:2">
      <c r="A183" s="271">
        <v>40694</v>
      </c>
      <c r="B183" s="272">
        <v>2.1822262399599612E-2</v>
      </c>
    </row>
    <row r="184" spans="1:2">
      <c r="A184" s="271">
        <v>42460</v>
      </c>
      <c r="B184" s="272">
        <v>2.1843811931274493E-2</v>
      </c>
    </row>
    <row r="185" spans="1:2">
      <c r="A185" s="271">
        <v>43007</v>
      </c>
      <c r="B185" s="272">
        <v>2.2035361627894545E-2</v>
      </c>
    </row>
    <row r="186" spans="1:2">
      <c r="A186" s="271">
        <v>38533</v>
      </c>
      <c r="B186" s="272">
        <v>2.232073509076149E-2</v>
      </c>
    </row>
    <row r="187" spans="1:2">
      <c r="A187" s="271">
        <v>38168</v>
      </c>
      <c r="B187" s="272">
        <v>2.249576620682614E-2</v>
      </c>
    </row>
    <row r="188" spans="1:2">
      <c r="A188" s="271">
        <v>40602</v>
      </c>
      <c r="B188" s="272">
        <v>2.2918457460956221E-2</v>
      </c>
    </row>
    <row r="189" spans="1:2">
      <c r="A189" s="271">
        <v>44407</v>
      </c>
      <c r="B189" s="272">
        <v>2.304346368620025E-2</v>
      </c>
    </row>
    <row r="190" spans="1:2">
      <c r="A190" s="271">
        <v>44316</v>
      </c>
      <c r="B190" s="272">
        <v>2.3268963380340013E-2</v>
      </c>
    </row>
    <row r="191" spans="1:2">
      <c r="A191" s="271">
        <v>40968</v>
      </c>
      <c r="B191" s="272">
        <v>2.3322267500549998E-2</v>
      </c>
    </row>
    <row r="192" spans="1:2">
      <c r="A192" s="271">
        <v>45138</v>
      </c>
      <c r="B192" s="272">
        <v>2.3527764629015999E-2</v>
      </c>
    </row>
    <row r="193" spans="1:2">
      <c r="A193" s="271">
        <v>40480</v>
      </c>
      <c r="B193" s="272">
        <v>2.3702911617167866E-2</v>
      </c>
    </row>
    <row r="194" spans="1:2">
      <c r="A194" s="271">
        <v>41089</v>
      </c>
      <c r="B194" s="272">
        <v>2.410165119633767E-2</v>
      </c>
    </row>
    <row r="195" spans="1:2">
      <c r="A195" s="271">
        <v>43220</v>
      </c>
      <c r="B195" s="272">
        <v>2.4131729938107416E-2</v>
      </c>
    </row>
    <row r="196" spans="1:2">
      <c r="A196" s="271">
        <v>41698</v>
      </c>
      <c r="B196" s="272">
        <v>2.4507582726537525E-2</v>
      </c>
    </row>
    <row r="197" spans="1:2">
      <c r="A197" s="271">
        <v>37195</v>
      </c>
      <c r="B197" s="272">
        <v>2.4629323669169034E-2</v>
      </c>
    </row>
    <row r="198" spans="1:2">
      <c r="A198" s="271">
        <v>42004</v>
      </c>
      <c r="B198" s="272">
        <v>2.5032240677818063E-2</v>
      </c>
    </row>
    <row r="199" spans="1:2">
      <c r="A199" s="271">
        <v>40056</v>
      </c>
      <c r="B199" s="272">
        <v>2.5064220106826962E-2</v>
      </c>
    </row>
    <row r="200" spans="1:2">
      <c r="A200" s="271">
        <v>41305</v>
      </c>
      <c r="B200" s="272">
        <v>2.5253944424760144E-2</v>
      </c>
    </row>
    <row r="201" spans="1:2">
      <c r="A201" s="271">
        <v>41425</v>
      </c>
      <c r="B201" s="272">
        <v>2.625367222519559E-2</v>
      </c>
    </row>
    <row r="202" spans="1:2">
      <c r="A202" s="271">
        <v>45688</v>
      </c>
      <c r="B202" s="272">
        <v>2.6429928707823472E-2</v>
      </c>
    </row>
    <row r="203" spans="1:2">
      <c r="A203" s="271">
        <v>44253</v>
      </c>
      <c r="B203" s="272">
        <v>2.738570731562584E-2</v>
      </c>
    </row>
    <row r="204" spans="1:2">
      <c r="A204" s="271">
        <v>43980</v>
      </c>
      <c r="B204" s="272">
        <v>2.7455016750948857E-2</v>
      </c>
    </row>
    <row r="205" spans="1:2">
      <c r="A205" s="271">
        <v>44561</v>
      </c>
      <c r="B205" s="272">
        <v>2.7728095141815852E-2</v>
      </c>
    </row>
    <row r="206" spans="1:2">
      <c r="A206" s="271">
        <v>42734</v>
      </c>
      <c r="B206" s="272">
        <v>2.7742635387236536E-2</v>
      </c>
    </row>
    <row r="207" spans="1:2">
      <c r="A207" s="271">
        <v>40939</v>
      </c>
      <c r="B207" s="272">
        <v>2.8259956429523392E-2</v>
      </c>
    </row>
    <row r="208" spans="1:2">
      <c r="A208" s="271">
        <v>37833</v>
      </c>
      <c r="B208" s="272">
        <v>2.8379419407719153E-2</v>
      </c>
    </row>
    <row r="209" spans="1:2">
      <c r="A209" s="271">
        <v>40298</v>
      </c>
      <c r="B209" s="272">
        <v>2.8537492737365389E-2</v>
      </c>
    </row>
    <row r="210" spans="1:2">
      <c r="A210" s="271">
        <v>37344</v>
      </c>
      <c r="B210" s="272">
        <v>2.8608983043135749E-2</v>
      </c>
    </row>
    <row r="211" spans="1:2">
      <c r="A211" s="271">
        <v>41943</v>
      </c>
      <c r="B211" s="272">
        <v>2.8957462237070297E-2</v>
      </c>
    </row>
    <row r="212" spans="1:2">
      <c r="A212" s="271">
        <v>43312</v>
      </c>
      <c r="B212" s="272">
        <v>2.9014170069911582E-2</v>
      </c>
    </row>
    <row r="213" spans="1:2">
      <c r="A213" s="271">
        <v>41578</v>
      </c>
      <c r="B213" s="272">
        <v>2.9056648107059546E-2</v>
      </c>
    </row>
    <row r="214" spans="1:2">
      <c r="A214" s="271">
        <v>42094</v>
      </c>
      <c r="B214" s="272">
        <v>2.9625942885451284E-2</v>
      </c>
    </row>
    <row r="215" spans="1:2">
      <c r="A215" s="271">
        <v>41971</v>
      </c>
      <c r="B215" s="272">
        <v>2.9891017672824205E-2</v>
      </c>
    </row>
    <row r="216" spans="1:2">
      <c r="A216" s="271">
        <v>41607</v>
      </c>
      <c r="B216" s="272">
        <v>3.0788900662369612E-2</v>
      </c>
    </row>
    <row r="217" spans="1:2">
      <c r="A217" s="271">
        <v>39021</v>
      </c>
      <c r="B217" s="272">
        <v>3.1241543562025909E-2</v>
      </c>
    </row>
    <row r="218" spans="1:2">
      <c r="A218" s="271">
        <v>39903</v>
      </c>
      <c r="B218" s="272">
        <v>3.1518716786076428E-2</v>
      </c>
    </row>
    <row r="219" spans="1:2">
      <c r="A219" s="271">
        <v>43738</v>
      </c>
      <c r="B219" s="272">
        <v>3.152806356276594E-2</v>
      </c>
    </row>
    <row r="220" spans="1:2">
      <c r="A220" s="271">
        <v>41912</v>
      </c>
      <c r="B220" s="272">
        <v>3.1707494230093891E-2</v>
      </c>
    </row>
    <row r="221" spans="1:2">
      <c r="A221" s="271">
        <v>45443</v>
      </c>
      <c r="B221" s="272">
        <v>3.1983707649144918E-2</v>
      </c>
    </row>
    <row r="222" spans="1:2">
      <c r="A222" s="271">
        <v>45930</v>
      </c>
      <c r="B222" s="272">
        <v>3.2730288007975498E-2</v>
      </c>
    </row>
    <row r="223" spans="1:2">
      <c r="A223" s="271">
        <v>45322</v>
      </c>
      <c r="B223" s="272">
        <v>3.2779149178068186E-2</v>
      </c>
    </row>
    <row r="224" spans="1:2">
      <c r="A224" s="271">
        <v>45382</v>
      </c>
      <c r="B224" s="272">
        <v>3.3861210243482917E-2</v>
      </c>
    </row>
    <row r="225" spans="1:2">
      <c r="A225" s="271">
        <v>45289</v>
      </c>
      <c r="B225" s="272">
        <v>3.4269744366231362E-2</v>
      </c>
    </row>
    <row r="226" spans="1:2">
      <c r="A226" s="271">
        <v>44439</v>
      </c>
      <c r="B226" s="272">
        <v>3.447021651319826E-2</v>
      </c>
    </row>
    <row r="227" spans="1:2">
      <c r="A227" s="271">
        <v>43553</v>
      </c>
      <c r="B227" s="272">
        <v>3.4896905056546412E-2</v>
      </c>
    </row>
    <row r="228" spans="1:2">
      <c r="A228" s="271">
        <v>39113</v>
      </c>
      <c r="B228" s="272">
        <v>3.5098898884379892E-2</v>
      </c>
    </row>
    <row r="229" spans="1:2">
      <c r="A229" s="271">
        <v>42153</v>
      </c>
      <c r="B229" s="272">
        <v>3.5957397246103584E-2</v>
      </c>
    </row>
    <row r="230" spans="1:2">
      <c r="A230" s="271">
        <v>43677</v>
      </c>
      <c r="B230" s="272">
        <v>3.6302161564882196E-2</v>
      </c>
    </row>
    <row r="231" spans="1:2">
      <c r="A231" s="271">
        <v>42580</v>
      </c>
      <c r="B231" s="272">
        <v>3.6923270859072321E-2</v>
      </c>
    </row>
    <row r="232" spans="1:2">
      <c r="A232" s="271">
        <v>41486</v>
      </c>
      <c r="B232" s="272">
        <v>3.7152277183553073E-2</v>
      </c>
    </row>
    <row r="233" spans="1:2">
      <c r="A233" s="271">
        <v>38562</v>
      </c>
      <c r="B233" s="272">
        <v>3.7488159881822414E-2</v>
      </c>
    </row>
    <row r="234" spans="1:2">
      <c r="A234" s="271">
        <v>43039</v>
      </c>
      <c r="B234" s="272">
        <v>3.7664958704095364E-2</v>
      </c>
    </row>
    <row r="235" spans="1:2">
      <c r="A235" s="271">
        <v>40543</v>
      </c>
      <c r="B235" s="272">
        <v>3.7813421087282695E-2</v>
      </c>
    </row>
    <row r="236" spans="1:2">
      <c r="A236" s="271">
        <v>38016</v>
      </c>
      <c r="B236" s="272">
        <v>3.8341267060617579E-2</v>
      </c>
    </row>
    <row r="237" spans="1:2">
      <c r="A237" s="271">
        <v>40998</v>
      </c>
      <c r="B237" s="272">
        <v>3.8745054580896721E-2</v>
      </c>
    </row>
    <row r="238" spans="1:2">
      <c r="A238" s="271">
        <v>41121</v>
      </c>
      <c r="B238" s="272">
        <v>3.8804870498318378E-2</v>
      </c>
    </row>
    <row r="239" spans="1:2">
      <c r="A239" s="271">
        <v>45077</v>
      </c>
      <c r="B239" s="272">
        <v>3.932398638583693E-2</v>
      </c>
    </row>
    <row r="240" spans="1:2">
      <c r="A240" s="271">
        <v>43524</v>
      </c>
      <c r="B240" s="272">
        <v>3.9995260705287583E-2</v>
      </c>
    </row>
    <row r="241" spans="1:2">
      <c r="A241" s="271">
        <v>42674</v>
      </c>
      <c r="B241" s="272">
        <v>4.0018785041535443E-2</v>
      </c>
    </row>
    <row r="242" spans="1:2">
      <c r="A242" s="271">
        <v>40877</v>
      </c>
      <c r="B242" s="272">
        <v>4.0588298893903474E-2</v>
      </c>
    </row>
    <row r="243" spans="1:2">
      <c r="A243" s="271">
        <v>42216</v>
      </c>
      <c r="B243" s="272">
        <v>4.0631456514449882E-2</v>
      </c>
    </row>
    <row r="244" spans="1:2">
      <c r="A244" s="271">
        <v>43343</v>
      </c>
      <c r="B244" s="272">
        <v>4.0651455298302386E-2</v>
      </c>
    </row>
    <row r="245" spans="1:2">
      <c r="A245" s="271">
        <v>38989</v>
      </c>
      <c r="B245" s="272">
        <v>4.0928387334883798E-2</v>
      </c>
    </row>
    <row r="246" spans="1:2">
      <c r="A246" s="271">
        <v>42521</v>
      </c>
      <c r="B246" s="272">
        <v>4.1024741997943037E-2</v>
      </c>
    </row>
    <row r="247" spans="1:2">
      <c r="A247" s="271">
        <v>43585</v>
      </c>
      <c r="B247" s="272">
        <v>4.1675473353195214E-2</v>
      </c>
    </row>
    <row r="248" spans="1:2">
      <c r="A248" s="271">
        <v>41789</v>
      </c>
      <c r="B248" s="272">
        <v>4.2150117924992125E-2</v>
      </c>
    </row>
    <row r="249" spans="1:2">
      <c r="A249" s="271">
        <v>45961</v>
      </c>
      <c r="B249" s="272">
        <v>4.220353216700333E-2</v>
      </c>
    </row>
    <row r="250" spans="1:2">
      <c r="A250" s="271">
        <v>45107</v>
      </c>
      <c r="B250" s="272">
        <v>4.2316552411859241E-2</v>
      </c>
    </row>
    <row r="251" spans="1:2">
      <c r="A251" s="271">
        <v>44651</v>
      </c>
      <c r="B251" s="272">
        <v>4.3603089733697288E-2</v>
      </c>
    </row>
    <row r="252" spans="1:2">
      <c r="A252" s="271">
        <v>42034</v>
      </c>
      <c r="B252" s="272">
        <v>4.3632640686840141E-2</v>
      </c>
    </row>
    <row r="253" spans="1:2">
      <c r="A253" s="271">
        <v>40147</v>
      </c>
      <c r="B253" s="272">
        <v>4.3766480405318831E-2</v>
      </c>
    </row>
    <row r="254" spans="1:2">
      <c r="A254" s="271">
        <v>42338</v>
      </c>
      <c r="B254" s="272">
        <v>4.5035336957681915E-2</v>
      </c>
    </row>
    <row r="255" spans="1:2">
      <c r="A255" s="271">
        <v>41333</v>
      </c>
      <c r="B255" s="272">
        <v>4.5328042838172156E-2</v>
      </c>
    </row>
    <row r="256" spans="1:2">
      <c r="A256" s="271">
        <v>39233</v>
      </c>
      <c r="B256" s="272">
        <v>4.671406175419146E-2</v>
      </c>
    </row>
    <row r="257" spans="1:2">
      <c r="A257" s="271">
        <v>40907</v>
      </c>
      <c r="B257" s="272">
        <v>4.6837399574683358E-2</v>
      </c>
    </row>
    <row r="258" spans="1:2">
      <c r="A258" s="271">
        <v>37802</v>
      </c>
      <c r="B258" s="272">
        <v>4.7390148996606651E-2</v>
      </c>
    </row>
    <row r="259" spans="1:2">
      <c r="A259" s="271">
        <v>44957</v>
      </c>
      <c r="B259" s="272">
        <v>4.7415098810198723E-2</v>
      </c>
    </row>
    <row r="260" spans="1:2">
      <c r="A260" s="271">
        <v>43644</v>
      </c>
      <c r="B260" s="272">
        <v>4.8699959221822686E-2</v>
      </c>
    </row>
    <row r="261" spans="1:2">
      <c r="A261" s="271">
        <v>45869</v>
      </c>
      <c r="B261" s="272">
        <v>4.9069296039639651E-2</v>
      </c>
    </row>
    <row r="262" spans="1:2">
      <c r="A262" s="271">
        <v>45471</v>
      </c>
      <c r="B262" s="272">
        <v>4.9146596598530476E-2</v>
      </c>
    </row>
    <row r="263" spans="1:2">
      <c r="A263" s="271">
        <v>37590</v>
      </c>
      <c r="B263" s="272">
        <v>5.3465835316518717E-2</v>
      </c>
    </row>
    <row r="264" spans="1:2">
      <c r="A264" s="271">
        <v>43798</v>
      </c>
      <c r="B264" s="272">
        <v>5.3844525734761284E-2</v>
      </c>
    </row>
    <row r="265" spans="1:2">
      <c r="A265" s="271">
        <v>42794</v>
      </c>
      <c r="B265" s="272">
        <v>5.4813584786360448E-2</v>
      </c>
    </row>
    <row r="266" spans="1:2">
      <c r="A266" s="271">
        <v>41880</v>
      </c>
      <c r="B266" s="272">
        <v>5.5200320580537365E-2</v>
      </c>
    </row>
    <row r="267" spans="1:2">
      <c r="A267" s="271">
        <v>37862</v>
      </c>
      <c r="B267" s="272">
        <v>5.5218257313250696E-2</v>
      </c>
    </row>
    <row r="268" spans="1:2">
      <c r="A268" s="271">
        <v>44377</v>
      </c>
      <c r="B268" s="272">
        <v>5.5258784672242989E-2</v>
      </c>
    </row>
    <row r="269" spans="1:2">
      <c r="A269" s="271">
        <v>45351</v>
      </c>
      <c r="B269" s="272">
        <v>5.7652171814963099E-2</v>
      </c>
    </row>
    <row r="270" spans="1:2">
      <c r="A270" s="271">
        <v>43251</v>
      </c>
      <c r="B270" s="272">
        <v>5.7657603412212932E-2</v>
      </c>
    </row>
    <row r="271" spans="1:2">
      <c r="A271" s="271">
        <v>46171</v>
      </c>
      <c r="B271" s="272">
        <v>5.8162381245330123E-2</v>
      </c>
    </row>
    <row r="272" spans="1:2">
      <c r="A272" s="271">
        <v>37925</v>
      </c>
      <c r="B272" s="272">
        <v>5.9811402970104233E-2</v>
      </c>
    </row>
    <row r="273" spans="1:2">
      <c r="A273" s="271">
        <v>45260</v>
      </c>
      <c r="B273" s="272">
        <v>6.0093781270384262E-2</v>
      </c>
    </row>
    <row r="274" spans="1:2">
      <c r="A274" s="271">
        <v>37741</v>
      </c>
      <c r="B274" s="272">
        <v>6.0575224538233829E-2</v>
      </c>
    </row>
    <row r="275" spans="1:2">
      <c r="A275" s="271">
        <v>40235</v>
      </c>
      <c r="B275" s="272">
        <v>6.0944580129322468E-2</v>
      </c>
    </row>
    <row r="276" spans="1:2">
      <c r="A276" s="271">
        <v>38686</v>
      </c>
      <c r="B276" s="272">
        <v>6.2861343993356522E-2</v>
      </c>
    </row>
    <row r="277" spans="1:2">
      <c r="A277" s="271">
        <v>41362</v>
      </c>
      <c r="B277" s="272">
        <v>6.38698764851795E-2</v>
      </c>
    </row>
    <row r="278" spans="1:2">
      <c r="A278" s="271">
        <v>40178</v>
      </c>
      <c r="B278" s="272">
        <v>6.4311216357850309E-2</v>
      </c>
    </row>
    <row r="279" spans="1:2">
      <c r="A279" s="271">
        <v>42062</v>
      </c>
      <c r="B279" s="272">
        <v>6.4623324246777969E-2</v>
      </c>
    </row>
    <row r="280" spans="1:2">
      <c r="A280" s="271">
        <v>45807</v>
      </c>
      <c r="B280" s="272">
        <v>6.5951362943580547E-2</v>
      </c>
    </row>
    <row r="281" spans="1:2">
      <c r="A281" s="271">
        <v>44074</v>
      </c>
      <c r="B281" s="272">
        <v>6.6797024787250248E-2</v>
      </c>
    </row>
    <row r="282" spans="1:2">
      <c r="A282" s="271">
        <v>40268</v>
      </c>
      <c r="B282" s="272">
        <v>6.7041028342901487E-2</v>
      </c>
    </row>
    <row r="283" spans="1:2">
      <c r="A283" s="271">
        <v>40512</v>
      </c>
      <c r="B283" s="272">
        <v>6.7276029269470961E-2</v>
      </c>
    </row>
    <row r="284" spans="1:2">
      <c r="A284" s="271">
        <v>39568</v>
      </c>
      <c r="B284" s="272">
        <v>6.7867094726175026E-2</v>
      </c>
    </row>
    <row r="285" spans="1:2">
      <c r="A285" s="271">
        <v>44865</v>
      </c>
      <c r="B285" s="272">
        <v>6.8094464883974179E-2</v>
      </c>
    </row>
    <row r="286" spans="1:2">
      <c r="A286" s="271">
        <v>40847</v>
      </c>
      <c r="B286" s="272">
        <v>7.038907086449786E-2</v>
      </c>
    </row>
    <row r="287" spans="1:2">
      <c r="A287" s="271">
        <v>44498</v>
      </c>
      <c r="B287" s="272">
        <v>7.0421979125245712E-2</v>
      </c>
    </row>
    <row r="288" spans="1:2">
      <c r="A288" s="271">
        <v>44286</v>
      </c>
      <c r="B288" s="272">
        <v>7.2664919115620785E-2</v>
      </c>
    </row>
    <row r="289" spans="1:2">
      <c r="A289" s="271">
        <v>39689</v>
      </c>
      <c r="B289" s="272">
        <v>7.396135737351206E-2</v>
      </c>
    </row>
    <row r="290" spans="1:2">
      <c r="A290" s="271">
        <v>40025</v>
      </c>
      <c r="B290" s="272">
        <v>7.5072566802263596E-2</v>
      </c>
    </row>
    <row r="291" spans="1:2">
      <c r="A291" s="271">
        <v>43496</v>
      </c>
      <c r="B291" s="272">
        <v>7.865838275767767E-2</v>
      </c>
    </row>
    <row r="292" spans="1:2">
      <c r="A292" s="271">
        <v>38503</v>
      </c>
      <c r="B292" s="272">
        <v>8.5117013806754072E-2</v>
      </c>
    </row>
    <row r="293" spans="1:2">
      <c r="A293" s="271">
        <v>46142</v>
      </c>
      <c r="B293" s="272">
        <v>8.5331297152620014E-2</v>
      </c>
    </row>
    <row r="294" spans="1:2">
      <c r="A294" s="271">
        <v>44165</v>
      </c>
      <c r="B294" s="272">
        <v>8.9433586725788716E-2</v>
      </c>
    </row>
    <row r="295" spans="1:2">
      <c r="A295" s="271">
        <v>37560</v>
      </c>
      <c r="B295" s="272">
        <v>9.0395160256930396E-2</v>
      </c>
    </row>
    <row r="296" spans="1:2">
      <c r="A296" s="271">
        <v>45625</v>
      </c>
      <c r="B296" s="272">
        <v>9.2216978741091374E-2</v>
      </c>
    </row>
    <row r="297" spans="1:2">
      <c r="A297" s="271">
        <v>37225</v>
      </c>
      <c r="B297" s="272">
        <v>9.4501700821496337E-2</v>
      </c>
    </row>
    <row r="298" spans="1:2">
      <c r="A298" s="271">
        <v>39933</v>
      </c>
      <c r="B298" s="272">
        <v>9.8742586232201113E-2</v>
      </c>
    </row>
    <row r="299" spans="1:2">
      <c r="A299" s="271">
        <v>42307</v>
      </c>
      <c r="B299" s="272">
        <v>0.10078984373329836</v>
      </c>
    </row>
    <row r="300" spans="1:2">
      <c r="A300" s="271">
        <v>44771</v>
      </c>
      <c r="B300" s="272">
        <v>0.11977301738205887</v>
      </c>
    </row>
    <row r="301" spans="1:2">
      <c r="A301" s="271">
        <v>43951</v>
      </c>
      <c r="B301" s="272">
        <v>0.13986235326808982</v>
      </c>
    </row>
  </sheetData>
  <autoFilter ref="A1:B1" xr:uid="{78FF9F61-4BBA-4E1B-8572-0AFE19411CDE}">
    <sortState xmlns:xlrd2="http://schemas.microsoft.com/office/spreadsheetml/2017/richdata2" ref="A2:B301">
      <sortCondition ref="B1"/>
    </sortState>
  </autoFilter>
  <sortState xmlns:xlrd2="http://schemas.microsoft.com/office/spreadsheetml/2017/richdata2" ref="A2:B6531">
    <sortCondition ref="A2:A653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0.39997558519241921"/>
  </sheetPr>
  <dimension ref="A1:H325"/>
  <sheetViews>
    <sheetView tabSelected="1" zoomScale="160" zoomScaleNormal="160" workbookViewId="0">
      <pane xSplit="1" ySplit="1" topLeftCell="B314" activePane="bottomRight" state="frozen"/>
      <selection sqref="A1:L1"/>
      <selection pane="topRight" sqref="A1:L1"/>
      <selection pane="bottomLeft" sqref="A1:L1"/>
      <selection pane="bottomRight" activeCell="B315" sqref="B315"/>
    </sheetView>
  </sheetViews>
  <sheetFormatPr defaultColWidth="9.1796875" defaultRowHeight="14.5"/>
  <cols>
    <col min="1" max="1" width="21.26953125" style="143" customWidth="1"/>
    <col min="2" max="4" width="19.54296875" style="143" customWidth="1"/>
    <col min="5" max="5" width="9.1796875" style="143"/>
    <col min="6" max="6" width="21.54296875" style="143" bestFit="1" customWidth="1"/>
    <col min="7" max="16384" width="9.1796875" style="143"/>
  </cols>
  <sheetData>
    <row r="1" spans="1:8">
      <c r="A1" s="128"/>
      <c r="B1" s="129" t="s">
        <v>7540</v>
      </c>
      <c r="C1" s="129" t="s">
        <v>7541</v>
      </c>
      <c r="D1" s="129" t="s">
        <v>7542</v>
      </c>
      <c r="H1" s="138" t="s">
        <v>7543</v>
      </c>
    </row>
    <row r="2" spans="1:8">
      <c r="A2" s="130">
        <v>36585</v>
      </c>
      <c r="B2" s="131">
        <v>-8.9315659769310003E-3</v>
      </c>
      <c r="C2" s="131">
        <v>-2.473780226435849E-2</v>
      </c>
      <c r="D2" s="131">
        <v>-2.7236265273761662E-2</v>
      </c>
      <c r="H2" s="131">
        <v>1.6207165954064795E-2</v>
      </c>
    </row>
    <row r="3" spans="1:8">
      <c r="A3" s="130">
        <v>36616</v>
      </c>
      <c r="B3" s="131">
        <v>0.10554774919259326</v>
      </c>
      <c r="C3" s="131">
        <v>9.8830027323613456E-2</v>
      </c>
      <c r="D3" s="131">
        <v>9.7324767475309146E-2</v>
      </c>
      <c r="H3" s="131">
        <v>6.113522293654361E-3</v>
      </c>
    </row>
    <row r="4" spans="1:8">
      <c r="A4" s="130">
        <v>36644</v>
      </c>
      <c r="B4" s="131">
        <v>1.5185392211663753E-2</v>
      </c>
      <c r="C4" s="131">
        <v>-3.324603237984864E-2</v>
      </c>
      <c r="D4" s="131">
        <v>-3.6875218455085623E-2</v>
      </c>
      <c r="H4" s="131">
        <v>5.0096949393169554E-2</v>
      </c>
    </row>
    <row r="5" spans="1:8">
      <c r="A5" s="130">
        <v>36677</v>
      </c>
      <c r="B5" s="131">
        <v>-4.4311016138124458E-2</v>
      </c>
      <c r="C5" s="131">
        <v>-2.7375488936272303E-2</v>
      </c>
      <c r="D5" s="131">
        <v>-2.9123571039738647E-2</v>
      </c>
      <c r="H5" s="131">
        <v>-1.7412194540861736E-2</v>
      </c>
    </row>
    <row r="6" spans="1:8">
      <c r="A6" s="130">
        <v>36707</v>
      </c>
      <c r="B6" s="131">
        <v>-1.0205901315518727E-2</v>
      </c>
      <c r="C6" s="131">
        <v>2.3039895700172865E-2</v>
      </c>
      <c r="D6" s="131">
        <v>1.981123259508448E-2</v>
      </c>
      <c r="H6" s="131">
        <v>-3.2497067959346815E-2</v>
      </c>
    </row>
    <row r="7" spans="1:8">
      <c r="A7" s="130">
        <v>36738</v>
      </c>
      <c r="B7" s="131">
        <v>1.5009354861062967E-2</v>
      </c>
      <c r="C7" s="131">
        <v>-1.8821320564873838E-2</v>
      </c>
      <c r="D7" s="131">
        <v>-2.1075781178411045E-2</v>
      </c>
      <c r="H7" s="131">
        <v>3.447962754899403E-2</v>
      </c>
    </row>
    <row r="8" spans="1:8">
      <c r="A8" s="130">
        <v>36769</v>
      </c>
      <c r="B8" s="131">
        <v>9.5421775580982582E-2</v>
      </c>
      <c r="C8" s="131">
        <v>5.1030495790729033E-2</v>
      </c>
      <c r="D8" s="131">
        <v>5.1296452307404324E-2</v>
      </c>
      <c r="H8" s="131">
        <v>4.2235957917525768E-2</v>
      </c>
    </row>
    <row r="9" spans="1:8">
      <c r="A9" s="130">
        <v>36798</v>
      </c>
      <c r="B9" s="131">
        <v>-4.8207263186104424E-2</v>
      </c>
      <c r="C9" s="131">
        <v>-5.5271804010747584E-2</v>
      </c>
      <c r="D9" s="131">
        <v>-5.6807051909892221E-2</v>
      </c>
      <c r="H9" s="131">
        <v>7.4778553817225202E-3</v>
      </c>
    </row>
    <row r="10" spans="1:8">
      <c r="A10" s="130">
        <v>36830</v>
      </c>
      <c r="B10" s="131">
        <v>3.2726986995639147E-2</v>
      </c>
      <c r="C10" s="131">
        <v>-8.059629312404247E-3</v>
      </c>
      <c r="D10" s="131">
        <v>-9.8555649957520162E-3</v>
      </c>
      <c r="H10" s="131">
        <v>4.1118012244799385E-2</v>
      </c>
    </row>
    <row r="11" spans="1:8">
      <c r="A11" s="130">
        <v>36860</v>
      </c>
      <c r="B11" s="131">
        <v>-0.10413020872961526</v>
      </c>
      <c r="C11" s="131">
        <v>-7.9925107382796748E-2</v>
      </c>
      <c r="D11" s="131">
        <v>-7.920980874473231E-2</v>
      </c>
      <c r="H11" s="131">
        <v>-2.6307751185303707E-2</v>
      </c>
    </row>
    <row r="12" spans="1:8">
      <c r="A12" s="130">
        <v>36889</v>
      </c>
      <c r="B12" s="131">
        <v>-7.5191269206542399E-2</v>
      </c>
      <c r="C12" s="131">
        <v>-2.5792118081934432E-3</v>
      </c>
      <c r="D12" s="131">
        <v>-4.0692497256103943E-3</v>
      </c>
      <c r="H12" s="131">
        <v>-7.279982356291681E-2</v>
      </c>
    </row>
    <row r="13" spans="1:8">
      <c r="A13" s="130">
        <v>36922</v>
      </c>
      <c r="B13" s="131">
        <v>4.5542554087044308E-2</v>
      </c>
      <c r="C13" s="131">
        <v>3.5634277009338626E-2</v>
      </c>
      <c r="D13" s="131">
        <v>3.4454436762488883E-2</v>
      </c>
      <c r="H13" s="131">
        <v>9.5673514267202719E-3</v>
      </c>
    </row>
    <row r="14" spans="1:8">
      <c r="A14" s="130">
        <v>36950</v>
      </c>
      <c r="B14" s="131">
        <v>-8.031034987556733E-2</v>
      </c>
      <c r="C14" s="131">
        <v>-9.0548376779393203E-2</v>
      </c>
      <c r="D14" s="131">
        <v>-9.2141629564116145E-2</v>
      </c>
      <c r="H14" s="131">
        <v>1.1257362835386919E-2</v>
      </c>
    </row>
    <row r="15" spans="1:8">
      <c r="A15" s="130">
        <v>36980</v>
      </c>
      <c r="B15" s="131">
        <v>-2.6980134980262326E-2</v>
      </c>
      <c r="C15" s="131">
        <v>-6.4643440854369169E-2</v>
      </c>
      <c r="D15" s="131">
        <v>-6.7662264338931355E-2</v>
      </c>
      <c r="H15" s="131">
        <v>4.0266255157828779E-2</v>
      </c>
    </row>
    <row r="16" spans="1:8">
      <c r="A16" s="130">
        <v>37011</v>
      </c>
      <c r="B16" s="131">
        <v>7.3852017863861752E-2</v>
      </c>
      <c r="C16" s="131">
        <v>7.6945921253149252E-2</v>
      </c>
      <c r="D16" s="131">
        <v>7.6431684061791433E-2</v>
      </c>
      <c r="H16" s="131">
        <v>-2.8728493494708518E-3</v>
      </c>
    </row>
    <row r="17" spans="1:8">
      <c r="A17" s="130">
        <v>37042</v>
      </c>
      <c r="B17" s="131">
        <v>5.0660004417802079E-2</v>
      </c>
      <c r="C17" s="131">
        <v>4.4989850930533554E-3</v>
      </c>
      <c r="D17" s="131">
        <v>5.1072184962936132E-3</v>
      </c>
      <c r="H17" s="131">
        <v>4.5954271741222685E-2</v>
      </c>
    </row>
    <row r="18" spans="1:8">
      <c r="A18" s="130">
        <v>37071</v>
      </c>
      <c r="B18" s="131">
        <v>-2.2314373124157048E-2</v>
      </c>
      <c r="C18" s="131">
        <v>-2.3525006758129432E-2</v>
      </c>
      <c r="D18" s="131">
        <v>-2.311263293056327E-2</v>
      </c>
      <c r="H18" s="131">
        <v>1.2397999358417788E-3</v>
      </c>
    </row>
    <row r="19" spans="1:8">
      <c r="A19" s="130">
        <v>37103</v>
      </c>
      <c r="B19" s="131">
        <v>-4.2444016016609944E-2</v>
      </c>
      <c r="C19" s="131">
        <v>-1.0319515516672107E-2</v>
      </c>
      <c r="D19" s="131">
        <v>-9.4143552065429539E-3</v>
      </c>
      <c r="H19" s="131">
        <v>-3.245946646781539E-2</v>
      </c>
    </row>
    <row r="20" spans="1:8">
      <c r="A20" s="130">
        <v>37134</v>
      </c>
      <c r="B20" s="131">
        <v>-0.10215586668318667</v>
      </c>
      <c r="C20" s="131">
        <v>-6.7877473758462287E-2</v>
      </c>
      <c r="D20" s="131">
        <v>-6.468953785086469E-2</v>
      </c>
      <c r="H20" s="131">
        <v>-3.6774556949009884E-2</v>
      </c>
    </row>
    <row r="21" spans="1:8">
      <c r="A21" s="130">
        <v>37162</v>
      </c>
      <c r="B21" s="131">
        <v>-7.9805768301938862E-2</v>
      </c>
      <c r="C21" s="131">
        <v>-7.7425193173885951E-2</v>
      </c>
      <c r="D21" s="131">
        <v>-7.6608747317238754E-2</v>
      </c>
      <c r="H21" s="131">
        <v>-2.5803599994700388E-3</v>
      </c>
    </row>
    <row r="22" spans="1:8">
      <c r="A22" s="130">
        <v>37195</v>
      </c>
      <c r="B22" s="131">
        <v>2.4819338088498524E-2</v>
      </c>
      <c r="C22" s="131">
        <v>1.3557661225149557E-2</v>
      </c>
      <c r="D22" s="131">
        <v>1.46547082846375E-2</v>
      </c>
      <c r="H22" s="131">
        <v>1.1111037185330241E-2</v>
      </c>
    </row>
    <row r="23" spans="1:8">
      <c r="A23" s="130">
        <v>37225</v>
      </c>
      <c r="B23" s="131">
        <v>8.181893011642688E-2</v>
      </c>
      <c r="C23" s="131">
        <v>7.5396101624472661E-2</v>
      </c>
      <c r="D23" s="131">
        <v>7.7016656097529321E-2</v>
      </c>
      <c r="H23" s="131">
        <v>5.9725235029697288E-3</v>
      </c>
    </row>
    <row r="24" spans="1:8">
      <c r="A24" s="130">
        <v>37256</v>
      </c>
      <c r="B24" s="131">
        <v>1.0736779811472379E-2</v>
      </c>
      <c r="C24" s="131">
        <v>5.1483379348631576E-3</v>
      </c>
      <c r="D24" s="131">
        <v>6.3205960105743361E-3</v>
      </c>
      <c r="H24" s="131">
        <v>5.5598180544087494E-3</v>
      </c>
    </row>
    <row r="25" spans="1:8">
      <c r="A25" s="130">
        <v>37287</v>
      </c>
      <c r="B25" s="131">
        <v>1.8610681276399935E-2</v>
      </c>
      <c r="C25" s="131">
        <v>-1.5131705122152773E-2</v>
      </c>
      <c r="D25" s="131">
        <v>-1.4400687794043762E-2</v>
      </c>
      <c r="H25" s="131">
        <v>3.4260810886127535E-2</v>
      </c>
    </row>
    <row r="26" spans="1:8">
      <c r="A26" s="130">
        <v>37315</v>
      </c>
      <c r="B26" s="131">
        <v>-2.5734931844309413E-2</v>
      </c>
      <c r="C26" s="131">
        <v>-2.1098496161058647E-2</v>
      </c>
      <c r="D26" s="131">
        <v>-1.9808577659316755E-2</v>
      </c>
      <c r="H26" s="131">
        <v>-4.736365880600002E-3</v>
      </c>
    </row>
    <row r="27" spans="1:8">
      <c r="A27" s="130">
        <v>37344</v>
      </c>
      <c r="B27" s="131">
        <v>2.7628407194511453E-2</v>
      </c>
      <c r="C27" s="131">
        <v>3.6417472506137617E-2</v>
      </c>
      <c r="D27" s="131">
        <v>3.7389530931339295E-2</v>
      </c>
      <c r="H27" s="131">
        <v>-8.4802365309161187E-3</v>
      </c>
    </row>
    <row r="28" spans="1:8">
      <c r="A28" s="130">
        <v>37376</v>
      </c>
      <c r="B28" s="131">
        <v>-9.5428299596469965E-2</v>
      </c>
      <c r="C28" s="131">
        <v>-6.5670057904814602E-2</v>
      </c>
      <c r="D28" s="131">
        <v>-6.2325747646848666E-2</v>
      </c>
      <c r="H28" s="131">
        <v>-3.1849821300732439E-2</v>
      </c>
    </row>
    <row r="29" spans="1:8">
      <c r="A29" s="130">
        <v>37407</v>
      </c>
      <c r="B29" s="131">
        <v>-4.4165782625647118E-2</v>
      </c>
      <c r="C29" s="131">
        <v>-8.9954667114398347E-3</v>
      </c>
      <c r="D29" s="131">
        <v>-7.3825588635180002E-3</v>
      </c>
      <c r="H29" s="131">
        <v>-3.5489561079501519E-2</v>
      </c>
    </row>
    <row r="30" spans="1:8">
      <c r="A30" s="130">
        <v>37435</v>
      </c>
      <c r="B30" s="131">
        <v>-0.12729325162685698</v>
      </c>
      <c r="C30" s="131">
        <v>-7.746247266798352E-2</v>
      </c>
      <c r="D30" s="131">
        <v>-7.1929644896182698E-2</v>
      </c>
      <c r="H30" s="131">
        <v>-5.4014907234163467E-2</v>
      </c>
    </row>
    <row r="31" spans="1:8">
      <c r="A31" s="130">
        <v>37468</v>
      </c>
      <c r="B31" s="131">
        <v>-6.6131153599495535E-2</v>
      </c>
      <c r="C31" s="131">
        <v>-7.2943448895725987E-2</v>
      </c>
      <c r="D31" s="131">
        <v>-7.2138926054152341E-2</v>
      </c>
      <c r="H31" s="131">
        <v>7.3483060856600613E-3</v>
      </c>
    </row>
    <row r="32" spans="1:8">
      <c r="A32" s="130">
        <v>37498</v>
      </c>
      <c r="B32" s="131">
        <v>2.8749345283128657E-3</v>
      </c>
      <c r="C32" s="131">
        <v>3.1859083567751679E-3</v>
      </c>
      <c r="D32" s="131">
        <v>4.5637663708392858E-3</v>
      </c>
      <c r="H32" s="131">
        <v>-3.0998624070754932E-4</v>
      </c>
    </row>
    <row r="33" spans="1:8">
      <c r="A33" s="130">
        <v>37529</v>
      </c>
      <c r="B33" s="131">
        <v>-0.12098140711682651</v>
      </c>
      <c r="C33" s="131">
        <v>-0.11421230171636736</v>
      </c>
      <c r="D33" s="131">
        <v>-0.11208121226470924</v>
      </c>
      <c r="H33" s="131">
        <v>-7.6419049548502871E-3</v>
      </c>
    </row>
    <row r="34" spans="1:8">
      <c r="A34" s="130">
        <v>37560</v>
      </c>
      <c r="B34" s="131">
        <v>8.7010483508938752E-2</v>
      </c>
      <c r="C34" s="131">
        <v>8.9263327405962087E-2</v>
      </c>
      <c r="D34" s="131">
        <v>9.0463651211626347E-2</v>
      </c>
      <c r="H34" s="131">
        <v>-2.0682270671761316E-3</v>
      </c>
    </row>
    <row r="35" spans="1:8">
      <c r="A35" s="130">
        <v>37589</v>
      </c>
      <c r="B35" s="131">
        <v>5.3602662520649068E-2</v>
      </c>
      <c r="C35" s="131">
        <v>5.834345613526068E-2</v>
      </c>
      <c r="D35" s="131">
        <v>5.9422283356258453E-2</v>
      </c>
      <c r="H35" s="131">
        <v>-4.4794471843039307E-3</v>
      </c>
    </row>
    <row r="36" spans="1:8">
      <c r="A36" s="130">
        <v>37621</v>
      </c>
      <c r="B36" s="131">
        <v>-0.11084723487162927</v>
      </c>
      <c r="C36" s="131">
        <v>-6.2009225396572672E-2</v>
      </c>
      <c r="D36" s="131">
        <v>-5.7301133904613437E-2</v>
      </c>
      <c r="H36" s="131">
        <v>-5.2066620266819519E-2</v>
      </c>
    </row>
    <row r="37" spans="1:8">
      <c r="A37" s="130">
        <v>37652</v>
      </c>
      <c r="B37" s="131">
        <v>-4.732515623784464E-2</v>
      </c>
      <c r="C37" s="131">
        <v>-2.5445588861278939E-2</v>
      </c>
      <c r="D37" s="131">
        <v>-2.3551556330915456E-2</v>
      </c>
      <c r="H37" s="131">
        <v>-2.2450842278781025E-2</v>
      </c>
    </row>
    <row r="38" spans="1:8">
      <c r="A38" s="130">
        <v>37680</v>
      </c>
      <c r="B38" s="131">
        <v>-2.1108933529315723E-2</v>
      </c>
      <c r="C38" s="131">
        <v>-1.7177678972524889E-2</v>
      </c>
      <c r="D38" s="131">
        <v>-1.5923017850706118E-2</v>
      </c>
      <c r="H38" s="131">
        <v>-3.9999646657200572E-3</v>
      </c>
    </row>
    <row r="39" spans="1:8">
      <c r="A39" s="130">
        <v>37711</v>
      </c>
      <c r="B39" s="131">
        <v>-4.4212721584984058E-3</v>
      </c>
      <c r="C39" s="131">
        <v>7.9488780028285997E-3</v>
      </c>
      <c r="D39" s="131">
        <v>8.9981048239398138E-3</v>
      </c>
      <c r="H39" s="131">
        <v>-1.227259678669157E-2</v>
      </c>
    </row>
    <row r="40" spans="1:8">
      <c r="A40" s="130">
        <v>37741</v>
      </c>
      <c r="B40" s="131">
        <v>5.8178669683131491E-2</v>
      </c>
      <c r="C40" s="131">
        <v>8.2230945576735839E-2</v>
      </c>
      <c r="D40" s="131">
        <v>8.1476103289349053E-2</v>
      </c>
      <c r="H40" s="131">
        <v>-2.2224716445145232E-2</v>
      </c>
    </row>
    <row r="41" spans="1:8">
      <c r="A41" s="130">
        <v>37771</v>
      </c>
      <c r="B41" s="131">
        <v>-1.9927942670871718E-3</v>
      </c>
      <c r="C41" s="131">
        <v>5.1799284302357244E-2</v>
      </c>
      <c r="D41" s="131">
        <v>5.0249569456201258E-2</v>
      </c>
      <c r="H41" s="131">
        <v>-5.1142912314419253E-2</v>
      </c>
    </row>
    <row r="42" spans="1:8">
      <c r="A42" s="130">
        <v>37802</v>
      </c>
      <c r="B42" s="131">
        <v>3.543942239030979E-2</v>
      </c>
      <c r="C42" s="131">
        <v>1.0957177729417605E-2</v>
      </c>
      <c r="D42" s="131">
        <v>1.2117674851655756E-2</v>
      </c>
      <c r="H42" s="131">
        <v>2.4216895829236584E-2</v>
      </c>
    </row>
    <row r="43" spans="1:8">
      <c r="A43" s="130">
        <v>37833</v>
      </c>
      <c r="B43" s="131">
        <v>3.7789583918673708E-2</v>
      </c>
      <c r="C43" s="131">
        <v>1.7184936463874357E-2</v>
      </c>
      <c r="D43" s="131">
        <v>1.8480633778644347E-2</v>
      </c>
      <c r="H43" s="131">
        <v>2.0256540100199505E-2</v>
      </c>
    </row>
    <row r="44" spans="1:8">
      <c r="A44" s="130">
        <v>37862</v>
      </c>
      <c r="B44" s="131">
        <v>4.2738829204661509E-2</v>
      </c>
      <c r="C44" s="131">
        <v>1.7131769968105913E-2</v>
      </c>
      <c r="D44" s="131">
        <v>1.8455357985413659E-2</v>
      </c>
      <c r="H44" s="131">
        <v>2.5175754010081208E-2</v>
      </c>
    </row>
    <row r="45" spans="1:8">
      <c r="A45" s="130">
        <v>37894</v>
      </c>
      <c r="B45" s="131">
        <v>-6.9393631836098799E-2</v>
      </c>
      <c r="C45" s="131">
        <v>-1.2904621228107191E-2</v>
      </c>
      <c r="D45" s="131">
        <v>-1.1304071583628941E-2</v>
      </c>
      <c r="H45" s="131">
        <v>-5.7227509947694322E-2</v>
      </c>
    </row>
    <row r="46" spans="1:8">
      <c r="A46" s="130">
        <v>37925</v>
      </c>
      <c r="B46" s="131">
        <v>5.7359170111852237E-2</v>
      </c>
      <c r="C46" s="131">
        <v>5.5500983893224415E-2</v>
      </c>
      <c r="D46" s="131">
        <v>5.6497175141242924E-2</v>
      </c>
      <c r="H46" s="131">
        <v>1.7604779597399922E-3</v>
      </c>
    </row>
    <row r="47" spans="1:8">
      <c r="A47" s="130">
        <v>37953</v>
      </c>
      <c r="B47" s="131">
        <v>-2.24282475982584E-2</v>
      </c>
      <c r="C47" s="131">
        <v>8.0071372585554194E-3</v>
      </c>
      <c r="D47" s="131">
        <v>8.6169754416198976E-3</v>
      </c>
      <c r="H47" s="131">
        <v>-3.0193620393986542E-2</v>
      </c>
    </row>
    <row r="48" spans="1:8">
      <c r="A48" s="130">
        <v>37986</v>
      </c>
      <c r="B48" s="131">
        <v>-1.9384838112064147E-3</v>
      </c>
      <c r="C48" s="131">
        <v>5.0237040147638967E-2</v>
      </c>
      <c r="D48" s="131">
        <v>4.8634319169786791E-2</v>
      </c>
      <c r="H48" s="131">
        <v>-4.967975986783979E-2</v>
      </c>
    </row>
    <row r="49" spans="1:8">
      <c r="A49" s="130">
        <v>38016</v>
      </c>
      <c r="B49" s="131">
        <v>3.2612570529447091E-2</v>
      </c>
      <c r="C49" s="131">
        <v>1.7011556264689358E-2</v>
      </c>
      <c r="D49" s="131">
        <v>1.8127358773138334E-2</v>
      </c>
      <c r="H49" s="131">
        <v>1.5340056038357863E-2</v>
      </c>
    </row>
    <row r="50" spans="1:8">
      <c r="A50" s="130">
        <v>38044</v>
      </c>
      <c r="B50" s="131">
        <v>1.0297373872050774E-2</v>
      </c>
      <c r="C50" s="131">
        <v>1.0456258565017914E-2</v>
      </c>
      <c r="D50" s="131">
        <v>1.1285273835581013E-2</v>
      </c>
      <c r="H50" s="131">
        <v>-1.5724054516974562E-4</v>
      </c>
    </row>
    <row r="51" spans="1:8">
      <c r="A51" s="130">
        <v>38077</v>
      </c>
      <c r="B51" s="131">
        <v>-6.2921983809962178E-3</v>
      </c>
      <c r="C51" s="131">
        <v>-1.7169191702938017E-2</v>
      </c>
      <c r="D51" s="131">
        <v>-1.6500459639037807E-2</v>
      </c>
      <c r="H51" s="131">
        <v>1.1067004849785178E-2</v>
      </c>
    </row>
    <row r="52" spans="1:8">
      <c r="A52" s="130">
        <v>38107</v>
      </c>
      <c r="B52" s="131">
        <v>8.2529970474191361E-3</v>
      </c>
      <c r="C52" s="131">
        <v>-1.6480357773688507E-2</v>
      </c>
      <c r="D52" s="131">
        <v>-1.6067393130538742E-2</v>
      </c>
      <c r="H52" s="131">
        <v>2.5147799554995132E-2</v>
      </c>
    </row>
    <row r="53" spans="1:8">
      <c r="A53" s="130">
        <v>38138</v>
      </c>
      <c r="B53" s="131">
        <v>-6.8682449517223909E-3</v>
      </c>
      <c r="C53" s="131">
        <v>1.1689402212117655E-2</v>
      </c>
      <c r="D53" s="131">
        <v>1.2325489111482613E-2</v>
      </c>
      <c r="H53" s="131">
        <v>-1.8343225819369646E-2</v>
      </c>
    </row>
    <row r="54" spans="1:8">
      <c r="A54" s="130">
        <v>38168</v>
      </c>
      <c r="B54" s="131">
        <v>2.1161702883533737E-2</v>
      </c>
      <c r="C54" s="131">
        <v>1.7395757285591618E-2</v>
      </c>
      <c r="D54" s="131">
        <v>1.8280949326491189E-2</v>
      </c>
      <c r="H54" s="131">
        <v>3.7015542584821759E-3</v>
      </c>
    </row>
    <row r="55" spans="1:8">
      <c r="A55" s="130">
        <v>38198</v>
      </c>
      <c r="B55" s="131">
        <v>-2.5083495686056181E-2</v>
      </c>
      <c r="C55" s="131">
        <v>-3.5256629153775358E-2</v>
      </c>
      <c r="D55" s="131">
        <v>-3.4995625546806651E-2</v>
      </c>
      <c r="H55" s="131">
        <v>1.054491150200465E-2</v>
      </c>
    </row>
    <row r="56" spans="1:8">
      <c r="A56" s="130">
        <v>38230</v>
      </c>
      <c r="B56" s="131">
        <v>-6.0188654557565835E-3</v>
      </c>
      <c r="C56" s="131">
        <v>3.3553402276201099E-3</v>
      </c>
      <c r="D56" s="131">
        <v>3.8198851616802966E-3</v>
      </c>
      <c r="H56" s="131">
        <v>-9.3428572187097547E-3</v>
      </c>
    </row>
    <row r="57" spans="1:8">
      <c r="A57" s="130">
        <v>38260</v>
      </c>
      <c r="B57" s="131">
        <v>-1.2206359273841245E-2</v>
      </c>
      <c r="C57" s="131">
        <v>9.492080428975069E-3</v>
      </c>
      <c r="D57" s="131">
        <v>9.6819643308727263E-3</v>
      </c>
      <c r="H57" s="131">
        <v>-2.1494413005791801E-2</v>
      </c>
    </row>
    <row r="58" spans="1:8">
      <c r="A58" s="130">
        <v>38289</v>
      </c>
      <c r="B58" s="131">
        <v>-9.9342161055450771E-3</v>
      </c>
      <c r="C58" s="131">
        <v>1.401663805574687E-2</v>
      </c>
      <c r="D58" s="131">
        <v>1.3918540163396763E-2</v>
      </c>
      <c r="H58" s="131">
        <v>-2.3619784195272109E-2</v>
      </c>
    </row>
    <row r="59" spans="1:8">
      <c r="A59" s="130">
        <v>38321</v>
      </c>
      <c r="B59" s="131">
        <v>-5.3473318404855131E-3</v>
      </c>
      <c r="C59" s="131">
        <v>3.9224332058996433E-2</v>
      </c>
      <c r="D59" s="131">
        <v>3.7629981649649438E-2</v>
      </c>
      <c r="H59" s="131">
        <v>-4.2889357499138692E-2</v>
      </c>
    </row>
    <row r="60" spans="1:8">
      <c r="A60" s="130">
        <v>38352</v>
      </c>
      <c r="B60" s="131">
        <v>1.0444603006667861E-2</v>
      </c>
      <c r="C60" s="131">
        <v>3.3410075445916017E-2</v>
      </c>
      <c r="D60" s="131">
        <v>3.2569634172608913E-2</v>
      </c>
      <c r="H60" s="131">
        <v>-2.2223000321860309E-2</v>
      </c>
    </row>
    <row r="61" spans="1:8">
      <c r="A61" s="130">
        <v>38383</v>
      </c>
      <c r="B61" s="131">
        <v>1.593717659950079E-2</v>
      </c>
      <c r="C61" s="131">
        <v>-2.5698307322918633E-2</v>
      </c>
      <c r="D61" s="131">
        <v>-2.7008036537701549E-2</v>
      </c>
      <c r="H61" s="131">
        <v>4.2733666825537364E-2</v>
      </c>
    </row>
    <row r="62" spans="1:8">
      <c r="A62" s="130">
        <v>38411</v>
      </c>
      <c r="B62" s="131">
        <v>4.553952351277108E-4</v>
      </c>
      <c r="C62" s="131">
        <v>1.8716855005283313E-2</v>
      </c>
      <c r="D62" s="131">
        <v>1.8019949449359186E-2</v>
      </c>
      <c r="H62" s="131">
        <v>-1.7925942503485004E-2</v>
      </c>
    </row>
    <row r="63" spans="1:8">
      <c r="A63" s="130">
        <v>38442</v>
      </c>
      <c r="B63" s="131">
        <v>3.5097386262907737E-3</v>
      </c>
      <c r="C63" s="131">
        <v>-1.7424294095085613E-2</v>
      </c>
      <c r="D63" s="131">
        <v>-1.8321676771483421E-2</v>
      </c>
      <c r="H63" s="131">
        <v>2.1305261869971615E-2</v>
      </c>
    </row>
    <row r="64" spans="1:8">
      <c r="A64" s="130">
        <v>38471</v>
      </c>
      <c r="B64" s="131">
        <v>-1.2641002685765582E-2</v>
      </c>
      <c r="C64" s="131">
        <v>-1.9247793593985131E-2</v>
      </c>
      <c r="D64" s="131">
        <v>-2.000722608617098E-2</v>
      </c>
      <c r="H64" s="131">
        <v>6.7364527605093816E-3</v>
      </c>
    </row>
    <row r="65" spans="1:8">
      <c r="A65" s="130">
        <v>38503</v>
      </c>
      <c r="B65" s="131">
        <v>7.7796315102277705E-2</v>
      </c>
      <c r="C65" s="131">
        <v>3.0869026094773464E-2</v>
      </c>
      <c r="D65" s="131">
        <v>3.145306235310371E-2</v>
      </c>
      <c r="H65" s="131">
        <v>4.5522067129398769E-2</v>
      </c>
    </row>
    <row r="66" spans="1:8">
      <c r="A66" s="130">
        <v>38533</v>
      </c>
      <c r="B66" s="131">
        <v>2.0874695740933969E-2</v>
      </c>
      <c r="C66" s="131">
        <v>9.5140267248743852E-4</v>
      </c>
      <c r="D66" s="131">
        <v>5.5849697294748607E-5</v>
      </c>
      <c r="H66" s="131">
        <v>1.9904356010943536E-2</v>
      </c>
    </row>
    <row r="67" spans="1:8">
      <c r="A67" s="130">
        <v>38562</v>
      </c>
      <c r="B67" s="131">
        <v>3.2984661363336651E-2</v>
      </c>
      <c r="C67" s="131">
        <v>3.6392417748931309E-2</v>
      </c>
      <c r="D67" s="131">
        <v>3.523919089477389E-2</v>
      </c>
      <c r="H67" s="131">
        <v>-3.2880946707389835E-3</v>
      </c>
    </row>
    <row r="68" spans="1:8">
      <c r="A68" s="130">
        <v>38595</v>
      </c>
      <c r="B68" s="131">
        <v>-2.3549684089603663E-2</v>
      </c>
      <c r="C68" s="131">
        <v>-1.1325211316272109E-2</v>
      </c>
      <c r="D68" s="131">
        <v>-1.2385905098936304E-2</v>
      </c>
      <c r="H68" s="131">
        <v>-1.2364503387010228E-2</v>
      </c>
    </row>
    <row r="69" spans="1:8">
      <c r="A69" s="130">
        <v>38625</v>
      </c>
      <c r="B69" s="131">
        <v>2.7614379084967285E-2</v>
      </c>
      <c r="C69" s="131">
        <v>7.3888542103165717E-3</v>
      </c>
      <c r="D69" s="131">
        <v>6.1941488780616494E-3</v>
      </c>
      <c r="H69" s="131">
        <v>2.007717753687599E-2</v>
      </c>
    </row>
    <row r="70" spans="1:8">
      <c r="A70" s="130">
        <v>38656</v>
      </c>
      <c r="B70" s="131">
        <v>-1.0982138124767978E-2</v>
      </c>
      <c r="C70" s="131">
        <v>-1.7460269515726042E-2</v>
      </c>
      <c r="D70" s="131">
        <v>-1.9054340155257692E-2</v>
      </c>
      <c r="H70" s="131">
        <v>6.5932513362743084E-3</v>
      </c>
    </row>
    <row r="71" spans="1:8">
      <c r="A71" s="130">
        <v>38686</v>
      </c>
      <c r="B71" s="131">
        <v>5.4341418450358447E-2</v>
      </c>
      <c r="C71" s="131">
        <v>3.7795791528072303E-2</v>
      </c>
      <c r="D71" s="131">
        <v>3.6790260099612754E-2</v>
      </c>
      <c r="H71" s="131">
        <v>1.5943046847322506E-2</v>
      </c>
    </row>
    <row r="72" spans="1:8">
      <c r="A72" s="130">
        <v>38716</v>
      </c>
      <c r="B72" s="131">
        <v>-1.270725533450579E-3</v>
      </c>
      <c r="C72" s="131">
        <v>-7.6510058025769357E-4</v>
      </c>
      <c r="D72" s="131">
        <v>-2.4446484616864167E-3</v>
      </c>
      <c r="H72" s="131">
        <v>-5.0601210334677571E-4</v>
      </c>
    </row>
    <row r="73" spans="1:8">
      <c r="A73" s="130">
        <v>38748</v>
      </c>
      <c r="B73" s="131">
        <v>-3.094336549814768E-3</v>
      </c>
      <c r="C73" s="131">
        <v>2.6277273343271349E-2</v>
      </c>
      <c r="D73" s="131">
        <v>2.3832200759805276E-2</v>
      </c>
      <c r="H73" s="131">
        <v>-2.8619565741140551E-2</v>
      </c>
    </row>
    <row r="74" spans="1:8">
      <c r="A74" s="130">
        <v>38776</v>
      </c>
      <c r="B74" s="131">
        <v>1.7286093526648946E-2</v>
      </c>
      <c r="C74" s="131">
        <v>-1.1851470374624664E-3</v>
      </c>
      <c r="D74" s="131">
        <v>-2.8953089723221114E-3</v>
      </c>
      <c r="H74" s="131">
        <v>1.8493157675143479E-2</v>
      </c>
    </row>
    <row r="75" spans="1:8">
      <c r="A75" s="130">
        <v>38807</v>
      </c>
      <c r="B75" s="131">
        <v>-3.5128923147952421E-3</v>
      </c>
      <c r="C75" s="131">
        <v>1.1444950868761824E-2</v>
      </c>
      <c r="D75" s="131">
        <v>9.465904921641656E-3</v>
      </c>
      <c r="H75" s="131">
        <v>-1.4788588514589196E-2</v>
      </c>
    </row>
    <row r="76" spans="1:8">
      <c r="A76" s="130">
        <v>38835</v>
      </c>
      <c r="B76" s="131">
        <v>-2.7809393350321763E-2</v>
      </c>
      <c r="C76" s="131">
        <v>1.195592768113822E-2</v>
      </c>
      <c r="D76" s="131">
        <v>9.6886747388314678E-3</v>
      </c>
      <c r="H76" s="131">
        <v>-3.9295506794036816E-2</v>
      </c>
    </row>
    <row r="77" spans="1:8">
      <c r="A77" s="130">
        <v>38868</v>
      </c>
      <c r="B77" s="131">
        <v>-5.0382296264064146E-2</v>
      </c>
      <c r="C77" s="131">
        <v>-3.1684472767725277E-2</v>
      </c>
      <c r="D77" s="131">
        <v>-3.3240427435694372E-2</v>
      </c>
      <c r="H77" s="131">
        <v>-1.9309639234829423E-2</v>
      </c>
    </row>
    <row r="78" spans="1:8">
      <c r="A78" s="130">
        <v>38898</v>
      </c>
      <c r="B78" s="131">
        <v>4.3967313629866304E-3</v>
      </c>
      <c r="C78" s="131">
        <v>-1.4423084939464882E-4</v>
      </c>
      <c r="D78" s="131">
        <v>-2.1276822093850853E-3</v>
      </c>
      <c r="H78" s="131">
        <v>4.5416172536953958E-3</v>
      </c>
    </row>
    <row r="79" spans="1:8">
      <c r="A79" s="130">
        <v>38929</v>
      </c>
      <c r="B79" s="131">
        <v>4.2797245334666358E-3</v>
      </c>
      <c r="C79" s="131">
        <v>2.3205338478588045E-3</v>
      </c>
      <c r="D79" s="131">
        <v>1.0661094467948383E-4</v>
      </c>
      <c r="H79" s="131">
        <v>1.9546548428839294E-3</v>
      </c>
    </row>
    <row r="80" spans="1:8">
      <c r="A80" s="130">
        <v>38960</v>
      </c>
      <c r="B80" s="131">
        <v>1.8581811888898542E-2</v>
      </c>
      <c r="C80" s="131">
        <v>2.1698295282494687E-2</v>
      </c>
      <c r="D80" s="131">
        <v>1.941178351757292E-2</v>
      </c>
      <c r="H80" s="131">
        <v>-3.0502971454351435E-3</v>
      </c>
    </row>
    <row r="81" spans="1:8">
      <c r="A81" s="130">
        <v>38989</v>
      </c>
      <c r="B81" s="131">
        <v>3.4999044322211993E-2</v>
      </c>
      <c r="C81" s="131">
        <v>2.4241975183994832E-2</v>
      </c>
      <c r="D81" s="131">
        <v>2.2649796089093496E-2</v>
      </c>
      <c r="H81" s="131">
        <v>1.0502468556109257E-2</v>
      </c>
    </row>
    <row r="82" spans="1:8">
      <c r="A82" s="130">
        <v>39021</v>
      </c>
      <c r="B82" s="131">
        <v>2.53719093054273E-2</v>
      </c>
      <c r="C82" s="131">
        <v>3.3145670831173653E-2</v>
      </c>
      <c r="D82" s="131">
        <v>3.116691889238811E-2</v>
      </c>
      <c r="H82" s="131">
        <v>-7.5243615157313259E-3</v>
      </c>
    </row>
    <row r="83" spans="1:8">
      <c r="A83" s="130">
        <v>39051</v>
      </c>
      <c r="B83" s="131">
        <v>-2.0401628928489256E-2</v>
      </c>
      <c r="C83" s="131">
        <v>1.7361135156471898E-2</v>
      </c>
      <c r="D83" s="131">
        <v>1.4983538931418924E-2</v>
      </c>
      <c r="H83" s="131">
        <v>-3.7118347438300003E-2</v>
      </c>
    </row>
    <row r="84" spans="1:8">
      <c r="A84" s="130">
        <v>39080</v>
      </c>
      <c r="B84" s="131">
        <v>1.5964618401699649E-2</v>
      </c>
      <c r="C84" s="131">
        <v>1.0668663353980892E-2</v>
      </c>
      <c r="D84" s="131">
        <v>9.2325729080161515E-3</v>
      </c>
      <c r="H84" s="131">
        <v>5.2400507107281946E-3</v>
      </c>
    </row>
    <row r="85" spans="1:8">
      <c r="A85" s="130">
        <v>39113</v>
      </c>
      <c r="B85" s="131">
        <v>3.2111152442518651E-2</v>
      </c>
      <c r="C85" s="131">
        <v>1.7085286493411567E-2</v>
      </c>
      <c r="D85" s="131">
        <v>1.5808325266215003E-2</v>
      </c>
      <c r="H85" s="131">
        <v>1.4773457200341067E-2</v>
      </c>
    </row>
    <row r="86" spans="1:8">
      <c r="A86" s="130">
        <v>39141</v>
      </c>
      <c r="B86" s="131">
        <v>-3.6469545396986193E-2</v>
      </c>
      <c r="C86" s="131">
        <v>-2.0530090271181443E-2</v>
      </c>
      <c r="D86" s="131">
        <v>-2.1508962862016763E-2</v>
      </c>
      <c r="H86" s="131">
        <v>-1.6273552630338473E-2</v>
      </c>
    </row>
    <row r="87" spans="1:8">
      <c r="A87" s="130">
        <v>39171</v>
      </c>
      <c r="B87" s="131">
        <v>1.8500358886742695E-3</v>
      </c>
      <c r="C87" s="131">
        <v>9.5904220476794692E-3</v>
      </c>
      <c r="D87" s="131">
        <v>8.1908138221200074E-3</v>
      </c>
      <c r="H87" s="131">
        <v>-7.666857757333001E-3</v>
      </c>
    </row>
    <row r="88" spans="1:8">
      <c r="A88" s="130">
        <v>39202</v>
      </c>
      <c r="B88" s="131">
        <v>1.6246215943491418E-2</v>
      </c>
      <c r="C88" s="131">
        <v>4.1899090098073667E-2</v>
      </c>
      <c r="D88" s="131">
        <v>3.9664982563250566E-2</v>
      </c>
      <c r="H88" s="131">
        <v>-2.4621265531739156E-2</v>
      </c>
    </row>
    <row r="89" spans="1:8">
      <c r="A89" s="130">
        <v>39233</v>
      </c>
      <c r="B89" s="131">
        <v>4.7433224108827339E-2</v>
      </c>
      <c r="C89" s="131">
        <v>3.2770050481931351E-2</v>
      </c>
      <c r="D89" s="131">
        <v>3.194484450349834E-2</v>
      </c>
      <c r="H89" s="131">
        <v>1.4197907481974026E-2</v>
      </c>
    </row>
    <row r="90" spans="1:8">
      <c r="A90" s="130">
        <v>39262</v>
      </c>
      <c r="B90" s="131">
        <v>-2.1490799814195077E-2</v>
      </c>
      <c r="C90" s="131">
        <v>-1.7925709674586537E-2</v>
      </c>
      <c r="D90" s="131">
        <v>-1.8971556171833617E-2</v>
      </c>
      <c r="H90" s="131">
        <v>-3.6301633946931311E-3</v>
      </c>
    </row>
    <row r="91" spans="1:8">
      <c r="A91" s="130">
        <v>39294</v>
      </c>
      <c r="B91" s="131">
        <v>-4.4884712265064866E-2</v>
      </c>
      <c r="C91" s="131">
        <v>-3.1939064978627314E-2</v>
      </c>
      <c r="D91" s="131">
        <v>-3.2564201406097872E-2</v>
      </c>
      <c r="H91" s="131">
        <v>-1.3372760761337532E-2</v>
      </c>
    </row>
    <row r="92" spans="1:8">
      <c r="A92" s="130">
        <v>39325</v>
      </c>
      <c r="B92" s="131">
        <v>1.7243652814265601E-2</v>
      </c>
      <c r="C92" s="131">
        <v>1.3072903218767794E-2</v>
      </c>
      <c r="D92" s="131">
        <v>1.2001214352124171E-2</v>
      </c>
      <c r="H92" s="131">
        <v>4.1169293762042258E-3</v>
      </c>
    </row>
    <row r="93" spans="1:8">
      <c r="A93" s="130">
        <v>39353</v>
      </c>
      <c r="B93" s="131">
        <v>-6.5312552972967694E-3</v>
      </c>
      <c r="C93" s="131">
        <v>3.6397992934059667E-2</v>
      </c>
      <c r="D93" s="131">
        <v>3.3551761959670329E-2</v>
      </c>
      <c r="H93" s="131">
        <v>-4.1421585649565995E-2</v>
      </c>
    </row>
    <row r="94" spans="1:8">
      <c r="A94" s="130">
        <v>39386</v>
      </c>
      <c r="B94" s="131">
        <v>-1.4553557090092562E-3</v>
      </c>
      <c r="C94" s="131">
        <v>1.5812803889227938E-2</v>
      </c>
      <c r="D94" s="131">
        <v>1.4766439909297054E-2</v>
      </c>
      <c r="H94" s="131">
        <v>-1.6999352176033655E-2</v>
      </c>
    </row>
    <row r="95" spans="1:8">
      <c r="A95" s="130">
        <v>39416</v>
      </c>
      <c r="B95" s="131">
        <v>-5.8158352347542915E-2</v>
      </c>
      <c r="C95" s="131">
        <v>-4.4422955747529365E-2</v>
      </c>
      <c r="D95" s="131">
        <v>-4.4289315146856384E-2</v>
      </c>
      <c r="H95" s="131">
        <v>-1.4373929012451825E-2</v>
      </c>
    </row>
    <row r="96" spans="1:8">
      <c r="A96" s="130">
        <v>39447</v>
      </c>
      <c r="B96" s="131">
        <v>-3.4471350359120321E-3</v>
      </c>
      <c r="C96" s="131">
        <v>-7.3847717272001647E-3</v>
      </c>
      <c r="D96" s="131">
        <v>-8.0992864023643144E-3</v>
      </c>
      <c r="H96" s="131">
        <v>3.9669315754302659E-3</v>
      </c>
    </row>
    <row r="97" spans="1:8">
      <c r="A97" s="130">
        <v>39478</v>
      </c>
      <c r="B97" s="131">
        <v>-7.3593351753089592E-2</v>
      </c>
      <c r="C97" s="131">
        <v>-6.1833441895041592E-2</v>
      </c>
      <c r="D97" s="131">
        <v>-6.1627238183241097E-2</v>
      </c>
      <c r="H97" s="131">
        <v>-1.2534991528372452E-2</v>
      </c>
    </row>
    <row r="98" spans="1:8">
      <c r="A98" s="130">
        <v>39507</v>
      </c>
      <c r="B98" s="131">
        <v>-5.7140545164497236E-2</v>
      </c>
      <c r="C98" s="131">
        <v>-3.3268220236047134E-2</v>
      </c>
      <c r="D98" s="131">
        <v>-3.1671707478823578E-2</v>
      </c>
      <c r="H98" s="131">
        <v>-2.4693845209349696E-2</v>
      </c>
    </row>
    <row r="99" spans="1:8">
      <c r="A99" s="130">
        <v>39538</v>
      </c>
      <c r="B99" s="131">
        <v>-4.7043389772323273E-2</v>
      </c>
      <c r="C99" s="131">
        <v>-5.3246262178983364E-3</v>
      </c>
      <c r="D99" s="131">
        <v>-4.1922194896698772E-3</v>
      </c>
      <c r="H99" s="131">
        <v>-4.1942089503830493E-2</v>
      </c>
    </row>
    <row r="100" spans="1:8">
      <c r="A100" s="130">
        <v>39568</v>
      </c>
      <c r="B100" s="131">
        <v>6.696600880014407E-2</v>
      </c>
      <c r="C100" s="131">
        <v>4.8341541943607749E-2</v>
      </c>
      <c r="D100" s="131">
        <v>5.0216224665242559E-2</v>
      </c>
      <c r="H100" s="131">
        <v>1.7765648036809578E-2</v>
      </c>
    </row>
    <row r="101" spans="1:8">
      <c r="A101" s="130">
        <v>39598</v>
      </c>
      <c r="B101" s="131">
        <v>1.5699798627774979E-2</v>
      </c>
      <c r="C101" s="131">
        <v>1.3842537618648565E-2</v>
      </c>
      <c r="D101" s="131">
        <v>1.5111525638990276E-2</v>
      </c>
      <c r="H101" s="131">
        <v>1.8319028253526159E-3</v>
      </c>
    </row>
    <row r="102" spans="1:8">
      <c r="A102" s="130">
        <v>39629</v>
      </c>
      <c r="B102" s="131">
        <v>-9.5639476214785149E-2</v>
      </c>
      <c r="C102" s="131">
        <v>-8.3121695621105149E-2</v>
      </c>
      <c r="D102" s="131">
        <v>-8.0600545417224584E-2</v>
      </c>
      <c r="H102" s="131">
        <v>-1.3652608567458424E-2</v>
      </c>
    </row>
    <row r="103" spans="1:8">
      <c r="A103" s="130">
        <v>39660</v>
      </c>
      <c r="B103" s="131">
        <v>-3.1374299329194415E-3</v>
      </c>
      <c r="C103" s="131">
        <v>-1.2816570602359212E-2</v>
      </c>
      <c r="D103" s="131">
        <v>-1.1333071092163622E-2</v>
      </c>
      <c r="H103" s="131">
        <v>9.8048046403551581E-3</v>
      </c>
    </row>
    <row r="104" spans="1:8">
      <c r="A104" s="130">
        <v>39689</v>
      </c>
      <c r="B104" s="131">
        <v>7.2006110247833807E-2</v>
      </c>
      <c r="C104" s="131">
        <v>1.1544833985022327E-2</v>
      </c>
      <c r="D104" s="131">
        <v>1.386096026668102E-2</v>
      </c>
      <c r="H104" s="131">
        <v>5.9771227365792212E-2</v>
      </c>
    </row>
    <row r="105" spans="1:8">
      <c r="A105" s="130">
        <v>39721</v>
      </c>
      <c r="B105" s="131">
        <v>-4.9762916738323976E-2</v>
      </c>
      <c r="C105" s="131">
        <v>-9.340439750511044E-2</v>
      </c>
      <c r="D105" s="131">
        <v>-9.633660005939515E-2</v>
      </c>
      <c r="H105" s="131">
        <v>4.8137759158204618E-2</v>
      </c>
    </row>
    <row r="106" spans="1:8">
      <c r="A106" s="130">
        <v>39752</v>
      </c>
      <c r="B106" s="131">
        <v>-8.3330101480188712E-2</v>
      </c>
      <c r="C106" s="131">
        <v>-0.17247092151428536</v>
      </c>
      <c r="D106" s="131">
        <v>-0.19438738981936832</v>
      </c>
      <c r="H106" s="131">
        <v>0.10771926008595889</v>
      </c>
    </row>
    <row r="107" spans="1:8">
      <c r="A107" s="130">
        <v>39780</v>
      </c>
      <c r="B107" s="131">
        <v>-7.7380868437010933E-2</v>
      </c>
      <c r="C107" s="131">
        <v>-7.6759839227664009E-2</v>
      </c>
      <c r="D107" s="131">
        <v>-7.5365317093780429E-2</v>
      </c>
      <c r="H107" s="131">
        <v>-6.7266268922638872E-4</v>
      </c>
    </row>
    <row r="108" spans="1:8">
      <c r="A108" s="130">
        <v>39813</v>
      </c>
      <c r="B108" s="131">
        <v>-7.7879000947693428E-2</v>
      </c>
      <c r="C108" s="131">
        <v>1.0160092697691971E-2</v>
      </c>
      <c r="D108" s="131">
        <v>9.5956890303469846E-3</v>
      </c>
      <c r="H108" s="131">
        <v>-8.7153604940254259E-2</v>
      </c>
    </row>
    <row r="109" spans="1:8">
      <c r="A109" s="130">
        <v>39843</v>
      </c>
      <c r="B109" s="131">
        <v>-5.0889319873356053E-3</v>
      </c>
      <c r="C109" s="131">
        <v>-8.2774918564106334E-2</v>
      </c>
      <c r="D109" s="131">
        <v>-8.8396410456496308E-2</v>
      </c>
      <c r="H109" s="131">
        <v>8.4696753445899331E-2</v>
      </c>
    </row>
    <row r="110" spans="1:8">
      <c r="A110" s="130">
        <v>39871</v>
      </c>
      <c r="B110" s="131">
        <v>-9.7750749750083368E-2</v>
      </c>
      <c r="C110" s="131">
        <v>-0.10581598041943056</v>
      </c>
      <c r="D110" s="131">
        <v>-0.10631559124137578</v>
      </c>
      <c r="H110" s="131">
        <v>9.0196542241163247E-3</v>
      </c>
    </row>
    <row r="111" spans="1:8">
      <c r="A111" s="130">
        <v>39903</v>
      </c>
      <c r="B111" s="131">
        <v>3.6489206507488027E-2</v>
      </c>
      <c r="C111" s="131">
        <v>8.3527778134557223E-2</v>
      </c>
      <c r="D111" s="131">
        <v>8.0113407789122848E-2</v>
      </c>
      <c r="H111" s="131">
        <v>-4.3412427974899304E-2</v>
      </c>
    </row>
    <row r="112" spans="1:8">
      <c r="A112" s="130">
        <v>39933</v>
      </c>
      <c r="B112" s="131">
        <v>9.6438561171586945E-2</v>
      </c>
      <c r="C112" s="131">
        <v>9.4288777491234793E-2</v>
      </c>
      <c r="D112" s="131">
        <v>9.4532039799230236E-2</v>
      </c>
      <c r="H112" s="131">
        <v>1.9645487777739667E-3</v>
      </c>
    </row>
    <row r="113" spans="1:8">
      <c r="A113" s="130">
        <v>39962</v>
      </c>
      <c r="B113" s="131">
        <v>-1.4867895096031964E-2</v>
      </c>
      <c r="C113" s="131">
        <v>5.231756195611615E-2</v>
      </c>
      <c r="D113" s="131">
        <v>4.9098245102328422E-2</v>
      </c>
      <c r="H113" s="131">
        <v>-6.3845230262297936E-2</v>
      </c>
    </row>
    <row r="114" spans="1:8">
      <c r="A114" s="130">
        <v>39994</v>
      </c>
      <c r="B114" s="131">
        <v>9.6491662130733964E-3</v>
      </c>
      <c r="C114" s="131">
        <v>5.0669280576278266E-4</v>
      </c>
      <c r="D114" s="131">
        <v>7.5683857714357687E-4</v>
      </c>
      <c r="H114" s="131">
        <v>9.1378433278359594E-3</v>
      </c>
    </row>
    <row r="115" spans="1:8">
      <c r="A115" s="130">
        <v>40025</v>
      </c>
      <c r="B115" s="131">
        <v>6.2471410834476868E-2</v>
      </c>
      <c r="C115" s="131">
        <v>7.3907675423554406E-2</v>
      </c>
      <c r="D115" s="131">
        <v>7.3095443881960792E-2</v>
      </c>
      <c r="H115" s="131">
        <v>-1.0649206492138186E-2</v>
      </c>
    </row>
    <row r="116" spans="1:8">
      <c r="A116" s="130">
        <v>40056</v>
      </c>
      <c r="B116" s="131">
        <v>1.9927424810873857E-2</v>
      </c>
      <c r="C116" s="131">
        <v>3.2383780964242805E-2</v>
      </c>
      <c r="D116" s="131">
        <v>3.1943965021286234E-2</v>
      </c>
      <c r="H116" s="131">
        <v>-1.2065625577471595E-2</v>
      </c>
    </row>
    <row r="117" spans="1:8">
      <c r="A117" s="130">
        <v>40086</v>
      </c>
      <c r="B117" s="131">
        <v>1.8301875414581392E-2</v>
      </c>
      <c r="C117" s="131">
        <v>3.7215498689950909E-2</v>
      </c>
      <c r="D117" s="131">
        <v>3.65022509024516E-2</v>
      </c>
      <c r="H117" s="131">
        <v>-1.8234998704954042E-2</v>
      </c>
    </row>
    <row r="118" spans="1:8">
      <c r="A118" s="130">
        <v>40116</v>
      </c>
      <c r="B118" s="131">
        <v>-2.9668670239540531E-2</v>
      </c>
      <c r="C118" s="131">
        <v>-2.0545718622968646E-2</v>
      </c>
      <c r="D118" s="131">
        <v>-2.0331325301204826E-2</v>
      </c>
      <c r="H118" s="131">
        <v>-9.3143210357361506E-3</v>
      </c>
    </row>
    <row r="119" spans="1:8">
      <c r="A119" s="130">
        <v>40147</v>
      </c>
      <c r="B119" s="131">
        <v>3.8708004027951416E-2</v>
      </c>
      <c r="C119" s="131">
        <v>5.6941687067870034E-2</v>
      </c>
      <c r="D119" s="131">
        <v>5.6028329856154718E-2</v>
      </c>
      <c r="H119" s="131">
        <v>-1.7251361416637634E-2</v>
      </c>
    </row>
    <row r="120" spans="1:8">
      <c r="A120" s="130">
        <v>40178</v>
      </c>
      <c r="B120" s="131">
        <v>6.630532175854538E-2</v>
      </c>
      <c r="C120" s="131">
        <v>1.9008255732774402E-2</v>
      </c>
      <c r="D120" s="131">
        <v>2.0250071486131595E-2</v>
      </c>
      <c r="H120" s="131">
        <v>4.6414801607038481E-2</v>
      </c>
    </row>
    <row r="121" spans="1:8">
      <c r="A121" s="130">
        <v>40207</v>
      </c>
      <c r="B121" s="131">
        <v>-4.972931274365355E-3</v>
      </c>
      <c r="C121" s="131">
        <v>-3.604550239320134E-2</v>
      </c>
      <c r="D121" s="131">
        <v>-3.741591928251118E-2</v>
      </c>
      <c r="H121" s="131">
        <v>3.2234479112841496E-2</v>
      </c>
    </row>
    <row r="122" spans="1:8">
      <c r="A122" s="130">
        <v>40235</v>
      </c>
      <c r="B122" s="131">
        <v>4.7527411673496604E-2</v>
      </c>
      <c r="C122" s="131">
        <v>2.8494977915341214E-2</v>
      </c>
      <c r="D122" s="131">
        <v>2.8811921809447014E-2</v>
      </c>
      <c r="H122" s="131">
        <v>1.8505130473978726E-2</v>
      </c>
    </row>
    <row r="123" spans="1:8">
      <c r="A123" s="130">
        <v>40268</v>
      </c>
      <c r="B123" s="131">
        <v>6.7362717240467773E-2</v>
      </c>
      <c r="C123" s="131">
        <v>5.8294020411984837E-2</v>
      </c>
      <c r="D123" s="131">
        <v>5.8943089430894227E-2</v>
      </c>
      <c r="H123" s="131">
        <v>8.5691657077988648E-3</v>
      </c>
    </row>
    <row r="124" spans="1:8">
      <c r="A124" s="130">
        <v>40298</v>
      </c>
      <c r="B124" s="131">
        <v>3.2886753671281119E-2</v>
      </c>
      <c r="C124" s="131">
        <v>1.4979036354948379E-2</v>
      </c>
      <c r="D124" s="131">
        <v>1.5294346315508156E-2</v>
      </c>
      <c r="H124" s="131">
        <v>1.7643435652271E-2</v>
      </c>
    </row>
    <row r="125" spans="1:8">
      <c r="A125" s="130">
        <v>40329</v>
      </c>
      <c r="B125" s="131">
        <v>-5.9819223668753675E-3</v>
      </c>
      <c r="C125" s="131">
        <v>-8.2682541129329837E-2</v>
      </c>
      <c r="D125" s="131">
        <v>-9.0814458523277977E-2</v>
      </c>
      <c r="H125" s="131">
        <v>8.3614040069489581E-2</v>
      </c>
    </row>
    <row r="126" spans="1:8">
      <c r="A126" s="130">
        <v>40359</v>
      </c>
      <c r="B126" s="131">
        <v>-5.3051773417431482E-2</v>
      </c>
      <c r="C126" s="131">
        <v>-5.4711609793179371E-2</v>
      </c>
      <c r="D126" s="131">
        <v>-5.5127850816586957E-2</v>
      </c>
      <c r="H126" s="131">
        <v>1.7559047513369119E-3</v>
      </c>
    </row>
    <row r="127" spans="1:8">
      <c r="A127" s="130">
        <v>40389</v>
      </c>
      <c r="B127" s="131">
        <v>4.7376464595007628E-3</v>
      </c>
      <c r="C127" s="131">
        <v>6.8637646254407464E-2</v>
      </c>
      <c r="D127" s="131">
        <v>6.4611827627510457E-2</v>
      </c>
      <c r="H127" s="131">
        <v>-5.9795759599970189E-2</v>
      </c>
    </row>
    <row r="128" spans="1:8">
      <c r="A128" s="130">
        <v>40421</v>
      </c>
      <c r="B128" s="131">
        <v>-2.2777974953100404E-2</v>
      </c>
      <c r="C128" s="131">
        <v>-4.6664158251698465E-2</v>
      </c>
      <c r="D128" s="131">
        <v>-4.7908735298350172E-2</v>
      </c>
      <c r="H128" s="131">
        <v>2.5055371100696E-2</v>
      </c>
    </row>
    <row r="129" spans="1:8">
      <c r="A129" s="130">
        <v>40451</v>
      </c>
      <c r="B129" s="131">
        <v>1.4021661586354537E-2</v>
      </c>
      <c r="C129" s="131">
        <v>8.9213625863737295E-2</v>
      </c>
      <c r="D129" s="131">
        <v>8.2968052215733376E-2</v>
      </c>
      <c r="H129" s="131">
        <v>-6.9033257105791557E-2</v>
      </c>
    </row>
    <row r="130" spans="1:8">
      <c r="A130" s="130">
        <v>40480</v>
      </c>
      <c r="B130" s="131">
        <v>1.9750306999590628E-2</v>
      </c>
      <c r="C130" s="131">
        <v>3.8196954396884988E-2</v>
      </c>
      <c r="D130" s="131">
        <v>3.7722203189829072E-2</v>
      </c>
      <c r="H130" s="131">
        <v>-1.7767965239322558E-2</v>
      </c>
    </row>
    <row r="131" spans="1:8">
      <c r="A131" s="130">
        <v>40512</v>
      </c>
      <c r="B131" s="131">
        <v>6.6419969894631226E-2</v>
      </c>
      <c r="C131" s="131">
        <v>-1.2144877492646143E-3</v>
      </c>
      <c r="D131" s="131">
        <v>-9.4148142713909686E-4</v>
      </c>
      <c r="H131" s="131">
        <v>6.7716698744942239E-2</v>
      </c>
    </row>
    <row r="132" spans="1:8">
      <c r="A132" s="130">
        <v>40543</v>
      </c>
      <c r="B132" s="131">
        <v>3.3582309004293404E-2</v>
      </c>
      <c r="C132" s="131">
        <v>6.5184922394678574E-2</v>
      </c>
      <c r="D132" s="131">
        <v>6.3738388671994495E-2</v>
      </c>
      <c r="H132" s="131">
        <v>-2.9668663840395126E-2</v>
      </c>
    </row>
    <row r="133" spans="1:8">
      <c r="A133" s="130">
        <v>40574</v>
      </c>
      <c r="B133" s="131">
        <v>9.7871856151130658E-4</v>
      </c>
      <c r="C133" s="131">
        <v>2.2958444491072295E-2</v>
      </c>
      <c r="D133" s="131">
        <v>2.230863927655111E-2</v>
      </c>
      <c r="H133" s="131">
        <v>-2.1486430898467135E-2</v>
      </c>
    </row>
    <row r="134" spans="1:8">
      <c r="A134" s="130">
        <v>40602</v>
      </c>
      <c r="B134" s="131">
        <v>2.369366501432538E-2</v>
      </c>
      <c r="C134" s="131">
        <v>3.1305526999297568E-2</v>
      </c>
      <c r="D134" s="131">
        <v>3.1342846853335861E-2</v>
      </c>
      <c r="H134" s="131">
        <v>-7.3808020859927881E-3</v>
      </c>
    </row>
    <row r="135" spans="1:8">
      <c r="A135" s="130">
        <v>40633</v>
      </c>
      <c r="B135" s="131">
        <v>-2.7010217681030676E-2</v>
      </c>
      <c r="C135" s="131">
        <v>-3.1569891794185111E-4</v>
      </c>
      <c r="D135" s="131">
        <v>-1.527700483409173E-4</v>
      </c>
      <c r="H135" s="131">
        <v>-2.6702948855148234E-2</v>
      </c>
    </row>
    <row r="136" spans="1:8">
      <c r="A136" s="130">
        <v>40662</v>
      </c>
      <c r="B136" s="131">
        <v>-1.5283992329467613E-2</v>
      </c>
      <c r="C136" s="131">
        <v>2.9482958717225883E-2</v>
      </c>
      <c r="D136" s="131">
        <v>2.852870878671139E-2</v>
      </c>
      <c r="H136" s="131">
        <v>-4.3484887892146107E-2</v>
      </c>
    </row>
    <row r="137" spans="1:8">
      <c r="A137" s="130">
        <v>40694</v>
      </c>
      <c r="B137" s="131">
        <v>1.8581413949390793E-2</v>
      </c>
      <c r="C137" s="131">
        <v>-1.3010228731554401E-2</v>
      </c>
      <c r="D137" s="131">
        <v>-1.2489256268503165E-2</v>
      </c>
      <c r="H137" s="131">
        <v>3.2008075058715724E-2</v>
      </c>
    </row>
    <row r="138" spans="1:8">
      <c r="A138" s="130">
        <v>40724</v>
      </c>
      <c r="B138" s="131">
        <v>-2.6857246904588485E-2</v>
      </c>
      <c r="C138" s="131">
        <v>-1.8557756783363608E-2</v>
      </c>
      <c r="D138" s="131">
        <v>-1.7815696724834386E-2</v>
      </c>
      <c r="H138" s="131">
        <v>-8.4564223504621783E-3</v>
      </c>
    </row>
    <row r="139" spans="1:8">
      <c r="A139" s="130">
        <v>40753</v>
      </c>
      <c r="B139" s="131">
        <v>-1.1822902048835201E-2</v>
      </c>
      <c r="C139" s="131">
        <v>-2.0583077684314714E-2</v>
      </c>
      <c r="D139" s="131">
        <v>-1.9747062556068604E-2</v>
      </c>
      <c r="H139" s="131">
        <v>8.9442763708507123E-3</v>
      </c>
    </row>
    <row r="140" spans="1:8">
      <c r="A140" s="130">
        <v>40786</v>
      </c>
      <c r="B140" s="131">
        <v>-5.9561425308576242E-2</v>
      </c>
      <c r="C140" s="131">
        <v>-5.7727345476531848E-2</v>
      </c>
      <c r="D140" s="131">
        <v>-5.6941328779812769E-2</v>
      </c>
      <c r="H140" s="131">
        <v>-1.9464428085010921E-3</v>
      </c>
    </row>
    <row r="141" spans="1:8">
      <c r="A141" s="130">
        <v>40816</v>
      </c>
      <c r="B141" s="131">
        <v>-5.6374893038708346E-3</v>
      </c>
      <c r="C141" s="131">
        <v>-7.3393039435194055E-2</v>
      </c>
      <c r="D141" s="131">
        <v>-7.822577781985586E-2</v>
      </c>
      <c r="H141" s="131">
        <v>7.3122211482226751E-2</v>
      </c>
    </row>
    <row r="142" spans="1:8">
      <c r="A142" s="130">
        <v>40847</v>
      </c>
      <c r="B142" s="131">
        <v>6.6135155656795744E-2</v>
      </c>
      <c r="C142" s="131">
        <v>0.10832704565548462</v>
      </c>
      <c r="D142" s="131">
        <v>0.10621525504243232</v>
      </c>
      <c r="H142" s="131">
        <v>-3.8068086639296839E-2</v>
      </c>
    </row>
    <row r="143" spans="1:8">
      <c r="A143" s="130">
        <v>40877</v>
      </c>
      <c r="B143" s="131">
        <v>3.038719939225604E-2</v>
      </c>
      <c r="C143" s="131">
        <v>-5.5489427104868832E-3</v>
      </c>
      <c r="D143" s="131">
        <v>-6.8707783013394873E-3</v>
      </c>
      <c r="H143" s="131">
        <v>3.61366623719932E-2</v>
      </c>
    </row>
    <row r="144" spans="1:8">
      <c r="A144" s="130">
        <v>40907</v>
      </c>
      <c r="B144" s="131">
        <v>4.4916250028799863E-2</v>
      </c>
      <c r="C144" s="131">
        <v>7.663865094471185E-3</v>
      </c>
      <c r="D144" s="131">
        <v>9.582797709477708E-3</v>
      </c>
      <c r="H144" s="131">
        <v>3.6969059053076458E-2</v>
      </c>
    </row>
    <row r="145" spans="1:8">
      <c r="A145" s="130">
        <v>40939</v>
      </c>
      <c r="B145" s="131">
        <v>3.7186483655807338E-2</v>
      </c>
      <c r="C145" s="131">
        <v>4.5889370697689093E-2</v>
      </c>
      <c r="D145" s="131">
        <v>4.5306169695566632E-2</v>
      </c>
      <c r="H145" s="131">
        <v>-8.3210397635805622E-3</v>
      </c>
    </row>
    <row r="146" spans="1:8">
      <c r="A146" s="130">
        <v>40968</v>
      </c>
      <c r="B146" s="131">
        <v>1.9175577712111248E-2</v>
      </c>
      <c r="C146" s="131">
        <v>4.1480931252724805E-2</v>
      </c>
      <c r="D146" s="131">
        <v>4.0574060949681093E-2</v>
      </c>
      <c r="H146" s="131">
        <v>-2.1416958171076805E-2</v>
      </c>
    </row>
    <row r="147" spans="1:8">
      <c r="A147" s="130">
        <v>40998</v>
      </c>
      <c r="B147" s="131">
        <v>3.5053503264429089E-2</v>
      </c>
      <c r="C147" s="131">
        <v>3.0408427670934612E-2</v>
      </c>
      <c r="D147" s="131">
        <v>3.0382683466711961E-2</v>
      </c>
      <c r="H147" s="131">
        <v>4.5079945667698684E-3</v>
      </c>
    </row>
    <row r="148" spans="1:8">
      <c r="A148" s="130">
        <v>41029</v>
      </c>
      <c r="B148" s="131">
        <v>-1.1184667936276615E-3</v>
      </c>
      <c r="C148" s="131">
        <v>-7.222541161057942E-3</v>
      </c>
      <c r="D148" s="131">
        <v>-7.3536246552987324E-3</v>
      </c>
      <c r="H148" s="131">
        <v>6.1484820319841482E-3</v>
      </c>
    </row>
    <row r="149" spans="1:8">
      <c r="A149" s="130">
        <v>41060</v>
      </c>
      <c r="B149" s="131">
        <v>2.0074244441754233E-3</v>
      </c>
      <c r="C149" s="131">
        <v>-6.3936221623425007E-2</v>
      </c>
      <c r="D149" s="131">
        <v>-6.8972334072062561E-2</v>
      </c>
      <c r="H149" s="131">
        <v>7.0447813056036868E-2</v>
      </c>
    </row>
    <row r="150" spans="1:8">
      <c r="A150" s="130">
        <v>41089</v>
      </c>
      <c r="B150" s="131">
        <v>1.1194893839788131E-2</v>
      </c>
      <c r="C150" s="131">
        <v>3.7855424055392516E-2</v>
      </c>
      <c r="D150" s="131">
        <v>3.687892537046554E-2</v>
      </c>
      <c r="H150" s="131">
        <v>-2.5688096431995433E-2</v>
      </c>
    </row>
    <row r="151" spans="1:8">
      <c r="A151" s="130">
        <v>41121</v>
      </c>
      <c r="B151" s="131">
        <v>4.311898290572766E-2</v>
      </c>
      <c r="C151" s="131">
        <v>1.2297338400113985E-2</v>
      </c>
      <c r="D151" s="131">
        <v>1.3785001401133956E-2</v>
      </c>
      <c r="H151" s="131">
        <v>3.0447224680374863E-2</v>
      </c>
    </row>
    <row r="152" spans="1:8">
      <c r="A152" s="130">
        <v>41152</v>
      </c>
      <c r="B152" s="131">
        <v>-2.672418729837566E-3</v>
      </c>
      <c r="C152" s="131">
        <v>2.0765617571550807E-2</v>
      </c>
      <c r="D152" s="131">
        <v>1.9912609902084714E-2</v>
      </c>
      <c r="H152" s="131">
        <v>-2.296123213588297E-2</v>
      </c>
    </row>
    <row r="153" spans="1:8">
      <c r="A153" s="130">
        <v>41180</v>
      </c>
      <c r="B153" s="131">
        <v>3.1485061343234397E-3</v>
      </c>
      <c r="C153" s="131">
        <v>2.3847103114632406E-2</v>
      </c>
      <c r="D153" s="131">
        <v>2.2796922884483057E-2</v>
      </c>
      <c r="H153" s="131">
        <v>-2.0216492206054926E-2</v>
      </c>
    </row>
    <row r="154" spans="1:8">
      <c r="A154" s="130">
        <v>41213</v>
      </c>
      <c r="B154" s="131">
        <v>-2.6368258874483616E-2</v>
      </c>
      <c r="C154" s="131">
        <v>-1.9333660862128482E-2</v>
      </c>
      <c r="D154" s="131">
        <v>-1.9465761661621842E-2</v>
      </c>
      <c r="H154" s="131">
        <v>-7.1732838495703888E-3</v>
      </c>
    </row>
    <row r="155" spans="1:8">
      <c r="A155" s="130">
        <v>41243</v>
      </c>
      <c r="B155" s="131">
        <v>-1.3717555531600148E-4</v>
      </c>
      <c r="C155" s="131">
        <v>3.5714232700639454E-3</v>
      </c>
      <c r="D155" s="131">
        <v>3.2844477242727184E-3</v>
      </c>
      <c r="H155" s="131">
        <v>-3.6954009843123137E-3</v>
      </c>
    </row>
    <row r="156" spans="1:8">
      <c r="A156" s="130">
        <v>41274</v>
      </c>
      <c r="B156" s="131">
        <v>-6.408937233573388E-3</v>
      </c>
      <c r="C156" s="131">
        <v>7.1802889273126537E-3</v>
      </c>
      <c r="D156" s="131">
        <v>6.7131476167289579E-3</v>
      </c>
      <c r="H156" s="131">
        <v>-1.3492347209613453E-2</v>
      </c>
    </row>
    <row r="157" spans="1:8">
      <c r="A157" s="130">
        <v>41305</v>
      </c>
      <c r="B157" s="131">
        <v>2.1372705664210841E-2</v>
      </c>
      <c r="C157" s="131">
        <v>5.1595474794824556E-2</v>
      </c>
      <c r="D157" s="131">
        <v>4.9446874196038146E-2</v>
      </c>
      <c r="H157" s="131">
        <v>-2.8739919346372766E-2</v>
      </c>
    </row>
    <row r="158" spans="1:8">
      <c r="A158" s="130">
        <v>41333</v>
      </c>
      <c r="B158" s="131">
        <v>4.9122231020297696E-2</v>
      </c>
      <c r="C158" s="131">
        <v>1.0433962922878178E-2</v>
      </c>
      <c r="D158" s="131">
        <v>1.0600117670131429E-2</v>
      </c>
      <c r="H158" s="131">
        <v>3.8288764547765197E-2</v>
      </c>
    </row>
    <row r="159" spans="1:8">
      <c r="A159" s="130">
        <v>41362</v>
      </c>
      <c r="B159" s="131">
        <v>5.4783929311058938E-2</v>
      </c>
      <c r="C159" s="131">
        <v>3.602809218205047E-2</v>
      </c>
      <c r="D159" s="131">
        <v>3.6395920862401787E-2</v>
      </c>
      <c r="H159" s="131">
        <v>1.8103598995569348E-2</v>
      </c>
    </row>
    <row r="160" spans="1:8">
      <c r="A160" s="130">
        <v>41394</v>
      </c>
      <c r="B160" s="131">
        <v>-7.8710611970645057E-3</v>
      </c>
      <c r="C160" s="131">
        <v>1.8628908592349707E-2</v>
      </c>
      <c r="D160" s="131">
        <v>1.7947421638018216E-2</v>
      </c>
      <c r="H160" s="131">
        <v>-2.6015332537572156E-2</v>
      </c>
    </row>
    <row r="161" spans="1:8">
      <c r="A161" s="130">
        <v>41425</v>
      </c>
      <c r="B161" s="131">
        <v>3.6131756013896871E-2</v>
      </c>
      <c r="C161" s="131">
        <v>1.8531153947397835E-2</v>
      </c>
      <c r="D161" s="131">
        <v>1.8817426813453692E-2</v>
      </c>
      <c r="H161" s="131">
        <v>1.7280376744772674E-2</v>
      </c>
    </row>
    <row r="162" spans="1:8">
      <c r="A162" s="130">
        <v>41453</v>
      </c>
      <c r="B162" s="131">
        <v>-1.7919747374854668E-2</v>
      </c>
      <c r="C162" s="131">
        <v>-1.5005226756363814E-2</v>
      </c>
      <c r="D162" s="131">
        <v>-1.5057549085985162E-2</v>
      </c>
      <c r="H162" s="131">
        <v>-2.9589198822783658E-3</v>
      </c>
    </row>
    <row r="163" spans="1:8">
      <c r="A163" s="130">
        <v>41486</v>
      </c>
      <c r="B163" s="131">
        <v>2.906856135255691E-2</v>
      </c>
      <c r="C163" s="131">
        <v>5.1236262481088271E-2</v>
      </c>
      <c r="D163" s="131">
        <v>5.0125106546784294E-2</v>
      </c>
      <c r="H163" s="131">
        <v>-2.1087268314176955E-2</v>
      </c>
    </row>
    <row r="164" spans="1:8">
      <c r="A164" s="130">
        <v>41516</v>
      </c>
      <c r="B164" s="131">
        <v>-2.3039771534164959E-2</v>
      </c>
      <c r="C164" s="131">
        <v>-2.9846307442236406E-2</v>
      </c>
      <c r="D164" s="131">
        <v>-3.014592933947767E-2</v>
      </c>
      <c r="H164" s="131">
        <v>7.0159356814138985E-3</v>
      </c>
    </row>
    <row r="165" spans="1:8">
      <c r="A165" s="130">
        <v>41547</v>
      </c>
      <c r="B165" s="131">
        <v>4.7802462342664337E-3</v>
      </c>
      <c r="C165" s="131">
        <v>3.1489612792447171E-2</v>
      </c>
      <c r="D165" s="131">
        <v>3.0740987383236416E-2</v>
      </c>
      <c r="H165" s="131">
        <v>-2.5893975302255345E-2</v>
      </c>
    </row>
    <row r="166" spans="1:8">
      <c r="A166" s="130">
        <v>41578</v>
      </c>
      <c r="B166" s="131">
        <v>3.8590546599582477E-2</v>
      </c>
      <c r="C166" s="131">
        <v>4.3081096273555858E-2</v>
      </c>
      <c r="D166" s="131">
        <v>4.2841676998026823E-2</v>
      </c>
      <c r="H166" s="131">
        <v>-4.3050820209629137E-3</v>
      </c>
    </row>
    <row r="167" spans="1:8">
      <c r="A167" s="130">
        <v>41607</v>
      </c>
      <c r="B167" s="131">
        <v>2.4617311209609645E-2</v>
      </c>
      <c r="C167" s="131">
        <v>2.6157708809311585E-2</v>
      </c>
      <c r="D167" s="131">
        <v>2.6070576415923686E-2</v>
      </c>
      <c r="H167" s="131">
        <v>-1.5011314405943832E-3</v>
      </c>
    </row>
    <row r="168" spans="1:8">
      <c r="A168" s="130">
        <v>41639</v>
      </c>
      <c r="B168" s="131">
        <v>1.2873293343839949E-2</v>
      </c>
      <c r="C168" s="131">
        <v>2.5072993102680664E-2</v>
      </c>
      <c r="D168" s="131">
        <v>2.4788061260290935E-2</v>
      </c>
      <c r="H168" s="131">
        <v>-1.1901298581591502E-2</v>
      </c>
    </row>
    <row r="169" spans="1:8">
      <c r="A169" s="130">
        <v>41670</v>
      </c>
      <c r="B169" s="131">
        <v>-1.3924281756333047E-2</v>
      </c>
      <c r="C169" s="131">
        <v>-3.4964584165055934E-2</v>
      </c>
      <c r="D169" s="131">
        <v>-3.5677603764421084E-2</v>
      </c>
      <c r="H169" s="131">
        <v>2.1802622021409146E-2</v>
      </c>
    </row>
    <row r="170" spans="1:8">
      <c r="A170" s="130">
        <v>41698</v>
      </c>
      <c r="B170" s="131">
        <v>1.9804690330319757E-2</v>
      </c>
      <c r="C170" s="131">
        <v>4.4459523282155147E-2</v>
      </c>
      <c r="D170" s="131">
        <v>4.3693649063707533E-2</v>
      </c>
      <c r="H170" s="131">
        <v>-2.3605350329287123E-2</v>
      </c>
    </row>
    <row r="171" spans="1:8">
      <c r="A171" s="130">
        <v>41729</v>
      </c>
      <c r="B171" s="131">
        <v>7.4759419923740873E-3</v>
      </c>
      <c r="C171" s="131">
        <v>5.3600080787225852E-3</v>
      </c>
      <c r="D171" s="131">
        <v>5.4189608252642419E-3</v>
      </c>
      <c r="H171" s="131">
        <v>2.1046529568000683E-3</v>
      </c>
    </row>
    <row r="172" spans="1:8">
      <c r="A172" s="130">
        <v>41759</v>
      </c>
      <c r="B172" s="131">
        <v>-1.1596928381132294E-3</v>
      </c>
      <c r="C172" s="131">
        <v>4.8559888483014077E-3</v>
      </c>
      <c r="D172" s="131">
        <v>4.8232396748837426E-3</v>
      </c>
      <c r="H172" s="131">
        <v>-5.9866107712703842E-3</v>
      </c>
    </row>
    <row r="173" spans="1:8">
      <c r="A173" s="130">
        <v>41789</v>
      </c>
      <c r="B173" s="131">
        <v>3.7969122630852406E-2</v>
      </c>
      <c r="C173" s="131">
        <v>2.149922586348995E-2</v>
      </c>
      <c r="D173" s="131">
        <v>2.2027156124222843E-2</v>
      </c>
      <c r="H173" s="131">
        <v>1.6123259176667792E-2</v>
      </c>
    </row>
    <row r="174" spans="1:8">
      <c r="A174" s="130">
        <v>41820</v>
      </c>
      <c r="B174" s="131">
        <v>1.6377955136344408E-2</v>
      </c>
      <c r="C174" s="131">
        <v>1.9807766536372649E-2</v>
      </c>
      <c r="D174" s="131">
        <v>1.9797883833005181E-2</v>
      </c>
      <c r="H174" s="131">
        <v>-3.3631940377129022E-3</v>
      </c>
    </row>
    <row r="175" spans="1:8">
      <c r="A175" s="130">
        <v>41851</v>
      </c>
      <c r="B175" s="131">
        <v>7.6145717918780801E-3</v>
      </c>
      <c r="C175" s="131">
        <v>-1.5312935632361555E-2</v>
      </c>
      <c r="D175" s="131">
        <v>-1.5702125421665953E-2</v>
      </c>
      <c r="H175" s="131">
        <v>2.3284054654423292E-2</v>
      </c>
    </row>
    <row r="176" spans="1:8">
      <c r="A176" s="130">
        <v>41880</v>
      </c>
      <c r="B176" s="131">
        <v>5.4249721408382308E-2</v>
      </c>
      <c r="C176" s="131">
        <v>3.7864482388990442E-2</v>
      </c>
      <c r="D176" s="131">
        <v>3.8042026363796028E-2</v>
      </c>
      <c r="H176" s="131">
        <v>1.5787455200004352E-2</v>
      </c>
    </row>
    <row r="177" spans="1:8">
      <c r="A177" s="130">
        <v>41912</v>
      </c>
      <c r="B177" s="131">
        <v>2.4850546712027542E-2</v>
      </c>
      <c r="C177" s="131">
        <v>-1.712864505985923E-2</v>
      </c>
      <c r="D177" s="131">
        <v>-1.7890100516923323E-2</v>
      </c>
      <c r="H177" s="131">
        <v>4.2710769380844615E-2</v>
      </c>
    </row>
    <row r="178" spans="1:8">
      <c r="A178" s="130">
        <v>41943</v>
      </c>
      <c r="B178" s="131">
        <v>3.1372093658643331E-2</v>
      </c>
      <c r="C178" s="131">
        <v>2.2925905562124701E-2</v>
      </c>
      <c r="D178" s="131">
        <v>2.2850468689167899E-2</v>
      </c>
      <c r="H178" s="131">
        <v>8.2568913844029979E-3</v>
      </c>
    </row>
    <row r="179" spans="1:8">
      <c r="A179" s="130">
        <v>41971</v>
      </c>
      <c r="B179" s="131">
        <v>2.9378067113916027E-2</v>
      </c>
      <c r="C179" s="131">
        <v>2.4237305195175727E-2</v>
      </c>
      <c r="D179" s="131">
        <v>2.4191895532001947E-2</v>
      </c>
      <c r="H179" s="131">
        <v>5.0191121653793136E-3</v>
      </c>
    </row>
    <row r="180" spans="1:8">
      <c r="A180" s="130">
        <v>42004</v>
      </c>
      <c r="B180" s="131">
        <v>2.532280789793678E-2</v>
      </c>
      <c r="C180" s="131">
        <v>-4.7736807286954631E-3</v>
      </c>
      <c r="D180" s="131">
        <v>-5.2029359424245131E-3</v>
      </c>
      <c r="H180" s="131">
        <v>3.0240848783690266E-2</v>
      </c>
    </row>
    <row r="181" spans="1:8">
      <c r="A181" s="130">
        <v>42034</v>
      </c>
      <c r="B181" s="131">
        <v>4.098036631967325E-2</v>
      </c>
      <c r="C181" s="131">
        <v>-2.9223294349260482E-2</v>
      </c>
      <c r="D181" s="131">
        <v>-3.2824926540846282E-2</v>
      </c>
      <c r="H181" s="131">
        <v>7.2317001695950456E-2</v>
      </c>
    </row>
    <row r="182" spans="1:8">
      <c r="A182" s="130">
        <v>42062</v>
      </c>
      <c r="B182" s="131">
        <v>6.2284508740204934E-2</v>
      </c>
      <c r="C182" s="131">
        <v>5.5885804045261514E-2</v>
      </c>
      <c r="D182" s="131">
        <v>5.5866710244830156E-2</v>
      </c>
      <c r="H182" s="131">
        <v>6.0600347787884701E-3</v>
      </c>
    </row>
    <row r="183" spans="1:8">
      <c r="A183" s="130">
        <v>42094</v>
      </c>
      <c r="B183" s="131">
        <v>2.7622522456066657E-2</v>
      </c>
      <c r="C183" s="131">
        <v>-1.6033487097238799E-2</v>
      </c>
      <c r="D183" s="131">
        <v>-1.7257026275985809E-2</v>
      </c>
      <c r="H183" s="131">
        <v>4.436737326000828E-2</v>
      </c>
    </row>
    <row r="184" spans="1:8">
      <c r="A184" s="130">
        <v>42124</v>
      </c>
      <c r="B184" s="131">
        <v>-3.3798819443294124E-2</v>
      </c>
      <c r="C184" s="131">
        <v>8.0812668422806204E-3</v>
      </c>
      <c r="D184" s="131">
        <v>8.0534318357529423E-3</v>
      </c>
      <c r="H184" s="131">
        <v>-4.1544355264888755E-2</v>
      </c>
    </row>
    <row r="185" spans="1:8">
      <c r="A185" s="130">
        <v>42153</v>
      </c>
      <c r="B185" s="131">
        <v>3.3358098068350772E-2</v>
      </c>
      <c r="C185" s="131">
        <v>1.1038558614841322E-2</v>
      </c>
      <c r="D185" s="131">
        <v>1.0794151274348848E-2</v>
      </c>
      <c r="H185" s="131">
        <v>2.2075853846848181E-2</v>
      </c>
    </row>
    <row r="186" spans="1:8">
      <c r="A186" s="130">
        <v>42185</v>
      </c>
      <c r="B186" s="131">
        <v>-3.627977457871772E-2</v>
      </c>
      <c r="C186" s="131">
        <v>-2.0588359075796415E-2</v>
      </c>
      <c r="D186" s="131">
        <v>-2.0606026542641709E-2</v>
      </c>
      <c r="H186" s="131">
        <v>-1.6021267102884762E-2</v>
      </c>
    </row>
    <row r="187" spans="1:8">
      <c r="A187" s="130">
        <v>42216</v>
      </c>
      <c r="B187" s="131">
        <v>2.743074883648864E-2</v>
      </c>
      <c r="C187" s="131">
        <v>1.8808424030497869E-2</v>
      </c>
      <c r="D187" s="131">
        <v>1.8579093856704282E-2</v>
      </c>
      <c r="H187" s="131">
        <v>8.463146360608409E-3</v>
      </c>
    </row>
    <row r="188" spans="1:8">
      <c r="A188" s="130">
        <v>42247</v>
      </c>
      <c r="B188" s="131">
        <v>-7.5894926746985225E-2</v>
      </c>
      <c r="C188" s="131">
        <v>-6.2805288323174363E-2</v>
      </c>
      <c r="D188" s="131">
        <v>-6.2432215445723124E-2</v>
      </c>
      <c r="H188" s="131">
        <v>-1.39668291559083E-2</v>
      </c>
    </row>
    <row r="189" spans="1:8">
      <c r="A189" s="130">
        <v>42277</v>
      </c>
      <c r="B189" s="131">
        <v>-2.4490930739986465E-2</v>
      </c>
      <c r="C189" s="131">
        <v>-2.8188163936092712E-2</v>
      </c>
      <c r="D189" s="131">
        <v>-2.8776600139714031E-2</v>
      </c>
      <c r="H189" s="131">
        <v>3.8044743425651451E-3</v>
      </c>
    </row>
    <row r="190" spans="1:8">
      <c r="A190" s="130">
        <v>42307</v>
      </c>
      <c r="B190" s="131">
        <v>9.2511013215859111E-2</v>
      </c>
      <c r="C190" s="131">
        <v>8.1156265118529261E-2</v>
      </c>
      <c r="D190" s="131">
        <v>8.1694999149252018E-2</v>
      </c>
      <c r="H190" s="131">
        <v>1.0502411597351102E-2</v>
      </c>
    </row>
    <row r="191" spans="1:8">
      <c r="A191" s="130">
        <v>42338</v>
      </c>
      <c r="B191" s="131">
        <v>4.7031668254616431E-2</v>
      </c>
      <c r="C191" s="131">
        <v>1.0607430341181411E-3</v>
      </c>
      <c r="D191" s="131">
        <v>8.5084476730467955E-4</v>
      </c>
      <c r="H191" s="131">
        <v>4.5922213552361368E-2</v>
      </c>
    </row>
    <row r="192" spans="1:8">
      <c r="A192" s="130">
        <v>42369</v>
      </c>
      <c r="B192" s="131">
        <v>-4.5791107187156427E-2</v>
      </c>
      <c r="C192" s="131">
        <v>-1.8554659479714526E-2</v>
      </c>
      <c r="D192" s="131">
        <v>-1.8938419774253337E-2</v>
      </c>
      <c r="H192" s="131">
        <v>-2.7751364831996805E-2</v>
      </c>
    </row>
    <row r="193" spans="1:8">
      <c r="A193" s="130">
        <v>42398</v>
      </c>
      <c r="B193" s="131">
        <v>-5.056565645098126E-2</v>
      </c>
      <c r="C193" s="131">
        <v>-5.4278010548273262E-2</v>
      </c>
      <c r="D193" s="131">
        <v>-5.5312424906611153E-2</v>
      </c>
      <c r="H193" s="131">
        <v>3.9254179755767726E-3</v>
      </c>
    </row>
    <row r="194" spans="1:8">
      <c r="A194" s="130">
        <v>42429</v>
      </c>
      <c r="B194" s="131">
        <v>-8.950191021110887E-3</v>
      </c>
      <c r="C194" s="131">
        <v>-4.8284131750653755E-3</v>
      </c>
      <c r="D194" s="131">
        <v>-5.5344438192288601E-3</v>
      </c>
      <c r="H194" s="131">
        <v>-4.1417760521037517E-3</v>
      </c>
    </row>
    <row r="195" spans="1:8">
      <c r="A195" s="130">
        <v>42460</v>
      </c>
      <c r="B195" s="131">
        <v>1.7012342997791974E-2</v>
      </c>
      <c r="C195" s="131">
        <v>6.661783763693653E-2</v>
      </c>
      <c r="D195" s="131">
        <v>6.3194202224547691E-2</v>
      </c>
      <c r="H195" s="131">
        <v>-4.6507280197980116E-2</v>
      </c>
    </row>
    <row r="196" spans="1:8">
      <c r="A196" s="130">
        <v>42489</v>
      </c>
      <c r="B196" s="131">
        <v>-1.2931392438100707E-3</v>
      </c>
      <c r="C196" s="131">
        <v>3.7900773343361796E-3</v>
      </c>
      <c r="D196" s="131">
        <v>2.8796803919280138E-3</v>
      </c>
      <c r="H196" s="131">
        <v>-5.0640235373169418E-3</v>
      </c>
    </row>
    <row r="197" spans="1:8">
      <c r="A197" s="130">
        <v>42521</v>
      </c>
      <c r="B197" s="131">
        <v>4.5027440545484715E-2</v>
      </c>
      <c r="C197" s="131">
        <v>1.5739318366677978E-2</v>
      </c>
      <c r="D197" s="131">
        <v>1.5512892274812375E-2</v>
      </c>
      <c r="H197" s="131">
        <v>2.8834290106936278E-2</v>
      </c>
    </row>
    <row r="198" spans="1:8">
      <c r="A198" s="130">
        <v>42551</v>
      </c>
      <c r="B198" s="131">
        <v>2.9611526329251471E-3</v>
      </c>
      <c r="C198" s="131">
        <v>8.8897530312348396E-4</v>
      </c>
      <c r="D198" s="131">
        <v>-2.5770059485888288E-4</v>
      </c>
      <c r="H198" s="131">
        <v>2.0703368514716214E-3</v>
      </c>
    </row>
    <row r="199" spans="1:8">
      <c r="A199" s="130">
        <v>42580</v>
      </c>
      <c r="B199" s="131">
        <v>2.9954778824249437E-2</v>
      </c>
      <c r="C199" s="131">
        <v>3.6724026575478221E-2</v>
      </c>
      <c r="D199" s="131">
        <v>3.5292601370461349E-2</v>
      </c>
      <c r="H199" s="131">
        <v>-6.5294596996938736E-3</v>
      </c>
    </row>
    <row r="200" spans="1:8">
      <c r="A200" s="130">
        <v>42613</v>
      </c>
      <c r="B200" s="131">
        <v>3.0150974954883678E-3</v>
      </c>
      <c r="C200" s="131">
        <v>-1.0199547974576592E-3</v>
      </c>
      <c r="D200" s="131">
        <v>-2.150909468151373E-3</v>
      </c>
      <c r="H200" s="131">
        <v>4.0391720658723429E-3</v>
      </c>
    </row>
    <row r="201" spans="1:8">
      <c r="A201" s="130">
        <v>42643</v>
      </c>
      <c r="B201" s="131">
        <v>-9.3746571585299129E-3</v>
      </c>
      <c r="C201" s="131">
        <v>-4.404012824330929E-4</v>
      </c>
      <c r="D201" s="131">
        <v>-1.7604779628358298E-3</v>
      </c>
      <c r="H201" s="131">
        <v>-8.9381922674340863E-3</v>
      </c>
    </row>
    <row r="202" spans="1:8">
      <c r="A202" s="130">
        <v>42674</v>
      </c>
      <c r="B202" s="131">
        <v>4.5683339701313389E-3</v>
      </c>
      <c r="C202" s="131">
        <v>-2.0101012885599557E-2</v>
      </c>
      <c r="D202" s="131">
        <v>-2.186425967713939E-2</v>
      </c>
      <c r="H202" s="131">
        <v>2.5175397852361225E-2</v>
      </c>
    </row>
    <row r="203" spans="1:8">
      <c r="A203" s="130">
        <v>42704</v>
      </c>
      <c r="B203" s="131">
        <v>6.7805485734444684E-2</v>
      </c>
      <c r="C203" s="131">
        <v>3.3321241106660814E-2</v>
      </c>
      <c r="D203" s="131">
        <v>3.3341378233339977E-2</v>
      </c>
      <c r="H203" s="131">
        <v>3.3372240166912981E-2</v>
      </c>
    </row>
    <row r="204" spans="1:8">
      <c r="A204" s="130">
        <v>42734</v>
      </c>
      <c r="B204" s="131">
        <v>2.2904546322728429E-2</v>
      </c>
      <c r="C204" s="131">
        <v>1.7073404894041667E-2</v>
      </c>
      <c r="D204" s="131">
        <v>1.5318774772794334E-2</v>
      </c>
      <c r="H204" s="131">
        <v>5.7332552406030857E-3</v>
      </c>
    </row>
    <row r="205" spans="1:8">
      <c r="A205" s="130">
        <v>42766</v>
      </c>
      <c r="B205" s="131">
        <v>-4.8396701555356095E-3</v>
      </c>
      <c r="C205" s="131">
        <v>1.9645413252482605E-2</v>
      </c>
      <c r="D205" s="131">
        <v>1.7509793441269756E-2</v>
      </c>
      <c r="H205" s="131">
        <v>-2.4013331585453157E-2</v>
      </c>
    </row>
    <row r="206" spans="1:8">
      <c r="A206" s="130">
        <v>42794</v>
      </c>
      <c r="B206" s="131">
        <v>5.4555135779304799E-2</v>
      </c>
      <c r="C206" s="131">
        <v>3.6892773712407449E-2</v>
      </c>
      <c r="D206" s="131">
        <v>3.6671077391599333E-2</v>
      </c>
      <c r="H206" s="131">
        <v>1.7033933030182524E-2</v>
      </c>
    </row>
    <row r="207" spans="1:8">
      <c r="A207" s="130">
        <v>42825</v>
      </c>
      <c r="B207" s="131">
        <v>-6.6649675647862533E-3</v>
      </c>
      <c r="C207" s="131">
        <v>-1.7012506190900345E-4</v>
      </c>
      <c r="D207" s="131">
        <v>-1.6548433030159826E-3</v>
      </c>
      <c r="H207" s="131">
        <v>-6.4959476263692917E-3</v>
      </c>
    </row>
    <row r="208" spans="1:8">
      <c r="A208" s="130">
        <v>42853</v>
      </c>
      <c r="B208" s="131">
        <v>-8.3411193462654392E-3</v>
      </c>
      <c r="C208" s="131">
        <v>9.6472436383281662E-3</v>
      </c>
      <c r="D208" s="131">
        <v>8.2365337171053325E-3</v>
      </c>
      <c r="H208" s="131">
        <v>-1.781648303200567E-2</v>
      </c>
    </row>
    <row r="209" spans="1:8">
      <c r="A209" s="130">
        <v>42886</v>
      </c>
      <c r="B209" s="131">
        <v>-2.0898830329421442E-2</v>
      </c>
      <c r="C209" s="131">
        <v>1.1063016777573971E-2</v>
      </c>
      <c r="D209" s="131">
        <v>9.137832154463758E-3</v>
      </c>
      <c r="H209" s="131">
        <v>-3.161212167453531E-2</v>
      </c>
    </row>
    <row r="210" spans="1:8">
      <c r="A210" s="130">
        <v>42916</v>
      </c>
      <c r="B210" s="131">
        <v>-9.3287395980314464E-3</v>
      </c>
      <c r="C210" s="131">
        <v>4.8116447373288667E-3</v>
      </c>
      <c r="D210" s="131">
        <v>3.0057336263292103E-3</v>
      </c>
      <c r="H210" s="131">
        <v>-1.4072671638928669E-2</v>
      </c>
    </row>
    <row r="211" spans="1:8">
      <c r="A211" s="130">
        <v>42947</v>
      </c>
      <c r="B211" s="131">
        <v>-1.4066998168018922E-2</v>
      </c>
      <c r="C211" s="131">
        <v>1.9170440247486251E-2</v>
      </c>
      <c r="D211" s="131">
        <v>1.687232435154877E-2</v>
      </c>
      <c r="H211" s="131">
        <v>-3.2612247277731043E-2</v>
      </c>
    </row>
    <row r="212" spans="1:8">
      <c r="A212" s="130">
        <v>42978</v>
      </c>
      <c r="B212" s="131">
        <v>-7.483524505224581E-3</v>
      </c>
      <c r="C212" s="131">
        <v>8.4867637084388417E-4</v>
      </c>
      <c r="D212" s="131">
        <v>-9.2867756315010938E-4</v>
      </c>
      <c r="H212" s="131">
        <v>-8.3251355302599306E-3</v>
      </c>
    </row>
    <row r="213" spans="1:8">
      <c r="A213" s="130">
        <v>43007</v>
      </c>
      <c r="B213" s="131">
        <v>2.4816001563536617E-2</v>
      </c>
      <c r="C213" s="131">
        <v>1.9044420279116663E-2</v>
      </c>
      <c r="D213" s="131">
        <v>1.7568321249302892E-2</v>
      </c>
      <c r="H213" s="131">
        <v>5.6637190387038849E-3</v>
      </c>
    </row>
    <row r="214" spans="1:8">
      <c r="A214" s="130">
        <v>43039</v>
      </c>
      <c r="B214" s="131">
        <v>3.6892239129561966E-2</v>
      </c>
      <c r="C214" s="131">
        <v>2.1761939128072331E-2</v>
      </c>
      <c r="D214" s="131">
        <v>2.0547486373740112E-2</v>
      </c>
      <c r="H214" s="131">
        <v>1.4808048158851062E-2</v>
      </c>
    </row>
    <row r="215" spans="1:8">
      <c r="A215" s="130">
        <v>43069</v>
      </c>
      <c r="B215" s="131">
        <v>4.2689744297144099E-3</v>
      </c>
      <c r="C215" s="131">
        <v>2.7890615219046577E-2</v>
      </c>
      <c r="D215" s="131">
        <v>2.5528258313989173E-2</v>
      </c>
      <c r="H215" s="131">
        <v>-2.2980695065786039E-2</v>
      </c>
    </row>
    <row r="216" spans="1:8">
      <c r="A216" s="130">
        <v>43098</v>
      </c>
      <c r="B216" s="131">
        <v>2.4338639638727616E-3</v>
      </c>
      <c r="C216" s="131">
        <v>9.5348502287006809E-3</v>
      </c>
      <c r="D216" s="131">
        <v>7.151294390103478E-3</v>
      </c>
      <c r="H216" s="131">
        <v>-7.0339189015805603E-3</v>
      </c>
    </row>
    <row r="217" spans="1:8">
      <c r="A217" s="130">
        <v>43131</v>
      </c>
      <c r="B217" s="131">
        <v>1.8221679471523179E-2</v>
      </c>
      <c r="C217" s="131">
        <v>5.6340231142634402E-2</v>
      </c>
      <c r="D217" s="131">
        <v>5.2395918791814405E-2</v>
      </c>
      <c r="H217" s="131">
        <v>-3.6085486993029492E-2</v>
      </c>
    </row>
    <row r="218" spans="1:8">
      <c r="A218" s="130">
        <v>43159</v>
      </c>
      <c r="B218" s="131">
        <v>-1.814584671174399E-2</v>
      </c>
      <c r="C218" s="131">
        <v>-3.8719643087005734E-2</v>
      </c>
      <c r="D218" s="131">
        <v>-4.121215448381875E-2</v>
      </c>
      <c r="H218" s="131">
        <v>2.1402493276083678E-2</v>
      </c>
    </row>
    <row r="219" spans="1:8">
      <c r="A219" s="130">
        <v>43189</v>
      </c>
      <c r="B219" s="131">
        <v>-3.3985601685093403E-2</v>
      </c>
      <c r="C219" s="131">
        <v>-2.5904247208248733E-2</v>
      </c>
      <c r="D219" s="131">
        <v>-2.8096514131281104E-2</v>
      </c>
      <c r="H219" s="131">
        <v>-8.2962629224936357E-3</v>
      </c>
    </row>
    <row r="220" spans="1:8">
      <c r="A220" s="130">
        <v>43220</v>
      </c>
      <c r="B220" s="131">
        <v>2.0893694554795558E-2</v>
      </c>
      <c r="C220" s="131">
        <v>2.9186361633562184E-3</v>
      </c>
      <c r="D220" s="131">
        <v>8.4245998315063679E-4</v>
      </c>
      <c r="H220" s="131">
        <v>1.7922748409783695E-2</v>
      </c>
    </row>
    <row r="221" spans="1:8">
      <c r="A221" s="130">
        <v>43251</v>
      </c>
      <c r="B221" s="131">
        <v>5.778486475415829E-2</v>
      </c>
      <c r="C221" s="131">
        <v>2.197819175802946E-2</v>
      </c>
      <c r="D221" s="131">
        <v>2.0096065550611098E-2</v>
      </c>
      <c r="H221" s="131">
        <v>3.503663119712308E-2</v>
      </c>
    </row>
    <row r="222" spans="1:8">
      <c r="A222" s="130">
        <v>43280</v>
      </c>
      <c r="B222" s="131">
        <v>5.250759493087391E-3</v>
      </c>
      <c r="C222" s="131">
        <v>5.4683508582601178E-3</v>
      </c>
      <c r="D222" s="131">
        <v>3.0294636983693155E-3</v>
      </c>
      <c r="H222" s="131">
        <v>-2.1640797046174054E-4</v>
      </c>
    </row>
    <row r="223" spans="1:8">
      <c r="A223" s="130">
        <v>43312</v>
      </c>
      <c r="B223" s="131">
        <v>3.2523158763642965E-2</v>
      </c>
      <c r="C223" s="131">
        <v>3.4732007613360989E-2</v>
      </c>
      <c r="D223" s="131">
        <v>3.2418034437329872E-2</v>
      </c>
      <c r="H223" s="131">
        <v>-2.1347062171322984E-3</v>
      </c>
    </row>
    <row r="224" spans="1:8">
      <c r="A224" s="130">
        <v>43343</v>
      </c>
      <c r="B224" s="131">
        <v>3.6655237350767547E-2</v>
      </c>
      <c r="C224" s="131">
        <v>3.0853767449554759E-2</v>
      </c>
      <c r="D224" s="131">
        <v>2.8686377871145315E-2</v>
      </c>
      <c r="H224" s="131">
        <v>5.6278301388628105E-3</v>
      </c>
    </row>
    <row r="225" spans="1:8">
      <c r="A225" s="130">
        <v>43371</v>
      </c>
      <c r="B225" s="131">
        <v>4.905636126047044E-3</v>
      </c>
      <c r="C225" s="131">
        <v>3.1748315087570286E-3</v>
      </c>
      <c r="D225" s="131">
        <v>9.5338179690809702E-4</v>
      </c>
      <c r="H225" s="131">
        <v>1.7253269947841154E-3</v>
      </c>
    </row>
    <row r="226" spans="1:8">
      <c r="A226" s="130">
        <v>43404</v>
      </c>
      <c r="B226" s="131">
        <v>-4.7132807503730577E-2</v>
      </c>
      <c r="C226" s="131">
        <v>-7.0468682727176088E-2</v>
      </c>
      <c r="D226" s="131">
        <v>-7.4796246387635143E-2</v>
      </c>
      <c r="H226" s="131">
        <v>2.5104990859168952E-2</v>
      </c>
    </row>
    <row r="227" spans="1:8">
      <c r="A227" s="130">
        <v>43434</v>
      </c>
      <c r="B227" s="131">
        <v>1.7731940311863773E-2</v>
      </c>
      <c r="C227" s="131">
        <v>1.7011142825691571E-2</v>
      </c>
      <c r="D227" s="131">
        <v>1.4664163171717388E-2</v>
      </c>
      <c r="H227" s="131">
        <v>7.0874099193218854E-4</v>
      </c>
    </row>
    <row r="228" spans="1:8">
      <c r="A228" s="130">
        <v>43465</v>
      </c>
      <c r="B228" s="131">
        <v>-0.10024268216549863</v>
      </c>
      <c r="C228" s="131">
        <v>-9.1581664153814121E-2</v>
      </c>
      <c r="D228" s="131">
        <v>-9.3878986326008246E-2</v>
      </c>
      <c r="H228" s="131">
        <v>-9.5341734858498395E-3</v>
      </c>
    </row>
    <row r="229" spans="1:8">
      <c r="A229" s="130">
        <v>43496</v>
      </c>
      <c r="B229" s="131">
        <v>7.6752810800510107E-2</v>
      </c>
      <c r="C229" s="131">
        <v>8.0805169436487148E-2</v>
      </c>
      <c r="D229" s="131">
        <v>7.7832844518809341E-2</v>
      </c>
      <c r="H229" s="131">
        <v>-3.7493886507682372E-3</v>
      </c>
    </row>
    <row r="230" spans="1:8">
      <c r="A230" s="130">
        <v>43524</v>
      </c>
      <c r="B230" s="131">
        <v>3.9098767953168537E-2</v>
      </c>
      <c r="C230" s="131">
        <v>3.1172862149773072E-2</v>
      </c>
      <c r="D230" s="131">
        <v>2.9188334110508349E-2</v>
      </c>
      <c r="H230" s="131">
        <v>7.6863017776394038E-3</v>
      </c>
    </row>
    <row r="231" spans="1:8">
      <c r="A231" s="130">
        <v>43553</v>
      </c>
      <c r="B231" s="131">
        <v>3.132137600936321E-2</v>
      </c>
      <c r="C231" s="131">
        <v>1.6967713010223796E-2</v>
      </c>
      <c r="D231" s="131">
        <v>1.4567394271687593E-2</v>
      </c>
      <c r="H231" s="131">
        <v>1.4114177682841733E-2</v>
      </c>
    </row>
    <row r="232" spans="1:8">
      <c r="A232" s="130">
        <v>43585</v>
      </c>
      <c r="B232" s="131">
        <v>4.092262219832065E-2</v>
      </c>
      <c r="C232" s="131">
        <v>3.8927186102991236E-2</v>
      </c>
      <c r="D232" s="131">
        <v>3.6506088116584477E-2</v>
      </c>
      <c r="H232" s="131">
        <v>1.9206698236613473E-3</v>
      </c>
    </row>
    <row r="233" spans="1:8">
      <c r="A233" s="130">
        <v>43616</v>
      </c>
      <c r="B233" s="131">
        <v>-6.007314384277733E-2</v>
      </c>
      <c r="C233" s="131">
        <v>-6.5396156474485656E-2</v>
      </c>
      <c r="D233" s="131">
        <v>-6.8411867364746998E-2</v>
      </c>
      <c r="H233" s="131">
        <v>5.6954747924304883E-3</v>
      </c>
    </row>
    <row r="234" spans="1:8">
      <c r="A234" s="130">
        <v>43644</v>
      </c>
      <c r="B234" s="131">
        <v>4.5739017528673376E-2</v>
      </c>
      <c r="C234" s="131">
        <v>6.8683150429617618E-2</v>
      </c>
      <c r="D234" s="131">
        <v>6.4800721243911508E-2</v>
      </c>
      <c r="H234" s="131">
        <v>-2.1469537431857755E-2</v>
      </c>
    </row>
    <row r="235" spans="1:8">
      <c r="A235" s="130">
        <v>43677</v>
      </c>
      <c r="B235" s="131">
        <v>3.7381320928076597E-2</v>
      </c>
      <c r="C235" s="131">
        <v>1.4242790583855488E-2</v>
      </c>
      <c r="D235" s="131">
        <v>1.2200016493938601E-2</v>
      </c>
      <c r="H235" s="131">
        <v>2.2813601002676265E-2</v>
      </c>
    </row>
    <row r="236" spans="1:8">
      <c r="A236" s="130">
        <v>43707</v>
      </c>
      <c r="B236" s="131">
        <v>-8.7532415719130934E-3</v>
      </c>
      <c r="C236" s="131">
        <v>-1.9571334111787866E-2</v>
      </c>
      <c r="D236" s="131">
        <v>-2.2449267805153661E-2</v>
      </c>
      <c r="H236" s="131">
        <v>1.1034043491654044E-2</v>
      </c>
    </row>
    <row r="237" spans="1:8">
      <c r="A237" s="130">
        <v>43738</v>
      </c>
      <c r="B237" s="131">
        <v>2.6556009917248984E-2</v>
      </c>
      <c r="C237" s="131">
        <v>1.6255954059307076E-2</v>
      </c>
      <c r="D237" s="131">
        <v>1.3996699468247692E-2</v>
      </c>
      <c r="H237" s="131">
        <v>1.0135296936563787E-2</v>
      </c>
    </row>
    <row r="238" spans="1:8">
      <c r="A238" s="130">
        <v>43769</v>
      </c>
      <c r="B238" s="131">
        <v>-2.7131509405851593E-3</v>
      </c>
      <c r="C238" s="131">
        <v>2.0569668845698868E-2</v>
      </c>
      <c r="D238" s="131">
        <v>1.7622883445668144E-2</v>
      </c>
      <c r="H238" s="131">
        <v>-2.2813552564831419E-2</v>
      </c>
    </row>
    <row r="239" spans="1:8">
      <c r="A239" s="130">
        <v>43798</v>
      </c>
      <c r="B239" s="131">
        <v>4.7644695355438312E-2</v>
      </c>
      <c r="C239" s="131">
        <v>3.5388306716182712E-2</v>
      </c>
      <c r="D239" s="131">
        <v>3.3870741925409092E-2</v>
      </c>
      <c r="H239" s="131">
        <v>1.1837480257168354E-2</v>
      </c>
    </row>
    <row r="240" spans="1:8">
      <c r="A240" s="130">
        <v>43830</v>
      </c>
      <c r="B240" s="131">
        <v>9.5016154997916644E-3</v>
      </c>
      <c r="C240" s="131">
        <v>2.7723112949913073E-2</v>
      </c>
      <c r="D240" s="131">
        <v>2.4771349403112566E-2</v>
      </c>
      <c r="H240" s="131">
        <v>-1.7729967556942228E-2</v>
      </c>
    </row>
    <row r="241" spans="1:8">
      <c r="A241" s="130">
        <v>43861</v>
      </c>
      <c r="B241" s="131">
        <v>1.3657332545267461E-2</v>
      </c>
      <c r="C241" s="131">
        <v>7.4338108048026968E-4</v>
      </c>
      <c r="D241" s="131">
        <v>-1.1079938196308944E-3</v>
      </c>
      <c r="H241" s="131">
        <v>1.2904358608741617E-2</v>
      </c>
    </row>
    <row r="242" spans="1:8">
      <c r="A242" s="130">
        <v>43889</v>
      </c>
      <c r="B242" s="131">
        <v>-7.5141095835151689E-2</v>
      </c>
      <c r="C242" s="131">
        <v>-8.3279984123535031E-2</v>
      </c>
      <c r="D242" s="131">
        <v>-8.5939328564014303E-2</v>
      </c>
      <c r="H242" s="131">
        <v>8.8782705160002084E-3</v>
      </c>
    </row>
    <row r="243" spans="1:8">
      <c r="A243" s="130">
        <v>43921</v>
      </c>
      <c r="B243" s="131">
        <v>-0.12748763863170465</v>
      </c>
      <c r="C243" s="131">
        <v>-0.12843988263768302</v>
      </c>
      <c r="D243" s="131">
        <v>-0.13051368261673085</v>
      </c>
      <c r="H243" s="131">
        <v>1.092574094441412E-3</v>
      </c>
    </row>
    <row r="244" spans="1:8">
      <c r="A244" s="130">
        <v>43951</v>
      </c>
      <c r="B244" s="131">
        <v>0.13223204344565889</v>
      </c>
      <c r="C244" s="131">
        <v>0.13021847531532213</v>
      </c>
      <c r="D244" s="131">
        <v>0.12915018118029681</v>
      </c>
      <c r="H244" s="131">
        <v>1.7815742480895569E-3</v>
      </c>
    </row>
    <row r="245" spans="1:8">
      <c r="A245" s="130">
        <v>43980</v>
      </c>
      <c r="B245" s="131">
        <v>3.3635436819163353E-2</v>
      </c>
      <c r="C245" s="131">
        <v>4.9729046905494761E-2</v>
      </c>
      <c r="D245" s="131">
        <v>4.8397979259628854E-2</v>
      </c>
      <c r="H245" s="131">
        <v>-1.5331203927121839E-2</v>
      </c>
    </row>
    <row r="246" spans="1:8">
      <c r="A246" s="130">
        <v>44012</v>
      </c>
      <c r="B246" s="131">
        <v>1.1521345749100988E-2</v>
      </c>
      <c r="C246" s="131">
        <v>2.1342209302086544E-2</v>
      </c>
      <c r="D246" s="131">
        <v>2.0431892789348111E-2</v>
      </c>
      <c r="H246" s="131">
        <v>-9.6156444564220456E-3</v>
      </c>
    </row>
    <row r="247" spans="1:8">
      <c r="A247" s="130">
        <v>44043</v>
      </c>
      <c r="B247" s="131">
        <v>5.0174863429934338E-3</v>
      </c>
      <c r="C247" s="131">
        <v>5.8125062065374669E-2</v>
      </c>
      <c r="D247" s="131">
        <v>5.3809258817606016E-2</v>
      </c>
      <c r="H247" s="131">
        <v>-5.0190263539093838E-2</v>
      </c>
    </row>
    <row r="248" spans="1:8">
      <c r="A248" s="130">
        <v>44074</v>
      </c>
      <c r="B248" s="131">
        <v>6.1269079741478175E-2</v>
      </c>
      <c r="C248" s="131">
        <v>7.3337427627225588E-2</v>
      </c>
      <c r="D248" s="131">
        <v>7.175690763334977E-2</v>
      </c>
      <c r="H248" s="131">
        <v>-1.1243759488035798E-2</v>
      </c>
    </row>
    <row r="249" spans="1:8">
      <c r="A249" s="130">
        <v>44104</v>
      </c>
      <c r="B249" s="131">
        <v>-1.9403533019479186E-2</v>
      </c>
      <c r="C249" s="131">
        <v>-3.8505438828247363E-2</v>
      </c>
      <c r="D249" s="131">
        <v>-3.9848713785627765E-2</v>
      </c>
      <c r="H249" s="131">
        <v>1.986688909138401E-2</v>
      </c>
    </row>
    <row r="250" spans="1:8">
      <c r="A250" s="130">
        <v>44134</v>
      </c>
      <c r="B250" s="131">
        <v>-2.0525243627154049E-2</v>
      </c>
      <c r="C250" s="131">
        <v>-2.7040163001668886E-2</v>
      </c>
      <c r="D250" s="131">
        <v>-2.7803571603116077E-2</v>
      </c>
      <c r="H250" s="131">
        <v>6.6959797586445546E-3</v>
      </c>
    </row>
    <row r="251" spans="1:8">
      <c r="A251" s="130">
        <v>44165</v>
      </c>
      <c r="B251" s="131">
        <v>8.4672085380340378E-2</v>
      </c>
      <c r="C251" s="131">
        <v>0.11386387160782613</v>
      </c>
      <c r="D251" s="131">
        <v>0.11060449918310911</v>
      </c>
      <c r="H251" s="131">
        <v>-2.6207678488887831E-2</v>
      </c>
    </row>
    <row r="252" spans="1:8">
      <c r="A252" s="130">
        <v>44196</v>
      </c>
      <c r="B252" s="131">
        <v>1.6559105607915781E-2</v>
      </c>
      <c r="C252" s="131">
        <v>3.9800199573638187E-2</v>
      </c>
      <c r="D252" s="131">
        <v>3.7849606431083545E-2</v>
      </c>
      <c r="H252" s="131">
        <v>-2.2351499812418019E-2</v>
      </c>
    </row>
    <row r="253" spans="1:8">
      <c r="A253" s="130">
        <v>44225</v>
      </c>
      <c r="B253" s="131">
        <v>-3.2082544580801452E-3</v>
      </c>
      <c r="C253" s="131">
        <v>-1.0256232694532847E-2</v>
      </c>
      <c r="D253" s="131">
        <v>-1.1077722873753177E-2</v>
      </c>
      <c r="H253" s="131">
        <v>7.121013002830523E-3</v>
      </c>
    </row>
    <row r="254" spans="1:8">
      <c r="A254" s="130">
        <v>44253</v>
      </c>
      <c r="B254" s="131">
        <v>2.5615672850387069E-2</v>
      </c>
      <c r="C254" s="131">
        <v>2.4689164550448599E-2</v>
      </c>
      <c r="D254" s="131">
        <v>2.408389893670981E-2</v>
      </c>
      <c r="H254" s="131">
        <v>9.0418473425057933E-4</v>
      </c>
    </row>
    <row r="255" spans="1:8">
      <c r="A255" s="130">
        <v>44286</v>
      </c>
      <c r="B255" s="131">
        <v>7.0246999767294871E-2</v>
      </c>
      <c r="C255" s="131">
        <v>3.6299915643483206E-2</v>
      </c>
      <c r="D255" s="131">
        <v>3.630765255587607E-2</v>
      </c>
      <c r="H255" s="131">
        <v>3.2757972485921272E-2</v>
      </c>
    </row>
    <row r="256" spans="1:8">
      <c r="A256" s="130">
        <v>44316</v>
      </c>
      <c r="B256" s="131">
        <v>2.857355850916787E-2</v>
      </c>
      <c r="C256" s="131">
        <v>5.3513669016972715E-2</v>
      </c>
      <c r="D256" s="131">
        <v>5.1458396532594236E-2</v>
      </c>
      <c r="H256" s="131">
        <v>-2.3673267126259834E-2</v>
      </c>
    </row>
    <row r="257" spans="1:8">
      <c r="A257" s="130">
        <v>44347</v>
      </c>
      <c r="B257" s="131">
        <v>-1.2097602222624787E-2</v>
      </c>
      <c r="C257" s="131">
        <v>3.3721128361402257E-3</v>
      </c>
      <c r="D257" s="131">
        <v>2.9088149740735662E-3</v>
      </c>
      <c r="H257" s="131">
        <v>-1.5417724751227269E-2</v>
      </c>
    </row>
    <row r="258" spans="1:8">
      <c r="A258" s="130">
        <v>44377</v>
      </c>
      <c r="B258" s="131">
        <v>5.8526475389289886E-2</v>
      </c>
      <c r="C258" s="131">
        <v>2.6711513057715831E-2</v>
      </c>
      <c r="D258" s="131">
        <v>2.7080706179066893E-2</v>
      </c>
      <c r="H258" s="131">
        <v>3.0987246102679666E-2</v>
      </c>
    </row>
    <row r="259" spans="1:8">
      <c r="A259" s="130">
        <v>44407</v>
      </c>
      <c r="B259" s="131">
        <v>2.2753263255169284E-2</v>
      </c>
      <c r="C259" s="131">
        <v>2.2666741558799997E-2</v>
      </c>
      <c r="D259" s="131">
        <v>2.2027226127259835E-2</v>
      </c>
      <c r="H259" s="131">
        <v>8.4603999380483685E-5</v>
      </c>
    </row>
    <row r="260" spans="1:8">
      <c r="A260" s="130">
        <v>44439</v>
      </c>
      <c r="B260" s="131">
        <v>3.2818592778949544E-2</v>
      </c>
      <c r="C260" s="131">
        <v>2.8157390640177266E-2</v>
      </c>
      <c r="D260" s="131">
        <v>2.7649198680046436E-2</v>
      </c>
      <c r="H260" s="131">
        <v>4.5335492223324003E-3</v>
      </c>
    </row>
    <row r="261" spans="1:8">
      <c r="A261" s="130">
        <v>44469</v>
      </c>
      <c r="B261" s="131">
        <v>-3.0594725820297267E-2</v>
      </c>
      <c r="C261" s="131">
        <v>-4.825074566337733E-2</v>
      </c>
      <c r="D261" s="131">
        <v>-4.980309639143992E-2</v>
      </c>
      <c r="H261" s="131">
        <v>1.8551125480404274E-2</v>
      </c>
    </row>
    <row r="262" spans="1:8">
      <c r="A262" s="130">
        <v>44498</v>
      </c>
      <c r="B262" s="131">
        <v>7.0421979125245712E-2</v>
      </c>
      <c r="C262" s="131">
        <v>6.8851638334659251E-2</v>
      </c>
      <c r="D262" s="131">
        <v>6.8341631264296931E-2</v>
      </c>
      <c r="H262" s="131">
        <v>1.4691849965566828E-3</v>
      </c>
    </row>
    <row r="263" spans="1:8">
      <c r="A263" s="130">
        <v>44530</v>
      </c>
      <c r="B263" s="131">
        <v>1.6387309583151027E-2</v>
      </c>
      <c r="C263" s="131">
        <v>-1.1408871371768315E-2</v>
      </c>
      <c r="D263" s="131">
        <v>-1.2505353010821058E-2</v>
      </c>
      <c r="H263" s="131">
        <v>2.8116963778027415E-2</v>
      </c>
    </row>
    <row r="264" spans="1:8">
      <c r="A264" s="130">
        <v>44561</v>
      </c>
      <c r="B264" s="131">
        <v>2.7728095141815852E-2</v>
      </c>
      <c r="C264" s="131">
        <v>3.8320022025027642E-2</v>
      </c>
      <c r="D264" s="131">
        <v>3.6679227130602093E-2</v>
      </c>
      <c r="H264" s="131">
        <v>-1.0201023440301604E-2</v>
      </c>
    </row>
    <row r="265" spans="1:8">
      <c r="A265" s="130">
        <v>44592</v>
      </c>
      <c r="B265" s="131">
        <v>-4.3790465573208079E-2</v>
      </c>
      <c r="C265" s="131">
        <v>-5.7412854613866061E-2</v>
      </c>
      <c r="D265" s="131">
        <v>-5.8849583964622004E-2</v>
      </c>
      <c r="H265" s="131">
        <v>1.4452126901303597E-2</v>
      </c>
    </row>
    <row r="266" spans="1:8">
      <c r="A266" s="130">
        <v>44620</v>
      </c>
      <c r="B266" s="131">
        <v>-3.2586246462174055E-2</v>
      </c>
      <c r="C266" s="131">
        <v>-3.0687387597327188E-2</v>
      </c>
      <c r="D266" s="131">
        <v>-3.1221753258880353E-2</v>
      </c>
      <c r="H266" s="131">
        <v>-1.9589746801499386E-3</v>
      </c>
    </row>
    <row r="267" spans="1:8">
      <c r="A267" s="130">
        <v>44651</v>
      </c>
      <c r="B267" s="131">
        <v>4.3603089733697288E-2</v>
      </c>
      <c r="C267" s="131">
        <v>3.3800454373794662E-2</v>
      </c>
      <c r="D267" s="131">
        <v>3.2802433579698725E-2</v>
      </c>
      <c r="H267" s="131">
        <v>9.482134892115468E-3</v>
      </c>
    </row>
    <row r="268" spans="1:8">
      <c r="A268" s="130">
        <v>44680</v>
      </c>
      <c r="B268" s="131">
        <v>-4.1702917009575291E-2</v>
      </c>
      <c r="C268" s="131">
        <v>-9.1397825919109832E-2</v>
      </c>
      <c r="D268" s="131">
        <v>-9.8365306724304713E-2</v>
      </c>
      <c r="H268" s="131">
        <v>5.4693803654833006E-2</v>
      </c>
    </row>
    <row r="269" spans="1:8">
      <c r="A269" s="130">
        <v>44712</v>
      </c>
      <c r="B269" s="131">
        <v>-1.9073428336963849E-2</v>
      </c>
      <c r="C269" s="131">
        <v>-3.9193016028271988E-3</v>
      </c>
      <c r="D269" s="131">
        <v>-4.6495451891904929E-3</v>
      </c>
      <c r="H269" s="131">
        <v>-1.5213754024670512E-2</v>
      </c>
    </row>
    <row r="270" spans="1:8">
      <c r="A270" s="130">
        <v>44742</v>
      </c>
      <c r="B270" s="131">
        <v>-6.1562492183092225E-2</v>
      </c>
      <c r="C270" s="131">
        <v>-8.4163243000147922E-2</v>
      </c>
      <c r="D270" s="131">
        <v>-8.8267347736745327E-2</v>
      </c>
      <c r="H270" s="131">
        <v>2.4677706637471486E-2</v>
      </c>
    </row>
    <row r="271" spans="1:8">
      <c r="A271" s="130">
        <v>44771</v>
      </c>
      <c r="B271" s="131">
        <v>0.11977301738205887</v>
      </c>
      <c r="C271" s="131">
        <v>9.2139281680420473E-2</v>
      </c>
      <c r="D271" s="131">
        <v>9.2086173386986381E-2</v>
      </c>
      <c r="H271" s="131">
        <v>2.5302391522004086E-2</v>
      </c>
    </row>
    <row r="272" spans="1:8">
      <c r="A272" s="130">
        <v>44804</v>
      </c>
      <c r="B272" s="131">
        <v>-2.7353420367745181E-2</v>
      </c>
      <c r="C272" s="131">
        <v>-4.0802229904407211E-2</v>
      </c>
      <c r="D272" s="131">
        <v>-4.3217612900530555E-2</v>
      </c>
      <c r="H272" s="131">
        <v>1.4020893246365462E-2</v>
      </c>
    </row>
    <row r="273" spans="1:8">
      <c r="A273" s="130">
        <v>44834</v>
      </c>
      <c r="B273" s="256">
        <v>-7.0061944929380573E-2</v>
      </c>
      <c r="C273" s="256">
        <v>-9.401655180980846E-2</v>
      </c>
      <c r="D273" s="256">
        <v>-9.8570025106429496E-2</v>
      </c>
      <c r="H273" s="256">
        <v>2.6440446487493885E-2</v>
      </c>
    </row>
    <row r="274" spans="1:8">
      <c r="A274" s="130">
        <v>44865</v>
      </c>
      <c r="B274" s="256">
        <v>6.8816688646445245E-2</v>
      </c>
      <c r="C274" s="256">
        <v>7.8309149573674991E-2</v>
      </c>
      <c r="D274" s="256">
        <v>7.5577621700169573E-2</v>
      </c>
      <c r="H274" s="256">
        <v>-8.803097823089745E-3</v>
      </c>
    </row>
    <row r="275" spans="1:8">
      <c r="A275" s="130">
        <v>44895</v>
      </c>
      <c r="B275" s="256">
        <v>1.0125439448449508E-2</v>
      </c>
      <c r="C275" s="256">
        <v>5.2336226667416559E-2</v>
      </c>
      <c r="D275" s="256">
        <v>4.8641540533116041E-2</v>
      </c>
      <c r="H275" s="256">
        <v>-4.0111502530557064E-2</v>
      </c>
    </row>
    <row r="276" spans="1:8">
      <c r="A276" s="130">
        <v>44925</v>
      </c>
      <c r="B276" s="256">
        <v>-9.3259772057548943E-2</v>
      </c>
      <c r="C276" s="256">
        <v>-6.0149170417700945E-2</v>
      </c>
      <c r="D276" s="256">
        <v>-6.1639482250680715E-2</v>
      </c>
      <c r="H276" s="256">
        <v>-3.5229634956606359E-2</v>
      </c>
    </row>
    <row r="277" spans="1:8">
      <c r="A277" s="130">
        <v>44957</v>
      </c>
      <c r="B277" s="256">
        <v>4.63285172783564E-2</v>
      </c>
      <c r="C277" s="256">
        <v>6.4759859864342212E-2</v>
      </c>
      <c r="D277" s="256">
        <v>6.1482556143907796E-2</v>
      </c>
      <c r="H277" s="256">
        <v>-1.7310328160130117E-2</v>
      </c>
    </row>
    <row r="278" spans="1:8">
      <c r="A278" s="130">
        <v>44985</v>
      </c>
      <c r="B278" s="256">
        <v>-2.0782601993188806E-3</v>
      </c>
      <c r="C278" s="256">
        <v>-2.555441604262209E-2</v>
      </c>
      <c r="D278" s="256">
        <v>-2.7628430379201135E-2</v>
      </c>
      <c r="H278" s="256">
        <v>2.409180792626997E-2</v>
      </c>
    </row>
    <row r="279" spans="1:8">
      <c r="A279" s="130">
        <v>45016</v>
      </c>
      <c r="B279" s="256">
        <v>9.1742594367284873E-3</v>
      </c>
      <c r="C279" s="256">
        <v>3.3869243327425351E-2</v>
      </c>
      <c r="D279" s="256">
        <v>3.1206906490132053E-2</v>
      </c>
      <c r="H279" s="256">
        <v>-2.3885983696756319E-2</v>
      </c>
    </row>
    <row r="280" spans="1:8">
      <c r="A280" s="130">
        <v>45044</v>
      </c>
      <c r="B280" s="256">
        <v>-4.3342442143934224E-3</v>
      </c>
      <c r="C280" s="256">
        <v>1.1750159675353261E-2</v>
      </c>
      <c r="D280" s="256">
        <v>9.7392126932256129E-3</v>
      </c>
      <c r="H280" s="256">
        <v>-1.589760449843447E-2</v>
      </c>
    </row>
    <row r="281" spans="1:8">
      <c r="A281" s="130">
        <v>45077</v>
      </c>
      <c r="B281" s="256">
        <v>4.0407922720168042E-2</v>
      </c>
      <c r="C281" s="256">
        <v>4.6888130650926787E-3</v>
      </c>
      <c r="D281" s="256">
        <v>3.3598773580887759E-3</v>
      </c>
      <c r="H281" s="256">
        <v>3.5552411045669086E-2</v>
      </c>
    </row>
    <row r="282" spans="1:8">
      <c r="A282" s="130">
        <v>45107</v>
      </c>
      <c r="B282" s="256">
        <v>4.1030440350704446E-2</v>
      </c>
      <c r="C282" s="256">
        <v>6.5347107379716371E-2</v>
      </c>
      <c r="D282" s="256">
        <v>6.2278508948769018E-2</v>
      </c>
      <c r="H282" s="256">
        <v>-2.2825111985163238E-2</v>
      </c>
    </row>
    <row r="283" spans="1:8">
      <c r="A283" s="130">
        <v>45138</v>
      </c>
      <c r="B283" s="256">
        <v>2.2640170333569905E-2</v>
      </c>
      <c r="C283" s="256">
        <v>3.3465371353977084E-2</v>
      </c>
      <c r="D283" s="256">
        <v>3.1379223549999342E-2</v>
      </c>
      <c r="H283" s="256">
        <v>-1.0474662548416669E-2</v>
      </c>
    </row>
    <row r="284" spans="1:8">
      <c r="A284" s="130">
        <v>45169</v>
      </c>
      <c r="B284" s="256">
        <v>-3.0485062062547805E-3</v>
      </c>
      <c r="C284" s="256">
        <v>-1.8600756826345322E-2</v>
      </c>
      <c r="D284" s="256">
        <v>-2.0503821466063825E-2</v>
      </c>
      <c r="H284" s="256">
        <v>1.5847017132189389E-2</v>
      </c>
    </row>
    <row r="285" spans="1:8">
      <c r="A285" s="130">
        <v>45198</v>
      </c>
      <c r="B285" s="256">
        <v>-2.3990800733259956E-2</v>
      </c>
      <c r="C285" s="256">
        <v>-4.7911259176217885E-2</v>
      </c>
      <c r="D285" s="256">
        <v>-5.0772382481590252E-2</v>
      </c>
      <c r="H285" s="256">
        <v>2.5124190022729476E-2</v>
      </c>
    </row>
    <row r="286" spans="1:8">
      <c r="A286" s="130">
        <v>45230</v>
      </c>
      <c r="B286" s="256">
        <v>-2.2319258648745777E-2</v>
      </c>
      <c r="C286" s="256">
        <v>-2.3935413371759643E-2</v>
      </c>
      <c r="D286" s="256">
        <v>-2.5248316778881418E-2</v>
      </c>
      <c r="H286" s="256">
        <v>1.6557866612052496E-3</v>
      </c>
    </row>
    <row r="287" spans="1:8">
      <c r="A287" s="130">
        <v>45260</v>
      </c>
      <c r="B287" s="256">
        <v>5.8016281953942497E-2</v>
      </c>
      <c r="C287" s="256">
        <v>9.2148557326325431E-2</v>
      </c>
      <c r="D287" s="256">
        <v>8.7939612576723891E-2</v>
      </c>
      <c r="H287" s="256">
        <v>-3.1252410803839448E-2</v>
      </c>
    </row>
    <row r="288" spans="1:8">
      <c r="A288" s="130">
        <v>45289</v>
      </c>
      <c r="B288" s="256">
        <v>3.2923450169188524E-2</v>
      </c>
      <c r="C288" s="256">
        <v>4.5750923762167869E-2</v>
      </c>
      <c r="D288" s="256">
        <v>4.3770871802930857E-2</v>
      </c>
      <c r="H288" s="256">
        <v>-1.2266279953960124E-2</v>
      </c>
    </row>
    <row r="289" spans="1:8">
      <c r="A289" s="130">
        <v>45322</v>
      </c>
      <c r="B289" s="256">
        <v>3.1881463753532527E-2</v>
      </c>
      <c r="C289" s="256">
        <v>1.4695082314385356E-2</v>
      </c>
      <c r="D289" s="256">
        <v>1.3501661829857188E-2</v>
      </c>
      <c r="H289" s="256">
        <v>1.6937483721658708E-2</v>
      </c>
    </row>
    <row r="290" spans="1:8">
      <c r="A290" s="130">
        <v>45351</v>
      </c>
      <c r="B290" s="256">
        <v>5.6018516299998551E-2</v>
      </c>
      <c r="C290" s="256">
        <v>5.203218694703992E-2</v>
      </c>
      <c r="D290" s="256">
        <v>5.0861998529291588E-2</v>
      </c>
      <c r="H290" s="256">
        <v>3.789170523885721E-3</v>
      </c>
    </row>
    <row r="291" spans="1:8">
      <c r="A291" s="130">
        <v>45380</v>
      </c>
      <c r="B291" s="256">
        <v>3.2703940173616282E-2</v>
      </c>
      <c r="C291" s="256">
        <v>3.0652026188554594E-2</v>
      </c>
      <c r="D291" s="256">
        <v>2.9425381600477897E-2</v>
      </c>
      <c r="H291" s="256">
        <v>1.9908891972491016E-3</v>
      </c>
    </row>
    <row r="292" spans="1:8">
      <c r="A292" s="130">
        <v>45412</v>
      </c>
      <c r="B292" s="256">
        <v>-3.2397683431614616E-2</v>
      </c>
      <c r="C292" s="256">
        <v>-4.2029948282475478E-2</v>
      </c>
      <c r="D292" s="256">
        <v>-4.3628273922939761E-2</v>
      </c>
      <c r="H292" s="256">
        <v>1.0054870539628391E-2</v>
      </c>
    </row>
    <row r="293" spans="1:8">
      <c r="A293" s="130">
        <v>45443</v>
      </c>
      <c r="B293" s="256">
        <v>3.0476147226448008E-2</v>
      </c>
      <c r="C293" s="256">
        <v>4.6234070926869937E-2</v>
      </c>
      <c r="D293" s="256">
        <v>4.4559555732649678E-2</v>
      </c>
      <c r="H293" s="256">
        <v>-1.5061566181324815E-2</v>
      </c>
    </row>
    <row r="294" spans="1:8">
      <c r="A294" s="130">
        <v>45471</v>
      </c>
      <c r="B294" s="256">
        <v>4.7923019972148338E-2</v>
      </c>
      <c r="C294" s="256">
        <v>3.4553111969542784E-2</v>
      </c>
      <c r="D294" s="256">
        <v>3.3754433233442398E-2</v>
      </c>
      <c r="H294" s="256">
        <v>1.2923365507211404E-2</v>
      </c>
    </row>
    <row r="295" spans="1:8">
      <c r="A295" s="130">
        <v>45504</v>
      </c>
      <c r="B295" s="256">
        <v>2.0396104974756569E-3</v>
      </c>
      <c r="C295" s="256">
        <v>1.17163165527585E-2</v>
      </c>
      <c r="D295" s="256">
        <v>1.0179318231684248E-2</v>
      </c>
      <c r="H295" s="256">
        <v>-9.564643662419714E-3</v>
      </c>
    </row>
    <row r="296" spans="1:8">
      <c r="A296" s="130">
        <v>45534</v>
      </c>
      <c r="B296" s="256">
        <v>-1.930538389385072E-4</v>
      </c>
      <c r="C296" s="256">
        <v>2.2720442135753614E-2</v>
      </c>
      <c r="D296" s="256">
        <v>2.0370687272104986E-2</v>
      </c>
      <c r="H296" s="256">
        <v>-2.2404456810154016E-2</v>
      </c>
    </row>
    <row r="297" spans="1:8">
      <c r="A297" s="130">
        <v>45565</v>
      </c>
      <c r="B297" s="256">
        <v>1.1988439718842522E-2</v>
      </c>
      <c r="C297" s="256">
        <v>2.0354582302821403E-2</v>
      </c>
      <c r="D297" s="256">
        <v>1.8751330396248513E-2</v>
      </c>
      <c r="H297" s="256">
        <v>-8.1992502695460434E-3</v>
      </c>
    </row>
    <row r="298" spans="1:8">
      <c r="A298" s="130">
        <v>45596</v>
      </c>
      <c r="B298" s="256">
        <v>1.9659000644999359E-2</v>
      </c>
      <c r="C298" s="256">
        <v>-8.1141711264572716E-3</v>
      </c>
      <c r="D298" s="256">
        <v>-9.6463124303516144E-3</v>
      </c>
      <c r="H298" s="256">
        <v>2.8000371578045247E-2</v>
      </c>
    </row>
    <row r="299" spans="1:8">
      <c r="A299" s="130">
        <v>45625</v>
      </c>
      <c r="B299" s="256">
        <v>9.0753584867283701E-2</v>
      </c>
      <c r="C299" s="256">
        <v>6.116471414876859E-2</v>
      </c>
      <c r="D299" s="256">
        <v>6.1075681291456872E-2</v>
      </c>
      <c r="H299" s="256">
        <v>2.7883391073977082E-2</v>
      </c>
    </row>
    <row r="300" spans="1:8">
      <c r="A300" s="130">
        <v>45657</v>
      </c>
      <c r="B300" s="256">
        <v>-7.1307496797315441E-3</v>
      </c>
      <c r="C300" s="256">
        <v>-2.6590309976231425E-2</v>
      </c>
      <c r="D300" s="256">
        <v>-2.8355290708008525E-2</v>
      </c>
      <c r="H300" s="256">
        <v>1.9991130657456946E-2</v>
      </c>
    </row>
    <row r="301" spans="1:8">
      <c r="A301" s="130">
        <v>45688</v>
      </c>
      <c r="B301" s="256">
        <v>2.561766943064539E-2</v>
      </c>
      <c r="C301" s="256">
        <v>2.9629923700325037E-2</v>
      </c>
      <c r="D301" s="256">
        <v>2.8305309144577587E-2</v>
      </c>
      <c r="H301" s="256">
        <v>-3.8967926022004384E-3</v>
      </c>
    </row>
    <row r="302" spans="1:8">
      <c r="A302" s="130">
        <v>45716</v>
      </c>
      <c r="B302" s="256">
        <v>-1.7330635340652198E-2</v>
      </c>
      <c r="C302" s="256">
        <v>-1.6905645762263465E-2</v>
      </c>
      <c r="D302" s="256">
        <v>-1.8169866846777336E-2</v>
      </c>
      <c r="H302" s="256">
        <v>-4.3229785275100685E-4</v>
      </c>
    </row>
    <row r="303" spans="1:8">
      <c r="A303" s="130">
        <v>45747</v>
      </c>
      <c r="B303" s="256">
        <v>-9.4711164863096969E-2</v>
      </c>
      <c r="C303" s="256">
        <v>-5.9718030044387471E-2</v>
      </c>
      <c r="D303" s="256">
        <v>-5.9581355068146533E-2</v>
      </c>
      <c r="H303" s="256">
        <v>-3.7215575685622615E-2</v>
      </c>
    </row>
    <row r="304" spans="1:8">
      <c r="A304" s="130">
        <v>45777</v>
      </c>
      <c r="B304" s="256">
        <v>-5.5397624933871625E-2</v>
      </c>
      <c r="C304" s="256">
        <v>-5.9472839751408485E-3</v>
      </c>
      <c r="D304" s="256">
        <v>-7.3998843972164531E-3</v>
      </c>
      <c r="H304" s="256">
        <v>-4.9746195711308894E-2</v>
      </c>
    </row>
    <row r="305" spans="1:8">
      <c r="A305" s="130">
        <v>45807</v>
      </c>
      <c r="B305" s="256">
        <v>6.4547762511304591E-2</v>
      </c>
      <c r="C305" s="256">
        <v>6.3142603927737476E-2</v>
      </c>
      <c r="D305" s="256">
        <v>6.1361056735372052E-2</v>
      </c>
      <c r="H305" s="256">
        <v>1.3217028255438912E-3</v>
      </c>
    </row>
    <row r="306" spans="1:8">
      <c r="A306" s="130">
        <v>45838</v>
      </c>
      <c r="B306" s="256">
        <v>1.5670259260396578E-2</v>
      </c>
      <c r="C306" s="256">
        <v>5.0205997010308812E-2</v>
      </c>
      <c r="D306" s="256">
        <v>4.6620335641618632E-2</v>
      </c>
      <c r="H306" s="256">
        <v>-3.2884727232778577E-2</v>
      </c>
    </row>
    <row r="307" spans="1:8">
      <c r="A307" s="130">
        <v>45869</v>
      </c>
      <c r="B307" s="256">
        <v>4.8290873911641365E-2</v>
      </c>
      <c r="C307" s="256">
        <v>2.2124626079629266E-2</v>
      </c>
      <c r="D307" s="256">
        <v>2.0708078875508556E-2</v>
      </c>
      <c r="H307" s="256">
        <v>2.5599860490959081E-2</v>
      </c>
    </row>
    <row r="308" spans="1:8">
      <c r="A308" s="130">
        <v>45898</v>
      </c>
      <c r="B308" s="256">
        <v>-4.1202030300700396E-3</v>
      </c>
      <c r="C308" s="256">
        <v>1.8458435173961164E-2</v>
      </c>
      <c r="D308" s="256">
        <v>1.6124165065953308E-2</v>
      </c>
      <c r="H308" s="256">
        <v>-2.21694253042094E-2</v>
      </c>
    </row>
    <row r="309" spans="1:8">
      <c r="A309" s="130">
        <v>45930</v>
      </c>
      <c r="B309" s="256">
        <v>3.165777631053121E-2</v>
      </c>
      <c r="C309" s="256">
        <v>3.562370173270666E-2</v>
      </c>
      <c r="D309" s="256">
        <v>3.3572723768186312E-2</v>
      </c>
      <c r="H309" s="256">
        <v>-3.8295043030976972E-3</v>
      </c>
    </row>
    <row r="310" spans="1:8">
      <c r="A310" s="130">
        <v>45961</v>
      </c>
      <c r="B310" s="256">
        <v>4.1482105263157952E-2</v>
      </c>
      <c r="C310" s="256">
        <v>2.3046319932843819E-2</v>
      </c>
      <c r="D310" s="256">
        <v>2.1624414286977273E-2</v>
      </c>
      <c r="H310" s="256">
        <v>1.802047959228692E-2</v>
      </c>
    </row>
    <row r="311" spans="1:8">
      <c r="A311" s="130">
        <v>45989</v>
      </c>
      <c r="B311" s="256">
        <v>-6.3014112142480922E-3</v>
      </c>
      <c r="C311" s="256">
        <v>-8.3444648892228067E-4</v>
      </c>
      <c r="D311" s="256">
        <v>-2.5258329975471E-3</v>
      </c>
      <c r="H311" s="256">
        <v>-5.4715304246777396E-3</v>
      </c>
    </row>
    <row r="312" spans="1:8">
      <c r="A312" s="130">
        <v>46022</v>
      </c>
      <c r="B312" s="256">
        <v>-1.2845479942498989E-2</v>
      </c>
      <c r="C312" s="256">
        <v>-1.0220221847479043E-3</v>
      </c>
      <c r="D312" s="256">
        <v>-2.7925009150185837E-3</v>
      </c>
      <c r="H312" s="256">
        <v>-1.1835553956463407E-2</v>
      </c>
    </row>
    <row r="313" spans="1:8">
      <c r="A313" s="130">
        <v>46052</v>
      </c>
      <c r="B313" s="256">
        <v>-6.9056345948492824E-4</v>
      </c>
      <c r="C313" s="256">
        <v>1.2243134668664068E-2</v>
      </c>
      <c r="D313" s="256">
        <v>1.0717344317115962E-2</v>
      </c>
      <c r="H313" s="256">
        <v>-1.2777264359893681E-2</v>
      </c>
    </row>
    <row r="314" spans="1:8">
      <c r="A314" s="130">
        <v>46080</v>
      </c>
      <c r="B314" s="256">
        <v>-2.3462388691128152E-3</v>
      </c>
      <c r="C314" s="256">
        <v>-9.8524111918866127E-3</v>
      </c>
      <c r="D314" s="256">
        <v>-1.1313842106537381E-2</v>
      </c>
      <c r="H314" s="256">
        <v>7.5808620933059956E-3</v>
      </c>
    </row>
    <row r="315" spans="1:8">
      <c r="A315" s="130">
        <v>46112</v>
      </c>
      <c r="B315" s="256">
        <v>-2.6648342562753353E-2</v>
      </c>
      <c r="C315" s="256">
        <v>-5.0144009379358319E-2</v>
      </c>
      <c r="D315" s="256">
        <v>-5.3165411058601383E-2</v>
      </c>
      <c r="H315" s="256">
        <v>2.47360305652784E-2</v>
      </c>
    </row>
    <row r="316" spans="1:8">
      <c r="A316" s="130">
        <v>46142</v>
      </c>
      <c r="B316" s="256">
        <v>8.465560526266129E-2</v>
      </c>
      <c r="C316" s="256">
        <v>0.10428467160209701</v>
      </c>
      <c r="D316" s="256">
        <v>0.10034769115830013</v>
      </c>
      <c r="H316" s="256">
        <v>-1.7775367932036934E-2</v>
      </c>
    </row>
    <row r="317" spans="1:8">
      <c r="A317" s="130">
        <v>46171</v>
      </c>
      <c r="B317" s="256">
        <v>5.7011788701363322E-2</v>
      </c>
      <c r="C317" s="256">
        <v>5.1514895142582305E-2</v>
      </c>
      <c r="D317" s="256">
        <v>5.0411039035651167E-2</v>
      </c>
      <c r="H317" s="256">
        <v>5.2275945725290818E-3</v>
      </c>
    </row>
    <row r="318" spans="1:8">
      <c r="A318" s="130">
        <v>46203</v>
      </c>
      <c r="B318" s="256">
        <v>1.0446542350891723E-2</v>
      </c>
      <c r="C318" s="256">
        <v>-1.0032065551931197E-2</v>
      </c>
      <c r="D318" s="256">
        <v>-1.1458447279706392E-2</v>
      </c>
      <c r="H318" s="256">
        <v>2.0686132540485014E-2</v>
      </c>
    </row>
    <row r="319" spans="1:8">
      <c r="A319" s="130">
        <v>46234</v>
      </c>
      <c r="B319" s="256">
        <v>-7.5033850776325883E-3</v>
      </c>
      <c r="C319" s="256">
        <v>-1.2095902165176187E-3</v>
      </c>
      <c r="D319" s="256">
        <v>-2.5400689590998368E-3</v>
      </c>
      <c r="H319" s="256">
        <v>-6.3014169934605402E-3</v>
      </c>
    </row>
    <row r="320" spans="1:8">
      <c r="A320" s="130">
        <v>46265</v>
      </c>
      <c r="B320" s="256">
        <v>1.6793133678531792E-2</v>
      </c>
      <c r="C320" s="256">
        <v>2.6557638561607661E-2</v>
      </c>
      <c r="D320" s="256">
        <v>2.5019099030046624E-2</v>
      </c>
      <c r="H320" s="256">
        <v>-9.5118915064114073E-3</v>
      </c>
    </row>
    <row r="321" spans="1:8">
      <c r="A321" s="144"/>
      <c r="B321" s="145"/>
      <c r="C321" s="145"/>
      <c r="D321" s="145"/>
      <c r="H321" s="145"/>
    </row>
    <row r="322" spans="1:8">
      <c r="A322" s="128"/>
      <c r="B322" s="129" t="s">
        <v>7540</v>
      </c>
      <c r="C322" s="129" t="s">
        <v>7541</v>
      </c>
      <c r="D322" s="129" t="s">
        <v>7542</v>
      </c>
      <c r="F322" s="139" t="s">
        <v>7544</v>
      </c>
    </row>
    <row r="323" spans="1:8">
      <c r="A323" s="456" t="s">
        <v>7545</v>
      </c>
      <c r="B323" s="133"/>
      <c r="C323" s="133"/>
      <c r="D323" s="133"/>
      <c r="F323" s="140"/>
      <c r="H323" s="133"/>
    </row>
    <row r="324" spans="1:8">
      <c r="B324" s="146"/>
      <c r="C324" s="146"/>
      <c r="H324" s="146"/>
    </row>
    <row r="325" spans="1:8">
      <c r="B325" s="146"/>
      <c r="C325" s="146"/>
      <c r="H325" s="14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79998168889431442"/>
  </sheetPr>
  <dimension ref="A1:XFA329"/>
  <sheetViews>
    <sheetView zoomScale="130" zoomScaleNormal="130" workbookViewId="0">
      <pane xSplit="1" ySplit="1" topLeftCell="B308" activePane="bottomRight" state="frozen"/>
      <selection sqref="A1:L1"/>
      <selection pane="topRight" sqref="A1:L1"/>
      <selection pane="bottomLeft" sqref="A1:L1"/>
      <selection pane="bottomRight" sqref="A1:L1"/>
    </sheetView>
  </sheetViews>
  <sheetFormatPr defaultColWidth="9.1796875" defaultRowHeight="14.5"/>
  <cols>
    <col min="1" max="1" width="21.26953125" style="143" customWidth="1"/>
    <col min="2" max="4" width="19.54296875" style="143" customWidth="1"/>
    <col min="5" max="16384" width="9.1796875" style="143"/>
  </cols>
  <sheetData>
    <row r="1" spans="1:4" ht="58">
      <c r="B1" s="129" t="s">
        <v>7533</v>
      </c>
      <c r="C1" s="129" t="s">
        <v>7534</v>
      </c>
      <c r="D1" s="129" t="s">
        <v>7535</v>
      </c>
    </row>
    <row r="2" spans="1:4">
      <c r="A2" s="130">
        <v>36585</v>
      </c>
      <c r="B2" s="131">
        <v>6.986194999697758E-3</v>
      </c>
      <c r="C2" s="131">
        <v>8.9103345464395071E-3</v>
      </c>
      <c r="D2" s="131">
        <v>6.2819245345196841E-3</v>
      </c>
    </row>
    <row r="3" spans="1:4">
      <c r="A3" s="130">
        <v>36616</v>
      </c>
      <c r="B3" s="131">
        <v>1.3425251478162894E-2</v>
      </c>
      <c r="C3" s="131">
        <v>3.7318700006439588E-2</v>
      </c>
      <c r="D3" s="131">
        <v>1.5954725013815806E-2</v>
      </c>
    </row>
    <row r="4" spans="1:4">
      <c r="A4" s="130">
        <v>36644</v>
      </c>
      <c r="B4" s="131">
        <v>5.8092647521151516E-4</v>
      </c>
      <c r="C4" s="131">
        <v>1.5751944477646416E-2</v>
      </c>
      <c r="D4" s="131">
        <v>-4.9358838757761312E-4</v>
      </c>
    </row>
    <row r="5" spans="1:4">
      <c r="A5" s="130">
        <v>36677</v>
      </c>
      <c r="B5" s="131">
        <v>4.0436329856628856E-3</v>
      </c>
      <c r="C5" s="131">
        <v>-9.705481701309842E-3</v>
      </c>
      <c r="D5" s="131">
        <v>2.469160686930484E-3</v>
      </c>
    </row>
    <row r="6" spans="1:4">
      <c r="A6" s="130">
        <v>36707</v>
      </c>
      <c r="B6" s="131">
        <v>6.0818395183508721E-3</v>
      </c>
      <c r="C6" s="131">
        <v>-9.0824206646871204E-3</v>
      </c>
      <c r="D6" s="131">
        <v>4.202314288873985E-3</v>
      </c>
    </row>
    <row r="7" spans="1:4">
      <c r="A7" s="130">
        <v>36738</v>
      </c>
      <c r="B7" s="131">
        <v>6.1104386848695371E-3</v>
      </c>
      <c r="C7" s="131">
        <v>1.7024963273810336E-2</v>
      </c>
      <c r="D7" s="131">
        <v>3.9244346111105138E-3</v>
      </c>
    </row>
    <row r="8" spans="1:4">
      <c r="A8" s="130">
        <v>36769</v>
      </c>
      <c r="B8" s="131">
        <v>2.0923970267352466E-3</v>
      </c>
      <c r="C8" s="131">
        <v>3.4338196425878244E-2</v>
      </c>
      <c r="D8" s="131">
        <v>-3.9888710497618423E-5</v>
      </c>
    </row>
    <row r="9" spans="1:4">
      <c r="A9" s="130">
        <v>36798</v>
      </c>
      <c r="B9" s="131">
        <v>4.8892048503058529E-3</v>
      </c>
      <c r="C9" s="131">
        <v>5.4920454445037455E-3</v>
      </c>
      <c r="D9" s="131">
        <v>7.3098977811018682E-3</v>
      </c>
    </row>
    <row r="10" spans="1:4">
      <c r="A10" s="130">
        <v>36830</v>
      </c>
      <c r="B10" s="131">
        <v>7.0055773205279668E-3</v>
      </c>
      <c r="C10" s="131">
        <v>2.7951798052177231E-2</v>
      </c>
      <c r="D10" s="131">
        <v>4.5441945192460321E-3</v>
      </c>
    </row>
    <row r="11" spans="1:4">
      <c r="A11" s="130">
        <v>36860</v>
      </c>
      <c r="B11" s="131">
        <v>1.619801700217386E-2</v>
      </c>
      <c r="C11" s="131">
        <v>-6.9729863749191249E-3</v>
      </c>
      <c r="D11" s="131">
        <v>1.4684577251717257E-2</v>
      </c>
    </row>
    <row r="12" spans="1:4">
      <c r="A12" s="130">
        <v>36889</v>
      </c>
      <c r="B12" s="131">
        <v>1.1443975825035892E-2</v>
      </c>
      <c r="C12" s="131">
        <v>-3.9624313603493388E-2</v>
      </c>
      <c r="D12" s="131">
        <v>1.4287518090076477E-2</v>
      </c>
    </row>
    <row r="13" spans="1:4">
      <c r="A13" s="130">
        <v>36922</v>
      </c>
      <c r="B13" s="131">
        <v>8.9286481932061377E-3</v>
      </c>
      <c r="C13" s="131">
        <v>8.2825553552426743E-3</v>
      </c>
      <c r="D13" s="131">
        <v>7.2968935534531015E-3</v>
      </c>
    </row>
    <row r="14" spans="1:4">
      <c r="A14" s="130">
        <v>36950</v>
      </c>
      <c r="B14" s="131">
        <v>8.734591966731783E-3</v>
      </c>
      <c r="C14" s="131">
        <v>1.0928684811691722E-2</v>
      </c>
      <c r="D14" s="131">
        <v>5.2571537218366509E-3</v>
      </c>
    </row>
    <row r="15" spans="1:4">
      <c r="A15" s="130">
        <v>36980</v>
      </c>
      <c r="B15" s="131">
        <v>6.2175553011839897E-3</v>
      </c>
      <c r="C15" s="131">
        <v>1.0263783035177354E-2</v>
      </c>
      <c r="D15" s="131">
        <v>7.9627020228289231E-3</v>
      </c>
    </row>
    <row r="16" spans="1:4">
      <c r="A16" s="130">
        <v>37011</v>
      </c>
      <c r="B16" s="131">
        <v>-8.6453335348269638E-3</v>
      </c>
      <c r="C16" s="131">
        <v>-6.4732403897467409E-3</v>
      </c>
      <c r="D16" s="131">
        <v>-1.3388375474972956E-2</v>
      </c>
    </row>
    <row r="17" spans="1:4">
      <c r="A17" s="130">
        <v>37042</v>
      </c>
      <c r="B17" s="131">
        <v>4.9351820682033637E-3</v>
      </c>
      <c r="C17" s="131">
        <v>4.2847762934300357E-2</v>
      </c>
      <c r="D17" s="131">
        <v>2.7387359972612327E-3</v>
      </c>
    </row>
    <row r="18" spans="1:4">
      <c r="A18" s="130">
        <v>37071</v>
      </c>
      <c r="B18" s="131">
        <v>6.1476359621956342E-3</v>
      </c>
      <c r="C18" s="131">
        <v>-7.9811226954774554E-3</v>
      </c>
      <c r="D18" s="131">
        <v>8.1084156819604732E-3</v>
      </c>
    </row>
    <row r="19" spans="1:4">
      <c r="A19" s="130">
        <v>37103</v>
      </c>
      <c r="B19" s="131">
        <v>1.3352960391312743E-2</v>
      </c>
      <c r="C19" s="131">
        <v>-8.0501331336680672E-3</v>
      </c>
      <c r="D19" s="131">
        <v>1.4966933518969661E-2</v>
      </c>
    </row>
    <row r="20" spans="1:4">
      <c r="A20" s="130">
        <v>37134</v>
      </c>
      <c r="B20" s="131">
        <v>9.8398798220473652E-3</v>
      </c>
      <c r="C20" s="131">
        <v>-5.4903831484802456E-4</v>
      </c>
      <c r="D20" s="131">
        <v>1.0000741482223036E-2</v>
      </c>
    </row>
    <row r="21" spans="1:4">
      <c r="A21" s="130">
        <v>37162</v>
      </c>
      <c r="B21" s="131">
        <v>7.9576682333731188E-3</v>
      </c>
      <c r="C21" s="131">
        <v>4.7723371893445173E-3</v>
      </c>
      <c r="D21" s="131">
        <v>6.8183278119866289E-3</v>
      </c>
    </row>
    <row r="22" spans="1:4">
      <c r="A22" s="130">
        <v>37195</v>
      </c>
      <c r="B22" s="131">
        <v>2.1536743808363745E-2</v>
      </c>
      <c r="C22" s="131">
        <v>1.9095329264265958E-2</v>
      </c>
      <c r="D22" s="131">
        <v>2.6122463860582968E-2</v>
      </c>
    </row>
    <row r="23" spans="1:4">
      <c r="A23" s="130">
        <v>37225</v>
      </c>
      <c r="B23" s="131">
        <v>-8.4736163303915663E-3</v>
      </c>
      <c r="C23" s="131">
        <v>-8.2138870146939626E-3</v>
      </c>
      <c r="D23" s="131">
        <v>-5.6493160419257031E-3</v>
      </c>
    </row>
    <row r="24" spans="1:4">
      <c r="A24" s="130">
        <v>37256</v>
      </c>
      <c r="B24" s="131">
        <v>-6.1249235887722757E-3</v>
      </c>
      <c r="C24" s="131">
        <v>-2.0276303082036241E-2</v>
      </c>
      <c r="D24" s="131">
        <v>-1.0085399842778576E-2</v>
      </c>
    </row>
    <row r="25" spans="1:4">
      <c r="A25" s="130">
        <v>37287</v>
      </c>
      <c r="B25" s="131">
        <v>2.5368580468612561E-3</v>
      </c>
      <c r="C25" s="131">
        <v>1.5139203217606529E-2</v>
      </c>
      <c r="D25" s="131">
        <v>2.6079501872490322E-3</v>
      </c>
    </row>
    <row r="26" spans="1:4">
      <c r="A26" s="130">
        <v>37315</v>
      </c>
      <c r="B26" s="131">
        <v>4.46548002904579E-3</v>
      </c>
      <c r="C26" s="131">
        <v>4.1701088626810409E-4</v>
      </c>
      <c r="D26" s="131">
        <v>1.2690812211982047E-3</v>
      </c>
    </row>
    <row r="27" spans="1:4">
      <c r="A27" s="130">
        <v>37344</v>
      </c>
      <c r="B27" s="131">
        <v>-8.2644628099173747E-3</v>
      </c>
      <c r="C27" s="131">
        <v>-1.1210634051726764E-2</v>
      </c>
      <c r="D27" s="131">
        <v>-1.0229673243741338E-2</v>
      </c>
    </row>
    <row r="28" spans="1:4">
      <c r="A28" s="130">
        <v>37376</v>
      </c>
      <c r="B28" s="131">
        <v>1.3084565059365193E-2</v>
      </c>
      <c r="C28" s="131">
        <v>2.7993040646772994E-3</v>
      </c>
      <c r="D28" s="131">
        <v>1.110737736928623E-2</v>
      </c>
    </row>
    <row r="29" spans="1:4">
      <c r="A29" s="130">
        <v>37407</v>
      </c>
      <c r="B29" s="131">
        <v>3.7371442238698874E-3</v>
      </c>
      <c r="C29" s="131">
        <v>-8.2570796997207731E-3</v>
      </c>
      <c r="D29" s="131">
        <v>1.3922572532111843E-3</v>
      </c>
    </row>
    <row r="30" spans="1:4">
      <c r="A30" s="130">
        <v>37435</v>
      </c>
      <c r="B30" s="131">
        <v>1.4009273324794626E-2</v>
      </c>
      <c r="C30" s="131">
        <v>-8.2943003482517201E-3</v>
      </c>
      <c r="D30" s="131">
        <v>1.7401444140467306E-2</v>
      </c>
    </row>
    <row r="31" spans="1:4">
      <c r="A31" s="130">
        <v>37468</v>
      </c>
      <c r="B31" s="131">
        <v>1.385293253696283E-2</v>
      </c>
      <c r="C31" s="131">
        <v>1.7247542990974692E-2</v>
      </c>
      <c r="D31" s="131">
        <v>1.4688119903019589E-2</v>
      </c>
    </row>
    <row r="32" spans="1:4">
      <c r="A32" s="130">
        <v>37498</v>
      </c>
      <c r="B32" s="131">
        <v>1.5618360361891468E-2</v>
      </c>
      <c r="C32" s="131">
        <v>1.7140342448882597E-2</v>
      </c>
      <c r="D32" s="131">
        <v>1.382384374103977E-2</v>
      </c>
    </row>
    <row r="33" spans="1:4">
      <c r="A33" s="130">
        <v>37529</v>
      </c>
      <c r="B33" s="131">
        <v>1.6142713147334696E-2</v>
      </c>
      <c r="C33" s="131">
        <v>3.1470177070370667E-3</v>
      </c>
      <c r="D33" s="131">
        <v>1.9351742342434957E-2</v>
      </c>
    </row>
    <row r="34" spans="1:4">
      <c r="A34" s="130">
        <v>37560</v>
      </c>
      <c r="B34" s="131">
        <v>-2.0943368681897146E-3</v>
      </c>
      <c r="C34" s="131">
        <v>-6.1111262704365123E-3</v>
      </c>
      <c r="D34" s="131">
        <v>-5.9189507314611868E-3</v>
      </c>
    </row>
    <row r="35" spans="1:4">
      <c r="A35" s="130">
        <v>37589</v>
      </c>
      <c r="B35" s="131">
        <v>8.121100043324901E-4</v>
      </c>
      <c r="C35" s="131">
        <v>-3.2749372887328787E-3</v>
      </c>
      <c r="D35" s="131">
        <v>5.649717514124227E-3</v>
      </c>
    </row>
    <row r="36" spans="1:4">
      <c r="A36" s="130">
        <v>37621</v>
      </c>
      <c r="B36" s="131">
        <v>1.7672016371446039E-2</v>
      </c>
      <c r="C36" s="131">
        <v>-4.3627545221207771E-3</v>
      </c>
      <c r="D36" s="131">
        <v>2.0831931642333344E-2</v>
      </c>
    </row>
    <row r="37" spans="1:4">
      <c r="A37" s="130">
        <v>37652</v>
      </c>
      <c r="B37" s="131">
        <v>6.4967350591667306E-3</v>
      </c>
      <c r="C37" s="131">
        <v>-9.0638287541335155E-3</v>
      </c>
      <c r="D37" s="131">
        <v>1.0981949398999831E-2</v>
      </c>
    </row>
    <row r="38" spans="1:4">
      <c r="A38" s="130">
        <v>37680</v>
      </c>
      <c r="B38" s="131">
        <v>1.0214611120259015E-2</v>
      </c>
      <c r="C38" s="131">
        <v>9.9771666407898561E-3</v>
      </c>
      <c r="D38" s="131">
        <v>1.0838209169287924E-2</v>
      </c>
    </row>
    <row r="39" spans="1:4">
      <c r="A39" s="130">
        <v>37711</v>
      </c>
      <c r="B39" s="131">
        <v>-6.7734848855303443E-4</v>
      </c>
      <c r="C39" s="131">
        <v>-9.2555166269562353E-3</v>
      </c>
      <c r="D39" s="131">
        <v>-3.0795524168842573E-3</v>
      </c>
    </row>
    <row r="40" spans="1:4">
      <c r="A40" s="130">
        <v>37741</v>
      </c>
      <c r="B40" s="131">
        <v>3.7043816455500892E-3</v>
      </c>
      <c r="C40" s="131">
        <v>-1.0496170166244092E-2</v>
      </c>
      <c r="D40" s="131">
        <v>7.6822305963027333E-4</v>
      </c>
    </row>
    <row r="41" spans="1:4">
      <c r="A41" s="130">
        <v>37771</v>
      </c>
      <c r="B41" s="131">
        <v>1.912704961693551E-2</v>
      </c>
      <c r="C41" s="131">
        <v>-9.9937938005333436E-3</v>
      </c>
      <c r="D41" s="131">
        <v>2.2633063180264566E-2</v>
      </c>
    </row>
    <row r="42" spans="1:4">
      <c r="A42" s="130">
        <v>37802</v>
      </c>
      <c r="B42" s="131">
        <v>-4.5746399818575433E-3</v>
      </c>
      <c r="C42" s="131">
        <v>7.6600859736174823E-3</v>
      </c>
      <c r="D42" s="131">
        <v>-5.1359850819396584E-4</v>
      </c>
    </row>
    <row r="43" spans="1:4">
      <c r="A43" s="130">
        <v>37833</v>
      </c>
      <c r="B43" s="131">
        <v>-1.7692058508384935E-2</v>
      </c>
      <c r="C43" s="131">
        <v>-1.0069278203035296E-2</v>
      </c>
      <c r="D43" s="131">
        <v>-1.6016696576095092E-2</v>
      </c>
    </row>
    <row r="44" spans="1:4">
      <c r="A44" s="130">
        <v>37862</v>
      </c>
      <c r="B44" s="131">
        <v>-3.4173228917146539E-3</v>
      </c>
      <c r="C44" s="131">
        <v>1.963220820751754E-2</v>
      </c>
      <c r="D44" s="131">
        <v>2.2656607775554684E-3</v>
      </c>
    </row>
    <row r="45" spans="1:4">
      <c r="A45" s="130">
        <v>37894</v>
      </c>
      <c r="B45" s="131">
        <v>1.4712513272534188E-2</v>
      </c>
      <c r="C45" s="131">
        <v>-3.7818056714798822E-3</v>
      </c>
      <c r="D45" s="131">
        <v>1.5334792262863918E-2</v>
      </c>
    </row>
    <row r="46" spans="1:4">
      <c r="A46" s="130">
        <v>37925</v>
      </c>
      <c r="B46" s="131">
        <v>-9.7240637878516761E-3</v>
      </c>
      <c r="C46" s="131">
        <v>-3.2652443081949778E-3</v>
      </c>
      <c r="D46" s="131">
        <v>-1.3208381361418593E-2</v>
      </c>
    </row>
    <row r="47" spans="1:4">
      <c r="A47" s="130">
        <v>37953</v>
      </c>
      <c r="B47" s="131">
        <v>2.0699400911569871E-3</v>
      </c>
      <c r="C47" s="131">
        <v>-1.3843901293570741E-2</v>
      </c>
      <c r="D47" s="131">
        <v>-2.7442414932514342E-3</v>
      </c>
    </row>
    <row r="48" spans="1:4">
      <c r="A48" s="130">
        <v>37986</v>
      </c>
      <c r="B48" s="131">
        <v>9.1997898222698597E-3</v>
      </c>
      <c r="C48" s="131">
        <v>-1.1788414333087088E-2</v>
      </c>
      <c r="D48" s="131">
        <v>1.2515443736662246E-2</v>
      </c>
    </row>
    <row r="49" spans="1:4">
      <c r="A49" s="130">
        <v>38016</v>
      </c>
      <c r="B49" s="131">
        <v>6.3337341119889421E-3</v>
      </c>
      <c r="C49" s="131">
        <v>1.8040316241481665E-2</v>
      </c>
      <c r="D49" s="131">
        <v>6.3467663977940982E-3</v>
      </c>
    </row>
    <row r="50" spans="1:4">
      <c r="A50" s="130">
        <v>38044</v>
      </c>
      <c r="B50" s="131">
        <v>1.0788476172188886E-2</v>
      </c>
      <c r="C50" s="131">
        <v>1.3751515538255993E-3</v>
      </c>
      <c r="D50" s="131">
        <v>1.351893990095022E-2</v>
      </c>
    </row>
    <row r="51" spans="1:4">
      <c r="A51" s="130">
        <v>38077</v>
      </c>
      <c r="B51" s="131">
        <v>4.8459157109688239E-3</v>
      </c>
      <c r="C51" s="131">
        <v>2.55903134116044E-2</v>
      </c>
      <c r="D51" s="131">
        <v>9.5087163232964959E-3</v>
      </c>
    </row>
    <row r="52" spans="1:4">
      <c r="A52" s="130">
        <v>38107</v>
      </c>
      <c r="B52" s="131">
        <v>-1.2487856111329946E-2</v>
      </c>
      <c r="C52" s="131">
        <v>-1.8764608660188881E-2</v>
      </c>
      <c r="D52" s="131">
        <v>-1.0334903192046186E-2</v>
      </c>
    </row>
    <row r="53" spans="1:4">
      <c r="A53" s="130">
        <v>38138</v>
      </c>
      <c r="B53" s="131">
        <v>-1.0848351741851174E-3</v>
      </c>
      <c r="C53" s="131">
        <v>-1.0667283007528469E-2</v>
      </c>
      <c r="D53" s="131">
        <v>-2.8459235644025154E-3</v>
      </c>
    </row>
    <row r="54" spans="1:4">
      <c r="A54" s="130">
        <v>38168</v>
      </c>
      <c r="B54" s="131">
        <v>7.2400887975599391E-4</v>
      </c>
      <c r="C54" s="131">
        <v>5.8739552200376801E-3</v>
      </c>
      <c r="D54" s="131">
        <v>3.3453161674685708E-3</v>
      </c>
    </row>
    <row r="55" spans="1:4">
      <c r="A55" s="130">
        <v>38198</v>
      </c>
      <c r="B55" s="131">
        <v>5.8623569654057813E-3</v>
      </c>
      <c r="C55" s="131">
        <v>5.3936530864113824E-3</v>
      </c>
      <c r="D55" s="131">
        <v>8.766748531103194E-3</v>
      </c>
    </row>
    <row r="56" spans="1:4">
      <c r="A56" s="130">
        <v>38230</v>
      </c>
      <c r="B56" s="131">
        <v>1.5765730031044867E-2</v>
      </c>
      <c r="C56" s="131">
        <v>1.4101083271361651E-2</v>
      </c>
      <c r="D56" s="131">
        <v>1.3806280624980752E-2</v>
      </c>
    </row>
    <row r="57" spans="1:4">
      <c r="A57" s="130">
        <v>38260</v>
      </c>
      <c r="B57" s="131">
        <v>5.1320233396854372E-3</v>
      </c>
      <c r="C57" s="131">
        <v>-7.7076680375176045E-3</v>
      </c>
      <c r="D57" s="131">
        <v>4.286105115967968E-3</v>
      </c>
    </row>
    <row r="58" spans="1:4">
      <c r="A58" s="130">
        <v>38289</v>
      </c>
      <c r="B58" s="131">
        <v>6.789342183191399E-3</v>
      </c>
      <c r="C58" s="131">
        <v>5.2242908655528563E-3</v>
      </c>
      <c r="D58" s="131">
        <v>9.2923300441916032E-3</v>
      </c>
    </row>
    <row r="59" spans="1:4">
      <c r="A59" s="130">
        <v>38321</v>
      </c>
      <c r="B59" s="131">
        <v>4.3184839000127177E-3</v>
      </c>
      <c r="C59" s="131">
        <v>-8.3571163469290458E-3</v>
      </c>
      <c r="D59" s="131">
        <v>1.1418503523766653E-2</v>
      </c>
    </row>
    <row r="60" spans="1:4">
      <c r="A60" s="130">
        <v>38352</v>
      </c>
      <c r="B60" s="131">
        <v>6.6957767596266511E-3</v>
      </c>
      <c r="C60" s="131">
        <v>-5.4313722116107093E-3</v>
      </c>
      <c r="D60" s="131">
        <v>7.0420969140791321E-3</v>
      </c>
    </row>
    <row r="61" spans="1:4">
      <c r="A61" s="130">
        <v>38383</v>
      </c>
      <c r="B61" s="131">
        <v>9.1634804262494922E-3</v>
      </c>
      <c r="C61" s="131">
        <v>2.809009176311952E-2</v>
      </c>
      <c r="D61" s="131">
        <v>1.276379616202793E-2</v>
      </c>
    </row>
    <row r="62" spans="1:4">
      <c r="A62" s="130">
        <v>38411</v>
      </c>
      <c r="B62" s="131">
        <v>-5.2730133329748352E-3</v>
      </c>
      <c r="C62" s="131">
        <v>-1.6488025818076353E-2</v>
      </c>
      <c r="D62" s="131">
        <v>-5.8435753377862887E-3</v>
      </c>
    </row>
    <row r="63" spans="1:4">
      <c r="A63" s="130">
        <v>38442</v>
      </c>
      <c r="B63" s="131">
        <v>4.6182781071987134E-3</v>
      </c>
      <c r="C63" s="131">
        <v>7.6586994898002565E-3</v>
      </c>
      <c r="D63" s="131">
        <v>5.7609498256363072E-3</v>
      </c>
    </row>
    <row r="64" spans="1:4">
      <c r="A64" s="130">
        <v>38471</v>
      </c>
      <c r="B64" s="131">
        <v>1.2753317006217046E-2</v>
      </c>
      <c r="C64" s="131">
        <v>2.1711560640473224E-2</v>
      </c>
      <c r="D64" s="131">
        <v>1.4806899709967989E-2</v>
      </c>
    </row>
    <row r="65" spans="1:4">
      <c r="A65" s="130">
        <v>38503</v>
      </c>
      <c r="B65" s="131">
        <v>9.0517427511317694E-3</v>
      </c>
      <c r="C65" s="131">
        <v>2.4386717151809144E-2</v>
      </c>
      <c r="D65" s="131">
        <v>1.1252936794453026E-2</v>
      </c>
    </row>
    <row r="66" spans="1:4">
      <c r="A66" s="130">
        <v>38533</v>
      </c>
      <c r="B66" s="131">
        <v>8.649579289730449E-3</v>
      </c>
      <c r="C66" s="131">
        <v>1.1038172282019065E-2</v>
      </c>
      <c r="D66" s="131">
        <v>1.1085218056509805E-2</v>
      </c>
    </row>
    <row r="67" spans="1:4">
      <c r="A67" s="130">
        <v>38562</v>
      </c>
      <c r="B67" s="131">
        <v>-6.7150892870256138E-3</v>
      </c>
      <c r="C67" s="131">
        <v>-1.3030584429200378E-2</v>
      </c>
      <c r="D67" s="131">
        <v>-4.7357507145658504E-3</v>
      </c>
    </row>
    <row r="68" spans="1:4">
      <c r="A68" s="130">
        <v>38595</v>
      </c>
      <c r="B68" s="131">
        <v>8.3458740495890166E-3</v>
      </c>
      <c r="C68" s="131">
        <v>5.413020950762246E-3</v>
      </c>
      <c r="D68" s="131">
        <v>1.0157107863839734E-2</v>
      </c>
    </row>
    <row r="69" spans="1:4">
      <c r="A69" s="130">
        <v>38625</v>
      </c>
      <c r="B69" s="131">
        <v>-4.9677074575895262E-3</v>
      </c>
      <c r="C69" s="131">
        <v>5.5873736675400858E-4</v>
      </c>
      <c r="D69" s="131">
        <v>-4.5292695333457175E-4</v>
      </c>
    </row>
    <row r="70" spans="1:4">
      <c r="A70" s="130">
        <v>38656</v>
      </c>
      <c r="B70" s="131">
        <v>-7.2554301106081227E-3</v>
      </c>
      <c r="C70" s="131">
        <v>-1.1721006059979069E-2</v>
      </c>
      <c r="D70" s="131">
        <v>-1.1195850703400545E-2</v>
      </c>
    </row>
    <row r="71" spans="1:4">
      <c r="A71" s="130">
        <v>38686</v>
      </c>
      <c r="B71" s="131">
        <v>3.321875556669828E-3</v>
      </c>
      <c r="C71" s="131">
        <v>3.5497461916481404E-3</v>
      </c>
      <c r="D71" s="131">
        <v>-8.8127467569091937E-4</v>
      </c>
    </row>
    <row r="72" spans="1:4">
      <c r="A72" s="130">
        <v>38716</v>
      </c>
      <c r="B72" s="131">
        <v>7.4700229163994995E-3</v>
      </c>
      <c r="C72" s="131">
        <v>1.0776981293607022E-2</v>
      </c>
      <c r="D72" s="131">
        <v>1.0993896200119908E-2</v>
      </c>
    </row>
    <row r="73" spans="1:4">
      <c r="A73" s="130">
        <v>38748</v>
      </c>
      <c r="B73" s="131">
        <v>-4.2800591343281529E-3</v>
      </c>
      <c r="C73" s="131">
        <v>-1.6068623378102935E-2</v>
      </c>
      <c r="D73" s="131">
        <v>-7.956837645613524E-3</v>
      </c>
    </row>
    <row r="74" spans="1:4">
      <c r="A74" s="130">
        <v>38776</v>
      </c>
      <c r="B74" s="131">
        <v>4.1624400420161515E-4</v>
      </c>
      <c r="C74" s="131">
        <v>1.3243879205247088E-2</v>
      </c>
      <c r="D74" s="131">
        <v>1.4845250575164408E-3</v>
      </c>
    </row>
    <row r="75" spans="1:4">
      <c r="A75" s="130">
        <v>38807</v>
      </c>
      <c r="B75" s="131">
        <v>-1.0727747173093615E-2</v>
      </c>
      <c r="C75" s="131">
        <v>-2.628277867772125E-2</v>
      </c>
      <c r="D75" s="131">
        <v>-1.4219074917102238E-2</v>
      </c>
    </row>
    <row r="76" spans="1:4">
      <c r="A76" s="130">
        <v>38835</v>
      </c>
      <c r="B76" s="131">
        <v>-6.4991621462302451E-3</v>
      </c>
      <c r="C76" s="131">
        <v>-1.635664970195962E-2</v>
      </c>
      <c r="D76" s="131">
        <v>-7.9389965792474662E-3</v>
      </c>
    </row>
    <row r="77" spans="1:4">
      <c r="A77" s="130">
        <v>38868</v>
      </c>
      <c r="B77" s="131">
        <v>2.6516710861184904E-3</v>
      </c>
      <c r="C77" s="131">
        <v>-1.3395213968844283E-3</v>
      </c>
      <c r="D77" s="131">
        <v>2.183813916066851E-3</v>
      </c>
    </row>
    <row r="78" spans="1:4">
      <c r="A78" s="130">
        <v>38898</v>
      </c>
      <c r="B78" s="131">
        <v>-1.6074070380158987E-3</v>
      </c>
      <c r="C78" s="131">
        <v>-6.0032439609687942E-3</v>
      </c>
      <c r="D78" s="131">
        <v>-2.3367500537595401E-3</v>
      </c>
    </row>
    <row r="79" spans="1:4">
      <c r="A79" s="130">
        <v>38929</v>
      </c>
      <c r="B79" s="131">
        <v>8.7609032621127451E-3</v>
      </c>
      <c r="C79" s="131">
        <v>9.9908035393333188E-3</v>
      </c>
      <c r="D79" s="131">
        <v>1.1028566501896745E-2</v>
      </c>
    </row>
    <row r="80" spans="1:4">
      <c r="A80" s="130">
        <v>38960</v>
      </c>
      <c r="B80" s="131">
        <v>1.3875570446536948E-2</v>
      </c>
      <c r="C80" s="131">
        <v>6.1824140550135994E-3</v>
      </c>
      <c r="D80" s="131">
        <v>1.1910260874508888E-2</v>
      </c>
    </row>
    <row r="81" spans="1:4">
      <c r="A81" s="130">
        <v>38989</v>
      </c>
      <c r="B81" s="131">
        <v>5.0904130283317261E-3</v>
      </c>
      <c r="C81" s="131">
        <v>7.6176273017191142E-3</v>
      </c>
      <c r="D81" s="131">
        <v>5.8709926612590625E-3</v>
      </c>
    </row>
    <row r="82" spans="1:4">
      <c r="A82" s="130">
        <v>39021</v>
      </c>
      <c r="B82" s="131">
        <v>2.8651531617912723E-3</v>
      </c>
      <c r="C82" s="131">
        <v>1.9568003379826821E-3</v>
      </c>
      <c r="D82" s="131">
        <v>3.0719606789032941E-3</v>
      </c>
    </row>
    <row r="83" spans="1:4">
      <c r="A83" s="130">
        <v>39051</v>
      </c>
      <c r="B83" s="131">
        <v>5.7995309986627781E-3</v>
      </c>
      <c r="C83" s="131">
        <v>-1.062091074351069E-2</v>
      </c>
      <c r="D83" s="131">
        <v>5.0740928927898703E-3</v>
      </c>
    </row>
    <row r="84" spans="1:4">
      <c r="A84" s="130">
        <v>39080</v>
      </c>
      <c r="B84" s="131">
        <v>-6.7825023001739726E-3</v>
      </c>
      <c r="C84" s="131">
        <v>-1.3453147739418298E-2</v>
      </c>
      <c r="D84" s="131">
        <v>-1.1980609418282674E-2</v>
      </c>
    </row>
    <row r="85" spans="1:4">
      <c r="A85" s="130">
        <v>39113</v>
      </c>
      <c r="B85" s="131">
        <v>-2.19220602856657E-3</v>
      </c>
      <c r="C85" s="131">
        <v>1.0160006658215721E-3</v>
      </c>
      <c r="D85" s="131">
        <v>-4.05831639447662E-3</v>
      </c>
    </row>
    <row r="86" spans="1:4">
      <c r="A86" s="130">
        <v>39141</v>
      </c>
      <c r="B86" s="131">
        <v>1.0275454107994502E-2</v>
      </c>
      <c r="C86" s="131">
        <v>6.5128856438523286E-3</v>
      </c>
      <c r="D86" s="131">
        <v>1.0268067646789756E-2</v>
      </c>
    </row>
    <row r="87" spans="1:4">
      <c r="A87" s="130">
        <v>39171</v>
      </c>
      <c r="B87" s="131">
        <v>-2.0592070128509681E-3</v>
      </c>
      <c r="C87" s="131">
        <v>-5.474703274454075E-3</v>
      </c>
      <c r="D87" s="131">
        <v>-4.7230929989550488E-3</v>
      </c>
    </row>
    <row r="88" spans="1:4">
      <c r="A88" s="130">
        <v>39202</v>
      </c>
      <c r="B88" s="131">
        <v>1.2920706396233187E-3</v>
      </c>
      <c r="C88" s="131">
        <v>-1.3894743265646102E-2</v>
      </c>
      <c r="D88" s="131">
        <v>-1.2108740690968266E-3</v>
      </c>
    </row>
    <row r="89" spans="1:4">
      <c r="A89" s="130">
        <v>39233</v>
      </c>
      <c r="B89" s="131">
        <v>-8.5320698936380713E-3</v>
      </c>
      <c r="C89" s="131">
        <v>-6.398065567852702E-3</v>
      </c>
      <c r="D89" s="131">
        <v>-1.1247450928177619E-2</v>
      </c>
    </row>
    <row r="90" spans="1:4">
      <c r="A90" s="130">
        <v>39262</v>
      </c>
      <c r="B90" s="131">
        <v>-4.5811783179144161E-3</v>
      </c>
      <c r="C90" s="131">
        <v>-9.5464430359233562E-3</v>
      </c>
      <c r="D90" s="131">
        <v>-6.2086268728649323E-3</v>
      </c>
    </row>
    <row r="91" spans="1:4">
      <c r="A91" s="130">
        <v>39294</v>
      </c>
      <c r="B91" s="131">
        <v>1.3486416821837176E-2</v>
      </c>
      <c r="C91" s="131">
        <v>1.5883015671078964E-2</v>
      </c>
      <c r="D91" s="131">
        <v>1.487683464319854E-2</v>
      </c>
    </row>
    <row r="92" spans="1:4">
      <c r="A92" s="130">
        <v>39325</v>
      </c>
      <c r="B92" s="131">
        <v>1.1901323474666613E-2</v>
      </c>
      <c r="C92" s="131">
        <v>2.0397197574012489E-2</v>
      </c>
      <c r="D92" s="131">
        <v>9.2548347200360308E-3</v>
      </c>
    </row>
    <row r="93" spans="1:4">
      <c r="A93" s="130">
        <v>39353</v>
      </c>
      <c r="B93" s="131">
        <v>1.7014866204162205E-3</v>
      </c>
      <c r="C93" s="131">
        <v>-1.7877538984336066E-2</v>
      </c>
      <c r="D93" s="131">
        <v>6.9627700684772759E-6</v>
      </c>
    </row>
    <row r="94" spans="1:4">
      <c r="A94" s="130">
        <v>39386</v>
      </c>
      <c r="B94" s="131">
        <v>7.2138901817007757E-3</v>
      </c>
      <c r="C94" s="131">
        <v>-1.0045558164724867E-3</v>
      </c>
      <c r="D94" s="131">
        <v>7.3387085543995595E-3</v>
      </c>
    </row>
    <row r="95" spans="1:4">
      <c r="A95" s="130">
        <v>39416</v>
      </c>
      <c r="B95" s="131">
        <v>1.3074946365843821E-2</v>
      </c>
      <c r="C95" s="131">
        <v>1.2952136147849404E-2</v>
      </c>
      <c r="D95" s="131">
        <v>7.0295004008959633E-3</v>
      </c>
    </row>
    <row r="96" spans="1:4">
      <c r="A96" s="130">
        <v>39447</v>
      </c>
      <c r="B96" s="131">
        <v>8.4396826431115191E-4</v>
      </c>
      <c r="C96" s="131">
        <v>-1.1102621111539303E-3</v>
      </c>
      <c r="D96" s="131">
        <v>-3.1847789530039094E-3</v>
      </c>
    </row>
    <row r="97" spans="1:4">
      <c r="A97" s="130">
        <v>39478</v>
      </c>
      <c r="B97" s="131">
        <v>1.8021509243270187E-2</v>
      </c>
      <c r="C97" s="131">
        <v>2.4078079139997894E-2</v>
      </c>
      <c r="D97" s="131">
        <v>2.3851985484992656E-2</v>
      </c>
    </row>
    <row r="98" spans="1:4">
      <c r="A98" s="130">
        <v>39507</v>
      </c>
      <c r="B98" s="131">
        <v>6.8870062002850795E-3</v>
      </c>
      <c r="C98" s="131">
        <v>-8.6740619029682239E-4</v>
      </c>
      <c r="D98" s="131">
        <v>5.0304990820011055E-3</v>
      </c>
    </row>
    <row r="99" spans="1:4">
      <c r="A99" s="130">
        <v>39538</v>
      </c>
      <c r="B99" s="131">
        <v>1.7043040103316097E-3</v>
      </c>
      <c r="C99" s="131">
        <v>-1.1081472044166582E-2</v>
      </c>
      <c r="D99" s="131">
        <v>-6.1228177006309647E-3</v>
      </c>
    </row>
    <row r="100" spans="1:4">
      <c r="A100" s="130">
        <v>39568</v>
      </c>
      <c r="B100" s="131">
        <v>-1.0442425505061987E-2</v>
      </c>
      <c r="C100" s="131">
        <v>-1.5190809132714244E-2</v>
      </c>
      <c r="D100" s="131">
        <v>-5.8575602924740748E-3</v>
      </c>
    </row>
    <row r="101" spans="1:4">
      <c r="A101" s="130">
        <v>39598</v>
      </c>
      <c r="B101" s="131">
        <v>-1.0181898068124402E-2</v>
      </c>
      <c r="C101" s="131">
        <v>-1.2852760335608915E-2</v>
      </c>
      <c r="D101" s="131">
        <v>-1.3341821531126393E-2</v>
      </c>
    </row>
    <row r="102" spans="1:4">
      <c r="A102" s="130">
        <v>39629</v>
      </c>
      <c r="B102" s="131">
        <v>6.9820885538441485E-4</v>
      </c>
      <c r="C102" s="131">
        <v>-9.2371333970441907E-3</v>
      </c>
      <c r="D102" s="131">
        <v>-1.0440261933198899E-2</v>
      </c>
    </row>
    <row r="103" spans="1:4">
      <c r="A103" s="130">
        <v>39660</v>
      </c>
      <c r="B103" s="131">
        <v>1.3329102850031416E-2</v>
      </c>
      <c r="C103" s="131">
        <v>1.1939477080395389E-2</v>
      </c>
      <c r="D103" s="131">
        <v>1.9734332188811425E-2</v>
      </c>
    </row>
    <row r="104" spans="1:4">
      <c r="A104" s="130">
        <v>39689</v>
      </c>
      <c r="B104" s="131">
        <v>1.3495766898207992E-2</v>
      </c>
      <c r="C104" s="131">
        <v>3.851012600059564E-2</v>
      </c>
      <c r="D104" s="131">
        <v>1.2414121488334243E-2</v>
      </c>
    </row>
    <row r="105" spans="1:4">
      <c r="A105" s="130">
        <v>39721</v>
      </c>
      <c r="B105" s="131">
        <v>4.3836955918588969E-3</v>
      </c>
      <c r="C105" s="131">
        <v>3.5675349896572964E-2</v>
      </c>
      <c r="D105" s="131">
        <v>5.6774280243222282E-3</v>
      </c>
    </row>
    <row r="106" spans="1:4">
      <c r="A106" s="130">
        <v>39752</v>
      </c>
      <c r="B106" s="131">
        <v>4.406371694101378E-3</v>
      </c>
      <c r="C106" s="131">
        <v>8.5147510912535043E-2</v>
      </c>
      <c r="D106" s="131">
        <v>8.0571886691608013E-3</v>
      </c>
    </row>
    <row r="107" spans="1:4">
      <c r="A107" s="130">
        <v>39780</v>
      </c>
      <c r="B107" s="131">
        <v>3.1723165983560772E-2</v>
      </c>
      <c r="C107" s="131">
        <v>3.6308003111440522E-2</v>
      </c>
      <c r="D107" s="131">
        <v>3.9128878756147005E-2</v>
      </c>
    </row>
    <row r="108" spans="1:4">
      <c r="A108" s="130">
        <v>39813</v>
      </c>
      <c r="B108" s="131">
        <v>2.1808294500592205E-2</v>
      </c>
      <c r="C108" s="131">
        <v>-2.2228404157201034E-2</v>
      </c>
      <c r="D108" s="131">
        <v>1.2857962880285859E-2</v>
      </c>
    </row>
    <row r="109" spans="1:4">
      <c r="A109" s="130">
        <v>39843</v>
      </c>
      <c r="B109" s="131">
        <v>-1.5988447930371658E-2</v>
      </c>
      <c r="C109" s="131">
        <v>3.7605215215946002E-2</v>
      </c>
      <c r="D109" s="131">
        <v>-1.2039847360930984E-2</v>
      </c>
    </row>
    <row r="110" spans="1:4">
      <c r="A110" s="130">
        <v>39871</v>
      </c>
      <c r="B110" s="131">
        <v>3.3691650460949346E-3</v>
      </c>
      <c r="C110" s="131">
        <v>-2.0856728768788441E-2</v>
      </c>
      <c r="D110" s="131">
        <v>7.4253954899485769E-3</v>
      </c>
    </row>
    <row r="111" spans="1:4">
      <c r="A111" s="130">
        <v>39903</v>
      </c>
      <c r="B111" s="131">
        <v>1.0546311504677591E-2</v>
      </c>
      <c r="C111" s="131">
        <v>-1.9093379604108968E-2</v>
      </c>
      <c r="D111" s="131">
        <v>1.2691463314331991E-2</v>
      </c>
    </row>
    <row r="112" spans="1:4">
      <c r="A112" s="130">
        <v>39933</v>
      </c>
      <c r="B112" s="131">
        <v>-3.9588203535095767E-3</v>
      </c>
      <c r="C112" s="131">
        <v>2.322875283453386E-3</v>
      </c>
      <c r="D112" s="131">
        <v>6.3911535938524734E-3</v>
      </c>
    </row>
    <row r="113" spans="1:4">
      <c r="A113" s="130">
        <v>39962</v>
      </c>
      <c r="B113" s="131">
        <v>-8.4996729257745783E-3</v>
      </c>
      <c r="C113" s="131">
        <v>-3.2687467598455172E-2</v>
      </c>
      <c r="D113" s="131">
        <v>-1.2608015494636509E-2</v>
      </c>
    </row>
    <row r="114" spans="1:4">
      <c r="A114" s="130">
        <v>39994</v>
      </c>
      <c r="B114" s="131">
        <v>7.9771818823229073E-3</v>
      </c>
      <c r="C114" s="131">
        <v>1.0253211267110629E-2</v>
      </c>
      <c r="D114" s="131">
        <v>1.2498664000955631E-2</v>
      </c>
    </row>
    <row r="115" spans="1:4">
      <c r="A115" s="130">
        <v>40025</v>
      </c>
      <c r="B115" s="131">
        <v>6.8960425490226284E-3</v>
      </c>
      <c r="C115" s="131">
        <v>6.9181694506736868E-3</v>
      </c>
      <c r="D115" s="131">
        <v>1.782110590207709E-2</v>
      </c>
    </row>
    <row r="116" spans="1:4">
      <c r="A116" s="130">
        <v>40056</v>
      </c>
      <c r="B116" s="131">
        <v>8.0502105266127364E-3</v>
      </c>
      <c r="C116" s="131">
        <v>7.5060761534697104E-3</v>
      </c>
      <c r="D116" s="131">
        <v>4.6304487081720077E-3</v>
      </c>
    </row>
    <row r="117" spans="1:4">
      <c r="A117" s="130">
        <v>40086</v>
      </c>
      <c r="B117" s="131">
        <v>5.0064136369167411E-3</v>
      </c>
      <c r="C117" s="131">
        <v>4.205025358007734E-3</v>
      </c>
      <c r="D117" s="131">
        <v>5.7689738513668739E-3</v>
      </c>
    </row>
    <row r="118" spans="1:4">
      <c r="A118" s="130">
        <v>40116</v>
      </c>
      <c r="B118" s="131">
        <v>-1.1065303384172845E-3</v>
      </c>
      <c r="C118" s="131">
        <v>-8.3592241960906075E-3</v>
      </c>
      <c r="D118" s="131">
        <v>1.2498188668308558E-3</v>
      </c>
    </row>
    <row r="119" spans="1:4">
      <c r="A119" s="130">
        <v>40147</v>
      </c>
      <c r="B119" s="131">
        <v>9.1992525781455399E-3</v>
      </c>
      <c r="C119" s="131">
        <v>1.3831804664959762E-2</v>
      </c>
      <c r="D119" s="131">
        <v>6.5669265698210747E-3</v>
      </c>
    </row>
    <row r="120" spans="1:4">
      <c r="A120" s="130">
        <v>40178</v>
      </c>
      <c r="B120" s="131">
        <v>-1.0374598388167946E-2</v>
      </c>
      <c r="C120" s="131">
        <v>-6.1877329800951739E-3</v>
      </c>
      <c r="D120" s="131">
        <v>-7.2669542295710158E-3</v>
      </c>
    </row>
    <row r="121" spans="1:4">
      <c r="A121" s="130">
        <v>40207</v>
      </c>
      <c r="B121" s="131">
        <v>6.1834239035653974E-3</v>
      </c>
      <c r="C121" s="131">
        <v>3.3546123875831176E-2</v>
      </c>
      <c r="D121" s="131">
        <v>3.7475785573331806E-3</v>
      </c>
    </row>
    <row r="122" spans="1:4">
      <c r="A122" s="130">
        <v>40235</v>
      </c>
      <c r="B122" s="131">
        <v>5.3439676533271422E-3</v>
      </c>
      <c r="C122" s="131">
        <v>2.1075271560122309E-2</v>
      </c>
      <c r="D122" s="131">
        <v>1.1759896108893204E-2</v>
      </c>
    </row>
    <row r="123" spans="1:4">
      <c r="A123" s="130">
        <v>40268</v>
      </c>
      <c r="B123" s="131">
        <v>-2.3860719600684899E-4</v>
      </c>
      <c r="C123" s="131">
        <v>-8.5840751976923018E-3</v>
      </c>
      <c r="D123" s="131">
        <v>6.1265479784174725E-3</v>
      </c>
    </row>
    <row r="124" spans="1:4">
      <c r="A124" s="130">
        <v>40298</v>
      </c>
      <c r="B124" s="131">
        <v>3.7882759343769909E-3</v>
      </c>
      <c r="C124" s="131">
        <v>1.3947608621394457E-2</v>
      </c>
      <c r="D124" s="131">
        <v>-6.2428018781560289E-3</v>
      </c>
    </row>
    <row r="125" spans="1:4">
      <c r="A125" s="130">
        <v>40329</v>
      </c>
      <c r="B125" s="131">
        <v>1.2991778607888213E-2</v>
      </c>
      <c r="C125" s="131">
        <v>7.2285219738065953E-2</v>
      </c>
      <c r="D125" s="131">
        <v>1.498888611537039E-2</v>
      </c>
    </row>
    <row r="126" spans="1:4">
      <c r="A126" s="130">
        <v>40359</v>
      </c>
      <c r="B126" s="131">
        <v>7.39552849333917E-3</v>
      </c>
      <c r="C126" s="131">
        <v>1.8939645933453774E-2</v>
      </c>
      <c r="D126" s="131">
        <v>-7.9985946832182558E-3</v>
      </c>
    </row>
    <row r="127" spans="1:4">
      <c r="A127" s="130">
        <v>40389</v>
      </c>
      <c r="B127" s="131">
        <v>5.6079448579024176E-3</v>
      </c>
      <c r="C127" s="131">
        <v>-2.5535708606699566E-2</v>
      </c>
      <c r="D127" s="131">
        <v>9.2672388350432764E-3</v>
      </c>
    </row>
    <row r="128" spans="1:4">
      <c r="A128" s="130">
        <v>40421</v>
      </c>
      <c r="B128" s="131">
        <v>1.9693792002485565E-2</v>
      </c>
      <c r="C128" s="131">
        <v>4.5072071223122928E-2</v>
      </c>
      <c r="D128" s="131">
        <v>2.6283160997520233E-2</v>
      </c>
    </row>
    <row r="129" spans="1:4">
      <c r="A129" s="130">
        <v>40451</v>
      </c>
      <c r="B129" s="131">
        <v>-3.7576160349467357E-3</v>
      </c>
      <c r="C129" s="131">
        <v>-4.6894827925660826E-2</v>
      </c>
      <c r="D129" s="131">
        <v>-1.1984408301895443E-2</v>
      </c>
    </row>
    <row r="130" spans="1:4">
      <c r="A130" s="130">
        <v>40480</v>
      </c>
      <c r="B130" s="131">
        <v>-3.9458106907343171E-3</v>
      </c>
      <c r="C130" s="131">
        <v>-4.0934349028847062E-3</v>
      </c>
      <c r="D130" s="131">
        <v>-4.9372746935832414E-3</v>
      </c>
    </row>
    <row r="131" spans="1:4">
      <c r="A131" s="130">
        <v>40512</v>
      </c>
      <c r="B131" s="131">
        <v>-1.4433519118291289E-2</v>
      </c>
      <c r="C131" s="131">
        <v>1.667482254962924E-2</v>
      </c>
      <c r="D131" s="131">
        <v>-2.6883995386015484E-2</v>
      </c>
    </row>
    <row r="132" spans="1:4">
      <c r="A132" s="130">
        <v>40543</v>
      </c>
      <c r="B132" s="131">
        <v>-3.8744178301111302E-3</v>
      </c>
      <c r="C132" s="131">
        <v>-1.26045080575116E-2</v>
      </c>
      <c r="D132" s="131">
        <v>-3.2284773142881064E-3</v>
      </c>
    </row>
    <row r="133" spans="1:4">
      <c r="A133" s="130">
        <v>40574</v>
      </c>
      <c r="B133" s="131">
        <v>-4.7954615008163424E-3</v>
      </c>
      <c r="C133" s="131">
        <v>-2.1643637664296347E-2</v>
      </c>
      <c r="D133" s="131">
        <v>-5.2767137367858647E-3</v>
      </c>
    </row>
    <row r="134" spans="1:4">
      <c r="A134" s="130">
        <v>40602</v>
      </c>
      <c r="B134" s="131">
        <v>5.0122868761966323E-5</v>
      </c>
      <c r="C134" s="131">
        <v>-3.5847319126771165E-3</v>
      </c>
      <c r="D134" s="131">
        <v>-1.6821262075258079E-4</v>
      </c>
    </row>
    <row r="135" spans="1:4">
      <c r="A135" s="130">
        <v>40633</v>
      </c>
      <c r="B135" s="131">
        <v>-1.2137253919208128E-3</v>
      </c>
      <c r="C135" s="131">
        <v>-2.3873389482964715E-2</v>
      </c>
      <c r="D135" s="131">
        <v>-6.531352897348938E-3</v>
      </c>
    </row>
    <row r="136" spans="1:4">
      <c r="A136" s="130">
        <v>40662</v>
      </c>
      <c r="B136" s="131">
        <v>6.9724830366987272E-3</v>
      </c>
      <c r="C136" s="131">
        <v>-1.251066009692218E-2</v>
      </c>
      <c r="D136" s="131">
        <v>3.6651526239710325E-3</v>
      </c>
    </row>
    <row r="137" spans="1:4">
      <c r="A137" s="130">
        <v>40694</v>
      </c>
      <c r="B137" s="131">
        <v>1.1577603344521251E-2</v>
      </c>
      <c r="C137" s="131">
        <v>3.0719553573284639E-2</v>
      </c>
      <c r="D137" s="131">
        <v>1.2166535098555595E-2</v>
      </c>
    </row>
    <row r="138" spans="1:4">
      <c r="A138" s="130">
        <v>40724</v>
      </c>
      <c r="B138" s="131">
        <v>-6.7903667330612434E-4</v>
      </c>
      <c r="C138" s="131">
        <v>-6.3861207532118075E-3</v>
      </c>
      <c r="D138" s="131">
        <v>-3.8043413547980544E-3</v>
      </c>
    </row>
    <row r="139" spans="1:4">
      <c r="A139" s="130">
        <v>40753</v>
      </c>
      <c r="B139" s="131">
        <v>9.9886217380762352E-3</v>
      </c>
      <c r="C139" s="131">
        <v>3.2128610065151164E-2</v>
      </c>
      <c r="D139" s="131">
        <v>1.4701751659923941E-3</v>
      </c>
    </row>
    <row r="140" spans="1:4">
      <c r="A140" s="130">
        <v>40786</v>
      </c>
      <c r="B140" s="131">
        <v>1.9250683661125648E-2</v>
      </c>
      <c r="C140" s="131">
        <v>1.867735908837646E-2</v>
      </c>
      <c r="D140" s="131">
        <v>2.8865031956221997E-2</v>
      </c>
    </row>
    <row r="141" spans="1:4">
      <c r="A141" s="130">
        <v>40816</v>
      </c>
      <c r="B141" s="131">
        <v>1.1960230067146041E-2</v>
      </c>
      <c r="C141" s="131">
        <v>5.2226697721070588E-2</v>
      </c>
      <c r="D141" s="131">
        <v>7.9751754538599853E-3</v>
      </c>
    </row>
    <row r="142" spans="1:4">
      <c r="A142" s="130">
        <v>40847</v>
      </c>
      <c r="B142" s="131">
        <v>-6.9959137213273402E-3</v>
      </c>
      <c r="C142" s="131">
        <v>-3.2831145575603099E-2</v>
      </c>
      <c r="D142" s="131">
        <v>-1.7901429927784273E-2</v>
      </c>
    </row>
    <row r="143" spans="1:4">
      <c r="A143" s="130">
        <v>40877</v>
      </c>
      <c r="B143" s="131">
        <v>-2.7472421321070879E-3</v>
      </c>
      <c r="C143" s="131">
        <v>2.0520395510199248E-2</v>
      </c>
      <c r="D143" s="131">
        <v>-2.5194229935432529E-2</v>
      </c>
    </row>
    <row r="144" spans="1:4">
      <c r="A144" s="130">
        <v>40907</v>
      </c>
      <c r="B144" s="131">
        <v>1.7449714703428425E-2</v>
      </c>
      <c r="C144" s="131">
        <v>4.5903419639635505E-2</v>
      </c>
      <c r="D144" s="131">
        <v>4.0054335412985295E-2</v>
      </c>
    </row>
    <row r="145" spans="1:4">
      <c r="A145" s="130">
        <v>40939</v>
      </c>
      <c r="B145" s="131">
        <v>6.6070655616387057E-3</v>
      </c>
      <c r="C145" s="131">
        <v>6.2670321250562107E-3</v>
      </c>
      <c r="D145" s="131">
        <v>1.6793999005998553E-2</v>
      </c>
    </row>
    <row r="146" spans="1:4">
      <c r="A146" s="130">
        <v>40968</v>
      </c>
      <c r="B146" s="131">
        <v>1.622954912874838E-3</v>
      </c>
      <c r="C146" s="131">
        <v>-3.067667301974053E-2</v>
      </c>
      <c r="D146" s="131">
        <v>1.6374528258991501E-2</v>
      </c>
    </row>
    <row r="147" spans="1:4">
      <c r="A147" s="130">
        <v>40998</v>
      </c>
      <c r="B147" s="131">
        <v>-2.7546787362218703E-3</v>
      </c>
      <c r="C147" s="131">
        <v>-5.6766268296588795E-3</v>
      </c>
      <c r="D147" s="131">
        <v>1.5769607157836471E-3</v>
      </c>
    </row>
    <row r="148" spans="1:4">
      <c r="A148" s="130">
        <v>41029</v>
      </c>
      <c r="B148" s="131">
        <v>5.8667057191228453E-3</v>
      </c>
      <c r="C148" s="131">
        <v>2.1068800396144595E-2</v>
      </c>
      <c r="D148" s="131">
        <v>-2.1942190980810392E-3</v>
      </c>
    </row>
    <row r="149" spans="1:4">
      <c r="A149" s="130">
        <v>41060</v>
      </c>
      <c r="B149" s="131">
        <v>1.4112437621117985E-2</v>
      </c>
      <c r="C149" s="131">
        <v>6.3882528843542286E-2</v>
      </c>
      <c r="D149" s="131">
        <v>1.1364526561992938E-2</v>
      </c>
    </row>
    <row r="150" spans="1:4">
      <c r="A150" s="130">
        <v>41089</v>
      </c>
      <c r="B150" s="131">
        <v>-3.76119447318537E-3</v>
      </c>
      <c r="C150" s="131">
        <v>-2.5070789644496886E-2</v>
      </c>
      <c r="D150" s="131">
        <v>-7.3805637776978789E-3</v>
      </c>
    </row>
    <row r="151" spans="1:4">
      <c r="A151" s="130">
        <v>41121</v>
      </c>
      <c r="B151" s="131">
        <v>1.0267731247569847E-2</v>
      </c>
      <c r="C151" s="131">
        <v>4.0321135629220808E-2</v>
      </c>
      <c r="D151" s="131">
        <v>1.5824001872794861E-2</v>
      </c>
    </row>
    <row r="152" spans="1:4">
      <c r="A152" s="130">
        <v>41152</v>
      </c>
      <c r="B152" s="131">
        <v>6.3205994977938928E-4</v>
      </c>
      <c r="C152" s="131">
        <v>-1.5660646928015019E-2</v>
      </c>
      <c r="D152" s="131">
        <v>7.2318244170096685E-3</v>
      </c>
    </row>
    <row r="153" spans="1:4">
      <c r="A153" s="130">
        <v>41180</v>
      </c>
      <c r="B153" s="131">
        <v>2.8449309843093205E-3</v>
      </c>
      <c r="C153" s="131">
        <v>-7.919043271432176E-3</v>
      </c>
      <c r="D153" s="131">
        <v>1.2578445044887983E-2</v>
      </c>
    </row>
    <row r="154" spans="1:4">
      <c r="A154" s="130">
        <v>41213</v>
      </c>
      <c r="B154" s="131">
        <v>7.9407580237809104E-4</v>
      </c>
      <c r="C154" s="131">
        <v>-1.3465560959694905E-2</v>
      </c>
      <c r="D154" s="131">
        <v>7.5802815840582309E-3</v>
      </c>
    </row>
    <row r="155" spans="1:4">
      <c r="A155" s="130">
        <v>41243</v>
      </c>
      <c r="B155" s="131">
        <v>6.9402013735917331E-3</v>
      </c>
      <c r="C155" s="131">
        <v>-5.1998190700059703E-3</v>
      </c>
      <c r="D155" s="131">
        <v>1.4507224245271854E-2</v>
      </c>
    </row>
    <row r="156" spans="1:4">
      <c r="A156" s="130">
        <v>41274</v>
      </c>
      <c r="B156" s="131">
        <v>-2.9427537121874448E-4</v>
      </c>
      <c r="C156" s="131">
        <v>-2.2689342511192315E-2</v>
      </c>
      <c r="D156" s="131">
        <v>7.7051414977659678E-3</v>
      </c>
    </row>
    <row r="157" spans="1:4">
      <c r="A157" s="130">
        <v>41305</v>
      </c>
      <c r="B157" s="131">
        <v>-4.6197803962209783E-3</v>
      </c>
      <c r="C157" s="131">
        <v>-4.1006311197872666E-2</v>
      </c>
      <c r="D157" s="131">
        <v>-5.1653809794899603E-3</v>
      </c>
    </row>
    <row r="158" spans="1:4">
      <c r="A158" s="130">
        <v>41333</v>
      </c>
      <c r="B158" s="131">
        <v>5.7092649687958191E-3</v>
      </c>
      <c r="C158" s="131">
        <v>2.5640366212176174E-2</v>
      </c>
      <c r="D158" s="131">
        <v>2.3099780552084635E-3</v>
      </c>
    </row>
    <row r="159" spans="1:4">
      <c r="A159" s="130">
        <v>41362</v>
      </c>
      <c r="B159" s="131">
        <v>7.1823385674935182E-3</v>
      </c>
      <c r="C159" s="131">
        <v>1.4916696505676339E-2</v>
      </c>
      <c r="D159" s="131">
        <v>6.6782597764485571E-3</v>
      </c>
    </row>
    <row r="160" spans="1:4">
      <c r="A160" s="130">
        <v>41394</v>
      </c>
      <c r="B160" s="131">
        <v>1.0150777775901116E-2</v>
      </c>
      <c r="C160" s="131">
        <v>-1.5634913387750322E-2</v>
      </c>
      <c r="D160" s="131">
        <v>2.5458783618550106E-2</v>
      </c>
    </row>
    <row r="161" spans="1:4">
      <c r="A161" s="130">
        <v>41425</v>
      </c>
      <c r="B161" s="131">
        <v>-1.5442198644239527E-2</v>
      </c>
      <c r="C161" s="131">
        <v>-1.7682922176830384E-2</v>
      </c>
      <c r="D161" s="131">
        <v>-1.2811665973229988E-2</v>
      </c>
    </row>
    <row r="162" spans="1:4">
      <c r="A162" s="130">
        <v>41453</v>
      </c>
      <c r="B162" s="131">
        <v>-1.0156649918848614E-2</v>
      </c>
      <c r="C162" s="131">
        <v>-8.7382659396702637E-3</v>
      </c>
      <c r="D162" s="131">
        <v>-1.4725458853521564E-2</v>
      </c>
    </row>
    <row r="163" spans="1:4">
      <c r="A163" s="130">
        <v>41486</v>
      </c>
      <c r="B163" s="131">
        <v>2.9705409105001733E-3</v>
      </c>
      <c r="C163" s="131">
        <v>-7.9191260999788397E-3</v>
      </c>
      <c r="D163" s="131">
        <v>7.0893498038561518E-3</v>
      </c>
    </row>
    <row r="164" spans="1:4">
      <c r="A164" s="130">
        <v>41516</v>
      </c>
      <c r="B164" s="131">
        <v>-2.9470808382319404E-3</v>
      </c>
      <c r="C164" s="131">
        <v>2.5256068180368085E-3</v>
      </c>
      <c r="D164" s="131">
        <v>-5.3663463779751956E-3</v>
      </c>
    </row>
    <row r="165" spans="1:4">
      <c r="A165" s="130">
        <v>41547</v>
      </c>
      <c r="B165" s="131">
        <v>6.7877822370638E-3</v>
      </c>
      <c r="C165" s="131">
        <v>-6.6685022117766142E-3</v>
      </c>
      <c r="D165" s="131">
        <v>7.7388175128502382E-3</v>
      </c>
    </row>
    <row r="166" spans="1:4">
      <c r="A166" s="130">
        <v>41578</v>
      </c>
      <c r="B166" s="131">
        <v>8.328018267596906E-3</v>
      </c>
      <c r="C166" s="131">
        <v>5.3369700703887624E-3</v>
      </c>
      <c r="D166" s="131">
        <v>1.4139169530503183E-2</v>
      </c>
    </row>
    <row r="167" spans="1:4">
      <c r="A167" s="130">
        <v>41607</v>
      </c>
      <c r="B167" s="131">
        <v>-5.9874023123924851E-4</v>
      </c>
      <c r="C167" s="131">
        <v>-1.2704606785008225E-2</v>
      </c>
      <c r="D167" s="131">
        <v>3.1644763326724836E-3</v>
      </c>
    </row>
    <row r="168" spans="1:4">
      <c r="A168" s="130">
        <v>41639</v>
      </c>
      <c r="B168" s="131">
        <v>-6.6722228261526023E-3</v>
      </c>
      <c r="C168" s="131">
        <v>-2.1043494205847422E-2</v>
      </c>
      <c r="D168" s="131">
        <v>-5.8467352764880074E-3</v>
      </c>
    </row>
    <row r="169" spans="1:4">
      <c r="A169" s="130">
        <v>41670</v>
      </c>
      <c r="B169" s="131">
        <v>1.5320056518471918E-2</v>
      </c>
      <c r="C169" s="131">
        <v>3.5214928345761891E-2</v>
      </c>
      <c r="D169" s="131">
        <v>2.2124459023764548E-2</v>
      </c>
    </row>
    <row r="170" spans="1:4">
      <c r="A170" s="130">
        <v>41698</v>
      </c>
      <c r="B170" s="131">
        <v>3.9270166529937617E-3</v>
      </c>
      <c r="C170" s="131">
        <v>-9.6486000607551269E-3</v>
      </c>
      <c r="D170" s="131">
        <v>6.4986677731065697E-3</v>
      </c>
    </row>
    <row r="171" spans="1:4">
      <c r="A171" s="130">
        <v>41729</v>
      </c>
      <c r="B171" s="131">
        <v>1.7416947405591036E-3</v>
      </c>
      <c r="C171" s="131">
        <v>1.1703694143459984E-3</v>
      </c>
      <c r="D171" s="131">
        <v>9.3175259882488145E-3</v>
      </c>
    </row>
    <row r="172" spans="1:4">
      <c r="A172" s="130">
        <v>41759</v>
      </c>
      <c r="B172" s="131">
        <v>5.9650551847986967E-3</v>
      </c>
      <c r="C172" s="131">
        <v>4.9120654071476639E-3</v>
      </c>
      <c r="D172" s="131">
        <v>9.556287121648183E-3</v>
      </c>
    </row>
    <row r="173" spans="1:4">
      <c r="A173" s="130">
        <v>41789</v>
      </c>
      <c r="B173" s="131">
        <v>8.1765480927109974E-3</v>
      </c>
      <c r="C173" s="131">
        <v>1.9752973296042659E-2</v>
      </c>
      <c r="D173" s="131">
        <v>9.8070277199635431E-3</v>
      </c>
    </row>
    <row r="174" spans="1:4">
      <c r="A174" s="130">
        <v>41820</v>
      </c>
      <c r="B174" s="131">
        <v>4.1660795641350829E-3</v>
      </c>
      <c r="C174" s="131">
        <v>4.6259140223682367E-3</v>
      </c>
      <c r="D174" s="131">
        <v>1.0831631840363757E-2</v>
      </c>
    </row>
    <row r="175" spans="1:4">
      <c r="A175" s="130">
        <v>41851</v>
      </c>
      <c r="B175" s="131">
        <v>4.0026286617679411E-3</v>
      </c>
      <c r="C175" s="131">
        <v>1.3643901489079775E-2</v>
      </c>
      <c r="D175" s="131">
        <v>9.3594059642337375E-3</v>
      </c>
    </row>
    <row r="176" spans="1:4">
      <c r="A176" s="130">
        <v>41880</v>
      </c>
      <c r="B176" s="131">
        <v>1.3245812131454229E-2</v>
      </c>
      <c r="C176" s="131">
        <v>2.0413978928049061E-2</v>
      </c>
      <c r="D176" s="131">
        <v>1.8923713778829097E-2</v>
      </c>
    </row>
    <row r="177" spans="1:4">
      <c r="A177" s="130">
        <v>41912</v>
      </c>
      <c r="B177" s="131">
        <v>-2.174752639129056E-3</v>
      </c>
      <c r="C177" s="131">
        <v>8.2537901932048467E-3</v>
      </c>
      <c r="D177" s="131">
        <v>7.9396401625068957E-4</v>
      </c>
    </row>
    <row r="178" spans="1:4">
      <c r="A178" s="130">
        <v>41943</v>
      </c>
      <c r="B178" s="131">
        <v>6.5039189394673286E-3</v>
      </c>
      <c r="C178" s="131">
        <v>5.7477817690763291E-3</v>
      </c>
      <c r="D178" s="131">
        <v>2.6166108394496831E-3</v>
      </c>
    </row>
    <row r="179" spans="1:4">
      <c r="A179" s="130">
        <v>41971</v>
      </c>
      <c r="B179" s="131">
        <v>1.1334061240325939E-2</v>
      </c>
      <c r="C179" s="131">
        <v>-8.9886943621039132E-4</v>
      </c>
      <c r="D179" s="131">
        <v>1.3877192170653811E-2</v>
      </c>
    </row>
    <row r="180" spans="1:4">
      <c r="A180" s="130">
        <v>42004</v>
      </c>
      <c r="B180" s="131">
        <v>8.5068483694170517E-3</v>
      </c>
      <c r="C180" s="131">
        <v>2.3465537652732401E-2</v>
      </c>
      <c r="D180" s="131">
        <v>1.0980836022253661E-2</v>
      </c>
    </row>
    <row r="181" spans="1:4">
      <c r="A181" s="130">
        <v>42034</v>
      </c>
      <c r="B181" s="131">
        <v>2.14047340651152E-2</v>
      </c>
      <c r="C181" s="131">
        <v>6.9240691974786245E-2</v>
      </c>
      <c r="D181" s="131">
        <v>2.2919441121368879E-2</v>
      </c>
    </row>
    <row r="182" spans="1:4">
      <c r="A182" s="130">
        <v>42062</v>
      </c>
      <c r="B182" s="131">
        <v>-7.795806128760443E-3</v>
      </c>
      <c r="C182" s="131">
        <v>-5.3851212538576125E-3</v>
      </c>
      <c r="D182" s="131">
        <v>7.2773972602739765E-3</v>
      </c>
    </row>
    <row r="183" spans="1:4">
      <c r="A183" s="130">
        <v>42094</v>
      </c>
      <c r="B183" s="131">
        <v>7.5381697350458531E-3</v>
      </c>
      <c r="C183" s="131">
        <v>3.2789529307139985E-2</v>
      </c>
      <c r="D183" s="131">
        <v>1.2381649221656027E-2</v>
      </c>
    </row>
    <row r="184" spans="1:4">
      <c r="A184" s="130">
        <v>42124</v>
      </c>
      <c r="B184" s="131">
        <v>-7.6916736725846325E-3</v>
      </c>
      <c r="C184" s="131">
        <v>-3.1034973662981087E-2</v>
      </c>
      <c r="D184" s="131">
        <v>-1.4238294520636959E-2</v>
      </c>
    </row>
    <row r="185" spans="1:4">
      <c r="A185" s="130">
        <v>42153</v>
      </c>
      <c r="B185" s="131">
        <v>-6.8442631120798625E-3</v>
      </c>
      <c r="C185" s="131">
        <v>-1.8877248908103577E-3</v>
      </c>
      <c r="D185" s="131">
        <v>-1.5190295771741571E-2</v>
      </c>
    </row>
    <row r="186" spans="1:4">
      <c r="A186" s="130">
        <v>42185</v>
      </c>
      <c r="B186" s="131">
        <v>-1.3081450456417834E-2</v>
      </c>
      <c r="C186" s="131">
        <v>-1.8738452617258098E-2</v>
      </c>
      <c r="D186" s="131">
        <v>-2.568240481104863E-2</v>
      </c>
    </row>
    <row r="187" spans="1:4">
      <c r="A187" s="130">
        <v>42216</v>
      </c>
      <c r="B187" s="131">
        <v>1.2460524160061489E-2</v>
      </c>
      <c r="C187" s="131">
        <v>1.3264957488749684E-2</v>
      </c>
      <c r="D187" s="131">
        <v>2.3220593349072952E-2</v>
      </c>
    </row>
    <row r="188" spans="1:4">
      <c r="A188" s="130">
        <v>42247</v>
      </c>
      <c r="B188" s="131">
        <v>-2.0835588569106879E-3</v>
      </c>
      <c r="C188" s="131">
        <v>-9.3201412996373034E-3</v>
      </c>
      <c r="D188" s="131">
        <v>-8.0579168362167695E-3</v>
      </c>
    </row>
    <row r="189" spans="1:4">
      <c r="A189" s="130">
        <v>42277</v>
      </c>
      <c r="B189" s="131">
        <v>7.6426197388491405E-3</v>
      </c>
      <c r="C189" s="131">
        <v>1.1392383968606461E-2</v>
      </c>
      <c r="D189" s="131">
        <v>1.0336790951588865E-2</v>
      </c>
    </row>
    <row r="190" spans="1:4">
      <c r="A190" s="130">
        <v>42307</v>
      </c>
      <c r="B190" s="131">
        <v>2.2452082616561319E-3</v>
      </c>
      <c r="C190" s="131">
        <v>1.0097410034653928E-2</v>
      </c>
      <c r="D190" s="131">
        <v>1.0596907041700502E-2</v>
      </c>
    </row>
    <row r="191" spans="1:4">
      <c r="A191" s="130">
        <v>42338</v>
      </c>
      <c r="B191" s="131">
        <v>9.9661924604681928E-5</v>
      </c>
      <c r="C191" s="131">
        <v>2.4162705300989806E-2</v>
      </c>
      <c r="D191" s="131">
        <v>4.1987311090212823E-3</v>
      </c>
    </row>
    <row r="192" spans="1:4">
      <c r="A192" s="130">
        <v>42369</v>
      </c>
      <c r="B192" s="131">
        <v>-3.3483069679995313E-3</v>
      </c>
      <c r="C192" s="131">
        <v>-1.8883117085471052E-2</v>
      </c>
      <c r="D192" s="131">
        <v>-9.9934930181843594E-3</v>
      </c>
    </row>
    <row r="193" spans="1:4">
      <c r="A193" s="130">
        <v>42398</v>
      </c>
      <c r="B193" s="131">
        <v>1.9530750934043085E-2</v>
      </c>
      <c r="C193" s="131">
        <v>1.7617145157137838E-2</v>
      </c>
      <c r="D193" s="131">
        <v>1.957144443210828E-2</v>
      </c>
    </row>
    <row r="194" spans="1:4">
      <c r="A194" s="130">
        <v>42429</v>
      </c>
      <c r="B194" s="131">
        <v>1.1611650443119218E-2</v>
      </c>
      <c r="C194" s="131">
        <v>2.4883772668686452E-2</v>
      </c>
      <c r="D194" s="131">
        <v>9.6392574330739951E-3</v>
      </c>
    </row>
    <row r="195" spans="1:4">
      <c r="A195" s="130">
        <v>42460</v>
      </c>
      <c r="B195" s="131">
        <v>4.1234226131167222E-3</v>
      </c>
      <c r="C195" s="131">
        <v>-2.1178478602417464E-2</v>
      </c>
      <c r="D195" s="131">
        <v>4.7800858517224451E-3</v>
      </c>
    </row>
    <row r="196" spans="1:4">
      <c r="A196" s="130">
        <v>42489</v>
      </c>
      <c r="B196" s="131">
        <v>-2.664712829991576E-3</v>
      </c>
      <c r="C196" s="131">
        <v>7.4392507856172827E-3</v>
      </c>
      <c r="D196" s="131">
        <v>-1.1429650970575638E-2</v>
      </c>
    </row>
    <row r="197" spans="1:4">
      <c r="A197" s="130">
        <v>42521</v>
      </c>
      <c r="B197" s="131">
        <v>5.2500863182600886E-3</v>
      </c>
      <c r="C197" s="131">
        <v>1.3301138685770686E-2</v>
      </c>
      <c r="D197" s="131">
        <v>1.0380427465134298E-2</v>
      </c>
    </row>
    <row r="198" spans="1:4">
      <c r="A198" s="130">
        <v>42551</v>
      </c>
      <c r="B198" s="131">
        <v>2.2575916454450055E-2</v>
      </c>
      <c r="C198" s="131">
        <v>3.9093802538207739E-2</v>
      </c>
      <c r="D198" s="131">
        <v>2.3195532839561307E-2</v>
      </c>
    </row>
    <row r="199" spans="1:4">
      <c r="A199" s="130">
        <v>42580</v>
      </c>
      <c r="B199" s="131">
        <v>2.4139904716960572E-3</v>
      </c>
      <c r="C199" s="131">
        <v>-1.2832625732845146E-3</v>
      </c>
      <c r="D199" s="131">
        <v>8.0705130090284755E-3</v>
      </c>
    </row>
    <row r="200" spans="1:4">
      <c r="A200" s="130">
        <v>42613</v>
      </c>
      <c r="B200" s="131">
        <v>-4.4436975070616357E-3</v>
      </c>
      <c r="C200" s="131">
        <v>-4.7304321038919043E-3</v>
      </c>
      <c r="D200" s="131">
        <v>-3.3298881424308874E-3</v>
      </c>
    </row>
    <row r="201" spans="1:4">
      <c r="A201" s="130">
        <v>42643</v>
      </c>
      <c r="B201" s="131">
        <v>-1.8967652236642513E-3</v>
      </c>
      <c r="C201" s="131">
        <v>-2.5000676247801633E-3</v>
      </c>
      <c r="D201" s="131">
        <v>1.9862094342857142E-3</v>
      </c>
    </row>
    <row r="202" spans="1:4">
      <c r="A202" s="130">
        <v>42674</v>
      </c>
      <c r="B202" s="131">
        <v>-1.4846835868560304E-2</v>
      </c>
      <c r="C202" s="131">
        <v>-9.9638677083153174E-3</v>
      </c>
      <c r="D202" s="131">
        <v>-2.13626347945114E-2</v>
      </c>
    </row>
    <row r="203" spans="1:4">
      <c r="A203" s="130">
        <v>42704</v>
      </c>
      <c r="B203" s="131">
        <v>-1.8475410727595946E-2</v>
      </c>
      <c r="C203" s="131">
        <v>-1.4569654275535417E-2</v>
      </c>
      <c r="D203" s="131">
        <v>-1.5385599454169438E-2</v>
      </c>
    </row>
    <row r="204" spans="1:4">
      <c r="A204" s="130">
        <v>42734</v>
      </c>
      <c r="B204" s="131">
        <v>2.9115845212347843E-4</v>
      </c>
      <c r="C204" s="131">
        <v>-1.0397237825192063E-3</v>
      </c>
      <c r="D204" s="131">
        <v>6.436203155519655E-3</v>
      </c>
    </row>
    <row r="205" spans="1:4">
      <c r="A205" s="130">
        <v>42766</v>
      </c>
      <c r="B205" s="131">
        <v>-9.0048211797391555E-3</v>
      </c>
      <c r="C205" s="131">
        <v>-1.4137220447823007E-2</v>
      </c>
      <c r="D205" s="131">
        <v>-2.0646940332580129E-2</v>
      </c>
    </row>
    <row r="206" spans="1:4">
      <c r="A206" s="130">
        <v>42794</v>
      </c>
      <c r="B206" s="131">
        <v>7.8931390406800223E-3</v>
      </c>
      <c r="C206" s="131">
        <v>2.0963582068719559E-2</v>
      </c>
      <c r="D206" s="131">
        <v>1.1809208950849484E-2</v>
      </c>
    </row>
    <row r="207" spans="1:4">
      <c r="A207" s="130">
        <v>42825</v>
      </c>
      <c r="B207" s="131">
        <v>-2.5814449132269407E-3</v>
      </c>
      <c r="C207" s="131">
        <v>-5.0219954184657399E-3</v>
      </c>
      <c r="D207" s="131">
        <v>-6.0558633307378328E-3</v>
      </c>
    </row>
    <row r="208" spans="1:4">
      <c r="A208" s="130">
        <v>42853</v>
      </c>
      <c r="B208" s="131">
        <v>5.1664402692349143E-3</v>
      </c>
      <c r="C208" s="131">
        <v>-5.0852297985036323E-3</v>
      </c>
      <c r="D208" s="131">
        <v>5.14334698542718E-3</v>
      </c>
    </row>
    <row r="209" spans="1:4">
      <c r="A209" s="130">
        <v>42886</v>
      </c>
      <c r="B209" s="131">
        <v>3.5780717024310911E-3</v>
      </c>
      <c r="C209" s="131">
        <v>-1.5029699243539228E-2</v>
      </c>
      <c r="D209" s="131">
        <v>5.7420951649037495E-3</v>
      </c>
    </row>
    <row r="210" spans="1:4">
      <c r="A210" s="130">
        <v>42916</v>
      </c>
      <c r="B210" s="131">
        <v>-5.2879918383580199E-3</v>
      </c>
      <c r="C210" s="131">
        <v>-1.5422103026858239E-2</v>
      </c>
      <c r="D210" s="131">
        <v>-5.4850019275949511E-3</v>
      </c>
    </row>
    <row r="211" spans="1:4">
      <c r="A211" s="130">
        <v>42947</v>
      </c>
      <c r="B211" s="131">
        <v>5.0629555709352477E-4</v>
      </c>
      <c r="C211" s="131">
        <v>-1.4665242352937841E-2</v>
      </c>
      <c r="D211" s="131">
        <v>2.2298293013736639E-3</v>
      </c>
    </row>
    <row r="212" spans="1:4">
      <c r="A212" s="130">
        <v>42978</v>
      </c>
      <c r="B212" s="131">
        <v>8.4701865721481459E-3</v>
      </c>
      <c r="C212" s="131">
        <v>3.3345855519476778E-3</v>
      </c>
      <c r="D212" s="131">
        <v>8.4107910661850218E-3</v>
      </c>
    </row>
    <row r="213" spans="1:4">
      <c r="A213" s="130">
        <v>43007</v>
      </c>
      <c r="B213" s="131">
        <v>-7.9747856359100762E-3</v>
      </c>
      <c r="C213" s="131">
        <v>-6.4182250901443361E-3</v>
      </c>
      <c r="D213" s="131">
        <v>-4.8026295138332642E-3</v>
      </c>
    </row>
    <row r="214" spans="1:4">
      <c r="A214" s="130">
        <v>43039</v>
      </c>
      <c r="B214" s="131">
        <v>2.9025118559035203E-3</v>
      </c>
      <c r="C214" s="131">
        <v>9.3746979629198944E-3</v>
      </c>
      <c r="D214" s="131">
        <v>1.1128864447086852E-2</v>
      </c>
    </row>
    <row r="215" spans="1:4">
      <c r="A215" s="130">
        <v>43069</v>
      </c>
      <c r="B215" s="131">
        <v>8.8208713722130738E-4</v>
      </c>
      <c r="C215" s="131">
        <v>-9.1093222521317508E-3</v>
      </c>
      <c r="D215" s="131">
        <v>3.0386434599939905E-3</v>
      </c>
    </row>
    <row r="216" spans="1:4">
      <c r="A216" s="130">
        <v>43098</v>
      </c>
      <c r="B216" s="131">
        <v>-1.8339893594013868E-3</v>
      </c>
      <c r="C216" s="131">
        <v>-5.4358667730357024E-3</v>
      </c>
      <c r="D216" s="131">
        <v>-8.4756954799130608E-3</v>
      </c>
    </row>
    <row r="217" spans="1:4">
      <c r="A217" s="130">
        <v>43131</v>
      </c>
      <c r="B217" s="131">
        <v>-8.3331166636332991E-3</v>
      </c>
      <c r="C217" s="131">
        <v>-2.0268411783827347E-2</v>
      </c>
      <c r="D217" s="131">
        <v>-3.780605438245566E-3</v>
      </c>
    </row>
    <row r="218" spans="1:4">
      <c r="A218" s="130">
        <v>43159</v>
      </c>
      <c r="B218" s="131">
        <v>-1.3065726283957918E-3</v>
      </c>
      <c r="C218" s="131">
        <v>1.4407752972446702E-2</v>
      </c>
      <c r="D218" s="131">
        <v>2.158193328232502E-3</v>
      </c>
    </row>
    <row r="219" spans="1:4">
      <c r="A219" s="130">
        <v>43189</v>
      </c>
      <c r="B219" s="131">
        <v>9.837274222906681E-3</v>
      </c>
      <c r="C219" s="131">
        <v>6.9432313782661036E-3</v>
      </c>
      <c r="D219" s="131">
        <v>1.5882613691626454E-2</v>
      </c>
    </row>
    <row r="220" spans="1:4">
      <c r="A220" s="130">
        <v>43220</v>
      </c>
      <c r="B220" s="131">
        <v>-6.2274621439844966E-3</v>
      </c>
      <c r="C220" s="131">
        <v>-1.2825164593479898E-3</v>
      </c>
      <c r="D220" s="131">
        <v>-3.8491600349923934E-3</v>
      </c>
    </row>
    <row r="221" spans="1:4">
      <c r="A221" s="130">
        <v>43251</v>
      </c>
      <c r="B221" s="131">
        <v>-1.5805192823350464E-4</v>
      </c>
      <c r="C221" s="131">
        <v>2.2470358002101991E-2</v>
      </c>
      <c r="D221" s="131">
        <v>-1.2289548185380073E-2</v>
      </c>
    </row>
    <row r="222" spans="1:4">
      <c r="A222" s="130">
        <v>43280</v>
      </c>
      <c r="B222" s="131">
        <v>1.4488566678477715E-3</v>
      </c>
      <c r="C222" s="131">
        <v>-3.0636524525824546E-3</v>
      </c>
      <c r="D222" s="131">
        <v>7.5327304565580046E-3</v>
      </c>
    </row>
    <row r="223" spans="1:4">
      <c r="A223" s="130">
        <v>43312</v>
      </c>
      <c r="B223" s="131">
        <v>-4.444787960862443E-3</v>
      </c>
      <c r="C223" s="131">
        <v>-6.2471150001060672E-3</v>
      </c>
      <c r="D223" s="131">
        <v>-3.7093604942850847E-3</v>
      </c>
    </row>
    <row r="224" spans="1:4">
      <c r="A224" s="130">
        <v>43343</v>
      </c>
      <c r="B224" s="131">
        <v>-1.1339269409886934E-3</v>
      </c>
      <c r="C224" s="131">
        <v>3.6334518198044398E-3</v>
      </c>
      <c r="D224" s="131">
        <v>-5.719013822916068E-3</v>
      </c>
    </row>
    <row r="225" spans="1:4">
      <c r="A225" s="130">
        <v>43371</v>
      </c>
      <c r="B225" s="149">
        <v>-6.772970298330361E-3</v>
      </c>
      <c r="C225" s="149">
        <v>-8.4787666098029915E-3</v>
      </c>
      <c r="D225" s="149">
        <v>-1.7618537946077106E-3</v>
      </c>
    </row>
    <row r="226" spans="1:4">
      <c r="A226" s="130">
        <v>43404</v>
      </c>
      <c r="B226" s="149">
        <v>-2.4468283263363896E-3</v>
      </c>
      <c r="C226" s="149">
        <v>1.3853356590086071E-2</v>
      </c>
      <c r="D226" s="149">
        <v>-3.3492816763170503E-4</v>
      </c>
    </row>
    <row r="227" spans="1:4">
      <c r="A227" s="130">
        <v>43434</v>
      </c>
      <c r="B227" s="149">
        <v>4.5697769361059525E-3</v>
      </c>
      <c r="C227" s="149">
        <v>5.5256714396348114E-3</v>
      </c>
      <c r="D227" s="149">
        <v>5.5491333478012205E-3</v>
      </c>
    </row>
    <row r="228" spans="1:4">
      <c r="A228" s="130">
        <v>43465</v>
      </c>
      <c r="B228" s="149">
        <v>1.3473190550509067E-2</v>
      </c>
      <c r="C228" s="149">
        <v>1.4124576735696606E-2</v>
      </c>
      <c r="D228" s="149">
        <v>9.3736430509160258E-3</v>
      </c>
    </row>
    <row r="229" spans="1:4">
      <c r="A229" s="130">
        <v>43496</v>
      </c>
      <c r="B229" s="149">
        <v>6.3323215365131717E-3</v>
      </c>
      <c r="C229" s="149">
        <v>1.026001034334712E-2</v>
      </c>
      <c r="D229" s="149">
        <v>1.0829319279851288E-2</v>
      </c>
    </row>
    <row r="230" spans="1:4">
      <c r="A230" s="130">
        <v>43524</v>
      </c>
      <c r="B230" s="149">
        <v>-3.2060890889443914E-3</v>
      </c>
      <c r="C230" s="149">
        <v>-1.5993952069403969E-3</v>
      </c>
      <c r="D230" s="149">
        <v>-4.0780071615839032E-3</v>
      </c>
    </row>
    <row r="231" spans="1:4">
      <c r="A231" s="130">
        <v>43553</v>
      </c>
      <c r="B231" s="149">
        <v>1.668677142779864E-2</v>
      </c>
      <c r="C231" s="149">
        <v>2.6954467043590467E-2</v>
      </c>
      <c r="D231" s="149">
        <v>1.8339016898381202E-2</v>
      </c>
    </row>
    <row r="232" spans="1:4">
      <c r="A232" s="130">
        <v>43585</v>
      </c>
      <c r="B232" s="149">
        <v>-4.2096347003295741E-3</v>
      </c>
      <c r="C232" s="149">
        <v>-3.0771115411547508E-3</v>
      </c>
      <c r="D232" s="149">
        <v>-6.5894299062899543E-4</v>
      </c>
    </row>
    <row r="233" spans="1:4">
      <c r="A233" s="130">
        <v>43616</v>
      </c>
      <c r="B233" s="131">
        <v>1.538053821731946E-2</v>
      </c>
      <c r="C233" s="131">
        <v>2.2975711964281234E-2</v>
      </c>
      <c r="D233" s="131">
        <v>1.1007363325723793E-2</v>
      </c>
    </row>
    <row r="234" spans="1:4">
      <c r="A234" s="130">
        <v>43644</v>
      </c>
      <c r="B234" s="131">
        <v>1.157141864855934E-2</v>
      </c>
      <c r="C234" s="131">
        <v>1.3395005766572629E-3</v>
      </c>
      <c r="D234" s="131">
        <v>2.3007473964490939E-2</v>
      </c>
    </row>
    <row r="235" spans="1:4">
      <c r="A235" s="130">
        <v>43677</v>
      </c>
      <c r="B235" s="131">
        <v>5.4079304522248973E-3</v>
      </c>
      <c r="C235" s="131">
        <v>1.7996980591065592E-2</v>
      </c>
      <c r="D235" s="131">
        <v>1.7091526230401791E-2</v>
      </c>
    </row>
    <row r="236" spans="1:4">
      <c r="A236" s="130">
        <v>43707</v>
      </c>
      <c r="B236" s="131">
        <v>2.6749339544836985E-2</v>
      </c>
      <c r="C236" s="131">
        <v>3.7956927126063071E-2</v>
      </c>
      <c r="D236" s="131">
        <v>2.4913022187987431E-2</v>
      </c>
    </row>
    <row r="237" spans="1:4">
      <c r="A237" s="130">
        <v>43738</v>
      </c>
      <c r="B237" s="131">
        <v>-8.4224508656772622E-3</v>
      </c>
      <c r="C237" s="131">
        <v>-3.0132843172827302E-3</v>
      </c>
      <c r="D237" s="131">
        <v>-3.891212630804435E-3</v>
      </c>
    </row>
    <row r="238" spans="1:4">
      <c r="A238" s="130">
        <v>43769</v>
      </c>
      <c r="B238" s="131">
        <v>-6.4825505756845704E-3</v>
      </c>
      <c r="C238" s="131">
        <v>-1.75772978855415E-2</v>
      </c>
      <c r="D238" s="131">
        <v>-1.1212501761389415E-2</v>
      </c>
    </row>
    <row r="239" spans="1:4">
      <c r="A239" s="130">
        <v>43798</v>
      </c>
      <c r="B239" s="131">
        <v>-6.0389117477959147E-3</v>
      </c>
      <c r="C239" s="131">
        <v>1.2781414319880011E-4</v>
      </c>
      <c r="D239" s="131">
        <v>-8.8590507332168139E-3</v>
      </c>
    </row>
    <row r="240" spans="1:4">
      <c r="A240" s="130">
        <v>43830</v>
      </c>
      <c r="B240" s="131">
        <v>-8.4737302012884656E-3</v>
      </c>
      <c r="C240" s="131">
        <v>-1.4997761972195787E-2</v>
      </c>
      <c r="D240" s="131">
        <v>-1.0310886887165343E-2</v>
      </c>
    </row>
    <row r="241" spans="1:4">
      <c r="A241" s="130">
        <v>43861</v>
      </c>
      <c r="B241" s="131">
        <v>2.0955864797925695E-2</v>
      </c>
      <c r="C241" s="131">
        <v>2.9293291298079078E-2</v>
      </c>
      <c r="D241" s="131">
        <v>2.549079163262476E-2</v>
      </c>
    </row>
    <row r="242" spans="1:4">
      <c r="A242" s="130">
        <v>43889</v>
      </c>
      <c r="B242" s="131">
        <v>1.429216325418425E-2</v>
      </c>
      <c r="C242" s="131">
        <v>1.8903820912113341E-2</v>
      </c>
      <c r="D242" s="131">
        <v>4.7844599433322834E-3</v>
      </c>
    </row>
    <row r="243" spans="1:4">
      <c r="A243" s="130">
        <v>43921</v>
      </c>
      <c r="B243" s="131">
        <v>-1.1718088257553182E-3</v>
      </c>
      <c r="C243" s="131">
        <v>-5.0161205372885112E-3</v>
      </c>
      <c r="D243" s="131">
        <v>-2.6900594309150049E-2</v>
      </c>
    </row>
    <row r="244" spans="1:4">
      <c r="A244" s="130">
        <v>43951</v>
      </c>
      <c r="B244" s="131">
        <v>7.9082006434946974E-3</v>
      </c>
      <c r="C244" s="131">
        <v>1.3698625962386999E-2</v>
      </c>
      <c r="D244" s="131">
        <v>6.6093332351460565E-3</v>
      </c>
    </row>
    <row r="245" spans="1:4">
      <c r="A245" s="130">
        <v>43980</v>
      </c>
      <c r="B245" s="131">
        <v>-1.9057784716731891E-3</v>
      </c>
      <c r="C245" s="131">
        <v>-1.3368606967043617E-2</v>
      </c>
      <c r="D245" s="131">
        <v>6.3152258632429362E-4</v>
      </c>
    </row>
    <row r="246" spans="1:4">
      <c r="A246" s="130">
        <v>44012</v>
      </c>
      <c r="B246" s="131">
        <v>2.2934956105346948E-3</v>
      </c>
      <c r="C246" s="131">
        <v>-3.2705080523330187E-3</v>
      </c>
      <c r="D246" s="131">
        <v>1.0715671714341497E-2</v>
      </c>
    </row>
    <row r="247" spans="1:4">
      <c r="A247" s="130">
        <v>44043</v>
      </c>
      <c r="B247" s="131">
        <v>8.8026364115024007E-3</v>
      </c>
      <c r="C247" s="131">
        <v>-1.5698193843339078E-2</v>
      </c>
      <c r="D247" s="131">
        <v>1.083510164725905E-2</v>
      </c>
    </row>
    <row r="248" spans="1:4">
      <c r="A248" s="130">
        <v>44074</v>
      </c>
      <c r="B248" s="131">
        <v>-1.0730674475577235E-2</v>
      </c>
      <c r="C248" s="131">
        <v>-1.57072396260538E-2</v>
      </c>
      <c r="D248" s="131">
        <v>-8.3694616189183366E-3</v>
      </c>
    </row>
    <row r="249" spans="1:4">
      <c r="A249" s="130">
        <v>44104</v>
      </c>
      <c r="B249" s="131">
        <v>7.010303520510794E-3</v>
      </c>
      <c r="C249" s="131">
        <v>1.7642679419224795E-2</v>
      </c>
      <c r="D249" s="131">
        <v>1.427331540278385E-2</v>
      </c>
    </row>
    <row r="250" spans="1:4">
      <c r="A250" s="130">
        <v>44134</v>
      </c>
      <c r="B250" s="131">
        <v>-1.2825642569645444E-3</v>
      </c>
      <c r="C250" s="131">
        <v>4.8613084527111793E-3</v>
      </c>
      <c r="D250" s="131">
        <v>9.655847697049311E-3</v>
      </c>
    </row>
    <row r="251" spans="1:4">
      <c r="A251" s="130">
        <v>44165</v>
      </c>
      <c r="B251" s="131">
        <v>1.1860361106345854E-3</v>
      </c>
      <c r="C251" s="131">
        <v>-1.0878973006681383E-2</v>
      </c>
      <c r="D251" s="131">
        <v>9.2027823180119474E-4</v>
      </c>
    </row>
    <row r="252" spans="1:4">
      <c r="A252" s="130">
        <v>44196</v>
      </c>
      <c r="B252" s="131">
        <v>2.8229085466772205E-4</v>
      </c>
      <c r="C252" s="131">
        <v>-9.0512424888834885E-3</v>
      </c>
      <c r="D252" s="131">
        <v>1.4484100027819496E-3</v>
      </c>
    </row>
    <row r="253" spans="1:4">
      <c r="A253" s="130">
        <v>44225</v>
      </c>
      <c r="B253" s="131">
        <v>-8.257400369548069E-3</v>
      </c>
      <c r="C253" s="131">
        <v>-5.7735275576546166E-3</v>
      </c>
      <c r="D253" s="131">
        <v>-5.9000233705678437E-3</v>
      </c>
    </row>
    <row r="254" spans="1:4">
      <c r="A254" s="130">
        <v>44253</v>
      </c>
      <c r="B254" s="131">
        <v>-2.2275628704908384E-2</v>
      </c>
      <c r="C254" s="131">
        <v>-2.3276347254908035E-2</v>
      </c>
      <c r="D254" s="131">
        <v>-1.9602911174320753E-2</v>
      </c>
    </row>
    <row r="255" spans="1:4">
      <c r="A255" s="130">
        <v>44286</v>
      </c>
      <c r="B255" s="131">
        <v>-2.7378570779374536E-3</v>
      </c>
      <c r="C255" s="131">
        <v>1.118514819275887E-2</v>
      </c>
      <c r="D255" s="131">
        <v>1.9448607794728173E-3</v>
      </c>
    </row>
    <row r="256" spans="1:4">
      <c r="A256" s="130">
        <v>44316</v>
      </c>
      <c r="B256" s="131">
        <v>-5.0278940599167833E-4</v>
      </c>
      <c r="C256" s="131">
        <v>-1.2416731947441251E-2</v>
      </c>
      <c r="D256" s="131">
        <v>-1.12001575283614E-2</v>
      </c>
    </row>
    <row r="257" spans="1:4">
      <c r="A257" s="130">
        <v>44347</v>
      </c>
      <c r="B257" s="131">
        <v>1.183327681364149E-3</v>
      </c>
      <c r="C257" s="131">
        <v>-6.6177826370368287E-3</v>
      </c>
      <c r="D257" s="131">
        <v>-1.5939140034203678E-4</v>
      </c>
    </row>
    <row r="258" spans="1:4">
      <c r="A258" s="130">
        <v>44377</v>
      </c>
      <c r="B258" s="131">
        <v>5.039827428122293E-3</v>
      </c>
      <c r="C258" s="131">
        <v>2.009965680882542E-2</v>
      </c>
      <c r="D258" s="131">
        <v>4.6093107289482066E-3</v>
      </c>
    </row>
    <row r="259" spans="1:4">
      <c r="A259" s="130">
        <v>44407</v>
      </c>
      <c r="B259" s="131">
        <v>1.4346208945558766E-2</v>
      </c>
      <c r="C259" s="131">
        <v>1.6356789078965206E-2</v>
      </c>
      <c r="D259" s="131">
        <v>1.8633581744520528E-2</v>
      </c>
    </row>
    <row r="260" spans="1:4">
      <c r="A260" s="130">
        <v>44439</v>
      </c>
      <c r="B260" s="131">
        <v>-3.6868959106873826E-3</v>
      </c>
      <c r="C260" s="131">
        <v>-1.2335042252286635E-3</v>
      </c>
      <c r="D260" s="131">
        <v>-6.0709053122633702E-3</v>
      </c>
    </row>
    <row r="261" spans="1:4">
      <c r="A261" s="130">
        <v>44469</v>
      </c>
      <c r="B261" s="131">
        <v>-1.2677344800001582E-2</v>
      </c>
      <c r="C261" s="131">
        <v>-4.4519061902859739E-3</v>
      </c>
      <c r="D261" s="131">
        <v>-1.2039114641907121E-2</v>
      </c>
    </row>
    <row r="262" spans="1:4">
      <c r="A262" s="130">
        <v>44498</v>
      </c>
      <c r="B262" s="131">
        <v>-2.4623077119314378E-3</v>
      </c>
      <c r="C262" s="131">
        <v>-2.6806477299528651E-3</v>
      </c>
      <c r="D262" s="131">
        <v>-6.5905828112116467E-3</v>
      </c>
    </row>
    <row r="263" spans="1:4">
      <c r="A263" s="130">
        <v>44530</v>
      </c>
      <c r="B263" s="131">
        <v>1.1655526708280401E-2</v>
      </c>
      <c r="C263" s="131">
        <v>2.738851083921634E-2</v>
      </c>
      <c r="D263" s="131">
        <v>1.7806361048240234E-2</v>
      </c>
    </row>
    <row r="264" spans="1:4">
      <c r="A264" s="130">
        <v>44561</v>
      </c>
      <c r="B264" s="131">
        <v>-1.0378621495799621E-2</v>
      </c>
      <c r="C264" s="131">
        <v>-1.6356929192005463E-2</v>
      </c>
      <c r="D264" s="131">
        <v>-1.6627809042087889E-2</v>
      </c>
    </row>
    <row r="265" spans="1:4">
      <c r="A265" s="130">
        <v>44592</v>
      </c>
      <c r="B265" s="131">
        <v>-1.5658654612482829E-2</v>
      </c>
      <c r="C265" s="131">
        <v>-6.9251683328409664E-3</v>
      </c>
      <c r="D265" s="131">
        <v>-1.0324634853748453E-2</v>
      </c>
    </row>
    <row r="266" spans="1:4">
      <c r="A266" s="130">
        <v>44620</v>
      </c>
      <c r="B266" s="131">
        <v>-1.2129333888331182E-2</v>
      </c>
      <c r="C266" s="131">
        <v>-1.2547542004344521E-2</v>
      </c>
      <c r="D266" s="131">
        <v>-1.9150978208990053E-2</v>
      </c>
    </row>
    <row r="267" spans="1:4">
      <c r="A267" s="130">
        <v>44651</v>
      </c>
      <c r="B267" s="131">
        <v>-2.3715905102754963E-2</v>
      </c>
      <c r="C267" s="131">
        <v>-2.5036784132668286E-2</v>
      </c>
      <c r="D267" s="131">
        <v>-2.3765189843107673E-2</v>
      </c>
    </row>
    <row r="268" spans="1:4">
      <c r="A268" s="130">
        <v>44680</v>
      </c>
      <c r="B268" s="131">
        <v>-2.9514202808703271E-2</v>
      </c>
      <c r="C268" s="131">
        <v>-7.307902532130919E-3</v>
      </c>
      <c r="D268" s="131">
        <v>-3.8215284201336533E-2</v>
      </c>
    </row>
    <row r="269" spans="1:4">
      <c r="A269" s="130">
        <v>44712</v>
      </c>
      <c r="B269" s="131">
        <v>-7.5512137800340714E-3</v>
      </c>
      <c r="C269" s="131">
        <v>-1.5883936018865404E-2</v>
      </c>
      <c r="D269" s="131">
        <v>-1.8421863660313946E-2</v>
      </c>
    </row>
    <row r="270" spans="1:4">
      <c r="A270" s="130">
        <v>44742</v>
      </c>
      <c r="B270" s="131">
        <v>-1.2509484778494041E-2</v>
      </c>
      <c r="C270" s="131">
        <v>-7.597706932072114E-3</v>
      </c>
      <c r="D270" s="131">
        <v>-1.8874164311487803E-2</v>
      </c>
    </row>
    <row r="271" spans="1:4">
      <c r="A271" s="130">
        <v>44771</v>
      </c>
      <c r="B271" s="131">
        <v>2.0837423345260446E-2</v>
      </c>
      <c r="C271" s="131">
        <v>4.3536940843379494E-2</v>
      </c>
      <c r="D271" s="131">
        <v>4.1601941812936256E-2</v>
      </c>
    </row>
    <row r="272" spans="1:4">
      <c r="A272" s="130">
        <v>44804</v>
      </c>
      <c r="B272" s="131">
        <v>-3.029657599682372E-2</v>
      </c>
      <c r="C272" s="131">
        <v>-3.0107721279622853E-2</v>
      </c>
      <c r="D272" s="131">
        <v>-5.211463211059026E-2</v>
      </c>
    </row>
    <row r="273" spans="1:4">
      <c r="A273" s="130">
        <v>44834</v>
      </c>
      <c r="B273" s="131">
        <v>-3.2629255653768736E-2</v>
      </c>
      <c r="C273" s="131">
        <v>-1.5447432467767579E-2</v>
      </c>
      <c r="D273" s="131">
        <v>-3.8274036171087114E-2</v>
      </c>
    </row>
    <row r="274" spans="1:4">
      <c r="A274" s="130">
        <v>44865</v>
      </c>
      <c r="B274" s="131">
        <v>-8.0902225141853863E-3</v>
      </c>
      <c r="C274" s="131">
        <v>-1.9387525792150976E-2</v>
      </c>
      <c r="D274" s="131">
        <v>1.7895852378598234E-3</v>
      </c>
    </row>
    <row r="275" spans="1:4">
      <c r="A275" s="130">
        <v>44895</v>
      </c>
      <c r="B275" s="131">
        <v>1.4307811291569966E-2</v>
      </c>
      <c r="C275" s="131">
        <v>-3.1041666666666856E-3</v>
      </c>
      <c r="D275" s="131">
        <v>2.4082741959836861E-2</v>
      </c>
    </row>
    <row r="276" spans="1:4">
      <c r="A276" s="130">
        <v>44925</v>
      </c>
      <c r="B276" s="131">
        <v>-1.4314135345594487E-2</v>
      </c>
      <c r="C276" s="131">
        <v>-2.8170780129986812E-2</v>
      </c>
      <c r="D276" s="131">
        <v>-4.7036030224843317E-2</v>
      </c>
    </row>
    <row r="277" spans="1:4">
      <c r="A277" s="130">
        <v>44957</v>
      </c>
      <c r="B277" s="131">
        <v>1.4406416090017304E-2</v>
      </c>
      <c r="C277" s="131">
        <v>8.7736275079027433E-3</v>
      </c>
      <c r="D277" s="131">
        <v>2.5386389777562655E-2</v>
      </c>
    </row>
    <row r="278" spans="1:4">
      <c r="A278" s="130">
        <v>44985</v>
      </c>
      <c r="B278" s="131">
        <v>-1.7561082502465235E-2</v>
      </c>
      <c r="C278" s="131">
        <v>-9.5713158960584518E-3</v>
      </c>
      <c r="D278" s="131">
        <v>-2.3320225195914746E-2</v>
      </c>
    </row>
    <row r="279" spans="1:4">
      <c r="A279" s="130">
        <v>45016</v>
      </c>
      <c r="B279" s="131">
        <v>2.3966400199850125E-2</v>
      </c>
      <c r="C279" s="131">
        <v>7.2747621712365767E-3</v>
      </c>
      <c r="D279" s="131">
        <v>2.4142568995665643E-2</v>
      </c>
    </row>
    <row r="280" spans="1:4">
      <c r="A280" s="130">
        <v>45044</v>
      </c>
      <c r="B280" s="131">
        <v>2.6792657504885777E-3</v>
      </c>
      <c r="C280" s="131">
        <v>-1.2393162393162358E-2</v>
      </c>
      <c r="D280" s="131">
        <v>-8.9847598485879037E-4</v>
      </c>
    </row>
    <row r="281" spans="1:4">
      <c r="A281" s="130">
        <v>45077</v>
      </c>
      <c r="B281" s="131">
        <v>-1.0742736975653464E-2</v>
      </c>
      <c r="C281" s="131">
        <v>1.471224578104716E-2</v>
      </c>
      <c r="D281" s="131">
        <v>4.1298177275008278E-3</v>
      </c>
    </row>
    <row r="282" spans="1:4">
      <c r="A282" s="130">
        <v>45107</v>
      </c>
      <c r="B282" s="131">
        <v>-2.5649697166674236E-3</v>
      </c>
      <c r="C282" s="131">
        <v>-2.7014925373134241E-2</v>
      </c>
      <c r="D282" s="131">
        <v>-2.8103337206684662E-3</v>
      </c>
    </row>
    <row r="283" spans="1:4">
      <c r="A283" s="130">
        <v>45138</v>
      </c>
      <c r="B283" s="131">
        <v>-4.9141563811378654E-3</v>
      </c>
      <c r="C283" s="131">
        <v>-5.0840400587294134E-3</v>
      </c>
      <c r="D283" s="131">
        <v>-1.7161145131833167E-3</v>
      </c>
    </row>
    <row r="284" spans="1:4">
      <c r="A284" s="130">
        <v>45169</v>
      </c>
      <c r="B284" s="131">
        <v>-4.3012084979842423E-3</v>
      </c>
      <c r="C284" s="131">
        <v>-1.0792713816877731E-3</v>
      </c>
      <c r="D284" s="131">
        <v>3.3739357328492234E-3</v>
      </c>
    </row>
    <row r="285" spans="1:4">
      <c r="A285" s="130">
        <v>45198</v>
      </c>
      <c r="B285" s="131">
        <v>-1.89E-2</v>
      </c>
      <c r="C285" s="131">
        <v>-4.1999999999999997E-3</v>
      </c>
      <c r="D285" s="131">
        <v>-2.69E-2</v>
      </c>
    </row>
    <row r="286" spans="1:4">
      <c r="A286" s="130">
        <v>45230</v>
      </c>
      <c r="B286" s="131">
        <v>-8.6999999999999994E-3</v>
      </c>
      <c r="C286" s="131">
        <v>-1.0800000000000001E-2</v>
      </c>
      <c r="D286" s="131">
        <v>4.0000000000000001E-3</v>
      </c>
    </row>
    <row r="287" spans="1:4">
      <c r="A287" s="130">
        <v>45260</v>
      </c>
      <c r="B287" s="131">
        <v>2.9000000000000001E-2</v>
      </c>
      <c r="C287" s="131">
        <v>1.15E-2</v>
      </c>
      <c r="D287" s="131">
        <v>3.0300000000000001E-2</v>
      </c>
    </row>
    <row r="288" spans="1:4">
      <c r="A288" s="130">
        <v>45289</v>
      </c>
      <c r="B288" s="131">
        <v>2.9000000000000001E-2</v>
      </c>
      <c r="C288" s="131">
        <v>3.27E-2</v>
      </c>
      <c r="D288" s="131">
        <v>3.5799999999999998E-2</v>
      </c>
    </row>
    <row r="289" spans="1:4">
      <c r="A289" s="130">
        <v>45322</v>
      </c>
      <c r="B289" s="131">
        <v>-5.0000000000000001E-3</v>
      </c>
      <c r="C289" s="131">
        <v>-1.1999999999999999E-3</v>
      </c>
      <c r="D289" s="131">
        <v>-4.3E-3</v>
      </c>
    </row>
    <row r="290" spans="1:4">
      <c r="A290" s="130">
        <v>45351</v>
      </c>
      <c r="B290" s="131">
        <v>-9.4269858584368916E-3</v>
      </c>
      <c r="C290" s="131">
        <v>-1.0597219838681993E-2</v>
      </c>
      <c r="D290" s="131">
        <v>-1.1856520066500937E-2</v>
      </c>
    </row>
    <row r="291" spans="1:4">
      <c r="A291" s="130">
        <v>45380</v>
      </c>
      <c r="B291" s="131">
        <v>6.8633203145525333E-3</v>
      </c>
      <c r="C291" s="131">
        <v>3.9677377390399341E-3</v>
      </c>
      <c r="D291" s="131">
        <v>1.0380511766521256E-2</v>
      </c>
    </row>
    <row r="292" spans="1:4">
      <c r="A292" s="130">
        <v>45412</v>
      </c>
      <c r="B292" s="131">
        <v>-1.9806005944628526E-2</v>
      </c>
      <c r="C292" s="131">
        <v>-1.803260986934458E-2</v>
      </c>
      <c r="D292" s="131">
        <v>-1.4293183404603386E-2</v>
      </c>
    </row>
    <row r="293" spans="1:4">
      <c r="A293" s="130">
        <v>45443</v>
      </c>
      <c r="B293" s="131">
        <v>4.6317452007755876E-3</v>
      </c>
      <c r="C293" s="131">
        <v>-5.6960633384649292E-3</v>
      </c>
      <c r="D293" s="131">
        <v>-1.2703367842845073E-3</v>
      </c>
    </row>
    <row r="294" spans="1:4">
      <c r="A294" s="130">
        <v>45471</v>
      </c>
      <c r="B294" s="131">
        <v>7.2202963191944662E-3</v>
      </c>
      <c r="C294" s="131">
        <v>1.4775165335869573E-2</v>
      </c>
      <c r="D294" s="131">
        <v>1.9699360012834896E-3</v>
      </c>
    </row>
    <row r="295" spans="1:4">
      <c r="A295" s="130">
        <v>45504</v>
      </c>
      <c r="B295" s="131">
        <v>1.7463170817257057E-2</v>
      </c>
      <c r="C295" s="131">
        <v>1.7241003509230888E-2</v>
      </c>
      <c r="D295" s="131">
        <v>2.2742466914422221E-2</v>
      </c>
    </row>
    <row r="296" spans="1:4">
      <c r="A296" s="130">
        <v>45534</v>
      </c>
      <c r="B296" s="131">
        <v>9.493111784300028E-3</v>
      </c>
      <c r="C296" s="131">
        <v>2.4426826655238312E-3</v>
      </c>
      <c r="D296" s="131">
        <v>3.8892265500333248E-3</v>
      </c>
    </row>
    <row r="297" spans="1:4">
      <c r="A297" s="130">
        <v>45565</v>
      </c>
      <c r="B297" s="256">
        <v>8.4967515559235957E-3</v>
      </c>
      <c r="C297" s="256">
        <v>9.6400478796169736E-3</v>
      </c>
      <c r="D297" s="256">
        <v>1.3061002432496886E-2</v>
      </c>
    </row>
    <row r="298" spans="1:4">
      <c r="A298" s="130">
        <v>45596</v>
      </c>
      <c r="B298" s="256">
        <v>-1.8107438313866551E-2</v>
      </c>
      <c r="C298" s="256">
        <v>-1.1749761829152106E-2</v>
      </c>
      <c r="D298" s="256">
        <v>-1.0013726462522953E-2</v>
      </c>
    </row>
    <row r="299" spans="1:4">
      <c r="A299" s="130">
        <v>45625</v>
      </c>
      <c r="B299" s="256">
        <v>8.3089596665208293E-3</v>
      </c>
      <c r="C299" s="256">
        <v>3.2947729220222877E-2</v>
      </c>
      <c r="D299" s="256">
        <v>2.3118375663550735E-2</v>
      </c>
    </row>
    <row r="300" spans="1:4">
      <c r="A300" s="130">
        <v>45657</v>
      </c>
      <c r="B300" s="256">
        <v>-1.0871888707429507E-2</v>
      </c>
      <c r="C300" s="256">
        <v>-9.4363100916671234E-3</v>
      </c>
      <c r="D300" s="256">
        <v>-1.403241824904417E-2</v>
      </c>
    </row>
    <row r="301" spans="1:4">
      <c r="A301" s="130">
        <v>45688</v>
      </c>
      <c r="B301" s="256">
        <v>-4.8192666934631327E-4</v>
      </c>
      <c r="C301" s="256">
        <v>6.4903795825217866E-4</v>
      </c>
      <c r="D301" s="256">
        <v>-2.0464499851166789E-3</v>
      </c>
    </row>
    <row r="302" spans="1:4">
      <c r="A302" s="130">
        <v>45716</v>
      </c>
      <c r="B302" s="256">
        <v>1.1245332462708335E-2</v>
      </c>
      <c r="C302" s="256">
        <v>1.5022806209984592E-2</v>
      </c>
      <c r="D302" s="256">
        <v>7.0312319680701819E-3</v>
      </c>
    </row>
    <row r="303" spans="1:4">
      <c r="A303" s="130">
        <v>45747</v>
      </c>
      <c r="B303" s="256">
        <v>-5.3538135230829552E-3</v>
      </c>
      <c r="C303" s="256">
        <v>-3.0631596306068543E-2</v>
      </c>
      <c r="D303" s="256">
        <v>-1.7988891871390415E-2</v>
      </c>
    </row>
    <row r="304" spans="1:4">
      <c r="A304" s="130">
        <v>45777</v>
      </c>
      <c r="B304" s="256">
        <v>9.9290627687016325E-3</v>
      </c>
      <c r="C304" s="256">
        <v>-1.5076766044315976E-2</v>
      </c>
      <c r="D304" s="256">
        <v>1.9639349795509558E-2</v>
      </c>
    </row>
    <row r="305" spans="1:1021 1025:2045 2049:3069 3073:4093 4097:5117 5121:6141 6145:7165 7169:8189 8193:9213 9217:10237 10241:11261 11265:12285 12289:13309 13313:14333 14337:15357 15361:16381">
      <c r="A305" s="130">
        <v>45807</v>
      </c>
      <c r="B305" s="256">
        <v>-1.0106019552210571E-2</v>
      </c>
      <c r="C305" s="256">
        <v>-8.7872703327072903E-3</v>
      </c>
      <c r="D305" s="256">
        <v>1.1524246698113765E-3</v>
      </c>
    </row>
    <row r="306" spans="1:1021 1025:2045 2049:3069 3073:4093 4097:5117 5121:6141 6145:7165 7169:8189 8193:9213 9217:10237 10241:11261 11265:12285 12289:13309 13313:14333 14337:15357 15361:16381">
      <c r="A306" s="130">
        <v>45838</v>
      </c>
      <c r="B306" s="256">
        <v>4.7691642781425153E-3</v>
      </c>
      <c r="C306" s="256">
        <v>-1.9930298409932459E-2</v>
      </c>
      <c r="D306" s="256">
        <v>-2.2912040802866309E-3</v>
      </c>
    </row>
    <row r="307" spans="1:1021 1025:2045 2049:3069 3073:4093 4097:5117 5121:6141 6145:7165 7169:8189 8193:9213 9217:10237 10241:11261 11265:12285 12289:13309 13313:14333 14337:15357 15361:16381">
      <c r="A307" s="130">
        <v>45869</v>
      </c>
      <c r="B307" s="256">
        <v>-3.2335449796592592E-3</v>
      </c>
      <c r="C307" s="256">
        <v>8.9787754194911324E-3</v>
      </c>
      <c r="D307" s="256">
        <v>-2.2797193120386449E-3</v>
      </c>
    </row>
    <row r="308" spans="1:1021 1025:2045 2049:3069 3073:4093 4097:5117 5121:6141 6145:7165 7169:8189 8193:9213 9217:10237 10241:11261 11265:12285 12289:13309 13313:14333 14337:15357 15361:16381">
      <c r="A308" s="130">
        <v>45898</v>
      </c>
      <c r="B308" s="256">
        <v>8.3945570636650274E-4</v>
      </c>
      <c r="C308" s="256">
        <v>-8.9869820921165931E-3</v>
      </c>
      <c r="D308" s="256">
        <v>-4.4846079843955094E-3</v>
      </c>
    </row>
    <row r="309" spans="1:1021 1025:2045 2049:3069 3073:4093 4097:5117 5121:6141 6145:7165 7169:8189 8193:9213 9217:10237 10241:11261 11265:12285 12289:13309 13313:14333 14337:15357 15361:16381">
      <c r="A309" s="130">
        <v>45930</v>
      </c>
      <c r="B309" s="256">
        <v>6.1737266956832645E-3</v>
      </c>
      <c r="C309" s="256">
        <v>1.4669600586784579E-3</v>
      </c>
      <c r="D309" s="256">
        <v>4.5815691008970223E-3</v>
      </c>
    </row>
    <row r="310" spans="1:1021 1025:2045 2049:3069 3073:4093 4097:5117 5121:6141 6145:7165 7169:8189 8193:9213 9217:10237 10241:11261 11265:12285 12289:13309 13313:14333 14337:15357 15361:16381">
      <c r="A310" s="130">
        <v>45961</v>
      </c>
      <c r="B310" s="256">
        <v>5.5452865064695295E-3</v>
      </c>
      <c r="C310" s="256">
        <v>1.2939165945358067E-2</v>
      </c>
      <c r="D310" s="256">
        <v>9.2286736812536106E-3</v>
      </c>
    </row>
    <row r="311" spans="1:1021 1025:2045 2049:3069 3073:4093 4097:5117 5121:6141 6145:7165 7169:8189 8193:9213 9217:10237 10241:11261 11265:12285 12289:13309 13313:14333 14337:15357 15361:16381">
      <c r="A311" s="130">
        <v>45989</v>
      </c>
      <c r="B311" s="256">
        <v>-3.3499558993144683E-4</v>
      </c>
      <c r="C311" s="256">
        <v>-4.9737072743208559E-3</v>
      </c>
      <c r="D311" s="256">
        <v>-4.2275082121314225E-4</v>
      </c>
    </row>
    <row r="312" spans="1:1021 1025:2045 2049:3069 3073:4093 4097:5117 5121:6141 6145:7165 7169:8189 8193:9213 9217:10237 10241:11261 11265:12285 12289:13309 13313:14333 14337:15357 15361:16381">
      <c r="A312" s="130">
        <v>46022</v>
      </c>
      <c r="B312" s="256">
        <v>-6.9439436679463902E-3</v>
      </c>
      <c r="C312" s="256">
        <v>-1.4114901019531815E-2</v>
      </c>
      <c r="D312" s="256">
        <v>-6.3054164762170141E-3</v>
      </c>
    </row>
    <row r="313" spans="1:1021 1025:2045 2049:3069 3073:4093 4097:5117 5121:6141 6145:7165 7169:8189 8193:9213 9217:10237 10241:11261 11265:12285 12289:13309 13313:14333 14337:15357 15361:16381">
      <c r="A313" s="130">
        <v>46052</v>
      </c>
      <c r="B313" s="256">
        <v>1.7513284467002849E-4</v>
      </c>
      <c r="C313" s="256">
        <v>-2.7919235236308409E-3</v>
      </c>
      <c r="D313" s="256">
        <v>6.8384511201207395E-3</v>
      </c>
    </row>
    <row r="314" spans="1:1021 1025:2045 2049:3069 3073:4093 4097:5117 5121:6141 6145:7165 7169:8189 8193:9213 9217:10237 10241:11261 11265:12285 12289:13309 13313:14333 14337:15357 15361:16381" s="256" customFormat="1" ht="12.5">
      <c r="A314" s="130">
        <v>46080</v>
      </c>
      <c r="B314" s="256">
        <v>1.46637397554549E-2</v>
      </c>
      <c r="C314" s="256">
        <v>1.652966604699083E-2</v>
      </c>
      <c r="D314" s="256">
        <v>1.4335369490549383E-2</v>
      </c>
      <c r="E314" s="130"/>
      <c r="I314" s="130"/>
      <c r="M314" s="130"/>
      <c r="Q314" s="130"/>
      <c r="U314" s="130"/>
      <c r="Y314" s="130"/>
      <c r="AC314" s="130"/>
      <c r="AG314" s="130"/>
      <c r="AK314" s="130"/>
      <c r="AO314" s="130"/>
      <c r="AS314" s="130"/>
      <c r="AW314" s="130"/>
      <c r="BA314" s="130"/>
      <c r="BE314" s="130"/>
      <c r="BI314" s="130"/>
      <c r="BM314" s="130"/>
      <c r="BQ314" s="130"/>
      <c r="BU314" s="130"/>
      <c r="BY314" s="130"/>
      <c r="CC314" s="130"/>
      <c r="CG314" s="130"/>
      <c r="CK314" s="130"/>
      <c r="CO314" s="130"/>
      <c r="CS314" s="130"/>
      <c r="CW314" s="130"/>
      <c r="DA314" s="130"/>
      <c r="DE314" s="130"/>
      <c r="DI314" s="130"/>
      <c r="DM314" s="130"/>
      <c r="DQ314" s="130"/>
      <c r="DU314" s="130"/>
      <c r="DY314" s="130"/>
      <c r="EC314" s="130"/>
      <c r="EG314" s="130"/>
      <c r="EK314" s="130"/>
      <c r="EO314" s="130"/>
      <c r="ES314" s="130"/>
      <c r="EW314" s="130"/>
      <c r="FA314" s="130"/>
      <c r="FE314" s="130"/>
      <c r="FI314" s="130"/>
      <c r="FM314" s="130"/>
      <c r="FQ314" s="130"/>
      <c r="FU314" s="130"/>
      <c r="FY314" s="130"/>
      <c r="GC314" s="130"/>
      <c r="GG314" s="130"/>
      <c r="GK314" s="130"/>
      <c r="GO314" s="130"/>
      <c r="GS314" s="130"/>
      <c r="GW314" s="130"/>
      <c r="HA314" s="130"/>
      <c r="HE314" s="130"/>
      <c r="HI314" s="130"/>
      <c r="HM314" s="130"/>
      <c r="HQ314" s="130"/>
      <c r="HU314" s="130"/>
      <c r="HY314" s="130"/>
      <c r="IC314" s="130"/>
      <c r="IG314" s="130"/>
      <c r="IK314" s="130"/>
      <c r="IO314" s="130"/>
      <c r="IS314" s="130"/>
      <c r="IW314" s="130"/>
      <c r="JA314" s="130"/>
      <c r="JE314" s="130"/>
      <c r="JI314" s="130"/>
      <c r="JM314" s="130"/>
      <c r="JQ314" s="130"/>
      <c r="JU314" s="130"/>
      <c r="JY314" s="130"/>
      <c r="KC314" s="130"/>
      <c r="KG314" s="130"/>
      <c r="KK314" s="130"/>
      <c r="KO314" s="130"/>
      <c r="KS314" s="130"/>
      <c r="KW314" s="130"/>
      <c r="LA314" s="130"/>
      <c r="LE314" s="130"/>
      <c r="LI314" s="130"/>
      <c r="LM314" s="130"/>
      <c r="LQ314" s="130"/>
      <c r="LU314" s="130"/>
      <c r="LY314" s="130"/>
      <c r="MC314" s="130"/>
      <c r="MG314" s="130"/>
      <c r="MK314" s="130"/>
      <c r="MO314" s="130"/>
      <c r="MS314" s="130"/>
      <c r="MW314" s="130"/>
      <c r="NA314" s="130"/>
      <c r="NE314" s="130"/>
      <c r="NI314" s="130"/>
      <c r="NM314" s="130"/>
      <c r="NQ314" s="130"/>
      <c r="NU314" s="130"/>
      <c r="NY314" s="130"/>
      <c r="OC314" s="130"/>
      <c r="OG314" s="130"/>
      <c r="OK314" s="130"/>
      <c r="OO314" s="130"/>
      <c r="OS314" s="130"/>
      <c r="OW314" s="130"/>
      <c r="PA314" s="130"/>
      <c r="PE314" s="130"/>
      <c r="PI314" s="130"/>
      <c r="PM314" s="130"/>
      <c r="PQ314" s="130"/>
      <c r="PU314" s="130"/>
      <c r="PY314" s="130"/>
      <c r="QC314" s="130"/>
      <c r="QG314" s="130"/>
      <c r="QK314" s="130"/>
      <c r="QO314" s="130"/>
      <c r="QS314" s="130"/>
      <c r="QW314" s="130"/>
      <c r="RA314" s="130"/>
      <c r="RE314" s="130"/>
      <c r="RI314" s="130"/>
      <c r="RM314" s="130"/>
      <c r="RQ314" s="130"/>
      <c r="RU314" s="130"/>
      <c r="RY314" s="130"/>
      <c r="SC314" s="130"/>
      <c r="SG314" s="130"/>
      <c r="SK314" s="130"/>
      <c r="SO314" s="130"/>
      <c r="SS314" s="130"/>
      <c r="SW314" s="130"/>
      <c r="TA314" s="130"/>
      <c r="TE314" s="130"/>
      <c r="TI314" s="130"/>
      <c r="TM314" s="130"/>
      <c r="TQ314" s="130"/>
      <c r="TU314" s="130"/>
      <c r="TY314" s="130"/>
      <c r="UC314" s="130"/>
      <c r="UG314" s="130"/>
      <c r="UK314" s="130"/>
      <c r="UO314" s="130"/>
      <c r="US314" s="130"/>
      <c r="UW314" s="130"/>
      <c r="VA314" s="130"/>
      <c r="VE314" s="130"/>
      <c r="VI314" s="130"/>
      <c r="VM314" s="130"/>
      <c r="VQ314" s="130"/>
      <c r="VU314" s="130"/>
      <c r="VY314" s="130"/>
      <c r="WC314" s="130"/>
      <c r="WG314" s="130"/>
      <c r="WK314" s="130"/>
      <c r="WO314" s="130"/>
      <c r="WS314" s="130"/>
      <c r="WW314" s="130"/>
      <c r="XA314" s="130"/>
      <c r="XE314" s="130"/>
      <c r="XI314" s="130"/>
      <c r="XM314" s="130"/>
      <c r="XQ314" s="130"/>
      <c r="XU314" s="130"/>
      <c r="XY314" s="130"/>
      <c r="YC314" s="130"/>
      <c r="YG314" s="130"/>
      <c r="YK314" s="130"/>
      <c r="YO314" s="130"/>
      <c r="YS314" s="130"/>
      <c r="YW314" s="130"/>
      <c r="ZA314" s="130"/>
      <c r="ZE314" s="130"/>
      <c r="ZI314" s="130"/>
      <c r="ZM314" s="130"/>
      <c r="ZQ314" s="130"/>
      <c r="ZU314" s="130"/>
      <c r="ZY314" s="130"/>
      <c r="AAC314" s="130"/>
      <c r="AAG314" s="130"/>
      <c r="AAK314" s="130"/>
      <c r="AAO314" s="130"/>
      <c r="AAS314" s="130"/>
      <c r="AAW314" s="130"/>
      <c r="ABA314" s="130"/>
      <c r="ABE314" s="130"/>
      <c r="ABI314" s="130"/>
      <c r="ABM314" s="130"/>
      <c r="ABQ314" s="130"/>
      <c r="ABU314" s="130"/>
      <c r="ABY314" s="130"/>
      <c r="ACC314" s="130"/>
      <c r="ACG314" s="130"/>
      <c r="ACK314" s="130"/>
      <c r="ACO314" s="130"/>
      <c r="ACS314" s="130"/>
      <c r="ACW314" s="130"/>
      <c r="ADA314" s="130"/>
      <c r="ADE314" s="130"/>
      <c r="ADI314" s="130"/>
      <c r="ADM314" s="130"/>
      <c r="ADQ314" s="130"/>
      <c r="ADU314" s="130"/>
      <c r="ADY314" s="130"/>
      <c r="AEC314" s="130"/>
      <c r="AEG314" s="130"/>
      <c r="AEK314" s="130"/>
      <c r="AEO314" s="130"/>
      <c r="AES314" s="130"/>
      <c r="AEW314" s="130"/>
      <c r="AFA314" s="130"/>
      <c r="AFE314" s="130"/>
      <c r="AFI314" s="130"/>
      <c r="AFM314" s="130"/>
      <c r="AFQ314" s="130"/>
      <c r="AFU314" s="130"/>
      <c r="AFY314" s="130"/>
      <c r="AGC314" s="130"/>
      <c r="AGG314" s="130"/>
      <c r="AGK314" s="130"/>
      <c r="AGO314" s="130"/>
      <c r="AGS314" s="130"/>
      <c r="AGW314" s="130"/>
      <c r="AHA314" s="130"/>
      <c r="AHE314" s="130"/>
      <c r="AHI314" s="130"/>
      <c r="AHM314" s="130"/>
      <c r="AHQ314" s="130"/>
      <c r="AHU314" s="130"/>
      <c r="AHY314" s="130"/>
      <c r="AIC314" s="130"/>
      <c r="AIG314" s="130"/>
      <c r="AIK314" s="130"/>
      <c r="AIO314" s="130"/>
      <c r="AIS314" s="130"/>
      <c r="AIW314" s="130"/>
      <c r="AJA314" s="130"/>
      <c r="AJE314" s="130"/>
      <c r="AJI314" s="130"/>
      <c r="AJM314" s="130"/>
      <c r="AJQ314" s="130"/>
      <c r="AJU314" s="130"/>
      <c r="AJY314" s="130"/>
      <c r="AKC314" s="130"/>
      <c r="AKG314" s="130"/>
      <c r="AKK314" s="130"/>
      <c r="AKO314" s="130"/>
      <c r="AKS314" s="130"/>
      <c r="AKW314" s="130"/>
      <c r="ALA314" s="130"/>
      <c r="ALE314" s="130"/>
      <c r="ALI314" s="130"/>
      <c r="ALM314" s="130"/>
      <c r="ALQ314" s="130"/>
      <c r="ALU314" s="130"/>
      <c r="ALY314" s="130"/>
      <c r="AMC314" s="130"/>
      <c r="AMG314" s="130"/>
      <c r="AMK314" s="130"/>
      <c r="AMO314" s="130"/>
      <c r="AMS314" s="130"/>
      <c r="AMW314" s="130"/>
      <c r="ANA314" s="130"/>
      <c r="ANE314" s="130"/>
      <c r="ANI314" s="130"/>
      <c r="ANM314" s="130"/>
      <c r="ANQ314" s="130"/>
      <c r="ANU314" s="130"/>
      <c r="ANY314" s="130"/>
      <c r="AOC314" s="130"/>
      <c r="AOG314" s="130"/>
      <c r="AOK314" s="130"/>
      <c r="AOO314" s="130"/>
      <c r="AOS314" s="130"/>
      <c r="AOW314" s="130"/>
      <c r="APA314" s="130"/>
      <c r="APE314" s="130"/>
      <c r="API314" s="130"/>
      <c r="APM314" s="130"/>
      <c r="APQ314" s="130"/>
      <c r="APU314" s="130"/>
      <c r="APY314" s="130"/>
      <c r="AQC314" s="130"/>
      <c r="AQG314" s="130"/>
      <c r="AQK314" s="130"/>
      <c r="AQO314" s="130"/>
      <c r="AQS314" s="130"/>
      <c r="AQW314" s="130"/>
      <c r="ARA314" s="130"/>
      <c r="ARE314" s="130"/>
      <c r="ARI314" s="130"/>
      <c r="ARM314" s="130"/>
      <c r="ARQ314" s="130"/>
      <c r="ARU314" s="130"/>
      <c r="ARY314" s="130"/>
      <c r="ASC314" s="130"/>
      <c r="ASG314" s="130"/>
      <c r="ASK314" s="130"/>
      <c r="ASO314" s="130"/>
      <c r="ASS314" s="130"/>
      <c r="ASW314" s="130"/>
      <c r="ATA314" s="130"/>
      <c r="ATE314" s="130"/>
      <c r="ATI314" s="130"/>
      <c r="ATM314" s="130"/>
      <c r="ATQ314" s="130"/>
      <c r="ATU314" s="130"/>
      <c r="ATY314" s="130"/>
      <c r="AUC314" s="130"/>
      <c r="AUG314" s="130"/>
      <c r="AUK314" s="130"/>
      <c r="AUO314" s="130"/>
      <c r="AUS314" s="130"/>
      <c r="AUW314" s="130"/>
      <c r="AVA314" s="130"/>
      <c r="AVE314" s="130"/>
      <c r="AVI314" s="130"/>
      <c r="AVM314" s="130"/>
      <c r="AVQ314" s="130"/>
      <c r="AVU314" s="130"/>
      <c r="AVY314" s="130"/>
      <c r="AWC314" s="130"/>
      <c r="AWG314" s="130"/>
      <c r="AWK314" s="130"/>
      <c r="AWO314" s="130"/>
      <c r="AWS314" s="130"/>
      <c r="AWW314" s="130"/>
      <c r="AXA314" s="130"/>
      <c r="AXE314" s="130"/>
      <c r="AXI314" s="130"/>
      <c r="AXM314" s="130"/>
      <c r="AXQ314" s="130"/>
      <c r="AXU314" s="130"/>
      <c r="AXY314" s="130"/>
      <c r="AYC314" s="130"/>
      <c r="AYG314" s="130"/>
      <c r="AYK314" s="130"/>
      <c r="AYO314" s="130"/>
      <c r="AYS314" s="130"/>
      <c r="AYW314" s="130"/>
      <c r="AZA314" s="130"/>
      <c r="AZE314" s="130"/>
      <c r="AZI314" s="130"/>
      <c r="AZM314" s="130"/>
      <c r="AZQ314" s="130"/>
      <c r="AZU314" s="130"/>
      <c r="AZY314" s="130"/>
      <c r="BAC314" s="130"/>
      <c r="BAG314" s="130"/>
      <c r="BAK314" s="130"/>
      <c r="BAO314" s="130"/>
      <c r="BAS314" s="130"/>
      <c r="BAW314" s="130"/>
      <c r="BBA314" s="130"/>
      <c r="BBE314" s="130"/>
      <c r="BBI314" s="130"/>
      <c r="BBM314" s="130"/>
      <c r="BBQ314" s="130"/>
      <c r="BBU314" s="130"/>
      <c r="BBY314" s="130"/>
      <c r="BCC314" s="130"/>
      <c r="BCG314" s="130"/>
      <c r="BCK314" s="130"/>
      <c r="BCO314" s="130"/>
      <c r="BCS314" s="130"/>
      <c r="BCW314" s="130"/>
      <c r="BDA314" s="130"/>
      <c r="BDE314" s="130"/>
      <c r="BDI314" s="130"/>
      <c r="BDM314" s="130"/>
      <c r="BDQ314" s="130"/>
      <c r="BDU314" s="130"/>
      <c r="BDY314" s="130"/>
      <c r="BEC314" s="130"/>
      <c r="BEG314" s="130"/>
      <c r="BEK314" s="130"/>
      <c r="BEO314" s="130"/>
      <c r="BES314" s="130"/>
      <c r="BEW314" s="130"/>
      <c r="BFA314" s="130"/>
      <c r="BFE314" s="130"/>
      <c r="BFI314" s="130"/>
      <c r="BFM314" s="130"/>
      <c r="BFQ314" s="130"/>
      <c r="BFU314" s="130"/>
      <c r="BFY314" s="130"/>
      <c r="BGC314" s="130"/>
      <c r="BGG314" s="130"/>
      <c r="BGK314" s="130"/>
      <c r="BGO314" s="130"/>
      <c r="BGS314" s="130"/>
      <c r="BGW314" s="130"/>
      <c r="BHA314" s="130"/>
      <c r="BHE314" s="130"/>
      <c r="BHI314" s="130"/>
      <c r="BHM314" s="130"/>
      <c r="BHQ314" s="130"/>
      <c r="BHU314" s="130"/>
      <c r="BHY314" s="130"/>
      <c r="BIC314" s="130"/>
      <c r="BIG314" s="130"/>
      <c r="BIK314" s="130"/>
      <c r="BIO314" s="130"/>
      <c r="BIS314" s="130"/>
      <c r="BIW314" s="130"/>
      <c r="BJA314" s="130"/>
      <c r="BJE314" s="130"/>
      <c r="BJI314" s="130"/>
      <c r="BJM314" s="130"/>
      <c r="BJQ314" s="130"/>
      <c r="BJU314" s="130"/>
      <c r="BJY314" s="130"/>
      <c r="BKC314" s="130"/>
      <c r="BKG314" s="130"/>
      <c r="BKK314" s="130"/>
      <c r="BKO314" s="130"/>
      <c r="BKS314" s="130"/>
      <c r="BKW314" s="130"/>
      <c r="BLA314" s="130"/>
      <c r="BLE314" s="130"/>
      <c r="BLI314" s="130"/>
      <c r="BLM314" s="130"/>
      <c r="BLQ314" s="130"/>
      <c r="BLU314" s="130"/>
      <c r="BLY314" s="130"/>
      <c r="BMC314" s="130"/>
      <c r="BMG314" s="130"/>
      <c r="BMK314" s="130"/>
      <c r="BMO314" s="130"/>
      <c r="BMS314" s="130"/>
      <c r="BMW314" s="130"/>
      <c r="BNA314" s="130"/>
      <c r="BNE314" s="130"/>
      <c r="BNI314" s="130"/>
      <c r="BNM314" s="130"/>
      <c r="BNQ314" s="130"/>
      <c r="BNU314" s="130"/>
      <c r="BNY314" s="130"/>
      <c r="BOC314" s="130"/>
      <c r="BOG314" s="130"/>
      <c r="BOK314" s="130"/>
      <c r="BOO314" s="130"/>
      <c r="BOS314" s="130"/>
      <c r="BOW314" s="130"/>
      <c r="BPA314" s="130"/>
      <c r="BPE314" s="130"/>
      <c r="BPI314" s="130"/>
      <c r="BPM314" s="130"/>
      <c r="BPQ314" s="130"/>
      <c r="BPU314" s="130"/>
      <c r="BPY314" s="130"/>
      <c r="BQC314" s="130"/>
      <c r="BQG314" s="130"/>
      <c r="BQK314" s="130"/>
      <c r="BQO314" s="130"/>
      <c r="BQS314" s="130"/>
      <c r="BQW314" s="130"/>
      <c r="BRA314" s="130"/>
      <c r="BRE314" s="130"/>
      <c r="BRI314" s="130"/>
      <c r="BRM314" s="130"/>
      <c r="BRQ314" s="130"/>
      <c r="BRU314" s="130"/>
      <c r="BRY314" s="130"/>
      <c r="BSC314" s="130"/>
      <c r="BSG314" s="130"/>
      <c r="BSK314" s="130"/>
      <c r="BSO314" s="130"/>
      <c r="BSS314" s="130"/>
      <c r="BSW314" s="130"/>
      <c r="BTA314" s="130"/>
      <c r="BTE314" s="130"/>
      <c r="BTI314" s="130"/>
      <c r="BTM314" s="130"/>
      <c r="BTQ314" s="130"/>
      <c r="BTU314" s="130"/>
      <c r="BTY314" s="130"/>
      <c r="BUC314" s="130"/>
      <c r="BUG314" s="130"/>
      <c r="BUK314" s="130"/>
      <c r="BUO314" s="130"/>
      <c r="BUS314" s="130"/>
      <c r="BUW314" s="130"/>
      <c r="BVA314" s="130"/>
      <c r="BVE314" s="130"/>
      <c r="BVI314" s="130"/>
      <c r="BVM314" s="130"/>
      <c r="BVQ314" s="130"/>
      <c r="BVU314" s="130"/>
      <c r="BVY314" s="130"/>
      <c r="BWC314" s="130"/>
      <c r="BWG314" s="130"/>
      <c r="BWK314" s="130"/>
      <c r="BWO314" s="130"/>
      <c r="BWS314" s="130"/>
      <c r="BWW314" s="130"/>
      <c r="BXA314" s="130"/>
      <c r="BXE314" s="130"/>
      <c r="BXI314" s="130"/>
      <c r="BXM314" s="130"/>
      <c r="BXQ314" s="130"/>
      <c r="BXU314" s="130"/>
      <c r="BXY314" s="130"/>
      <c r="BYC314" s="130"/>
      <c r="BYG314" s="130"/>
      <c r="BYK314" s="130"/>
      <c r="BYO314" s="130"/>
      <c r="BYS314" s="130"/>
      <c r="BYW314" s="130"/>
      <c r="BZA314" s="130"/>
      <c r="BZE314" s="130"/>
      <c r="BZI314" s="130"/>
      <c r="BZM314" s="130"/>
      <c r="BZQ314" s="130"/>
      <c r="BZU314" s="130"/>
      <c r="BZY314" s="130"/>
      <c r="CAC314" s="130"/>
      <c r="CAG314" s="130"/>
      <c r="CAK314" s="130"/>
      <c r="CAO314" s="130"/>
      <c r="CAS314" s="130"/>
      <c r="CAW314" s="130"/>
      <c r="CBA314" s="130"/>
      <c r="CBE314" s="130"/>
      <c r="CBI314" s="130"/>
      <c r="CBM314" s="130"/>
      <c r="CBQ314" s="130"/>
      <c r="CBU314" s="130"/>
      <c r="CBY314" s="130"/>
      <c r="CCC314" s="130"/>
      <c r="CCG314" s="130"/>
      <c r="CCK314" s="130"/>
      <c r="CCO314" s="130"/>
      <c r="CCS314" s="130"/>
      <c r="CCW314" s="130"/>
      <c r="CDA314" s="130"/>
      <c r="CDE314" s="130"/>
      <c r="CDI314" s="130"/>
      <c r="CDM314" s="130"/>
      <c r="CDQ314" s="130"/>
      <c r="CDU314" s="130"/>
      <c r="CDY314" s="130"/>
      <c r="CEC314" s="130"/>
      <c r="CEG314" s="130"/>
      <c r="CEK314" s="130"/>
      <c r="CEO314" s="130"/>
      <c r="CES314" s="130"/>
      <c r="CEW314" s="130"/>
      <c r="CFA314" s="130"/>
      <c r="CFE314" s="130"/>
      <c r="CFI314" s="130"/>
      <c r="CFM314" s="130"/>
      <c r="CFQ314" s="130"/>
      <c r="CFU314" s="130"/>
      <c r="CFY314" s="130"/>
      <c r="CGC314" s="130"/>
      <c r="CGG314" s="130"/>
      <c r="CGK314" s="130"/>
      <c r="CGO314" s="130"/>
      <c r="CGS314" s="130"/>
      <c r="CGW314" s="130"/>
      <c r="CHA314" s="130"/>
      <c r="CHE314" s="130"/>
      <c r="CHI314" s="130"/>
      <c r="CHM314" s="130"/>
      <c r="CHQ314" s="130"/>
      <c r="CHU314" s="130"/>
      <c r="CHY314" s="130"/>
      <c r="CIC314" s="130"/>
      <c r="CIG314" s="130"/>
      <c r="CIK314" s="130"/>
      <c r="CIO314" s="130"/>
      <c r="CIS314" s="130"/>
      <c r="CIW314" s="130"/>
      <c r="CJA314" s="130"/>
      <c r="CJE314" s="130"/>
      <c r="CJI314" s="130"/>
      <c r="CJM314" s="130"/>
      <c r="CJQ314" s="130"/>
      <c r="CJU314" s="130"/>
      <c r="CJY314" s="130"/>
      <c r="CKC314" s="130"/>
      <c r="CKG314" s="130"/>
      <c r="CKK314" s="130"/>
      <c r="CKO314" s="130"/>
      <c r="CKS314" s="130"/>
      <c r="CKW314" s="130"/>
      <c r="CLA314" s="130"/>
      <c r="CLE314" s="130"/>
      <c r="CLI314" s="130"/>
      <c r="CLM314" s="130"/>
      <c r="CLQ314" s="130"/>
      <c r="CLU314" s="130"/>
      <c r="CLY314" s="130"/>
      <c r="CMC314" s="130"/>
      <c r="CMG314" s="130"/>
      <c r="CMK314" s="130"/>
      <c r="CMO314" s="130"/>
      <c r="CMS314" s="130"/>
      <c r="CMW314" s="130"/>
      <c r="CNA314" s="130"/>
      <c r="CNE314" s="130"/>
      <c r="CNI314" s="130"/>
      <c r="CNM314" s="130"/>
      <c r="CNQ314" s="130"/>
      <c r="CNU314" s="130"/>
      <c r="CNY314" s="130"/>
      <c r="COC314" s="130"/>
      <c r="COG314" s="130"/>
      <c r="COK314" s="130"/>
      <c r="COO314" s="130"/>
      <c r="COS314" s="130"/>
      <c r="COW314" s="130"/>
      <c r="CPA314" s="130"/>
      <c r="CPE314" s="130"/>
      <c r="CPI314" s="130"/>
      <c r="CPM314" s="130"/>
      <c r="CPQ314" s="130"/>
      <c r="CPU314" s="130"/>
      <c r="CPY314" s="130"/>
      <c r="CQC314" s="130"/>
      <c r="CQG314" s="130"/>
      <c r="CQK314" s="130"/>
      <c r="CQO314" s="130"/>
      <c r="CQS314" s="130"/>
      <c r="CQW314" s="130"/>
      <c r="CRA314" s="130"/>
      <c r="CRE314" s="130"/>
      <c r="CRI314" s="130"/>
      <c r="CRM314" s="130"/>
      <c r="CRQ314" s="130"/>
      <c r="CRU314" s="130"/>
      <c r="CRY314" s="130"/>
      <c r="CSC314" s="130"/>
      <c r="CSG314" s="130"/>
      <c r="CSK314" s="130"/>
      <c r="CSO314" s="130"/>
      <c r="CSS314" s="130"/>
      <c r="CSW314" s="130"/>
      <c r="CTA314" s="130"/>
      <c r="CTE314" s="130"/>
      <c r="CTI314" s="130"/>
      <c r="CTM314" s="130"/>
      <c r="CTQ314" s="130"/>
      <c r="CTU314" s="130"/>
      <c r="CTY314" s="130"/>
      <c r="CUC314" s="130"/>
      <c r="CUG314" s="130"/>
      <c r="CUK314" s="130"/>
      <c r="CUO314" s="130"/>
      <c r="CUS314" s="130"/>
      <c r="CUW314" s="130"/>
      <c r="CVA314" s="130"/>
      <c r="CVE314" s="130"/>
      <c r="CVI314" s="130"/>
      <c r="CVM314" s="130"/>
      <c r="CVQ314" s="130"/>
      <c r="CVU314" s="130"/>
      <c r="CVY314" s="130"/>
      <c r="CWC314" s="130"/>
      <c r="CWG314" s="130"/>
      <c r="CWK314" s="130"/>
      <c r="CWO314" s="130"/>
      <c r="CWS314" s="130"/>
      <c r="CWW314" s="130"/>
      <c r="CXA314" s="130"/>
      <c r="CXE314" s="130"/>
      <c r="CXI314" s="130"/>
      <c r="CXM314" s="130"/>
      <c r="CXQ314" s="130"/>
      <c r="CXU314" s="130"/>
      <c r="CXY314" s="130"/>
      <c r="CYC314" s="130"/>
      <c r="CYG314" s="130"/>
      <c r="CYK314" s="130"/>
      <c r="CYO314" s="130"/>
      <c r="CYS314" s="130"/>
      <c r="CYW314" s="130"/>
      <c r="CZA314" s="130"/>
      <c r="CZE314" s="130"/>
      <c r="CZI314" s="130"/>
      <c r="CZM314" s="130"/>
      <c r="CZQ314" s="130"/>
      <c r="CZU314" s="130"/>
      <c r="CZY314" s="130"/>
      <c r="DAC314" s="130"/>
      <c r="DAG314" s="130"/>
      <c r="DAK314" s="130"/>
      <c r="DAO314" s="130"/>
      <c r="DAS314" s="130"/>
      <c r="DAW314" s="130"/>
      <c r="DBA314" s="130"/>
      <c r="DBE314" s="130"/>
      <c r="DBI314" s="130"/>
      <c r="DBM314" s="130"/>
      <c r="DBQ314" s="130"/>
      <c r="DBU314" s="130"/>
      <c r="DBY314" s="130"/>
      <c r="DCC314" s="130"/>
      <c r="DCG314" s="130"/>
      <c r="DCK314" s="130"/>
      <c r="DCO314" s="130"/>
      <c r="DCS314" s="130"/>
      <c r="DCW314" s="130"/>
      <c r="DDA314" s="130"/>
      <c r="DDE314" s="130"/>
      <c r="DDI314" s="130"/>
      <c r="DDM314" s="130"/>
      <c r="DDQ314" s="130"/>
      <c r="DDU314" s="130"/>
      <c r="DDY314" s="130"/>
      <c r="DEC314" s="130"/>
      <c r="DEG314" s="130"/>
      <c r="DEK314" s="130"/>
      <c r="DEO314" s="130"/>
      <c r="DES314" s="130"/>
      <c r="DEW314" s="130"/>
      <c r="DFA314" s="130"/>
      <c r="DFE314" s="130"/>
      <c r="DFI314" s="130"/>
      <c r="DFM314" s="130"/>
      <c r="DFQ314" s="130"/>
      <c r="DFU314" s="130"/>
      <c r="DFY314" s="130"/>
      <c r="DGC314" s="130"/>
      <c r="DGG314" s="130"/>
      <c r="DGK314" s="130"/>
      <c r="DGO314" s="130"/>
      <c r="DGS314" s="130"/>
      <c r="DGW314" s="130"/>
      <c r="DHA314" s="130"/>
      <c r="DHE314" s="130"/>
      <c r="DHI314" s="130"/>
      <c r="DHM314" s="130"/>
      <c r="DHQ314" s="130"/>
      <c r="DHU314" s="130"/>
      <c r="DHY314" s="130"/>
      <c r="DIC314" s="130"/>
      <c r="DIG314" s="130"/>
      <c r="DIK314" s="130"/>
      <c r="DIO314" s="130"/>
      <c r="DIS314" s="130"/>
      <c r="DIW314" s="130"/>
      <c r="DJA314" s="130"/>
      <c r="DJE314" s="130"/>
      <c r="DJI314" s="130"/>
      <c r="DJM314" s="130"/>
      <c r="DJQ314" s="130"/>
      <c r="DJU314" s="130"/>
      <c r="DJY314" s="130"/>
      <c r="DKC314" s="130"/>
      <c r="DKG314" s="130"/>
      <c r="DKK314" s="130"/>
      <c r="DKO314" s="130"/>
      <c r="DKS314" s="130"/>
      <c r="DKW314" s="130"/>
      <c r="DLA314" s="130"/>
      <c r="DLE314" s="130"/>
      <c r="DLI314" s="130"/>
      <c r="DLM314" s="130"/>
      <c r="DLQ314" s="130"/>
      <c r="DLU314" s="130"/>
      <c r="DLY314" s="130"/>
      <c r="DMC314" s="130"/>
      <c r="DMG314" s="130"/>
      <c r="DMK314" s="130"/>
      <c r="DMO314" s="130"/>
      <c r="DMS314" s="130"/>
      <c r="DMW314" s="130"/>
      <c r="DNA314" s="130"/>
      <c r="DNE314" s="130"/>
      <c r="DNI314" s="130"/>
      <c r="DNM314" s="130"/>
      <c r="DNQ314" s="130"/>
      <c r="DNU314" s="130"/>
      <c r="DNY314" s="130"/>
      <c r="DOC314" s="130"/>
      <c r="DOG314" s="130"/>
      <c r="DOK314" s="130"/>
      <c r="DOO314" s="130"/>
      <c r="DOS314" s="130"/>
      <c r="DOW314" s="130"/>
      <c r="DPA314" s="130"/>
      <c r="DPE314" s="130"/>
      <c r="DPI314" s="130"/>
      <c r="DPM314" s="130"/>
      <c r="DPQ314" s="130"/>
      <c r="DPU314" s="130"/>
      <c r="DPY314" s="130"/>
      <c r="DQC314" s="130"/>
      <c r="DQG314" s="130"/>
      <c r="DQK314" s="130"/>
      <c r="DQO314" s="130"/>
      <c r="DQS314" s="130"/>
      <c r="DQW314" s="130"/>
      <c r="DRA314" s="130"/>
      <c r="DRE314" s="130"/>
      <c r="DRI314" s="130"/>
      <c r="DRM314" s="130"/>
      <c r="DRQ314" s="130"/>
      <c r="DRU314" s="130"/>
      <c r="DRY314" s="130"/>
      <c r="DSC314" s="130"/>
      <c r="DSG314" s="130"/>
      <c r="DSK314" s="130"/>
      <c r="DSO314" s="130"/>
      <c r="DSS314" s="130"/>
      <c r="DSW314" s="130"/>
      <c r="DTA314" s="130"/>
      <c r="DTE314" s="130"/>
      <c r="DTI314" s="130"/>
      <c r="DTM314" s="130"/>
      <c r="DTQ314" s="130"/>
      <c r="DTU314" s="130"/>
      <c r="DTY314" s="130"/>
      <c r="DUC314" s="130"/>
      <c r="DUG314" s="130"/>
      <c r="DUK314" s="130"/>
      <c r="DUO314" s="130"/>
      <c r="DUS314" s="130"/>
      <c r="DUW314" s="130"/>
      <c r="DVA314" s="130"/>
      <c r="DVE314" s="130"/>
      <c r="DVI314" s="130"/>
      <c r="DVM314" s="130"/>
      <c r="DVQ314" s="130"/>
      <c r="DVU314" s="130"/>
      <c r="DVY314" s="130"/>
      <c r="DWC314" s="130"/>
      <c r="DWG314" s="130"/>
      <c r="DWK314" s="130"/>
      <c r="DWO314" s="130"/>
      <c r="DWS314" s="130"/>
      <c r="DWW314" s="130"/>
      <c r="DXA314" s="130"/>
      <c r="DXE314" s="130"/>
      <c r="DXI314" s="130"/>
      <c r="DXM314" s="130"/>
      <c r="DXQ314" s="130"/>
      <c r="DXU314" s="130"/>
      <c r="DXY314" s="130"/>
      <c r="DYC314" s="130"/>
      <c r="DYG314" s="130"/>
      <c r="DYK314" s="130"/>
      <c r="DYO314" s="130"/>
      <c r="DYS314" s="130"/>
      <c r="DYW314" s="130"/>
      <c r="DZA314" s="130"/>
      <c r="DZE314" s="130"/>
      <c r="DZI314" s="130"/>
      <c r="DZM314" s="130"/>
      <c r="DZQ314" s="130"/>
      <c r="DZU314" s="130"/>
      <c r="DZY314" s="130"/>
      <c r="EAC314" s="130"/>
      <c r="EAG314" s="130"/>
      <c r="EAK314" s="130"/>
      <c r="EAO314" s="130"/>
      <c r="EAS314" s="130"/>
      <c r="EAW314" s="130"/>
      <c r="EBA314" s="130"/>
      <c r="EBE314" s="130"/>
      <c r="EBI314" s="130"/>
      <c r="EBM314" s="130"/>
      <c r="EBQ314" s="130"/>
      <c r="EBU314" s="130"/>
      <c r="EBY314" s="130"/>
      <c r="ECC314" s="130"/>
      <c r="ECG314" s="130"/>
      <c r="ECK314" s="130"/>
      <c r="ECO314" s="130"/>
      <c r="ECS314" s="130"/>
      <c r="ECW314" s="130"/>
      <c r="EDA314" s="130"/>
      <c r="EDE314" s="130"/>
      <c r="EDI314" s="130"/>
      <c r="EDM314" s="130"/>
      <c r="EDQ314" s="130"/>
      <c r="EDU314" s="130"/>
      <c r="EDY314" s="130"/>
      <c r="EEC314" s="130"/>
      <c r="EEG314" s="130"/>
      <c r="EEK314" s="130"/>
      <c r="EEO314" s="130"/>
      <c r="EES314" s="130"/>
      <c r="EEW314" s="130"/>
      <c r="EFA314" s="130"/>
      <c r="EFE314" s="130"/>
      <c r="EFI314" s="130"/>
      <c r="EFM314" s="130"/>
      <c r="EFQ314" s="130"/>
      <c r="EFU314" s="130"/>
      <c r="EFY314" s="130"/>
      <c r="EGC314" s="130"/>
      <c r="EGG314" s="130"/>
      <c r="EGK314" s="130"/>
      <c r="EGO314" s="130"/>
      <c r="EGS314" s="130"/>
      <c r="EGW314" s="130"/>
      <c r="EHA314" s="130"/>
      <c r="EHE314" s="130"/>
      <c r="EHI314" s="130"/>
      <c r="EHM314" s="130"/>
      <c r="EHQ314" s="130"/>
      <c r="EHU314" s="130"/>
      <c r="EHY314" s="130"/>
      <c r="EIC314" s="130"/>
      <c r="EIG314" s="130"/>
      <c r="EIK314" s="130"/>
      <c r="EIO314" s="130"/>
      <c r="EIS314" s="130"/>
      <c r="EIW314" s="130"/>
      <c r="EJA314" s="130"/>
      <c r="EJE314" s="130"/>
      <c r="EJI314" s="130"/>
      <c r="EJM314" s="130"/>
      <c r="EJQ314" s="130"/>
      <c r="EJU314" s="130"/>
      <c r="EJY314" s="130"/>
      <c r="EKC314" s="130"/>
      <c r="EKG314" s="130"/>
      <c r="EKK314" s="130"/>
      <c r="EKO314" s="130"/>
      <c r="EKS314" s="130"/>
      <c r="EKW314" s="130"/>
      <c r="ELA314" s="130"/>
      <c r="ELE314" s="130"/>
      <c r="ELI314" s="130"/>
      <c r="ELM314" s="130"/>
      <c r="ELQ314" s="130"/>
      <c r="ELU314" s="130"/>
      <c r="ELY314" s="130"/>
      <c r="EMC314" s="130"/>
      <c r="EMG314" s="130"/>
      <c r="EMK314" s="130"/>
      <c r="EMO314" s="130"/>
      <c r="EMS314" s="130"/>
      <c r="EMW314" s="130"/>
      <c r="ENA314" s="130"/>
      <c r="ENE314" s="130"/>
      <c r="ENI314" s="130"/>
      <c r="ENM314" s="130"/>
      <c r="ENQ314" s="130"/>
      <c r="ENU314" s="130"/>
      <c r="ENY314" s="130"/>
      <c r="EOC314" s="130"/>
      <c r="EOG314" s="130"/>
      <c r="EOK314" s="130"/>
      <c r="EOO314" s="130"/>
      <c r="EOS314" s="130"/>
      <c r="EOW314" s="130"/>
      <c r="EPA314" s="130"/>
      <c r="EPE314" s="130"/>
      <c r="EPI314" s="130"/>
      <c r="EPM314" s="130"/>
      <c r="EPQ314" s="130"/>
      <c r="EPU314" s="130"/>
      <c r="EPY314" s="130"/>
      <c r="EQC314" s="130"/>
      <c r="EQG314" s="130"/>
      <c r="EQK314" s="130"/>
      <c r="EQO314" s="130"/>
      <c r="EQS314" s="130"/>
      <c r="EQW314" s="130"/>
      <c r="ERA314" s="130"/>
      <c r="ERE314" s="130"/>
      <c r="ERI314" s="130"/>
      <c r="ERM314" s="130"/>
      <c r="ERQ314" s="130"/>
      <c r="ERU314" s="130"/>
      <c r="ERY314" s="130"/>
      <c r="ESC314" s="130"/>
      <c r="ESG314" s="130"/>
      <c r="ESK314" s="130"/>
      <c r="ESO314" s="130"/>
      <c r="ESS314" s="130"/>
      <c r="ESW314" s="130"/>
      <c r="ETA314" s="130"/>
      <c r="ETE314" s="130"/>
      <c r="ETI314" s="130"/>
      <c r="ETM314" s="130"/>
      <c r="ETQ314" s="130"/>
      <c r="ETU314" s="130"/>
      <c r="ETY314" s="130"/>
      <c r="EUC314" s="130"/>
      <c r="EUG314" s="130"/>
      <c r="EUK314" s="130"/>
      <c r="EUO314" s="130"/>
      <c r="EUS314" s="130"/>
      <c r="EUW314" s="130"/>
      <c r="EVA314" s="130"/>
      <c r="EVE314" s="130"/>
      <c r="EVI314" s="130"/>
      <c r="EVM314" s="130"/>
      <c r="EVQ314" s="130"/>
      <c r="EVU314" s="130"/>
      <c r="EVY314" s="130"/>
      <c r="EWC314" s="130"/>
      <c r="EWG314" s="130"/>
      <c r="EWK314" s="130"/>
      <c r="EWO314" s="130"/>
      <c r="EWS314" s="130"/>
      <c r="EWW314" s="130"/>
      <c r="EXA314" s="130"/>
      <c r="EXE314" s="130"/>
      <c r="EXI314" s="130"/>
      <c r="EXM314" s="130"/>
      <c r="EXQ314" s="130"/>
      <c r="EXU314" s="130"/>
      <c r="EXY314" s="130"/>
      <c r="EYC314" s="130"/>
      <c r="EYG314" s="130"/>
      <c r="EYK314" s="130"/>
      <c r="EYO314" s="130"/>
      <c r="EYS314" s="130"/>
      <c r="EYW314" s="130"/>
      <c r="EZA314" s="130"/>
      <c r="EZE314" s="130"/>
      <c r="EZI314" s="130"/>
      <c r="EZM314" s="130"/>
      <c r="EZQ314" s="130"/>
      <c r="EZU314" s="130"/>
      <c r="EZY314" s="130"/>
      <c r="FAC314" s="130"/>
      <c r="FAG314" s="130"/>
      <c r="FAK314" s="130"/>
      <c r="FAO314" s="130"/>
      <c r="FAS314" s="130"/>
      <c r="FAW314" s="130"/>
      <c r="FBA314" s="130"/>
      <c r="FBE314" s="130"/>
      <c r="FBI314" s="130"/>
      <c r="FBM314" s="130"/>
      <c r="FBQ314" s="130"/>
      <c r="FBU314" s="130"/>
      <c r="FBY314" s="130"/>
      <c r="FCC314" s="130"/>
      <c r="FCG314" s="130"/>
      <c r="FCK314" s="130"/>
      <c r="FCO314" s="130"/>
      <c r="FCS314" s="130"/>
      <c r="FCW314" s="130"/>
      <c r="FDA314" s="130"/>
      <c r="FDE314" s="130"/>
      <c r="FDI314" s="130"/>
      <c r="FDM314" s="130"/>
      <c r="FDQ314" s="130"/>
      <c r="FDU314" s="130"/>
      <c r="FDY314" s="130"/>
      <c r="FEC314" s="130"/>
      <c r="FEG314" s="130"/>
      <c r="FEK314" s="130"/>
      <c r="FEO314" s="130"/>
      <c r="FES314" s="130"/>
      <c r="FEW314" s="130"/>
      <c r="FFA314" s="130"/>
      <c r="FFE314" s="130"/>
      <c r="FFI314" s="130"/>
      <c r="FFM314" s="130"/>
      <c r="FFQ314" s="130"/>
      <c r="FFU314" s="130"/>
      <c r="FFY314" s="130"/>
      <c r="FGC314" s="130"/>
      <c r="FGG314" s="130"/>
      <c r="FGK314" s="130"/>
      <c r="FGO314" s="130"/>
      <c r="FGS314" s="130"/>
      <c r="FGW314" s="130"/>
      <c r="FHA314" s="130"/>
      <c r="FHE314" s="130"/>
      <c r="FHI314" s="130"/>
      <c r="FHM314" s="130"/>
      <c r="FHQ314" s="130"/>
      <c r="FHU314" s="130"/>
      <c r="FHY314" s="130"/>
      <c r="FIC314" s="130"/>
      <c r="FIG314" s="130"/>
      <c r="FIK314" s="130"/>
      <c r="FIO314" s="130"/>
      <c r="FIS314" s="130"/>
      <c r="FIW314" s="130"/>
      <c r="FJA314" s="130"/>
      <c r="FJE314" s="130"/>
      <c r="FJI314" s="130"/>
      <c r="FJM314" s="130"/>
      <c r="FJQ314" s="130"/>
      <c r="FJU314" s="130"/>
      <c r="FJY314" s="130"/>
      <c r="FKC314" s="130"/>
      <c r="FKG314" s="130"/>
      <c r="FKK314" s="130"/>
      <c r="FKO314" s="130"/>
      <c r="FKS314" s="130"/>
      <c r="FKW314" s="130"/>
      <c r="FLA314" s="130"/>
      <c r="FLE314" s="130"/>
      <c r="FLI314" s="130"/>
      <c r="FLM314" s="130"/>
      <c r="FLQ314" s="130"/>
      <c r="FLU314" s="130"/>
      <c r="FLY314" s="130"/>
      <c r="FMC314" s="130"/>
      <c r="FMG314" s="130"/>
      <c r="FMK314" s="130"/>
      <c r="FMO314" s="130"/>
      <c r="FMS314" s="130"/>
      <c r="FMW314" s="130"/>
      <c r="FNA314" s="130"/>
      <c r="FNE314" s="130"/>
      <c r="FNI314" s="130"/>
      <c r="FNM314" s="130"/>
      <c r="FNQ314" s="130"/>
      <c r="FNU314" s="130"/>
      <c r="FNY314" s="130"/>
      <c r="FOC314" s="130"/>
      <c r="FOG314" s="130"/>
      <c r="FOK314" s="130"/>
      <c r="FOO314" s="130"/>
      <c r="FOS314" s="130"/>
      <c r="FOW314" s="130"/>
      <c r="FPA314" s="130"/>
      <c r="FPE314" s="130"/>
      <c r="FPI314" s="130"/>
      <c r="FPM314" s="130"/>
      <c r="FPQ314" s="130"/>
      <c r="FPU314" s="130"/>
      <c r="FPY314" s="130"/>
      <c r="FQC314" s="130"/>
      <c r="FQG314" s="130"/>
      <c r="FQK314" s="130"/>
      <c r="FQO314" s="130"/>
      <c r="FQS314" s="130"/>
      <c r="FQW314" s="130"/>
      <c r="FRA314" s="130"/>
      <c r="FRE314" s="130"/>
      <c r="FRI314" s="130"/>
      <c r="FRM314" s="130"/>
      <c r="FRQ314" s="130"/>
      <c r="FRU314" s="130"/>
      <c r="FRY314" s="130"/>
      <c r="FSC314" s="130"/>
      <c r="FSG314" s="130"/>
      <c r="FSK314" s="130"/>
      <c r="FSO314" s="130"/>
      <c r="FSS314" s="130"/>
      <c r="FSW314" s="130"/>
      <c r="FTA314" s="130"/>
      <c r="FTE314" s="130"/>
      <c r="FTI314" s="130"/>
      <c r="FTM314" s="130"/>
      <c r="FTQ314" s="130"/>
      <c r="FTU314" s="130"/>
      <c r="FTY314" s="130"/>
      <c r="FUC314" s="130"/>
      <c r="FUG314" s="130"/>
      <c r="FUK314" s="130"/>
      <c r="FUO314" s="130"/>
      <c r="FUS314" s="130"/>
      <c r="FUW314" s="130"/>
      <c r="FVA314" s="130"/>
      <c r="FVE314" s="130"/>
      <c r="FVI314" s="130"/>
      <c r="FVM314" s="130"/>
      <c r="FVQ314" s="130"/>
      <c r="FVU314" s="130"/>
      <c r="FVY314" s="130"/>
      <c r="FWC314" s="130"/>
      <c r="FWG314" s="130"/>
      <c r="FWK314" s="130"/>
      <c r="FWO314" s="130"/>
      <c r="FWS314" s="130"/>
      <c r="FWW314" s="130"/>
      <c r="FXA314" s="130"/>
      <c r="FXE314" s="130"/>
      <c r="FXI314" s="130"/>
      <c r="FXM314" s="130"/>
      <c r="FXQ314" s="130"/>
      <c r="FXU314" s="130"/>
      <c r="FXY314" s="130"/>
      <c r="FYC314" s="130"/>
      <c r="FYG314" s="130"/>
      <c r="FYK314" s="130"/>
      <c r="FYO314" s="130"/>
      <c r="FYS314" s="130"/>
      <c r="FYW314" s="130"/>
      <c r="FZA314" s="130"/>
      <c r="FZE314" s="130"/>
      <c r="FZI314" s="130"/>
      <c r="FZM314" s="130"/>
      <c r="FZQ314" s="130"/>
      <c r="FZU314" s="130"/>
      <c r="FZY314" s="130"/>
      <c r="GAC314" s="130"/>
      <c r="GAG314" s="130"/>
      <c r="GAK314" s="130"/>
      <c r="GAO314" s="130"/>
      <c r="GAS314" s="130"/>
      <c r="GAW314" s="130"/>
      <c r="GBA314" s="130"/>
      <c r="GBE314" s="130"/>
      <c r="GBI314" s="130"/>
      <c r="GBM314" s="130"/>
      <c r="GBQ314" s="130"/>
      <c r="GBU314" s="130"/>
      <c r="GBY314" s="130"/>
      <c r="GCC314" s="130"/>
      <c r="GCG314" s="130"/>
      <c r="GCK314" s="130"/>
      <c r="GCO314" s="130"/>
      <c r="GCS314" s="130"/>
      <c r="GCW314" s="130"/>
      <c r="GDA314" s="130"/>
      <c r="GDE314" s="130"/>
      <c r="GDI314" s="130"/>
      <c r="GDM314" s="130"/>
      <c r="GDQ314" s="130"/>
      <c r="GDU314" s="130"/>
      <c r="GDY314" s="130"/>
      <c r="GEC314" s="130"/>
      <c r="GEG314" s="130"/>
      <c r="GEK314" s="130"/>
      <c r="GEO314" s="130"/>
      <c r="GES314" s="130"/>
      <c r="GEW314" s="130"/>
      <c r="GFA314" s="130"/>
      <c r="GFE314" s="130"/>
      <c r="GFI314" s="130"/>
      <c r="GFM314" s="130"/>
      <c r="GFQ314" s="130"/>
      <c r="GFU314" s="130"/>
      <c r="GFY314" s="130"/>
      <c r="GGC314" s="130"/>
      <c r="GGG314" s="130"/>
      <c r="GGK314" s="130"/>
      <c r="GGO314" s="130"/>
      <c r="GGS314" s="130"/>
      <c r="GGW314" s="130"/>
      <c r="GHA314" s="130"/>
      <c r="GHE314" s="130"/>
      <c r="GHI314" s="130"/>
      <c r="GHM314" s="130"/>
      <c r="GHQ314" s="130"/>
      <c r="GHU314" s="130"/>
      <c r="GHY314" s="130"/>
      <c r="GIC314" s="130"/>
      <c r="GIG314" s="130"/>
      <c r="GIK314" s="130"/>
      <c r="GIO314" s="130"/>
      <c r="GIS314" s="130"/>
      <c r="GIW314" s="130"/>
      <c r="GJA314" s="130"/>
      <c r="GJE314" s="130"/>
      <c r="GJI314" s="130"/>
      <c r="GJM314" s="130"/>
      <c r="GJQ314" s="130"/>
      <c r="GJU314" s="130"/>
      <c r="GJY314" s="130"/>
      <c r="GKC314" s="130"/>
      <c r="GKG314" s="130"/>
      <c r="GKK314" s="130"/>
      <c r="GKO314" s="130"/>
      <c r="GKS314" s="130"/>
      <c r="GKW314" s="130"/>
      <c r="GLA314" s="130"/>
      <c r="GLE314" s="130"/>
      <c r="GLI314" s="130"/>
      <c r="GLM314" s="130"/>
      <c r="GLQ314" s="130"/>
      <c r="GLU314" s="130"/>
      <c r="GLY314" s="130"/>
      <c r="GMC314" s="130"/>
      <c r="GMG314" s="130"/>
      <c r="GMK314" s="130"/>
      <c r="GMO314" s="130"/>
      <c r="GMS314" s="130"/>
      <c r="GMW314" s="130"/>
      <c r="GNA314" s="130"/>
      <c r="GNE314" s="130"/>
      <c r="GNI314" s="130"/>
      <c r="GNM314" s="130"/>
      <c r="GNQ314" s="130"/>
      <c r="GNU314" s="130"/>
      <c r="GNY314" s="130"/>
      <c r="GOC314" s="130"/>
      <c r="GOG314" s="130"/>
      <c r="GOK314" s="130"/>
      <c r="GOO314" s="130"/>
      <c r="GOS314" s="130"/>
      <c r="GOW314" s="130"/>
      <c r="GPA314" s="130"/>
      <c r="GPE314" s="130"/>
      <c r="GPI314" s="130"/>
      <c r="GPM314" s="130"/>
      <c r="GPQ314" s="130"/>
      <c r="GPU314" s="130"/>
      <c r="GPY314" s="130"/>
      <c r="GQC314" s="130"/>
      <c r="GQG314" s="130"/>
      <c r="GQK314" s="130"/>
      <c r="GQO314" s="130"/>
      <c r="GQS314" s="130"/>
      <c r="GQW314" s="130"/>
      <c r="GRA314" s="130"/>
      <c r="GRE314" s="130"/>
      <c r="GRI314" s="130"/>
      <c r="GRM314" s="130"/>
      <c r="GRQ314" s="130"/>
      <c r="GRU314" s="130"/>
      <c r="GRY314" s="130"/>
      <c r="GSC314" s="130"/>
      <c r="GSG314" s="130"/>
      <c r="GSK314" s="130"/>
      <c r="GSO314" s="130"/>
      <c r="GSS314" s="130"/>
      <c r="GSW314" s="130"/>
      <c r="GTA314" s="130"/>
      <c r="GTE314" s="130"/>
      <c r="GTI314" s="130"/>
      <c r="GTM314" s="130"/>
      <c r="GTQ314" s="130"/>
      <c r="GTU314" s="130"/>
      <c r="GTY314" s="130"/>
      <c r="GUC314" s="130"/>
      <c r="GUG314" s="130"/>
      <c r="GUK314" s="130"/>
      <c r="GUO314" s="130"/>
      <c r="GUS314" s="130"/>
      <c r="GUW314" s="130"/>
      <c r="GVA314" s="130"/>
      <c r="GVE314" s="130"/>
      <c r="GVI314" s="130"/>
      <c r="GVM314" s="130"/>
      <c r="GVQ314" s="130"/>
      <c r="GVU314" s="130"/>
      <c r="GVY314" s="130"/>
      <c r="GWC314" s="130"/>
      <c r="GWG314" s="130"/>
      <c r="GWK314" s="130"/>
      <c r="GWO314" s="130"/>
      <c r="GWS314" s="130"/>
      <c r="GWW314" s="130"/>
      <c r="GXA314" s="130"/>
      <c r="GXE314" s="130"/>
      <c r="GXI314" s="130"/>
      <c r="GXM314" s="130"/>
      <c r="GXQ314" s="130"/>
      <c r="GXU314" s="130"/>
      <c r="GXY314" s="130"/>
      <c r="GYC314" s="130"/>
      <c r="GYG314" s="130"/>
      <c r="GYK314" s="130"/>
      <c r="GYO314" s="130"/>
      <c r="GYS314" s="130"/>
      <c r="GYW314" s="130"/>
      <c r="GZA314" s="130"/>
      <c r="GZE314" s="130"/>
      <c r="GZI314" s="130"/>
      <c r="GZM314" s="130"/>
      <c r="GZQ314" s="130"/>
      <c r="GZU314" s="130"/>
      <c r="GZY314" s="130"/>
      <c r="HAC314" s="130"/>
      <c r="HAG314" s="130"/>
      <c r="HAK314" s="130"/>
      <c r="HAO314" s="130"/>
      <c r="HAS314" s="130"/>
      <c r="HAW314" s="130"/>
      <c r="HBA314" s="130"/>
      <c r="HBE314" s="130"/>
      <c r="HBI314" s="130"/>
      <c r="HBM314" s="130"/>
      <c r="HBQ314" s="130"/>
      <c r="HBU314" s="130"/>
      <c r="HBY314" s="130"/>
      <c r="HCC314" s="130"/>
      <c r="HCG314" s="130"/>
      <c r="HCK314" s="130"/>
      <c r="HCO314" s="130"/>
      <c r="HCS314" s="130"/>
      <c r="HCW314" s="130"/>
      <c r="HDA314" s="130"/>
      <c r="HDE314" s="130"/>
      <c r="HDI314" s="130"/>
      <c r="HDM314" s="130"/>
      <c r="HDQ314" s="130"/>
      <c r="HDU314" s="130"/>
      <c r="HDY314" s="130"/>
      <c r="HEC314" s="130"/>
      <c r="HEG314" s="130"/>
      <c r="HEK314" s="130"/>
      <c r="HEO314" s="130"/>
      <c r="HES314" s="130"/>
      <c r="HEW314" s="130"/>
      <c r="HFA314" s="130"/>
      <c r="HFE314" s="130"/>
      <c r="HFI314" s="130"/>
      <c r="HFM314" s="130"/>
      <c r="HFQ314" s="130"/>
      <c r="HFU314" s="130"/>
      <c r="HFY314" s="130"/>
      <c r="HGC314" s="130"/>
      <c r="HGG314" s="130"/>
      <c r="HGK314" s="130"/>
      <c r="HGO314" s="130"/>
      <c r="HGS314" s="130"/>
      <c r="HGW314" s="130"/>
      <c r="HHA314" s="130"/>
      <c r="HHE314" s="130"/>
      <c r="HHI314" s="130"/>
      <c r="HHM314" s="130"/>
      <c r="HHQ314" s="130"/>
      <c r="HHU314" s="130"/>
      <c r="HHY314" s="130"/>
      <c r="HIC314" s="130"/>
      <c r="HIG314" s="130"/>
      <c r="HIK314" s="130"/>
      <c r="HIO314" s="130"/>
      <c r="HIS314" s="130"/>
      <c r="HIW314" s="130"/>
      <c r="HJA314" s="130"/>
      <c r="HJE314" s="130"/>
      <c r="HJI314" s="130"/>
      <c r="HJM314" s="130"/>
      <c r="HJQ314" s="130"/>
      <c r="HJU314" s="130"/>
      <c r="HJY314" s="130"/>
      <c r="HKC314" s="130"/>
      <c r="HKG314" s="130"/>
      <c r="HKK314" s="130"/>
      <c r="HKO314" s="130"/>
      <c r="HKS314" s="130"/>
      <c r="HKW314" s="130"/>
      <c r="HLA314" s="130"/>
      <c r="HLE314" s="130"/>
      <c r="HLI314" s="130"/>
      <c r="HLM314" s="130"/>
      <c r="HLQ314" s="130"/>
      <c r="HLU314" s="130"/>
      <c r="HLY314" s="130"/>
      <c r="HMC314" s="130"/>
      <c r="HMG314" s="130"/>
      <c r="HMK314" s="130"/>
      <c r="HMO314" s="130"/>
      <c r="HMS314" s="130"/>
      <c r="HMW314" s="130"/>
      <c r="HNA314" s="130"/>
      <c r="HNE314" s="130"/>
      <c r="HNI314" s="130"/>
      <c r="HNM314" s="130"/>
      <c r="HNQ314" s="130"/>
      <c r="HNU314" s="130"/>
      <c r="HNY314" s="130"/>
      <c r="HOC314" s="130"/>
      <c r="HOG314" s="130"/>
      <c r="HOK314" s="130"/>
      <c r="HOO314" s="130"/>
      <c r="HOS314" s="130"/>
      <c r="HOW314" s="130"/>
      <c r="HPA314" s="130"/>
      <c r="HPE314" s="130"/>
      <c r="HPI314" s="130"/>
      <c r="HPM314" s="130"/>
      <c r="HPQ314" s="130"/>
      <c r="HPU314" s="130"/>
      <c r="HPY314" s="130"/>
      <c r="HQC314" s="130"/>
      <c r="HQG314" s="130"/>
      <c r="HQK314" s="130"/>
      <c r="HQO314" s="130"/>
      <c r="HQS314" s="130"/>
      <c r="HQW314" s="130"/>
      <c r="HRA314" s="130"/>
      <c r="HRE314" s="130"/>
      <c r="HRI314" s="130"/>
      <c r="HRM314" s="130"/>
      <c r="HRQ314" s="130"/>
      <c r="HRU314" s="130"/>
      <c r="HRY314" s="130"/>
      <c r="HSC314" s="130"/>
      <c r="HSG314" s="130"/>
      <c r="HSK314" s="130"/>
      <c r="HSO314" s="130"/>
      <c r="HSS314" s="130"/>
      <c r="HSW314" s="130"/>
      <c r="HTA314" s="130"/>
      <c r="HTE314" s="130"/>
      <c r="HTI314" s="130"/>
      <c r="HTM314" s="130"/>
      <c r="HTQ314" s="130"/>
      <c r="HTU314" s="130"/>
      <c r="HTY314" s="130"/>
      <c r="HUC314" s="130"/>
      <c r="HUG314" s="130"/>
      <c r="HUK314" s="130"/>
      <c r="HUO314" s="130"/>
      <c r="HUS314" s="130"/>
      <c r="HUW314" s="130"/>
      <c r="HVA314" s="130"/>
      <c r="HVE314" s="130"/>
      <c r="HVI314" s="130"/>
      <c r="HVM314" s="130"/>
      <c r="HVQ314" s="130"/>
      <c r="HVU314" s="130"/>
      <c r="HVY314" s="130"/>
      <c r="HWC314" s="130"/>
      <c r="HWG314" s="130"/>
      <c r="HWK314" s="130"/>
      <c r="HWO314" s="130"/>
      <c r="HWS314" s="130"/>
      <c r="HWW314" s="130"/>
      <c r="HXA314" s="130"/>
      <c r="HXE314" s="130"/>
      <c r="HXI314" s="130"/>
      <c r="HXM314" s="130"/>
      <c r="HXQ314" s="130"/>
      <c r="HXU314" s="130"/>
      <c r="HXY314" s="130"/>
      <c r="HYC314" s="130"/>
      <c r="HYG314" s="130"/>
      <c r="HYK314" s="130"/>
      <c r="HYO314" s="130"/>
      <c r="HYS314" s="130"/>
      <c r="HYW314" s="130"/>
      <c r="HZA314" s="130"/>
      <c r="HZE314" s="130"/>
      <c r="HZI314" s="130"/>
      <c r="HZM314" s="130"/>
      <c r="HZQ314" s="130"/>
      <c r="HZU314" s="130"/>
      <c r="HZY314" s="130"/>
      <c r="IAC314" s="130"/>
      <c r="IAG314" s="130"/>
      <c r="IAK314" s="130"/>
      <c r="IAO314" s="130"/>
      <c r="IAS314" s="130"/>
      <c r="IAW314" s="130"/>
      <c r="IBA314" s="130"/>
      <c r="IBE314" s="130"/>
      <c r="IBI314" s="130"/>
      <c r="IBM314" s="130"/>
      <c r="IBQ314" s="130"/>
      <c r="IBU314" s="130"/>
      <c r="IBY314" s="130"/>
      <c r="ICC314" s="130"/>
      <c r="ICG314" s="130"/>
      <c r="ICK314" s="130"/>
      <c r="ICO314" s="130"/>
      <c r="ICS314" s="130"/>
      <c r="ICW314" s="130"/>
      <c r="IDA314" s="130"/>
      <c r="IDE314" s="130"/>
      <c r="IDI314" s="130"/>
      <c r="IDM314" s="130"/>
      <c r="IDQ314" s="130"/>
      <c r="IDU314" s="130"/>
      <c r="IDY314" s="130"/>
      <c r="IEC314" s="130"/>
      <c r="IEG314" s="130"/>
      <c r="IEK314" s="130"/>
      <c r="IEO314" s="130"/>
      <c r="IES314" s="130"/>
      <c r="IEW314" s="130"/>
      <c r="IFA314" s="130"/>
      <c r="IFE314" s="130"/>
      <c r="IFI314" s="130"/>
      <c r="IFM314" s="130"/>
      <c r="IFQ314" s="130"/>
      <c r="IFU314" s="130"/>
      <c r="IFY314" s="130"/>
      <c r="IGC314" s="130"/>
      <c r="IGG314" s="130"/>
      <c r="IGK314" s="130"/>
      <c r="IGO314" s="130"/>
      <c r="IGS314" s="130"/>
      <c r="IGW314" s="130"/>
      <c r="IHA314" s="130"/>
      <c r="IHE314" s="130"/>
      <c r="IHI314" s="130"/>
      <c r="IHM314" s="130"/>
      <c r="IHQ314" s="130"/>
      <c r="IHU314" s="130"/>
      <c r="IHY314" s="130"/>
      <c r="IIC314" s="130"/>
      <c r="IIG314" s="130"/>
      <c r="IIK314" s="130"/>
      <c r="IIO314" s="130"/>
      <c r="IIS314" s="130"/>
      <c r="IIW314" s="130"/>
      <c r="IJA314" s="130"/>
      <c r="IJE314" s="130"/>
      <c r="IJI314" s="130"/>
      <c r="IJM314" s="130"/>
      <c r="IJQ314" s="130"/>
      <c r="IJU314" s="130"/>
      <c r="IJY314" s="130"/>
      <c r="IKC314" s="130"/>
      <c r="IKG314" s="130"/>
      <c r="IKK314" s="130"/>
      <c r="IKO314" s="130"/>
      <c r="IKS314" s="130"/>
      <c r="IKW314" s="130"/>
      <c r="ILA314" s="130"/>
      <c r="ILE314" s="130"/>
      <c r="ILI314" s="130"/>
      <c r="ILM314" s="130"/>
      <c r="ILQ314" s="130"/>
      <c r="ILU314" s="130"/>
      <c r="ILY314" s="130"/>
      <c r="IMC314" s="130"/>
      <c r="IMG314" s="130"/>
      <c r="IMK314" s="130"/>
      <c r="IMO314" s="130"/>
      <c r="IMS314" s="130"/>
      <c r="IMW314" s="130"/>
      <c r="INA314" s="130"/>
      <c r="INE314" s="130"/>
      <c r="INI314" s="130"/>
      <c r="INM314" s="130"/>
      <c r="INQ314" s="130"/>
      <c r="INU314" s="130"/>
      <c r="INY314" s="130"/>
      <c r="IOC314" s="130"/>
      <c r="IOG314" s="130"/>
      <c r="IOK314" s="130"/>
      <c r="IOO314" s="130"/>
      <c r="IOS314" s="130"/>
      <c r="IOW314" s="130"/>
      <c r="IPA314" s="130"/>
      <c r="IPE314" s="130"/>
      <c r="IPI314" s="130"/>
      <c r="IPM314" s="130"/>
      <c r="IPQ314" s="130"/>
      <c r="IPU314" s="130"/>
      <c r="IPY314" s="130"/>
      <c r="IQC314" s="130"/>
      <c r="IQG314" s="130"/>
      <c r="IQK314" s="130"/>
      <c r="IQO314" s="130"/>
      <c r="IQS314" s="130"/>
      <c r="IQW314" s="130"/>
      <c r="IRA314" s="130"/>
      <c r="IRE314" s="130"/>
      <c r="IRI314" s="130"/>
      <c r="IRM314" s="130"/>
      <c r="IRQ314" s="130"/>
      <c r="IRU314" s="130"/>
      <c r="IRY314" s="130"/>
      <c r="ISC314" s="130"/>
      <c r="ISG314" s="130"/>
      <c r="ISK314" s="130"/>
      <c r="ISO314" s="130"/>
      <c r="ISS314" s="130"/>
      <c r="ISW314" s="130"/>
      <c r="ITA314" s="130"/>
      <c r="ITE314" s="130"/>
      <c r="ITI314" s="130"/>
      <c r="ITM314" s="130"/>
      <c r="ITQ314" s="130"/>
      <c r="ITU314" s="130"/>
      <c r="ITY314" s="130"/>
      <c r="IUC314" s="130"/>
      <c r="IUG314" s="130"/>
      <c r="IUK314" s="130"/>
      <c r="IUO314" s="130"/>
      <c r="IUS314" s="130"/>
      <c r="IUW314" s="130"/>
      <c r="IVA314" s="130"/>
      <c r="IVE314" s="130"/>
      <c r="IVI314" s="130"/>
      <c r="IVM314" s="130"/>
      <c r="IVQ314" s="130"/>
      <c r="IVU314" s="130"/>
      <c r="IVY314" s="130"/>
      <c r="IWC314" s="130"/>
      <c r="IWG314" s="130"/>
      <c r="IWK314" s="130"/>
      <c r="IWO314" s="130"/>
      <c r="IWS314" s="130"/>
      <c r="IWW314" s="130"/>
      <c r="IXA314" s="130"/>
      <c r="IXE314" s="130"/>
      <c r="IXI314" s="130"/>
      <c r="IXM314" s="130"/>
      <c r="IXQ314" s="130"/>
      <c r="IXU314" s="130"/>
      <c r="IXY314" s="130"/>
      <c r="IYC314" s="130"/>
      <c r="IYG314" s="130"/>
      <c r="IYK314" s="130"/>
      <c r="IYO314" s="130"/>
      <c r="IYS314" s="130"/>
      <c r="IYW314" s="130"/>
      <c r="IZA314" s="130"/>
      <c r="IZE314" s="130"/>
      <c r="IZI314" s="130"/>
      <c r="IZM314" s="130"/>
      <c r="IZQ314" s="130"/>
      <c r="IZU314" s="130"/>
      <c r="IZY314" s="130"/>
      <c r="JAC314" s="130"/>
      <c r="JAG314" s="130"/>
      <c r="JAK314" s="130"/>
      <c r="JAO314" s="130"/>
      <c r="JAS314" s="130"/>
      <c r="JAW314" s="130"/>
      <c r="JBA314" s="130"/>
      <c r="JBE314" s="130"/>
      <c r="JBI314" s="130"/>
      <c r="JBM314" s="130"/>
      <c r="JBQ314" s="130"/>
      <c r="JBU314" s="130"/>
      <c r="JBY314" s="130"/>
      <c r="JCC314" s="130"/>
      <c r="JCG314" s="130"/>
      <c r="JCK314" s="130"/>
      <c r="JCO314" s="130"/>
      <c r="JCS314" s="130"/>
      <c r="JCW314" s="130"/>
      <c r="JDA314" s="130"/>
      <c r="JDE314" s="130"/>
      <c r="JDI314" s="130"/>
      <c r="JDM314" s="130"/>
      <c r="JDQ314" s="130"/>
      <c r="JDU314" s="130"/>
      <c r="JDY314" s="130"/>
      <c r="JEC314" s="130"/>
      <c r="JEG314" s="130"/>
      <c r="JEK314" s="130"/>
      <c r="JEO314" s="130"/>
      <c r="JES314" s="130"/>
      <c r="JEW314" s="130"/>
      <c r="JFA314" s="130"/>
      <c r="JFE314" s="130"/>
      <c r="JFI314" s="130"/>
      <c r="JFM314" s="130"/>
      <c r="JFQ314" s="130"/>
      <c r="JFU314" s="130"/>
      <c r="JFY314" s="130"/>
      <c r="JGC314" s="130"/>
      <c r="JGG314" s="130"/>
      <c r="JGK314" s="130"/>
      <c r="JGO314" s="130"/>
      <c r="JGS314" s="130"/>
      <c r="JGW314" s="130"/>
      <c r="JHA314" s="130"/>
      <c r="JHE314" s="130"/>
      <c r="JHI314" s="130"/>
      <c r="JHM314" s="130"/>
      <c r="JHQ314" s="130"/>
      <c r="JHU314" s="130"/>
      <c r="JHY314" s="130"/>
      <c r="JIC314" s="130"/>
      <c r="JIG314" s="130"/>
      <c r="JIK314" s="130"/>
      <c r="JIO314" s="130"/>
      <c r="JIS314" s="130"/>
      <c r="JIW314" s="130"/>
      <c r="JJA314" s="130"/>
      <c r="JJE314" s="130"/>
      <c r="JJI314" s="130"/>
      <c r="JJM314" s="130"/>
      <c r="JJQ314" s="130"/>
      <c r="JJU314" s="130"/>
      <c r="JJY314" s="130"/>
      <c r="JKC314" s="130"/>
      <c r="JKG314" s="130"/>
      <c r="JKK314" s="130"/>
      <c r="JKO314" s="130"/>
      <c r="JKS314" s="130"/>
      <c r="JKW314" s="130"/>
      <c r="JLA314" s="130"/>
      <c r="JLE314" s="130"/>
      <c r="JLI314" s="130"/>
      <c r="JLM314" s="130"/>
      <c r="JLQ314" s="130"/>
      <c r="JLU314" s="130"/>
      <c r="JLY314" s="130"/>
      <c r="JMC314" s="130"/>
      <c r="JMG314" s="130"/>
      <c r="JMK314" s="130"/>
      <c r="JMO314" s="130"/>
      <c r="JMS314" s="130"/>
      <c r="JMW314" s="130"/>
      <c r="JNA314" s="130"/>
      <c r="JNE314" s="130"/>
      <c r="JNI314" s="130"/>
      <c r="JNM314" s="130"/>
      <c r="JNQ314" s="130"/>
      <c r="JNU314" s="130"/>
      <c r="JNY314" s="130"/>
      <c r="JOC314" s="130"/>
      <c r="JOG314" s="130"/>
      <c r="JOK314" s="130"/>
      <c r="JOO314" s="130"/>
      <c r="JOS314" s="130"/>
      <c r="JOW314" s="130"/>
      <c r="JPA314" s="130"/>
      <c r="JPE314" s="130"/>
      <c r="JPI314" s="130"/>
      <c r="JPM314" s="130"/>
      <c r="JPQ314" s="130"/>
      <c r="JPU314" s="130"/>
      <c r="JPY314" s="130"/>
      <c r="JQC314" s="130"/>
      <c r="JQG314" s="130"/>
      <c r="JQK314" s="130"/>
      <c r="JQO314" s="130"/>
      <c r="JQS314" s="130"/>
      <c r="JQW314" s="130"/>
      <c r="JRA314" s="130"/>
      <c r="JRE314" s="130"/>
      <c r="JRI314" s="130"/>
      <c r="JRM314" s="130"/>
      <c r="JRQ314" s="130"/>
      <c r="JRU314" s="130"/>
      <c r="JRY314" s="130"/>
      <c r="JSC314" s="130"/>
      <c r="JSG314" s="130"/>
      <c r="JSK314" s="130"/>
      <c r="JSO314" s="130"/>
      <c r="JSS314" s="130"/>
      <c r="JSW314" s="130"/>
      <c r="JTA314" s="130"/>
      <c r="JTE314" s="130"/>
      <c r="JTI314" s="130"/>
      <c r="JTM314" s="130"/>
      <c r="JTQ314" s="130"/>
      <c r="JTU314" s="130"/>
      <c r="JTY314" s="130"/>
      <c r="JUC314" s="130"/>
      <c r="JUG314" s="130"/>
      <c r="JUK314" s="130"/>
      <c r="JUO314" s="130"/>
      <c r="JUS314" s="130"/>
      <c r="JUW314" s="130"/>
      <c r="JVA314" s="130"/>
      <c r="JVE314" s="130"/>
      <c r="JVI314" s="130"/>
      <c r="JVM314" s="130"/>
      <c r="JVQ314" s="130"/>
      <c r="JVU314" s="130"/>
      <c r="JVY314" s="130"/>
      <c r="JWC314" s="130"/>
      <c r="JWG314" s="130"/>
      <c r="JWK314" s="130"/>
      <c r="JWO314" s="130"/>
      <c r="JWS314" s="130"/>
      <c r="JWW314" s="130"/>
      <c r="JXA314" s="130"/>
      <c r="JXE314" s="130"/>
      <c r="JXI314" s="130"/>
      <c r="JXM314" s="130"/>
      <c r="JXQ314" s="130"/>
      <c r="JXU314" s="130"/>
      <c r="JXY314" s="130"/>
      <c r="JYC314" s="130"/>
      <c r="JYG314" s="130"/>
      <c r="JYK314" s="130"/>
      <c r="JYO314" s="130"/>
      <c r="JYS314" s="130"/>
      <c r="JYW314" s="130"/>
      <c r="JZA314" s="130"/>
      <c r="JZE314" s="130"/>
      <c r="JZI314" s="130"/>
      <c r="JZM314" s="130"/>
      <c r="JZQ314" s="130"/>
      <c r="JZU314" s="130"/>
      <c r="JZY314" s="130"/>
      <c r="KAC314" s="130"/>
      <c r="KAG314" s="130"/>
      <c r="KAK314" s="130"/>
      <c r="KAO314" s="130"/>
      <c r="KAS314" s="130"/>
      <c r="KAW314" s="130"/>
      <c r="KBA314" s="130"/>
      <c r="KBE314" s="130"/>
      <c r="KBI314" s="130"/>
      <c r="KBM314" s="130"/>
      <c r="KBQ314" s="130"/>
      <c r="KBU314" s="130"/>
      <c r="KBY314" s="130"/>
      <c r="KCC314" s="130"/>
      <c r="KCG314" s="130"/>
      <c r="KCK314" s="130"/>
      <c r="KCO314" s="130"/>
      <c r="KCS314" s="130"/>
      <c r="KCW314" s="130"/>
      <c r="KDA314" s="130"/>
      <c r="KDE314" s="130"/>
      <c r="KDI314" s="130"/>
      <c r="KDM314" s="130"/>
      <c r="KDQ314" s="130"/>
      <c r="KDU314" s="130"/>
      <c r="KDY314" s="130"/>
      <c r="KEC314" s="130"/>
      <c r="KEG314" s="130"/>
      <c r="KEK314" s="130"/>
      <c r="KEO314" s="130"/>
      <c r="KES314" s="130"/>
      <c r="KEW314" s="130"/>
      <c r="KFA314" s="130"/>
      <c r="KFE314" s="130"/>
      <c r="KFI314" s="130"/>
      <c r="KFM314" s="130"/>
      <c r="KFQ314" s="130"/>
      <c r="KFU314" s="130"/>
      <c r="KFY314" s="130"/>
      <c r="KGC314" s="130"/>
      <c r="KGG314" s="130"/>
      <c r="KGK314" s="130"/>
      <c r="KGO314" s="130"/>
      <c r="KGS314" s="130"/>
      <c r="KGW314" s="130"/>
      <c r="KHA314" s="130"/>
      <c r="KHE314" s="130"/>
      <c r="KHI314" s="130"/>
      <c r="KHM314" s="130"/>
      <c r="KHQ314" s="130"/>
      <c r="KHU314" s="130"/>
      <c r="KHY314" s="130"/>
      <c r="KIC314" s="130"/>
      <c r="KIG314" s="130"/>
      <c r="KIK314" s="130"/>
      <c r="KIO314" s="130"/>
      <c r="KIS314" s="130"/>
      <c r="KIW314" s="130"/>
      <c r="KJA314" s="130"/>
      <c r="KJE314" s="130"/>
      <c r="KJI314" s="130"/>
      <c r="KJM314" s="130"/>
      <c r="KJQ314" s="130"/>
      <c r="KJU314" s="130"/>
      <c r="KJY314" s="130"/>
      <c r="KKC314" s="130"/>
      <c r="KKG314" s="130"/>
      <c r="KKK314" s="130"/>
      <c r="KKO314" s="130"/>
      <c r="KKS314" s="130"/>
      <c r="KKW314" s="130"/>
      <c r="KLA314" s="130"/>
      <c r="KLE314" s="130"/>
      <c r="KLI314" s="130"/>
      <c r="KLM314" s="130"/>
      <c r="KLQ314" s="130"/>
      <c r="KLU314" s="130"/>
      <c r="KLY314" s="130"/>
      <c r="KMC314" s="130"/>
      <c r="KMG314" s="130"/>
      <c r="KMK314" s="130"/>
      <c r="KMO314" s="130"/>
      <c r="KMS314" s="130"/>
      <c r="KMW314" s="130"/>
      <c r="KNA314" s="130"/>
      <c r="KNE314" s="130"/>
      <c r="KNI314" s="130"/>
      <c r="KNM314" s="130"/>
      <c r="KNQ314" s="130"/>
      <c r="KNU314" s="130"/>
      <c r="KNY314" s="130"/>
      <c r="KOC314" s="130"/>
      <c r="KOG314" s="130"/>
      <c r="KOK314" s="130"/>
      <c r="KOO314" s="130"/>
      <c r="KOS314" s="130"/>
      <c r="KOW314" s="130"/>
      <c r="KPA314" s="130"/>
      <c r="KPE314" s="130"/>
      <c r="KPI314" s="130"/>
      <c r="KPM314" s="130"/>
      <c r="KPQ314" s="130"/>
      <c r="KPU314" s="130"/>
      <c r="KPY314" s="130"/>
      <c r="KQC314" s="130"/>
      <c r="KQG314" s="130"/>
      <c r="KQK314" s="130"/>
      <c r="KQO314" s="130"/>
      <c r="KQS314" s="130"/>
      <c r="KQW314" s="130"/>
      <c r="KRA314" s="130"/>
      <c r="KRE314" s="130"/>
      <c r="KRI314" s="130"/>
      <c r="KRM314" s="130"/>
      <c r="KRQ314" s="130"/>
      <c r="KRU314" s="130"/>
      <c r="KRY314" s="130"/>
      <c r="KSC314" s="130"/>
      <c r="KSG314" s="130"/>
      <c r="KSK314" s="130"/>
      <c r="KSO314" s="130"/>
      <c r="KSS314" s="130"/>
      <c r="KSW314" s="130"/>
      <c r="KTA314" s="130"/>
      <c r="KTE314" s="130"/>
      <c r="KTI314" s="130"/>
      <c r="KTM314" s="130"/>
      <c r="KTQ314" s="130"/>
      <c r="KTU314" s="130"/>
      <c r="KTY314" s="130"/>
      <c r="KUC314" s="130"/>
      <c r="KUG314" s="130"/>
      <c r="KUK314" s="130"/>
      <c r="KUO314" s="130"/>
      <c r="KUS314" s="130"/>
      <c r="KUW314" s="130"/>
      <c r="KVA314" s="130"/>
      <c r="KVE314" s="130"/>
      <c r="KVI314" s="130"/>
      <c r="KVM314" s="130"/>
      <c r="KVQ314" s="130"/>
      <c r="KVU314" s="130"/>
      <c r="KVY314" s="130"/>
      <c r="KWC314" s="130"/>
      <c r="KWG314" s="130"/>
      <c r="KWK314" s="130"/>
      <c r="KWO314" s="130"/>
      <c r="KWS314" s="130"/>
      <c r="KWW314" s="130"/>
      <c r="KXA314" s="130"/>
      <c r="KXE314" s="130"/>
      <c r="KXI314" s="130"/>
      <c r="KXM314" s="130"/>
      <c r="KXQ314" s="130"/>
      <c r="KXU314" s="130"/>
      <c r="KXY314" s="130"/>
      <c r="KYC314" s="130"/>
      <c r="KYG314" s="130"/>
      <c r="KYK314" s="130"/>
      <c r="KYO314" s="130"/>
      <c r="KYS314" s="130"/>
      <c r="KYW314" s="130"/>
      <c r="KZA314" s="130"/>
      <c r="KZE314" s="130"/>
      <c r="KZI314" s="130"/>
      <c r="KZM314" s="130"/>
      <c r="KZQ314" s="130"/>
      <c r="KZU314" s="130"/>
      <c r="KZY314" s="130"/>
      <c r="LAC314" s="130"/>
      <c r="LAG314" s="130"/>
      <c r="LAK314" s="130"/>
      <c r="LAO314" s="130"/>
      <c r="LAS314" s="130"/>
      <c r="LAW314" s="130"/>
      <c r="LBA314" s="130"/>
      <c r="LBE314" s="130"/>
      <c r="LBI314" s="130"/>
      <c r="LBM314" s="130"/>
      <c r="LBQ314" s="130"/>
      <c r="LBU314" s="130"/>
      <c r="LBY314" s="130"/>
      <c r="LCC314" s="130"/>
      <c r="LCG314" s="130"/>
      <c r="LCK314" s="130"/>
      <c r="LCO314" s="130"/>
      <c r="LCS314" s="130"/>
      <c r="LCW314" s="130"/>
      <c r="LDA314" s="130"/>
      <c r="LDE314" s="130"/>
      <c r="LDI314" s="130"/>
      <c r="LDM314" s="130"/>
      <c r="LDQ314" s="130"/>
      <c r="LDU314" s="130"/>
      <c r="LDY314" s="130"/>
      <c r="LEC314" s="130"/>
      <c r="LEG314" s="130"/>
      <c r="LEK314" s="130"/>
      <c r="LEO314" s="130"/>
      <c r="LES314" s="130"/>
      <c r="LEW314" s="130"/>
      <c r="LFA314" s="130"/>
      <c r="LFE314" s="130"/>
      <c r="LFI314" s="130"/>
      <c r="LFM314" s="130"/>
      <c r="LFQ314" s="130"/>
      <c r="LFU314" s="130"/>
      <c r="LFY314" s="130"/>
      <c r="LGC314" s="130"/>
      <c r="LGG314" s="130"/>
      <c r="LGK314" s="130"/>
      <c r="LGO314" s="130"/>
      <c r="LGS314" s="130"/>
      <c r="LGW314" s="130"/>
      <c r="LHA314" s="130"/>
      <c r="LHE314" s="130"/>
      <c r="LHI314" s="130"/>
      <c r="LHM314" s="130"/>
      <c r="LHQ314" s="130"/>
      <c r="LHU314" s="130"/>
      <c r="LHY314" s="130"/>
      <c r="LIC314" s="130"/>
      <c r="LIG314" s="130"/>
      <c r="LIK314" s="130"/>
      <c r="LIO314" s="130"/>
      <c r="LIS314" s="130"/>
      <c r="LIW314" s="130"/>
      <c r="LJA314" s="130"/>
      <c r="LJE314" s="130"/>
      <c r="LJI314" s="130"/>
      <c r="LJM314" s="130"/>
      <c r="LJQ314" s="130"/>
      <c r="LJU314" s="130"/>
      <c r="LJY314" s="130"/>
      <c r="LKC314" s="130"/>
      <c r="LKG314" s="130"/>
      <c r="LKK314" s="130"/>
      <c r="LKO314" s="130"/>
      <c r="LKS314" s="130"/>
      <c r="LKW314" s="130"/>
      <c r="LLA314" s="130"/>
      <c r="LLE314" s="130"/>
      <c r="LLI314" s="130"/>
      <c r="LLM314" s="130"/>
      <c r="LLQ314" s="130"/>
      <c r="LLU314" s="130"/>
      <c r="LLY314" s="130"/>
      <c r="LMC314" s="130"/>
      <c r="LMG314" s="130"/>
      <c r="LMK314" s="130"/>
      <c r="LMO314" s="130"/>
      <c r="LMS314" s="130"/>
      <c r="LMW314" s="130"/>
      <c r="LNA314" s="130"/>
      <c r="LNE314" s="130"/>
      <c r="LNI314" s="130"/>
      <c r="LNM314" s="130"/>
      <c r="LNQ314" s="130"/>
      <c r="LNU314" s="130"/>
      <c r="LNY314" s="130"/>
      <c r="LOC314" s="130"/>
      <c r="LOG314" s="130"/>
      <c r="LOK314" s="130"/>
      <c r="LOO314" s="130"/>
      <c r="LOS314" s="130"/>
      <c r="LOW314" s="130"/>
      <c r="LPA314" s="130"/>
      <c r="LPE314" s="130"/>
      <c r="LPI314" s="130"/>
      <c r="LPM314" s="130"/>
      <c r="LPQ314" s="130"/>
      <c r="LPU314" s="130"/>
      <c r="LPY314" s="130"/>
      <c r="LQC314" s="130"/>
      <c r="LQG314" s="130"/>
      <c r="LQK314" s="130"/>
      <c r="LQO314" s="130"/>
      <c r="LQS314" s="130"/>
      <c r="LQW314" s="130"/>
      <c r="LRA314" s="130"/>
      <c r="LRE314" s="130"/>
      <c r="LRI314" s="130"/>
      <c r="LRM314" s="130"/>
      <c r="LRQ314" s="130"/>
      <c r="LRU314" s="130"/>
      <c r="LRY314" s="130"/>
      <c r="LSC314" s="130"/>
      <c r="LSG314" s="130"/>
      <c r="LSK314" s="130"/>
      <c r="LSO314" s="130"/>
      <c r="LSS314" s="130"/>
      <c r="LSW314" s="130"/>
      <c r="LTA314" s="130"/>
      <c r="LTE314" s="130"/>
      <c r="LTI314" s="130"/>
      <c r="LTM314" s="130"/>
      <c r="LTQ314" s="130"/>
      <c r="LTU314" s="130"/>
      <c r="LTY314" s="130"/>
      <c r="LUC314" s="130"/>
      <c r="LUG314" s="130"/>
      <c r="LUK314" s="130"/>
      <c r="LUO314" s="130"/>
      <c r="LUS314" s="130"/>
      <c r="LUW314" s="130"/>
      <c r="LVA314" s="130"/>
      <c r="LVE314" s="130"/>
      <c r="LVI314" s="130"/>
      <c r="LVM314" s="130"/>
      <c r="LVQ314" s="130"/>
      <c r="LVU314" s="130"/>
      <c r="LVY314" s="130"/>
      <c r="LWC314" s="130"/>
      <c r="LWG314" s="130"/>
      <c r="LWK314" s="130"/>
      <c r="LWO314" s="130"/>
      <c r="LWS314" s="130"/>
      <c r="LWW314" s="130"/>
      <c r="LXA314" s="130"/>
      <c r="LXE314" s="130"/>
      <c r="LXI314" s="130"/>
      <c r="LXM314" s="130"/>
      <c r="LXQ314" s="130"/>
      <c r="LXU314" s="130"/>
      <c r="LXY314" s="130"/>
      <c r="LYC314" s="130"/>
      <c r="LYG314" s="130"/>
      <c r="LYK314" s="130"/>
      <c r="LYO314" s="130"/>
      <c r="LYS314" s="130"/>
      <c r="LYW314" s="130"/>
      <c r="LZA314" s="130"/>
      <c r="LZE314" s="130"/>
      <c r="LZI314" s="130"/>
      <c r="LZM314" s="130"/>
      <c r="LZQ314" s="130"/>
      <c r="LZU314" s="130"/>
      <c r="LZY314" s="130"/>
      <c r="MAC314" s="130"/>
      <c r="MAG314" s="130"/>
      <c r="MAK314" s="130"/>
      <c r="MAO314" s="130"/>
      <c r="MAS314" s="130"/>
      <c r="MAW314" s="130"/>
      <c r="MBA314" s="130"/>
      <c r="MBE314" s="130"/>
      <c r="MBI314" s="130"/>
      <c r="MBM314" s="130"/>
      <c r="MBQ314" s="130"/>
      <c r="MBU314" s="130"/>
      <c r="MBY314" s="130"/>
      <c r="MCC314" s="130"/>
      <c r="MCG314" s="130"/>
      <c r="MCK314" s="130"/>
      <c r="MCO314" s="130"/>
      <c r="MCS314" s="130"/>
      <c r="MCW314" s="130"/>
      <c r="MDA314" s="130"/>
      <c r="MDE314" s="130"/>
      <c r="MDI314" s="130"/>
      <c r="MDM314" s="130"/>
      <c r="MDQ314" s="130"/>
      <c r="MDU314" s="130"/>
      <c r="MDY314" s="130"/>
      <c r="MEC314" s="130"/>
      <c r="MEG314" s="130"/>
      <c r="MEK314" s="130"/>
      <c r="MEO314" s="130"/>
      <c r="MES314" s="130"/>
      <c r="MEW314" s="130"/>
      <c r="MFA314" s="130"/>
      <c r="MFE314" s="130"/>
      <c r="MFI314" s="130"/>
      <c r="MFM314" s="130"/>
      <c r="MFQ314" s="130"/>
      <c r="MFU314" s="130"/>
      <c r="MFY314" s="130"/>
      <c r="MGC314" s="130"/>
      <c r="MGG314" s="130"/>
      <c r="MGK314" s="130"/>
      <c r="MGO314" s="130"/>
      <c r="MGS314" s="130"/>
      <c r="MGW314" s="130"/>
      <c r="MHA314" s="130"/>
      <c r="MHE314" s="130"/>
      <c r="MHI314" s="130"/>
      <c r="MHM314" s="130"/>
      <c r="MHQ314" s="130"/>
      <c r="MHU314" s="130"/>
      <c r="MHY314" s="130"/>
      <c r="MIC314" s="130"/>
      <c r="MIG314" s="130"/>
      <c r="MIK314" s="130"/>
      <c r="MIO314" s="130"/>
      <c r="MIS314" s="130"/>
      <c r="MIW314" s="130"/>
      <c r="MJA314" s="130"/>
      <c r="MJE314" s="130"/>
      <c r="MJI314" s="130"/>
      <c r="MJM314" s="130"/>
      <c r="MJQ314" s="130"/>
      <c r="MJU314" s="130"/>
      <c r="MJY314" s="130"/>
      <c r="MKC314" s="130"/>
      <c r="MKG314" s="130"/>
      <c r="MKK314" s="130"/>
      <c r="MKO314" s="130"/>
      <c r="MKS314" s="130"/>
      <c r="MKW314" s="130"/>
      <c r="MLA314" s="130"/>
      <c r="MLE314" s="130"/>
      <c r="MLI314" s="130"/>
      <c r="MLM314" s="130"/>
      <c r="MLQ314" s="130"/>
      <c r="MLU314" s="130"/>
      <c r="MLY314" s="130"/>
      <c r="MMC314" s="130"/>
      <c r="MMG314" s="130"/>
      <c r="MMK314" s="130"/>
      <c r="MMO314" s="130"/>
      <c r="MMS314" s="130"/>
      <c r="MMW314" s="130"/>
      <c r="MNA314" s="130"/>
      <c r="MNE314" s="130"/>
      <c r="MNI314" s="130"/>
      <c r="MNM314" s="130"/>
      <c r="MNQ314" s="130"/>
      <c r="MNU314" s="130"/>
      <c r="MNY314" s="130"/>
      <c r="MOC314" s="130"/>
      <c r="MOG314" s="130"/>
      <c r="MOK314" s="130"/>
      <c r="MOO314" s="130"/>
      <c r="MOS314" s="130"/>
      <c r="MOW314" s="130"/>
      <c r="MPA314" s="130"/>
      <c r="MPE314" s="130"/>
      <c r="MPI314" s="130"/>
      <c r="MPM314" s="130"/>
      <c r="MPQ314" s="130"/>
      <c r="MPU314" s="130"/>
      <c r="MPY314" s="130"/>
      <c r="MQC314" s="130"/>
      <c r="MQG314" s="130"/>
      <c r="MQK314" s="130"/>
      <c r="MQO314" s="130"/>
      <c r="MQS314" s="130"/>
      <c r="MQW314" s="130"/>
      <c r="MRA314" s="130"/>
      <c r="MRE314" s="130"/>
      <c r="MRI314" s="130"/>
      <c r="MRM314" s="130"/>
      <c r="MRQ314" s="130"/>
      <c r="MRU314" s="130"/>
      <c r="MRY314" s="130"/>
      <c r="MSC314" s="130"/>
      <c r="MSG314" s="130"/>
      <c r="MSK314" s="130"/>
      <c r="MSO314" s="130"/>
      <c r="MSS314" s="130"/>
      <c r="MSW314" s="130"/>
      <c r="MTA314" s="130"/>
      <c r="MTE314" s="130"/>
      <c r="MTI314" s="130"/>
      <c r="MTM314" s="130"/>
      <c r="MTQ314" s="130"/>
      <c r="MTU314" s="130"/>
      <c r="MTY314" s="130"/>
      <c r="MUC314" s="130"/>
      <c r="MUG314" s="130"/>
      <c r="MUK314" s="130"/>
      <c r="MUO314" s="130"/>
      <c r="MUS314" s="130"/>
      <c r="MUW314" s="130"/>
      <c r="MVA314" s="130"/>
      <c r="MVE314" s="130"/>
      <c r="MVI314" s="130"/>
      <c r="MVM314" s="130"/>
      <c r="MVQ314" s="130"/>
      <c r="MVU314" s="130"/>
      <c r="MVY314" s="130"/>
      <c r="MWC314" s="130"/>
      <c r="MWG314" s="130"/>
      <c r="MWK314" s="130"/>
      <c r="MWO314" s="130"/>
      <c r="MWS314" s="130"/>
      <c r="MWW314" s="130"/>
      <c r="MXA314" s="130"/>
      <c r="MXE314" s="130"/>
      <c r="MXI314" s="130"/>
      <c r="MXM314" s="130"/>
      <c r="MXQ314" s="130"/>
      <c r="MXU314" s="130"/>
      <c r="MXY314" s="130"/>
      <c r="MYC314" s="130"/>
      <c r="MYG314" s="130"/>
      <c r="MYK314" s="130"/>
      <c r="MYO314" s="130"/>
      <c r="MYS314" s="130"/>
      <c r="MYW314" s="130"/>
      <c r="MZA314" s="130"/>
      <c r="MZE314" s="130"/>
      <c r="MZI314" s="130"/>
      <c r="MZM314" s="130"/>
      <c r="MZQ314" s="130"/>
      <c r="MZU314" s="130"/>
      <c r="MZY314" s="130"/>
      <c r="NAC314" s="130"/>
      <c r="NAG314" s="130"/>
      <c r="NAK314" s="130"/>
      <c r="NAO314" s="130"/>
      <c r="NAS314" s="130"/>
      <c r="NAW314" s="130"/>
      <c r="NBA314" s="130"/>
      <c r="NBE314" s="130"/>
      <c r="NBI314" s="130"/>
      <c r="NBM314" s="130"/>
      <c r="NBQ314" s="130"/>
      <c r="NBU314" s="130"/>
      <c r="NBY314" s="130"/>
      <c r="NCC314" s="130"/>
      <c r="NCG314" s="130"/>
      <c r="NCK314" s="130"/>
      <c r="NCO314" s="130"/>
      <c r="NCS314" s="130"/>
      <c r="NCW314" s="130"/>
      <c r="NDA314" s="130"/>
      <c r="NDE314" s="130"/>
      <c r="NDI314" s="130"/>
      <c r="NDM314" s="130"/>
      <c r="NDQ314" s="130"/>
      <c r="NDU314" s="130"/>
      <c r="NDY314" s="130"/>
      <c r="NEC314" s="130"/>
      <c r="NEG314" s="130"/>
      <c r="NEK314" s="130"/>
      <c r="NEO314" s="130"/>
      <c r="NES314" s="130"/>
      <c r="NEW314" s="130"/>
      <c r="NFA314" s="130"/>
      <c r="NFE314" s="130"/>
      <c r="NFI314" s="130"/>
      <c r="NFM314" s="130"/>
      <c r="NFQ314" s="130"/>
      <c r="NFU314" s="130"/>
      <c r="NFY314" s="130"/>
      <c r="NGC314" s="130"/>
      <c r="NGG314" s="130"/>
      <c r="NGK314" s="130"/>
      <c r="NGO314" s="130"/>
      <c r="NGS314" s="130"/>
      <c r="NGW314" s="130"/>
      <c r="NHA314" s="130"/>
      <c r="NHE314" s="130"/>
      <c r="NHI314" s="130"/>
      <c r="NHM314" s="130"/>
      <c r="NHQ314" s="130"/>
      <c r="NHU314" s="130"/>
      <c r="NHY314" s="130"/>
      <c r="NIC314" s="130"/>
      <c r="NIG314" s="130"/>
      <c r="NIK314" s="130"/>
      <c r="NIO314" s="130"/>
      <c r="NIS314" s="130"/>
      <c r="NIW314" s="130"/>
      <c r="NJA314" s="130"/>
      <c r="NJE314" s="130"/>
      <c r="NJI314" s="130"/>
      <c r="NJM314" s="130"/>
      <c r="NJQ314" s="130"/>
      <c r="NJU314" s="130"/>
      <c r="NJY314" s="130"/>
      <c r="NKC314" s="130"/>
      <c r="NKG314" s="130"/>
      <c r="NKK314" s="130"/>
      <c r="NKO314" s="130"/>
      <c r="NKS314" s="130"/>
      <c r="NKW314" s="130"/>
      <c r="NLA314" s="130"/>
      <c r="NLE314" s="130"/>
      <c r="NLI314" s="130"/>
      <c r="NLM314" s="130"/>
      <c r="NLQ314" s="130"/>
      <c r="NLU314" s="130"/>
      <c r="NLY314" s="130"/>
      <c r="NMC314" s="130"/>
      <c r="NMG314" s="130"/>
      <c r="NMK314" s="130"/>
      <c r="NMO314" s="130"/>
      <c r="NMS314" s="130"/>
      <c r="NMW314" s="130"/>
      <c r="NNA314" s="130"/>
      <c r="NNE314" s="130"/>
      <c r="NNI314" s="130"/>
      <c r="NNM314" s="130"/>
      <c r="NNQ314" s="130"/>
      <c r="NNU314" s="130"/>
      <c r="NNY314" s="130"/>
      <c r="NOC314" s="130"/>
      <c r="NOG314" s="130"/>
      <c r="NOK314" s="130"/>
      <c r="NOO314" s="130"/>
      <c r="NOS314" s="130"/>
      <c r="NOW314" s="130"/>
      <c r="NPA314" s="130"/>
      <c r="NPE314" s="130"/>
      <c r="NPI314" s="130"/>
      <c r="NPM314" s="130"/>
      <c r="NPQ314" s="130"/>
      <c r="NPU314" s="130"/>
      <c r="NPY314" s="130"/>
      <c r="NQC314" s="130"/>
      <c r="NQG314" s="130"/>
      <c r="NQK314" s="130"/>
      <c r="NQO314" s="130"/>
      <c r="NQS314" s="130"/>
      <c r="NQW314" s="130"/>
      <c r="NRA314" s="130"/>
      <c r="NRE314" s="130"/>
      <c r="NRI314" s="130"/>
      <c r="NRM314" s="130"/>
      <c r="NRQ314" s="130"/>
      <c r="NRU314" s="130"/>
      <c r="NRY314" s="130"/>
      <c r="NSC314" s="130"/>
      <c r="NSG314" s="130"/>
      <c r="NSK314" s="130"/>
      <c r="NSO314" s="130"/>
      <c r="NSS314" s="130"/>
      <c r="NSW314" s="130"/>
      <c r="NTA314" s="130"/>
      <c r="NTE314" s="130"/>
      <c r="NTI314" s="130"/>
      <c r="NTM314" s="130"/>
      <c r="NTQ314" s="130"/>
      <c r="NTU314" s="130"/>
      <c r="NTY314" s="130"/>
      <c r="NUC314" s="130"/>
      <c r="NUG314" s="130"/>
      <c r="NUK314" s="130"/>
      <c r="NUO314" s="130"/>
      <c r="NUS314" s="130"/>
      <c r="NUW314" s="130"/>
      <c r="NVA314" s="130"/>
      <c r="NVE314" s="130"/>
      <c r="NVI314" s="130"/>
      <c r="NVM314" s="130"/>
      <c r="NVQ314" s="130"/>
      <c r="NVU314" s="130"/>
      <c r="NVY314" s="130"/>
      <c r="NWC314" s="130"/>
      <c r="NWG314" s="130"/>
      <c r="NWK314" s="130"/>
      <c r="NWO314" s="130"/>
      <c r="NWS314" s="130"/>
      <c r="NWW314" s="130"/>
      <c r="NXA314" s="130"/>
      <c r="NXE314" s="130"/>
      <c r="NXI314" s="130"/>
      <c r="NXM314" s="130"/>
      <c r="NXQ314" s="130"/>
      <c r="NXU314" s="130"/>
      <c r="NXY314" s="130"/>
      <c r="NYC314" s="130"/>
      <c r="NYG314" s="130"/>
      <c r="NYK314" s="130"/>
      <c r="NYO314" s="130"/>
      <c r="NYS314" s="130"/>
      <c r="NYW314" s="130"/>
      <c r="NZA314" s="130"/>
      <c r="NZE314" s="130"/>
      <c r="NZI314" s="130"/>
      <c r="NZM314" s="130"/>
      <c r="NZQ314" s="130"/>
      <c r="NZU314" s="130"/>
      <c r="NZY314" s="130"/>
      <c r="OAC314" s="130"/>
      <c r="OAG314" s="130"/>
      <c r="OAK314" s="130"/>
      <c r="OAO314" s="130"/>
      <c r="OAS314" s="130"/>
      <c r="OAW314" s="130"/>
      <c r="OBA314" s="130"/>
      <c r="OBE314" s="130"/>
      <c r="OBI314" s="130"/>
      <c r="OBM314" s="130"/>
      <c r="OBQ314" s="130"/>
      <c r="OBU314" s="130"/>
      <c r="OBY314" s="130"/>
      <c r="OCC314" s="130"/>
      <c r="OCG314" s="130"/>
      <c r="OCK314" s="130"/>
      <c r="OCO314" s="130"/>
      <c r="OCS314" s="130"/>
      <c r="OCW314" s="130"/>
      <c r="ODA314" s="130"/>
      <c r="ODE314" s="130"/>
      <c r="ODI314" s="130"/>
      <c r="ODM314" s="130"/>
      <c r="ODQ314" s="130"/>
      <c r="ODU314" s="130"/>
      <c r="ODY314" s="130"/>
      <c r="OEC314" s="130"/>
      <c r="OEG314" s="130"/>
      <c r="OEK314" s="130"/>
      <c r="OEO314" s="130"/>
      <c r="OES314" s="130"/>
      <c r="OEW314" s="130"/>
      <c r="OFA314" s="130"/>
      <c r="OFE314" s="130"/>
      <c r="OFI314" s="130"/>
      <c r="OFM314" s="130"/>
      <c r="OFQ314" s="130"/>
      <c r="OFU314" s="130"/>
      <c r="OFY314" s="130"/>
      <c r="OGC314" s="130"/>
      <c r="OGG314" s="130"/>
      <c r="OGK314" s="130"/>
      <c r="OGO314" s="130"/>
      <c r="OGS314" s="130"/>
      <c r="OGW314" s="130"/>
      <c r="OHA314" s="130"/>
      <c r="OHE314" s="130"/>
      <c r="OHI314" s="130"/>
      <c r="OHM314" s="130"/>
      <c r="OHQ314" s="130"/>
      <c r="OHU314" s="130"/>
      <c r="OHY314" s="130"/>
      <c r="OIC314" s="130"/>
      <c r="OIG314" s="130"/>
      <c r="OIK314" s="130"/>
      <c r="OIO314" s="130"/>
      <c r="OIS314" s="130"/>
      <c r="OIW314" s="130"/>
      <c r="OJA314" s="130"/>
      <c r="OJE314" s="130"/>
      <c r="OJI314" s="130"/>
      <c r="OJM314" s="130"/>
      <c r="OJQ314" s="130"/>
      <c r="OJU314" s="130"/>
      <c r="OJY314" s="130"/>
      <c r="OKC314" s="130"/>
      <c r="OKG314" s="130"/>
      <c r="OKK314" s="130"/>
      <c r="OKO314" s="130"/>
      <c r="OKS314" s="130"/>
      <c r="OKW314" s="130"/>
      <c r="OLA314" s="130"/>
      <c r="OLE314" s="130"/>
      <c r="OLI314" s="130"/>
      <c r="OLM314" s="130"/>
      <c r="OLQ314" s="130"/>
      <c r="OLU314" s="130"/>
      <c r="OLY314" s="130"/>
      <c r="OMC314" s="130"/>
      <c r="OMG314" s="130"/>
      <c r="OMK314" s="130"/>
      <c r="OMO314" s="130"/>
      <c r="OMS314" s="130"/>
      <c r="OMW314" s="130"/>
      <c r="ONA314" s="130"/>
      <c r="ONE314" s="130"/>
      <c r="ONI314" s="130"/>
      <c r="ONM314" s="130"/>
      <c r="ONQ314" s="130"/>
      <c r="ONU314" s="130"/>
      <c r="ONY314" s="130"/>
      <c r="OOC314" s="130"/>
      <c r="OOG314" s="130"/>
      <c r="OOK314" s="130"/>
      <c r="OOO314" s="130"/>
      <c r="OOS314" s="130"/>
      <c r="OOW314" s="130"/>
      <c r="OPA314" s="130"/>
      <c r="OPE314" s="130"/>
      <c r="OPI314" s="130"/>
      <c r="OPM314" s="130"/>
      <c r="OPQ314" s="130"/>
      <c r="OPU314" s="130"/>
      <c r="OPY314" s="130"/>
      <c r="OQC314" s="130"/>
      <c r="OQG314" s="130"/>
      <c r="OQK314" s="130"/>
      <c r="OQO314" s="130"/>
      <c r="OQS314" s="130"/>
      <c r="OQW314" s="130"/>
      <c r="ORA314" s="130"/>
      <c r="ORE314" s="130"/>
      <c r="ORI314" s="130"/>
      <c r="ORM314" s="130"/>
      <c r="ORQ314" s="130"/>
      <c r="ORU314" s="130"/>
      <c r="ORY314" s="130"/>
      <c r="OSC314" s="130"/>
      <c r="OSG314" s="130"/>
      <c r="OSK314" s="130"/>
      <c r="OSO314" s="130"/>
      <c r="OSS314" s="130"/>
      <c r="OSW314" s="130"/>
      <c r="OTA314" s="130"/>
      <c r="OTE314" s="130"/>
      <c r="OTI314" s="130"/>
      <c r="OTM314" s="130"/>
      <c r="OTQ314" s="130"/>
      <c r="OTU314" s="130"/>
      <c r="OTY314" s="130"/>
      <c r="OUC314" s="130"/>
      <c r="OUG314" s="130"/>
      <c r="OUK314" s="130"/>
      <c r="OUO314" s="130"/>
      <c r="OUS314" s="130"/>
      <c r="OUW314" s="130"/>
      <c r="OVA314" s="130"/>
      <c r="OVE314" s="130"/>
      <c r="OVI314" s="130"/>
      <c r="OVM314" s="130"/>
      <c r="OVQ314" s="130"/>
      <c r="OVU314" s="130"/>
      <c r="OVY314" s="130"/>
      <c r="OWC314" s="130"/>
      <c r="OWG314" s="130"/>
      <c r="OWK314" s="130"/>
      <c r="OWO314" s="130"/>
      <c r="OWS314" s="130"/>
      <c r="OWW314" s="130"/>
      <c r="OXA314" s="130"/>
      <c r="OXE314" s="130"/>
      <c r="OXI314" s="130"/>
      <c r="OXM314" s="130"/>
      <c r="OXQ314" s="130"/>
      <c r="OXU314" s="130"/>
      <c r="OXY314" s="130"/>
      <c r="OYC314" s="130"/>
      <c r="OYG314" s="130"/>
      <c r="OYK314" s="130"/>
      <c r="OYO314" s="130"/>
      <c r="OYS314" s="130"/>
      <c r="OYW314" s="130"/>
      <c r="OZA314" s="130"/>
      <c r="OZE314" s="130"/>
      <c r="OZI314" s="130"/>
      <c r="OZM314" s="130"/>
      <c r="OZQ314" s="130"/>
      <c r="OZU314" s="130"/>
      <c r="OZY314" s="130"/>
      <c r="PAC314" s="130"/>
      <c r="PAG314" s="130"/>
      <c r="PAK314" s="130"/>
      <c r="PAO314" s="130"/>
      <c r="PAS314" s="130"/>
      <c r="PAW314" s="130"/>
      <c r="PBA314" s="130"/>
      <c r="PBE314" s="130"/>
      <c r="PBI314" s="130"/>
      <c r="PBM314" s="130"/>
      <c r="PBQ314" s="130"/>
      <c r="PBU314" s="130"/>
      <c r="PBY314" s="130"/>
      <c r="PCC314" s="130"/>
      <c r="PCG314" s="130"/>
      <c r="PCK314" s="130"/>
      <c r="PCO314" s="130"/>
      <c r="PCS314" s="130"/>
      <c r="PCW314" s="130"/>
      <c r="PDA314" s="130"/>
      <c r="PDE314" s="130"/>
      <c r="PDI314" s="130"/>
      <c r="PDM314" s="130"/>
      <c r="PDQ314" s="130"/>
      <c r="PDU314" s="130"/>
      <c r="PDY314" s="130"/>
      <c r="PEC314" s="130"/>
      <c r="PEG314" s="130"/>
      <c r="PEK314" s="130"/>
      <c r="PEO314" s="130"/>
      <c r="PES314" s="130"/>
      <c r="PEW314" s="130"/>
      <c r="PFA314" s="130"/>
      <c r="PFE314" s="130"/>
      <c r="PFI314" s="130"/>
      <c r="PFM314" s="130"/>
      <c r="PFQ314" s="130"/>
      <c r="PFU314" s="130"/>
      <c r="PFY314" s="130"/>
      <c r="PGC314" s="130"/>
      <c r="PGG314" s="130"/>
      <c r="PGK314" s="130"/>
      <c r="PGO314" s="130"/>
      <c r="PGS314" s="130"/>
      <c r="PGW314" s="130"/>
      <c r="PHA314" s="130"/>
      <c r="PHE314" s="130"/>
      <c r="PHI314" s="130"/>
      <c r="PHM314" s="130"/>
      <c r="PHQ314" s="130"/>
      <c r="PHU314" s="130"/>
      <c r="PHY314" s="130"/>
      <c r="PIC314" s="130"/>
      <c r="PIG314" s="130"/>
      <c r="PIK314" s="130"/>
      <c r="PIO314" s="130"/>
      <c r="PIS314" s="130"/>
      <c r="PIW314" s="130"/>
      <c r="PJA314" s="130"/>
      <c r="PJE314" s="130"/>
      <c r="PJI314" s="130"/>
      <c r="PJM314" s="130"/>
      <c r="PJQ314" s="130"/>
      <c r="PJU314" s="130"/>
      <c r="PJY314" s="130"/>
      <c r="PKC314" s="130"/>
      <c r="PKG314" s="130"/>
      <c r="PKK314" s="130"/>
      <c r="PKO314" s="130"/>
      <c r="PKS314" s="130"/>
      <c r="PKW314" s="130"/>
      <c r="PLA314" s="130"/>
      <c r="PLE314" s="130"/>
      <c r="PLI314" s="130"/>
      <c r="PLM314" s="130"/>
      <c r="PLQ314" s="130"/>
      <c r="PLU314" s="130"/>
      <c r="PLY314" s="130"/>
      <c r="PMC314" s="130"/>
      <c r="PMG314" s="130"/>
      <c r="PMK314" s="130"/>
      <c r="PMO314" s="130"/>
      <c r="PMS314" s="130"/>
      <c r="PMW314" s="130"/>
      <c r="PNA314" s="130"/>
      <c r="PNE314" s="130"/>
      <c r="PNI314" s="130"/>
      <c r="PNM314" s="130"/>
      <c r="PNQ314" s="130"/>
      <c r="PNU314" s="130"/>
      <c r="PNY314" s="130"/>
      <c r="POC314" s="130"/>
      <c r="POG314" s="130"/>
      <c r="POK314" s="130"/>
      <c r="POO314" s="130"/>
      <c r="POS314" s="130"/>
      <c r="POW314" s="130"/>
      <c r="PPA314" s="130"/>
      <c r="PPE314" s="130"/>
      <c r="PPI314" s="130"/>
      <c r="PPM314" s="130"/>
      <c r="PPQ314" s="130"/>
      <c r="PPU314" s="130"/>
      <c r="PPY314" s="130"/>
      <c r="PQC314" s="130"/>
      <c r="PQG314" s="130"/>
      <c r="PQK314" s="130"/>
      <c r="PQO314" s="130"/>
      <c r="PQS314" s="130"/>
      <c r="PQW314" s="130"/>
      <c r="PRA314" s="130"/>
      <c r="PRE314" s="130"/>
      <c r="PRI314" s="130"/>
      <c r="PRM314" s="130"/>
      <c r="PRQ314" s="130"/>
      <c r="PRU314" s="130"/>
      <c r="PRY314" s="130"/>
      <c r="PSC314" s="130"/>
      <c r="PSG314" s="130"/>
      <c r="PSK314" s="130"/>
      <c r="PSO314" s="130"/>
      <c r="PSS314" s="130"/>
      <c r="PSW314" s="130"/>
      <c r="PTA314" s="130"/>
      <c r="PTE314" s="130"/>
      <c r="PTI314" s="130"/>
      <c r="PTM314" s="130"/>
      <c r="PTQ314" s="130"/>
      <c r="PTU314" s="130"/>
      <c r="PTY314" s="130"/>
      <c r="PUC314" s="130"/>
      <c r="PUG314" s="130"/>
      <c r="PUK314" s="130"/>
      <c r="PUO314" s="130"/>
      <c r="PUS314" s="130"/>
      <c r="PUW314" s="130"/>
      <c r="PVA314" s="130"/>
      <c r="PVE314" s="130"/>
      <c r="PVI314" s="130"/>
      <c r="PVM314" s="130"/>
      <c r="PVQ314" s="130"/>
      <c r="PVU314" s="130"/>
      <c r="PVY314" s="130"/>
      <c r="PWC314" s="130"/>
      <c r="PWG314" s="130"/>
      <c r="PWK314" s="130"/>
      <c r="PWO314" s="130"/>
      <c r="PWS314" s="130"/>
      <c r="PWW314" s="130"/>
      <c r="PXA314" s="130"/>
      <c r="PXE314" s="130"/>
      <c r="PXI314" s="130"/>
      <c r="PXM314" s="130"/>
      <c r="PXQ314" s="130"/>
      <c r="PXU314" s="130"/>
      <c r="PXY314" s="130"/>
      <c r="PYC314" s="130"/>
      <c r="PYG314" s="130"/>
      <c r="PYK314" s="130"/>
      <c r="PYO314" s="130"/>
      <c r="PYS314" s="130"/>
      <c r="PYW314" s="130"/>
      <c r="PZA314" s="130"/>
      <c r="PZE314" s="130"/>
      <c r="PZI314" s="130"/>
      <c r="PZM314" s="130"/>
      <c r="PZQ314" s="130"/>
      <c r="PZU314" s="130"/>
      <c r="PZY314" s="130"/>
      <c r="QAC314" s="130"/>
      <c r="QAG314" s="130"/>
      <c r="QAK314" s="130"/>
      <c r="QAO314" s="130"/>
      <c r="QAS314" s="130"/>
      <c r="QAW314" s="130"/>
      <c r="QBA314" s="130"/>
      <c r="QBE314" s="130"/>
      <c r="QBI314" s="130"/>
      <c r="QBM314" s="130"/>
      <c r="QBQ314" s="130"/>
      <c r="QBU314" s="130"/>
      <c r="QBY314" s="130"/>
      <c r="QCC314" s="130"/>
      <c r="QCG314" s="130"/>
      <c r="QCK314" s="130"/>
      <c r="QCO314" s="130"/>
      <c r="QCS314" s="130"/>
      <c r="QCW314" s="130"/>
      <c r="QDA314" s="130"/>
      <c r="QDE314" s="130"/>
      <c r="QDI314" s="130"/>
      <c r="QDM314" s="130"/>
      <c r="QDQ314" s="130"/>
      <c r="QDU314" s="130"/>
      <c r="QDY314" s="130"/>
      <c r="QEC314" s="130"/>
      <c r="QEG314" s="130"/>
      <c r="QEK314" s="130"/>
      <c r="QEO314" s="130"/>
      <c r="QES314" s="130"/>
      <c r="QEW314" s="130"/>
      <c r="QFA314" s="130"/>
      <c r="QFE314" s="130"/>
      <c r="QFI314" s="130"/>
      <c r="QFM314" s="130"/>
      <c r="QFQ314" s="130"/>
      <c r="QFU314" s="130"/>
      <c r="QFY314" s="130"/>
      <c r="QGC314" s="130"/>
      <c r="QGG314" s="130"/>
      <c r="QGK314" s="130"/>
      <c r="QGO314" s="130"/>
      <c r="QGS314" s="130"/>
      <c r="QGW314" s="130"/>
      <c r="QHA314" s="130"/>
      <c r="QHE314" s="130"/>
      <c r="QHI314" s="130"/>
      <c r="QHM314" s="130"/>
      <c r="QHQ314" s="130"/>
      <c r="QHU314" s="130"/>
      <c r="QHY314" s="130"/>
      <c r="QIC314" s="130"/>
      <c r="QIG314" s="130"/>
      <c r="QIK314" s="130"/>
      <c r="QIO314" s="130"/>
      <c r="QIS314" s="130"/>
      <c r="QIW314" s="130"/>
      <c r="QJA314" s="130"/>
      <c r="QJE314" s="130"/>
      <c r="QJI314" s="130"/>
      <c r="QJM314" s="130"/>
      <c r="QJQ314" s="130"/>
      <c r="QJU314" s="130"/>
      <c r="QJY314" s="130"/>
      <c r="QKC314" s="130"/>
      <c r="QKG314" s="130"/>
      <c r="QKK314" s="130"/>
      <c r="QKO314" s="130"/>
      <c r="QKS314" s="130"/>
      <c r="QKW314" s="130"/>
      <c r="QLA314" s="130"/>
      <c r="QLE314" s="130"/>
      <c r="QLI314" s="130"/>
      <c r="QLM314" s="130"/>
      <c r="QLQ314" s="130"/>
      <c r="QLU314" s="130"/>
      <c r="QLY314" s="130"/>
      <c r="QMC314" s="130"/>
      <c r="QMG314" s="130"/>
      <c r="QMK314" s="130"/>
      <c r="QMO314" s="130"/>
      <c r="QMS314" s="130"/>
      <c r="QMW314" s="130"/>
      <c r="QNA314" s="130"/>
      <c r="QNE314" s="130"/>
      <c r="QNI314" s="130"/>
      <c r="QNM314" s="130"/>
      <c r="QNQ314" s="130"/>
      <c r="QNU314" s="130"/>
      <c r="QNY314" s="130"/>
      <c r="QOC314" s="130"/>
      <c r="QOG314" s="130"/>
      <c r="QOK314" s="130"/>
      <c r="QOO314" s="130"/>
      <c r="QOS314" s="130"/>
      <c r="QOW314" s="130"/>
      <c r="QPA314" s="130"/>
      <c r="QPE314" s="130"/>
      <c r="QPI314" s="130"/>
      <c r="QPM314" s="130"/>
      <c r="QPQ314" s="130"/>
      <c r="QPU314" s="130"/>
      <c r="QPY314" s="130"/>
      <c r="QQC314" s="130"/>
      <c r="QQG314" s="130"/>
      <c r="QQK314" s="130"/>
      <c r="QQO314" s="130"/>
      <c r="QQS314" s="130"/>
      <c r="QQW314" s="130"/>
      <c r="QRA314" s="130"/>
      <c r="QRE314" s="130"/>
      <c r="QRI314" s="130"/>
      <c r="QRM314" s="130"/>
      <c r="QRQ314" s="130"/>
      <c r="QRU314" s="130"/>
      <c r="QRY314" s="130"/>
      <c r="QSC314" s="130"/>
      <c r="QSG314" s="130"/>
      <c r="QSK314" s="130"/>
      <c r="QSO314" s="130"/>
      <c r="QSS314" s="130"/>
      <c r="QSW314" s="130"/>
      <c r="QTA314" s="130"/>
      <c r="QTE314" s="130"/>
      <c r="QTI314" s="130"/>
      <c r="QTM314" s="130"/>
      <c r="QTQ314" s="130"/>
      <c r="QTU314" s="130"/>
      <c r="QTY314" s="130"/>
      <c r="QUC314" s="130"/>
      <c r="QUG314" s="130"/>
      <c r="QUK314" s="130"/>
      <c r="QUO314" s="130"/>
      <c r="QUS314" s="130"/>
      <c r="QUW314" s="130"/>
      <c r="QVA314" s="130"/>
      <c r="QVE314" s="130"/>
      <c r="QVI314" s="130"/>
      <c r="QVM314" s="130"/>
      <c r="QVQ314" s="130"/>
      <c r="QVU314" s="130"/>
      <c r="QVY314" s="130"/>
      <c r="QWC314" s="130"/>
      <c r="QWG314" s="130"/>
      <c r="QWK314" s="130"/>
      <c r="QWO314" s="130"/>
      <c r="QWS314" s="130"/>
      <c r="QWW314" s="130"/>
      <c r="QXA314" s="130"/>
      <c r="QXE314" s="130"/>
      <c r="QXI314" s="130"/>
      <c r="QXM314" s="130"/>
      <c r="QXQ314" s="130"/>
      <c r="QXU314" s="130"/>
      <c r="QXY314" s="130"/>
      <c r="QYC314" s="130"/>
      <c r="QYG314" s="130"/>
      <c r="QYK314" s="130"/>
      <c r="QYO314" s="130"/>
      <c r="QYS314" s="130"/>
      <c r="QYW314" s="130"/>
      <c r="QZA314" s="130"/>
      <c r="QZE314" s="130"/>
      <c r="QZI314" s="130"/>
      <c r="QZM314" s="130"/>
      <c r="QZQ314" s="130"/>
      <c r="QZU314" s="130"/>
      <c r="QZY314" s="130"/>
      <c r="RAC314" s="130"/>
      <c r="RAG314" s="130"/>
      <c r="RAK314" s="130"/>
      <c r="RAO314" s="130"/>
      <c r="RAS314" s="130"/>
      <c r="RAW314" s="130"/>
      <c r="RBA314" s="130"/>
      <c r="RBE314" s="130"/>
      <c r="RBI314" s="130"/>
      <c r="RBM314" s="130"/>
      <c r="RBQ314" s="130"/>
      <c r="RBU314" s="130"/>
      <c r="RBY314" s="130"/>
      <c r="RCC314" s="130"/>
      <c r="RCG314" s="130"/>
      <c r="RCK314" s="130"/>
      <c r="RCO314" s="130"/>
      <c r="RCS314" s="130"/>
      <c r="RCW314" s="130"/>
      <c r="RDA314" s="130"/>
      <c r="RDE314" s="130"/>
      <c r="RDI314" s="130"/>
      <c r="RDM314" s="130"/>
      <c r="RDQ314" s="130"/>
      <c r="RDU314" s="130"/>
      <c r="RDY314" s="130"/>
      <c r="REC314" s="130"/>
      <c r="REG314" s="130"/>
      <c r="REK314" s="130"/>
      <c r="REO314" s="130"/>
      <c r="RES314" s="130"/>
      <c r="REW314" s="130"/>
      <c r="RFA314" s="130"/>
      <c r="RFE314" s="130"/>
      <c r="RFI314" s="130"/>
      <c r="RFM314" s="130"/>
      <c r="RFQ314" s="130"/>
      <c r="RFU314" s="130"/>
      <c r="RFY314" s="130"/>
      <c r="RGC314" s="130"/>
      <c r="RGG314" s="130"/>
      <c r="RGK314" s="130"/>
      <c r="RGO314" s="130"/>
      <c r="RGS314" s="130"/>
      <c r="RGW314" s="130"/>
      <c r="RHA314" s="130"/>
      <c r="RHE314" s="130"/>
      <c r="RHI314" s="130"/>
      <c r="RHM314" s="130"/>
      <c r="RHQ314" s="130"/>
      <c r="RHU314" s="130"/>
      <c r="RHY314" s="130"/>
      <c r="RIC314" s="130"/>
      <c r="RIG314" s="130"/>
      <c r="RIK314" s="130"/>
      <c r="RIO314" s="130"/>
      <c r="RIS314" s="130"/>
      <c r="RIW314" s="130"/>
      <c r="RJA314" s="130"/>
      <c r="RJE314" s="130"/>
      <c r="RJI314" s="130"/>
      <c r="RJM314" s="130"/>
      <c r="RJQ314" s="130"/>
      <c r="RJU314" s="130"/>
      <c r="RJY314" s="130"/>
      <c r="RKC314" s="130"/>
      <c r="RKG314" s="130"/>
      <c r="RKK314" s="130"/>
      <c r="RKO314" s="130"/>
      <c r="RKS314" s="130"/>
      <c r="RKW314" s="130"/>
      <c r="RLA314" s="130"/>
      <c r="RLE314" s="130"/>
      <c r="RLI314" s="130"/>
      <c r="RLM314" s="130"/>
      <c r="RLQ314" s="130"/>
      <c r="RLU314" s="130"/>
      <c r="RLY314" s="130"/>
      <c r="RMC314" s="130"/>
      <c r="RMG314" s="130"/>
      <c r="RMK314" s="130"/>
      <c r="RMO314" s="130"/>
      <c r="RMS314" s="130"/>
      <c r="RMW314" s="130"/>
      <c r="RNA314" s="130"/>
      <c r="RNE314" s="130"/>
      <c r="RNI314" s="130"/>
      <c r="RNM314" s="130"/>
      <c r="RNQ314" s="130"/>
      <c r="RNU314" s="130"/>
      <c r="RNY314" s="130"/>
      <c r="ROC314" s="130"/>
      <c r="ROG314" s="130"/>
      <c r="ROK314" s="130"/>
      <c r="ROO314" s="130"/>
      <c r="ROS314" s="130"/>
      <c r="ROW314" s="130"/>
      <c r="RPA314" s="130"/>
      <c r="RPE314" s="130"/>
      <c r="RPI314" s="130"/>
      <c r="RPM314" s="130"/>
      <c r="RPQ314" s="130"/>
      <c r="RPU314" s="130"/>
      <c r="RPY314" s="130"/>
      <c r="RQC314" s="130"/>
      <c r="RQG314" s="130"/>
      <c r="RQK314" s="130"/>
      <c r="RQO314" s="130"/>
      <c r="RQS314" s="130"/>
      <c r="RQW314" s="130"/>
      <c r="RRA314" s="130"/>
      <c r="RRE314" s="130"/>
      <c r="RRI314" s="130"/>
      <c r="RRM314" s="130"/>
      <c r="RRQ314" s="130"/>
      <c r="RRU314" s="130"/>
      <c r="RRY314" s="130"/>
      <c r="RSC314" s="130"/>
      <c r="RSG314" s="130"/>
      <c r="RSK314" s="130"/>
      <c r="RSO314" s="130"/>
      <c r="RSS314" s="130"/>
      <c r="RSW314" s="130"/>
      <c r="RTA314" s="130"/>
      <c r="RTE314" s="130"/>
      <c r="RTI314" s="130"/>
      <c r="RTM314" s="130"/>
      <c r="RTQ314" s="130"/>
      <c r="RTU314" s="130"/>
      <c r="RTY314" s="130"/>
      <c r="RUC314" s="130"/>
      <c r="RUG314" s="130"/>
      <c r="RUK314" s="130"/>
      <c r="RUO314" s="130"/>
      <c r="RUS314" s="130"/>
      <c r="RUW314" s="130"/>
      <c r="RVA314" s="130"/>
      <c r="RVE314" s="130"/>
      <c r="RVI314" s="130"/>
      <c r="RVM314" s="130"/>
      <c r="RVQ314" s="130"/>
      <c r="RVU314" s="130"/>
      <c r="RVY314" s="130"/>
      <c r="RWC314" s="130"/>
      <c r="RWG314" s="130"/>
      <c r="RWK314" s="130"/>
      <c r="RWO314" s="130"/>
      <c r="RWS314" s="130"/>
      <c r="RWW314" s="130"/>
      <c r="RXA314" s="130"/>
      <c r="RXE314" s="130"/>
      <c r="RXI314" s="130"/>
      <c r="RXM314" s="130"/>
      <c r="RXQ314" s="130"/>
      <c r="RXU314" s="130"/>
      <c r="RXY314" s="130"/>
      <c r="RYC314" s="130"/>
      <c r="RYG314" s="130"/>
      <c r="RYK314" s="130"/>
      <c r="RYO314" s="130"/>
      <c r="RYS314" s="130"/>
      <c r="RYW314" s="130"/>
      <c r="RZA314" s="130"/>
      <c r="RZE314" s="130"/>
      <c r="RZI314" s="130"/>
      <c r="RZM314" s="130"/>
      <c r="RZQ314" s="130"/>
      <c r="RZU314" s="130"/>
      <c r="RZY314" s="130"/>
      <c r="SAC314" s="130"/>
      <c r="SAG314" s="130"/>
      <c r="SAK314" s="130"/>
      <c r="SAO314" s="130"/>
      <c r="SAS314" s="130"/>
      <c r="SAW314" s="130"/>
      <c r="SBA314" s="130"/>
      <c r="SBE314" s="130"/>
      <c r="SBI314" s="130"/>
      <c r="SBM314" s="130"/>
      <c r="SBQ314" s="130"/>
      <c r="SBU314" s="130"/>
      <c r="SBY314" s="130"/>
      <c r="SCC314" s="130"/>
      <c r="SCG314" s="130"/>
      <c r="SCK314" s="130"/>
      <c r="SCO314" s="130"/>
      <c r="SCS314" s="130"/>
      <c r="SCW314" s="130"/>
      <c r="SDA314" s="130"/>
      <c r="SDE314" s="130"/>
      <c r="SDI314" s="130"/>
      <c r="SDM314" s="130"/>
      <c r="SDQ314" s="130"/>
      <c r="SDU314" s="130"/>
      <c r="SDY314" s="130"/>
      <c r="SEC314" s="130"/>
      <c r="SEG314" s="130"/>
      <c r="SEK314" s="130"/>
      <c r="SEO314" s="130"/>
      <c r="SES314" s="130"/>
      <c r="SEW314" s="130"/>
      <c r="SFA314" s="130"/>
      <c r="SFE314" s="130"/>
      <c r="SFI314" s="130"/>
      <c r="SFM314" s="130"/>
      <c r="SFQ314" s="130"/>
      <c r="SFU314" s="130"/>
      <c r="SFY314" s="130"/>
      <c r="SGC314" s="130"/>
      <c r="SGG314" s="130"/>
      <c r="SGK314" s="130"/>
      <c r="SGO314" s="130"/>
      <c r="SGS314" s="130"/>
      <c r="SGW314" s="130"/>
      <c r="SHA314" s="130"/>
      <c r="SHE314" s="130"/>
      <c r="SHI314" s="130"/>
      <c r="SHM314" s="130"/>
      <c r="SHQ314" s="130"/>
      <c r="SHU314" s="130"/>
      <c r="SHY314" s="130"/>
      <c r="SIC314" s="130"/>
      <c r="SIG314" s="130"/>
      <c r="SIK314" s="130"/>
      <c r="SIO314" s="130"/>
      <c r="SIS314" s="130"/>
      <c r="SIW314" s="130"/>
      <c r="SJA314" s="130"/>
      <c r="SJE314" s="130"/>
      <c r="SJI314" s="130"/>
      <c r="SJM314" s="130"/>
      <c r="SJQ314" s="130"/>
      <c r="SJU314" s="130"/>
      <c r="SJY314" s="130"/>
      <c r="SKC314" s="130"/>
      <c r="SKG314" s="130"/>
      <c r="SKK314" s="130"/>
      <c r="SKO314" s="130"/>
      <c r="SKS314" s="130"/>
      <c r="SKW314" s="130"/>
      <c r="SLA314" s="130"/>
      <c r="SLE314" s="130"/>
      <c r="SLI314" s="130"/>
      <c r="SLM314" s="130"/>
      <c r="SLQ314" s="130"/>
      <c r="SLU314" s="130"/>
      <c r="SLY314" s="130"/>
      <c r="SMC314" s="130"/>
      <c r="SMG314" s="130"/>
      <c r="SMK314" s="130"/>
      <c r="SMO314" s="130"/>
      <c r="SMS314" s="130"/>
      <c r="SMW314" s="130"/>
      <c r="SNA314" s="130"/>
      <c r="SNE314" s="130"/>
      <c r="SNI314" s="130"/>
      <c r="SNM314" s="130"/>
      <c r="SNQ314" s="130"/>
      <c r="SNU314" s="130"/>
      <c r="SNY314" s="130"/>
      <c r="SOC314" s="130"/>
      <c r="SOG314" s="130"/>
      <c r="SOK314" s="130"/>
      <c r="SOO314" s="130"/>
      <c r="SOS314" s="130"/>
      <c r="SOW314" s="130"/>
      <c r="SPA314" s="130"/>
      <c r="SPE314" s="130"/>
      <c r="SPI314" s="130"/>
      <c r="SPM314" s="130"/>
      <c r="SPQ314" s="130"/>
      <c r="SPU314" s="130"/>
      <c r="SPY314" s="130"/>
      <c r="SQC314" s="130"/>
      <c r="SQG314" s="130"/>
      <c r="SQK314" s="130"/>
      <c r="SQO314" s="130"/>
      <c r="SQS314" s="130"/>
      <c r="SQW314" s="130"/>
      <c r="SRA314" s="130"/>
      <c r="SRE314" s="130"/>
      <c r="SRI314" s="130"/>
      <c r="SRM314" s="130"/>
      <c r="SRQ314" s="130"/>
      <c r="SRU314" s="130"/>
      <c r="SRY314" s="130"/>
      <c r="SSC314" s="130"/>
      <c r="SSG314" s="130"/>
      <c r="SSK314" s="130"/>
      <c r="SSO314" s="130"/>
      <c r="SSS314" s="130"/>
      <c r="SSW314" s="130"/>
      <c r="STA314" s="130"/>
      <c r="STE314" s="130"/>
      <c r="STI314" s="130"/>
      <c r="STM314" s="130"/>
      <c r="STQ314" s="130"/>
      <c r="STU314" s="130"/>
      <c r="STY314" s="130"/>
      <c r="SUC314" s="130"/>
      <c r="SUG314" s="130"/>
      <c r="SUK314" s="130"/>
      <c r="SUO314" s="130"/>
      <c r="SUS314" s="130"/>
      <c r="SUW314" s="130"/>
      <c r="SVA314" s="130"/>
      <c r="SVE314" s="130"/>
      <c r="SVI314" s="130"/>
      <c r="SVM314" s="130"/>
      <c r="SVQ314" s="130"/>
      <c r="SVU314" s="130"/>
      <c r="SVY314" s="130"/>
      <c r="SWC314" s="130"/>
      <c r="SWG314" s="130"/>
      <c r="SWK314" s="130"/>
      <c r="SWO314" s="130"/>
      <c r="SWS314" s="130"/>
      <c r="SWW314" s="130"/>
      <c r="SXA314" s="130"/>
      <c r="SXE314" s="130"/>
      <c r="SXI314" s="130"/>
      <c r="SXM314" s="130"/>
      <c r="SXQ314" s="130"/>
      <c r="SXU314" s="130"/>
      <c r="SXY314" s="130"/>
      <c r="SYC314" s="130"/>
      <c r="SYG314" s="130"/>
      <c r="SYK314" s="130"/>
      <c r="SYO314" s="130"/>
      <c r="SYS314" s="130"/>
      <c r="SYW314" s="130"/>
      <c r="SZA314" s="130"/>
      <c r="SZE314" s="130"/>
      <c r="SZI314" s="130"/>
      <c r="SZM314" s="130"/>
      <c r="SZQ314" s="130"/>
      <c r="SZU314" s="130"/>
      <c r="SZY314" s="130"/>
      <c r="TAC314" s="130"/>
      <c r="TAG314" s="130"/>
      <c r="TAK314" s="130"/>
      <c r="TAO314" s="130"/>
      <c r="TAS314" s="130"/>
      <c r="TAW314" s="130"/>
      <c r="TBA314" s="130"/>
      <c r="TBE314" s="130"/>
      <c r="TBI314" s="130"/>
      <c r="TBM314" s="130"/>
      <c r="TBQ314" s="130"/>
      <c r="TBU314" s="130"/>
      <c r="TBY314" s="130"/>
      <c r="TCC314" s="130"/>
      <c r="TCG314" s="130"/>
      <c r="TCK314" s="130"/>
      <c r="TCO314" s="130"/>
      <c r="TCS314" s="130"/>
      <c r="TCW314" s="130"/>
      <c r="TDA314" s="130"/>
      <c r="TDE314" s="130"/>
      <c r="TDI314" s="130"/>
      <c r="TDM314" s="130"/>
      <c r="TDQ314" s="130"/>
      <c r="TDU314" s="130"/>
      <c r="TDY314" s="130"/>
      <c r="TEC314" s="130"/>
      <c r="TEG314" s="130"/>
      <c r="TEK314" s="130"/>
      <c r="TEO314" s="130"/>
      <c r="TES314" s="130"/>
      <c r="TEW314" s="130"/>
      <c r="TFA314" s="130"/>
      <c r="TFE314" s="130"/>
      <c r="TFI314" s="130"/>
      <c r="TFM314" s="130"/>
      <c r="TFQ314" s="130"/>
      <c r="TFU314" s="130"/>
      <c r="TFY314" s="130"/>
      <c r="TGC314" s="130"/>
      <c r="TGG314" s="130"/>
      <c r="TGK314" s="130"/>
      <c r="TGO314" s="130"/>
      <c r="TGS314" s="130"/>
      <c r="TGW314" s="130"/>
      <c r="THA314" s="130"/>
      <c r="THE314" s="130"/>
      <c r="THI314" s="130"/>
      <c r="THM314" s="130"/>
      <c r="THQ314" s="130"/>
      <c r="THU314" s="130"/>
      <c r="THY314" s="130"/>
      <c r="TIC314" s="130"/>
      <c r="TIG314" s="130"/>
      <c r="TIK314" s="130"/>
      <c r="TIO314" s="130"/>
      <c r="TIS314" s="130"/>
      <c r="TIW314" s="130"/>
      <c r="TJA314" s="130"/>
      <c r="TJE314" s="130"/>
      <c r="TJI314" s="130"/>
      <c r="TJM314" s="130"/>
      <c r="TJQ314" s="130"/>
      <c r="TJU314" s="130"/>
      <c r="TJY314" s="130"/>
      <c r="TKC314" s="130"/>
      <c r="TKG314" s="130"/>
      <c r="TKK314" s="130"/>
      <c r="TKO314" s="130"/>
      <c r="TKS314" s="130"/>
      <c r="TKW314" s="130"/>
      <c r="TLA314" s="130"/>
      <c r="TLE314" s="130"/>
      <c r="TLI314" s="130"/>
      <c r="TLM314" s="130"/>
      <c r="TLQ314" s="130"/>
      <c r="TLU314" s="130"/>
      <c r="TLY314" s="130"/>
      <c r="TMC314" s="130"/>
      <c r="TMG314" s="130"/>
      <c r="TMK314" s="130"/>
      <c r="TMO314" s="130"/>
      <c r="TMS314" s="130"/>
      <c r="TMW314" s="130"/>
      <c r="TNA314" s="130"/>
      <c r="TNE314" s="130"/>
      <c r="TNI314" s="130"/>
      <c r="TNM314" s="130"/>
      <c r="TNQ314" s="130"/>
      <c r="TNU314" s="130"/>
      <c r="TNY314" s="130"/>
      <c r="TOC314" s="130"/>
      <c r="TOG314" s="130"/>
      <c r="TOK314" s="130"/>
      <c r="TOO314" s="130"/>
      <c r="TOS314" s="130"/>
      <c r="TOW314" s="130"/>
      <c r="TPA314" s="130"/>
      <c r="TPE314" s="130"/>
      <c r="TPI314" s="130"/>
      <c r="TPM314" s="130"/>
      <c r="TPQ314" s="130"/>
      <c r="TPU314" s="130"/>
      <c r="TPY314" s="130"/>
      <c r="TQC314" s="130"/>
      <c r="TQG314" s="130"/>
      <c r="TQK314" s="130"/>
      <c r="TQO314" s="130"/>
      <c r="TQS314" s="130"/>
      <c r="TQW314" s="130"/>
      <c r="TRA314" s="130"/>
      <c r="TRE314" s="130"/>
      <c r="TRI314" s="130"/>
      <c r="TRM314" s="130"/>
      <c r="TRQ314" s="130"/>
      <c r="TRU314" s="130"/>
      <c r="TRY314" s="130"/>
      <c r="TSC314" s="130"/>
      <c r="TSG314" s="130"/>
      <c r="TSK314" s="130"/>
      <c r="TSO314" s="130"/>
      <c r="TSS314" s="130"/>
      <c r="TSW314" s="130"/>
      <c r="TTA314" s="130"/>
      <c r="TTE314" s="130"/>
      <c r="TTI314" s="130"/>
      <c r="TTM314" s="130"/>
      <c r="TTQ314" s="130"/>
      <c r="TTU314" s="130"/>
      <c r="TTY314" s="130"/>
      <c r="TUC314" s="130"/>
      <c r="TUG314" s="130"/>
      <c r="TUK314" s="130"/>
      <c r="TUO314" s="130"/>
      <c r="TUS314" s="130"/>
      <c r="TUW314" s="130"/>
      <c r="TVA314" s="130"/>
      <c r="TVE314" s="130"/>
      <c r="TVI314" s="130"/>
      <c r="TVM314" s="130"/>
      <c r="TVQ314" s="130"/>
      <c r="TVU314" s="130"/>
      <c r="TVY314" s="130"/>
      <c r="TWC314" s="130"/>
      <c r="TWG314" s="130"/>
      <c r="TWK314" s="130"/>
      <c r="TWO314" s="130"/>
      <c r="TWS314" s="130"/>
      <c r="TWW314" s="130"/>
      <c r="TXA314" s="130"/>
      <c r="TXE314" s="130"/>
      <c r="TXI314" s="130"/>
      <c r="TXM314" s="130"/>
      <c r="TXQ314" s="130"/>
      <c r="TXU314" s="130"/>
      <c r="TXY314" s="130"/>
      <c r="TYC314" s="130"/>
      <c r="TYG314" s="130"/>
      <c r="TYK314" s="130"/>
      <c r="TYO314" s="130"/>
      <c r="TYS314" s="130"/>
      <c r="TYW314" s="130"/>
      <c r="TZA314" s="130"/>
      <c r="TZE314" s="130"/>
      <c r="TZI314" s="130"/>
      <c r="TZM314" s="130"/>
      <c r="TZQ314" s="130"/>
      <c r="TZU314" s="130"/>
      <c r="TZY314" s="130"/>
      <c r="UAC314" s="130"/>
      <c r="UAG314" s="130"/>
      <c r="UAK314" s="130"/>
      <c r="UAO314" s="130"/>
      <c r="UAS314" s="130"/>
      <c r="UAW314" s="130"/>
      <c r="UBA314" s="130"/>
      <c r="UBE314" s="130"/>
      <c r="UBI314" s="130"/>
      <c r="UBM314" s="130"/>
      <c r="UBQ314" s="130"/>
      <c r="UBU314" s="130"/>
      <c r="UBY314" s="130"/>
      <c r="UCC314" s="130"/>
      <c r="UCG314" s="130"/>
      <c r="UCK314" s="130"/>
      <c r="UCO314" s="130"/>
      <c r="UCS314" s="130"/>
      <c r="UCW314" s="130"/>
      <c r="UDA314" s="130"/>
      <c r="UDE314" s="130"/>
      <c r="UDI314" s="130"/>
      <c r="UDM314" s="130"/>
      <c r="UDQ314" s="130"/>
      <c r="UDU314" s="130"/>
      <c r="UDY314" s="130"/>
      <c r="UEC314" s="130"/>
      <c r="UEG314" s="130"/>
      <c r="UEK314" s="130"/>
      <c r="UEO314" s="130"/>
      <c r="UES314" s="130"/>
      <c r="UEW314" s="130"/>
      <c r="UFA314" s="130"/>
      <c r="UFE314" s="130"/>
      <c r="UFI314" s="130"/>
      <c r="UFM314" s="130"/>
      <c r="UFQ314" s="130"/>
      <c r="UFU314" s="130"/>
      <c r="UFY314" s="130"/>
      <c r="UGC314" s="130"/>
      <c r="UGG314" s="130"/>
      <c r="UGK314" s="130"/>
      <c r="UGO314" s="130"/>
      <c r="UGS314" s="130"/>
      <c r="UGW314" s="130"/>
      <c r="UHA314" s="130"/>
      <c r="UHE314" s="130"/>
      <c r="UHI314" s="130"/>
      <c r="UHM314" s="130"/>
      <c r="UHQ314" s="130"/>
      <c r="UHU314" s="130"/>
      <c r="UHY314" s="130"/>
      <c r="UIC314" s="130"/>
      <c r="UIG314" s="130"/>
      <c r="UIK314" s="130"/>
      <c r="UIO314" s="130"/>
      <c r="UIS314" s="130"/>
      <c r="UIW314" s="130"/>
      <c r="UJA314" s="130"/>
      <c r="UJE314" s="130"/>
      <c r="UJI314" s="130"/>
      <c r="UJM314" s="130"/>
      <c r="UJQ314" s="130"/>
      <c r="UJU314" s="130"/>
      <c r="UJY314" s="130"/>
      <c r="UKC314" s="130"/>
      <c r="UKG314" s="130"/>
      <c r="UKK314" s="130"/>
      <c r="UKO314" s="130"/>
      <c r="UKS314" s="130"/>
      <c r="UKW314" s="130"/>
      <c r="ULA314" s="130"/>
      <c r="ULE314" s="130"/>
      <c r="ULI314" s="130"/>
      <c r="ULM314" s="130"/>
      <c r="ULQ314" s="130"/>
      <c r="ULU314" s="130"/>
      <c r="ULY314" s="130"/>
      <c r="UMC314" s="130"/>
      <c r="UMG314" s="130"/>
      <c r="UMK314" s="130"/>
      <c r="UMO314" s="130"/>
      <c r="UMS314" s="130"/>
      <c r="UMW314" s="130"/>
      <c r="UNA314" s="130"/>
      <c r="UNE314" s="130"/>
      <c r="UNI314" s="130"/>
      <c r="UNM314" s="130"/>
      <c r="UNQ314" s="130"/>
      <c r="UNU314" s="130"/>
      <c r="UNY314" s="130"/>
      <c r="UOC314" s="130"/>
      <c r="UOG314" s="130"/>
      <c r="UOK314" s="130"/>
      <c r="UOO314" s="130"/>
      <c r="UOS314" s="130"/>
      <c r="UOW314" s="130"/>
      <c r="UPA314" s="130"/>
      <c r="UPE314" s="130"/>
      <c r="UPI314" s="130"/>
      <c r="UPM314" s="130"/>
      <c r="UPQ314" s="130"/>
      <c r="UPU314" s="130"/>
      <c r="UPY314" s="130"/>
      <c r="UQC314" s="130"/>
      <c r="UQG314" s="130"/>
      <c r="UQK314" s="130"/>
      <c r="UQO314" s="130"/>
      <c r="UQS314" s="130"/>
      <c r="UQW314" s="130"/>
      <c r="URA314" s="130"/>
      <c r="URE314" s="130"/>
      <c r="URI314" s="130"/>
      <c r="URM314" s="130"/>
      <c r="URQ314" s="130"/>
      <c r="URU314" s="130"/>
      <c r="URY314" s="130"/>
      <c r="USC314" s="130"/>
      <c r="USG314" s="130"/>
      <c r="USK314" s="130"/>
      <c r="USO314" s="130"/>
      <c r="USS314" s="130"/>
      <c r="USW314" s="130"/>
      <c r="UTA314" s="130"/>
      <c r="UTE314" s="130"/>
      <c r="UTI314" s="130"/>
      <c r="UTM314" s="130"/>
      <c r="UTQ314" s="130"/>
      <c r="UTU314" s="130"/>
      <c r="UTY314" s="130"/>
      <c r="UUC314" s="130"/>
      <c r="UUG314" s="130"/>
      <c r="UUK314" s="130"/>
      <c r="UUO314" s="130"/>
      <c r="UUS314" s="130"/>
      <c r="UUW314" s="130"/>
      <c r="UVA314" s="130"/>
      <c r="UVE314" s="130"/>
      <c r="UVI314" s="130"/>
      <c r="UVM314" s="130"/>
      <c r="UVQ314" s="130"/>
      <c r="UVU314" s="130"/>
      <c r="UVY314" s="130"/>
      <c r="UWC314" s="130"/>
      <c r="UWG314" s="130"/>
      <c r="UWK314" s="130"/>
      <c r="UWO314" s="130"/>
      <c r="UWS314" s="130"/>
      <c r="UWW314" s="130"/>
      <c r="UXA314" s="130"/>
      <c r="UXE314" s="130"/>
      <c r="UXI314" s="130"/>
      <c r="UXM314" s="130"/>
      <c r="UXQ314" s="130"/>
      <c r="UXU314" s="130"/>
      <c r="UXY314" s="130"/>
      <c r="UYC314" s="130"/>
      <c r="UYG314" s="130"/>
      <c r="UYK314" s="130"/>
      <c r="UYO314" s="130"/>
      <c r="UYS314" s="130"/>
      <c r="UYW314" s="130"/>
      <c r="UZA314" s="130"/>
      <c r="UZE314" s="130"/>
      <c r="UZI314" s="130"/>
      <c r="UZM314" s="130"/>
      <c r="UZQ314" s="130"/>
      <c r="UZU314" s="130"/>
      <c r="UZY314" s="130"/>
      <c r="VAC314" s="130"/>
      <c r="VAG314" s="130"/>
      <c r="VAK314" s="130"/>
      <c r="VAO314" s="130"/>
      <c r="VAS314" s="130"/>
      <c r="VAW314" s="130"/>
      <c r="VBA314" s="130"/>
      <c r="VBE314" s="130"/>
      <c r="VBI314" s="130"/>
      <c r="VBM314" s="130"/>
      <c r="VBQ314" s="130"/>
      <c r="VBU314" s="130"/>
      <c r="VBY314" s="130"/>
      <c r="VCC314" s="130"/>
      <c r="VCG314" s="130"/>
      <c r="VCK314" s="130"/>
      <c r="VCO314" s="130"/>
      <c r="VCS314" s="130"/>
      <c r="VCW314" s="130"/>
      <c r="VDA314" s="130"/>
      <c r="VDE314" s="130"/>
      <c r="VDI314" s="130"/>
      <c r="VDM314" s="130"/>
      <c r="VDQ314" s="130"/>
      <c r="VDU314" s="130"/>
      <c r="VDY314" s="130"/>
      <c r="VEC314" s="130"/>
      <c r="VEG314" s="130"/>
      <c r="VEK314" s="130"/>
      <c r="VEO314" s="130"/>
      <c r="VES314" s="130"/>
      <c r="VEW314" s="130"/>
      <c r="VFA314" s="130"/>
      <c r="VFE314" s="130"/>
      <c r="VFI314" s="130"/>
      <c r="VFM314" s="130"/>
      <c r="VFQ314" s="130"/>
      <c r="VFU314" s="130"/>
      <c r="VFY314" s="130"/>
      <c r="VGC314" s="130"/>
      <c r="VGG314" s="130"/>
      <c r="VGK314" s="130"/>
      <c r="VGO314" s="130"/>
      <c r="VGS314" s="130"/>
      <c r="VGW314" s="130"/>
      <c r="VHA314" s="130"/>
      <c r="VHE314" s="130"/>
      <c r="VHI314" s="130"/>
      <c r="VHM314" s="130"/>
      <c r="VHQ314" s="130"/>
      <c r="VHU314" s="130"/>
      <c r="VHY314" s="130"/>
      <c r="VIC314" s="130"/>
      <c r="VIG314" s="130"/>
      <c r="VIK314" s="130"/>
      <c r="VIO314" s="130"/>
      <c r="VIS314" s="130"/>
      <c r="VIW314" s="130"/>
      <c r="VJA314" s="130"/>
      <c r="VJE314" s="130"/>
      <c r="VJI314" s="130"/>
      <c r="VJM314" s="130"/>
      <c r="VJQ314" s="130"/>
      <c r="VJU314" s="130"/>
      <c r="VJY314" s="130"/>
      <c r="VKC314" s="130"/>
      <c r="VKG314" s="130"/>
      <c r="VKK314" s="130"/>
      <c r="VKO314" s="130"/>
      <c r="VKS314" s="130"/>
      <c r="VKW314" s="130"/>
      <c r="VLA314" s="130"/>
      <c r="VLE314" s="130"/>
      <c r="VLI314" s="130"/>
      <c r="VLM314" s="130"/>
      <c r="VLQ314" s="130"/>
      <c r="VLU314" s="130"/>
      <c r="VLY314" s="130"/>
      <c r="VMC314" s="130"/>
      <c r="VMG314" s="130"/>
      <c r="VMK314" s="130"/>
      <c r="VMO314" s="130"/>
      <c r="VMS314" s="130"/>
      <c r="VMW314" s="130"/>
      <c r="VNA314" s="130"/>
      <c r="VNE314" s="130"/>
      <c r="VNI314" s="130"/>
      <c r="VNM314" s="130"/>
      <c r="VNQ314" s="130"/>
      <c r="VNU314" s="130"/>
      <c r="VNY314" s="130"/>
      <c r="VOC314" s="130"/>
      <c r="VOG314" s="130"/>
      <c r="VOK314" s="130"/>
      <c r="VOO314" s="130"/>
      <c r="VOS314" s="130"/>
      <c r="VOW314" s="130"/>
      <c r="VPA314" s="130"/>
      <c r="VPE314" s="130"/>
      <c r="VPI314" s="130"/>
      <c r="VPM314" s="130"/>
      <c r="VPQ314" s="130"/>
      <c r="VPU314" s="130"/>
      <c r="VPY314" s="130"/>
      <c r="VQC314" s="130"/>
      <c r="VQG314" s="130"/>
      <c r="VQK314" s="130"/>
      <c r="VQO314" s="130"/>
      <c r="VQS314" s="130"/>
      <c r="VQW314" s="130"/>
      <c r="VRA314" s="130"/>
      <c r="VRE314" s="130"/>
      <c r="VRI314" s="130"/>
      <c r="VRM314" s="130"/>
      <c r="VRQ314" s="130"/>
      <c r="VRU314" s="130"/>
      <c r="VRY314" s="130"/>
      <c r="VSC314" s="130"/>
      <c r="VSG314" s="130"/>
      <c r="VSK314" s="130"/>
      <c r="VSO314" s="130"/>
      <c r="VSS314" s="130"/>
      <c r="VSW314" s="130"/>
      <c r="VTA314" s="130"/>
      <c r="VTE314" s="130"/>
      <c r="VTI314" s="130"/>
      <c r="VTM314" s="130"/>
      <c r="VTQ314" s="130"/>
      <c r="VTU314" s="130"/>
      <c r="VTY314" s="130"/>
      <c r="VUC314" s="130"/>
      <c r="VUG314" s="130"/>
      <c r="VUK314" s="130"/>
      <c r="VUO314" s="130"/>
      <c r="VUS314" s="130"/>
      <c r="VUW314" s="130"/>
      <c r="VVA314" s="130"/>
      <c r="VVE314" s="130"/>
      <c r="VVI314" s="130"/>
      <c r="VVM314" s="130"/>
      <c r="VVQ314" s="130"/>
      <c r="VVU314" s="130"/>
      <c r="VVY314" s="130"/>
      <c r="VWC314" s="130"/>
      <c r="VWG314" s="130"/>
      <c r="VWK314" s="130"/>
      <c r="VWO314" s="130"/>
      <c r="VWS314" s="130"/>
      <c r="VWW314" s="130"/>
      <c r="VXA314" s="130"/>
      <c r="VXE314" s="130"/>
      <c r="VXI314" s="130"/>
      <c r="VXM314" s="130"/>
      <c r="VXQ314" s="130"/>
      <c r="VXU314" s="130"/>
      <c r="VXY314" s="130"/>
      <c r="VYC314" s="130"/>
      <c r="VYG314" s="130"/>
      <c r="VYK314" s="130"/>
      <c r="VYO314" s="130"/>
      <c r="VYS314" s="130"/>
      <c r="VYW314" s="130"/>
      <c r="VZA314" s="130"/>
      <c r="VZE314" s="130"/>
      <c r="VZI314" s="130"/>
      <c r="VZM314" s="130"/>
      <c r="VZQ314" s="130"/>
      <c r="VZU314" s="130"/>
      <c r="VZY314" s="130"/>
      <c r="WAC314" s="130"/>
      <c r="WAG314" s="130"/>
      <c r="WAK314" s="130"/>
      <c r="WAO314" s="130"/>
      <c r="WAS314" s="130"/>
      <c r="WAW314" s="130"/>
      <c r="WBA314" s="130"/>
      <c r="WBE314" s="130"/>
      <c r="WBI314" s="130"/>
      <c r="WBM314" s="130"/>
      <c r="WBQ314" s="130"/>
      <c r="WBU314" s="130"/>
      <c r="WBY314" s="130"/>
      <c r="WCC314" s="130"/>
      <c r="WCG314" s="130"/>
      <c r="WCK314" s="130"/>
      <c r="WCO314" s="130"/>
      <c r="WCS314" s="130"/>
      <c r="WCW314" s="130"/>
      <c r="WDA314" s="130"/>
      <c r="WDE314" s="130"/>
      <c r="WDI314" s="130"/>
      <c r="WDM314" s="130"/>
      <c r="WDQ314" s="130"/>
      <c r="WDU314" s="130"/>
      <c r="WDY314" s="130"/>
      <c r="WEC314" s="130"/>
      <c r="WEG314" s="130"/>
      <c r="WEK314" s="130"/>
      <c r="WEO314" s="130"/>
      <c r="WES314" s="130"/>
      <c r="WEW314" s="130"/>
      <c r="WFA314" s="130"/>
      <c r="WFE314" s="130"/>
      <c r="WFI314" s="130"/>
      <c r="WFM314" s="130"/>
      <c r="WFQ314" s="130"/>
      <c r="WFU314" s="130"/>
      <c r="WFY314" s="130"/>
      <c r="WGC314" s="130"/>
      <c r="WGG314" s="130"/>
      <c r="WGK314" s="130"/>
      <c r="WGO314" s="130"/>
      <c r="WGS314" s="130"/>
      <c r="WGW314" s="130"/>
      <c r="WHA314" s="130"/>
      <c r="WHE314" s="130"/>
      <c r="WHI314" s="130"/>
      <c r="WHM314" s="130"/>
      <c r="WHQ314" s="130"/>
      <c r="WHU314" s="130"/>
      <c r="WHY314" s="130"/>
      <c r="WIC314" s="130"/>
      <c r="WIG314" s="130"/>
      <c r="WIK314" s="130"/>
      <c r="WIO314" s="130"/>
      <c r="WIS314" s="130"/>
      <c r="WIW314" s="130"/>
      <c r="WJA314" s="130"/>
      <c r="WJE314" s="130"/>
      <c r="WJI314" s="130"/>
      <c r="WJM314" s="130"/>
      <c r="WJQ314" s="130"/>
      <c r="WJU314" s="130"/>
      <c r="WJY314" s="130"/>
      <c r="WKC314" s="130"/>
      <c r="WKG314" s="130"/>
      <c r="WKK314" s="130"/>
      <c r="WKO314" s="130"/>
      <c r="WKS314" s="130"/>
      <c r="WKW314" s="130"/>
      <c r="WLA314" s="130"/>
      <c r="WLE314" s="130"/>
      <c r="WLI314" s="130"/>
      <c r="WLM314" s="130"/>
      <c r="WLQ314" s="130"/>
      <c r="WLU314" s="130"/>
      <c r="WLY314" s="130"/>
      <c r="WMC314" s="130"/>
      <c r="WMG314" s="130"/>
      <c r="WMK314" s="130"/>
      <c r="WMO314" s="130"/>
      <c r="WMS314" s="130"/>
      <c r="WMW314" s="130"/>
      <c r="WNA314" s="130"/>
      <c r="WNE314" s="130"/>
      <c r="WNI314" s="130"/>
      <c r="WNM314" s="130"/>
      <c r="WNQ314" s="130"/>
      <c r="WNU314" s="130"/>
      <c r="WNY314" s="130"/>
      <c r="WOC314" s="130"/>
      <c r="WOG314" s="130"/>
      <c r="WOK314" s="130"/>
      <c r="WOO314" s="130"/>
      <c r="WOS314" s="130"/>
      <c r="WOW314" s="130"/>
      <c r="WPA314" s="130"/>
      <c r="WPE314" s="130"/>
      <c r="WPI314" s="130"/>
      <c r="WPM314" s="130"/>
      <c r="WPQ314" s="130"/>
      <c r="WPU314" s="130"/>
      <c r="WPY314" s="130"/>
      <c r="WQC314" s="130"/>
      <c r="WQG314" s="130"/>
      <c r="WQK314" s="130"/>
      <c r="WQO314" s="130"/>
      <c r="WQS314" s="130"/>
      <c r="WQW314" s="130"/>
      <c r="WRA314" s="130"/>
      <c r="WRE314" s="130"/>
      <c r="WRI314" s="130"/>
      <c r="WRM314" s="130"/>
      <c r="WRQ314" s="130"/>
      <c r="WRU314" s="130"/>
      <c r="WRY314" s="130"/>
      <c r="WSC314" s="130"/>
      <c r="WSG314" s="130"/>
      <c r="WSK314" s="130"/>
      <c r="WSO314" s="130"/>
      <c r="WSS314" s="130"/>
      <c r="WSW314" s="130"/>
      <c r="WTA314" s="130"/>
      <c r="WTE314" s="130"/>
      <c r="WTI314" s="130"/>
      <c r="WTM314" s="130"/>
      <c r="WTQ314" s="130"/>
      <c r="WTU314" s="130"/>
      <c r="WTY314" s="130"/>
      <c r="WUC314" s="130"/>
      <c r="WUG314" s="130"/>
      <c r="WUK314" s="130"/>
      <c r="WUO314" s="130"/>
      <c r="WUS314" s="130"/>
      <c r="WUW314" s="130"/>
      <c r="WVA314" s="130"/>
      <c r="WVE314" s="130"/>
      <c r="WVI314" s="130"/>
      <c r="WVM314" s="130"/>
      <c r="WVQ314" s="130"/>
      <c r="WVU314" s="130"/>
      <c r="WVY314" s="130"/>
      <c r="WWC314" s="130"/>
      <c r="WWG314" s="130"/>
      <c r="WWK314" s="130"/>
      <c r="WWO314" s="130"/>
      <c r="WWS314" s="130"/>
      <c r="WWW314" s="130"/>
      <c r="WXA314" s="130"/>
      <c r="WXE314" s="130"/>
      <c r="WXI314" s="130"/>
      <c r="WXM314" s="130"/>
      <c r="WXQ314" s="130"/>
      <c r="WXU314" s="130"/>
      <c r="WXY314" s="130"/>
      <c r="WYC314" s="130"/>
      <c r="WYG314" s="130"/>
      <c r="WYK314" s="130"/>
      <c r="WYO314" s="130"/>
      <c r="WYS314" s="130"/>
      <c r="WYW314" s="130"/>
      <c r="WZA314" s="130"/>
      <c r="WZE314" s="130"/>
      <c r="WZI314" s="130"/>
      <c r="WZM314" s="130"/>
      <c r="WZQ314" s="130"/>
      <c r="WZU314" s="130"/>
      <c r="WZY314" s="130"/>
      <c r="XAC314" s="130"/>
      <c r="XAG314" s="130"/>
      <c r="XAK314" s="130"/>
      <c r="XAO314" s="130"/>
      <c r="XAS314" s="130"/>
      <c r="XAW314" s="130"/>
      <c r="XBA314" s="130"/>
      <c r="XBE314" s="130"/>
      <c r="XBI314" s="130"/>
      <c r="XBM314" s="130"/>
      <c r="XBQ314" s="130"/>
      <c r="XBU314" s="130"/>
      <c r="XBY314" s="130"/>
      <c r="XCC314" s="130"/>
      <c r="XCG314" s="130"/>
      <c r="XCK314" s="130"/>
      <c r="XCO314" s="130"/>
      <c r="XCS314" s="130"/>
      <c r="XCW314" s="130"/>
      <c r="XDA314" s="130"/>
      <c r="XDE314" s="130"/>
      <c r="XDI314" s="130"/>
      <c r="XDM314" s="130"/>
      <c r="XDQ314" s="130"/>
      <c r="XDU314" s="130"/>
      <c r="XDY314" s="130"/>
      <c r="XEC314" s="130"/>
      <c r="XEG314" s="130"/>
      <c r="XEK314" s="130"/>
      <c r="XEO314" s="130"/>
      <c r="XES314" s="130"/>
      <c r="XEW314" s="130"/>
      <c r="XFA314" s="130"/>
    </row>
    <row r="315" spans="1:1021 1025:2045 2049:3069 3073:4093 4097:5117 5121:6141 6145:7165 7169:8189 8193:9213 9217:10237 10241:11261 11265:12285 12289:13309 13313:14333 14337:15357 15361:16381" s="256" customFormat="1" ht="12.5">
      <c r="A315" s="130">
        <v>46112</v>
      </c>
      <c r="B315" s="256">
        <v>-2.1154756768701443E-2</v>
      </c>
      <c r="C315" s="256">
        <v>-5.6406301641511569E-3</v>
      </c>
      <c r="D315" s="256">
        <v>-2.6935053707032038E-2</v>
      </c>
      <c r="E315" s="130"/>
      <c r="I315" s="130"/>
      <c r="M315" s="130"/>
      <c r="Q315" s="130"/>
      <c r="U315" s="130"/>
      <c r="Y315" s="130"/>
      <c r="AC315" s="130"/>
      <c r="AG315" s="130"/>
      <c r="AK315" s="130"/>
      <c r="AO315" s="130"/>
      <c r="AS315" s="130"/>
      <c r="AW315" s="130"/>
      <c r="BA315" s="130"/>
      <c r="BE315" s="130"/>
      <c r="BI315" s="130"/>
      <c r="BM315" s="130"/>
      <c r="BQ315" s="130"/>
      <c r="BU315" s="130"/>
      <c r="BY315" s="130"/>
      <c r="CC315" s="130"/>
      <c r="CG315" s="130"/>
      <c r="CK315" s="130"/>
      <c r="CO315" s="130"/>
      <c r="CS315" s="130"/>
      <c r="CW315" s="130"/>
      <c r="DA315" s="130"/>
      <c r="DE315" s="130"/>
      <c r="DI315" s="130"/>
      <c r="DM315" s="130"/>
      <c r="DQ315" s="130"/>
      <c r="DU315" s="130"/>
      <c r="DY315" s="130"/>
      <c r="EC315" s="130"/>
      <c r="EG315" s="130"/>
      <c r="EK315" s="130"/>
      <c r="EO315" s="130"/>
      <c r="ES315" s="130"/>
      <c r="EW315" s="130"/>
      <c r="FA315" s="130"/>
      <c r="FE315" s="130"/>
      <c r="FI315" s="130"/>
      <c r="FM315" s="130"/>
      <c r="FQ315" s="130"/>
      <c r="FU315" s="130"/>
      <c r="FY315" s="130"/>
      <c r="GC315" s="130"/>
      <c r="GG315" s="130"/>
      <c r="GK315" s="130"/>
      <c r="GO315" s="130"/>
      <c r="GS315" s="130"/>
      <c r="GW315" s="130"/>
      <c r="HA315" s="130"/>
      <c r="HE315" s="130"/>
      <c r="HI315" s="130"/>
      <c r="HM315" s="130"/>
      <c r="HQ315" s="130"/>
      <c r="HU315" s="130"/>
      <c r="HY315" s="130"/>
      <c r="IC315" s="130"/>
      <c r="IG315" s="130"/>
      <c r="IK315" s="130"/>
      <c r="IO315" s="130"/>
      <c r="IS315" s="130"/>
      <c r="IW315" s="130"/>
      <c r="JA315" s="130"/>
      <c r="JE315" s="130"/>
      <c r="JI315" s="130"/>
      <c r="JM315" s="130"/>
      <c r="JQ315" s="130"/>
      <c r="JU315" s="130"/>
      <c r="JY315" s="130"/>
      <c r="KC315" s="130"/>
      <c r="KG315" s="130"/>
      <c r="KK315" s="130"/>
      <c r="KO315" s="130"/>
      <c r="KS315" s="130"/>
      <c r="KW315" s="130"/>
      <c r="LA315" s="130"/>
      <c r="LE315" s="130"/>
      <c r="LI315" s="130"/>
      <c r="LM315" s="130"/>
      <c r="LQ315" s="130"/>
      <c r="LU315" s="130"/>
      <c r="LY315" s="130"/>
      <c r="MC315" s="130"/>
      <c r="MG315" s="130"/>
      <c r="MK315" s="130"/>
      <c r="MO315" s="130"/>
      <c r="MS315" s="130"/>
      <c r="MW315" s="130"/>
      <c r="NA315" s="130"/>
      <c r="NE315" s="130"/>
      <c r="NI315" s="130"/>
      <c r="NM315" s="130"/>
      <c r="NQ315" s="130"/>
      <c r="NU315" s="130"/>
      <c r="NY315" s="130"/>
      <c r="OC315" s="130"/>
      <c r="OG315" s="130"/>
      <c r="OK315" s="130"/>
      <c r="OO315" s="130"/>
      <c r="OS315" s="130"/>
      <c r="OW315" s="130"/>
      <c r="PA315" s="130"/>
      <c r="PE315" s="130"/>
      <c r="PI315" s="130"/>
      <c r="PM315" s="130"/>
      <c r="PQ315" s="130"/>
      <c r="PU315" s="130"/>
      <c r="PY315" s="130"/>
      <c r="QC315" s="130"/>
      <c r="QG315" s="130"/>
      <c r="QK315" s="130"/>
      <c r="QO315" s="130"/>
      <c r="QS315" s="130"/>
      <c r="QW315" s="130"/>
      <c r="RA315" s="130"/>
      <c r="RE315" s="130"/>
      <c r="RI315" s="130"/>
      <c r="RM315" s="130"/>
      <c r="RQ315" s="130"/>
      <c r="RU315" s="130"/>
      <c r="RY315" s="130"/>
      <c r="SC315" s="130"/>
      <c r="SG315" s="130"/>
      <c r="SK315" s="130"/>
      <c r="SO315" s="130"/>
      <c r="SS315" s="130"/>
      <c r="SW315" s="130"/>
      <c r="TA315" s="130"/>
      <c r="TE315" s="130"/>
      <c r="TI315" s="130"/>
      <c r="TM315" s="130"/>
      <c r="TQ315" s="130"/>
      <c r="TU315" s="130"/>
      <c r="TY315" s="130"/>
      <c r="UC315" s="130"/>
      <c r="UG315" s="130"/>
      <c r="UK315" s="130"/>
      <c r="UO315" s="130"/>
      <c r="US315" s="130"/>
      <c r="UW315" s="130"/>
      <c r="VA315" s="130"/>
      <c r="VE315" s="130"/>
      <c r="VI315" s="130"/>
      <c r="VM315" s="130"/>
      <c r="VQ315" s="130"/>
      <c r="VU315" s="130"/>
      <c r="VY315" s="130"/>
      <c r="WC315" s="130"/>
      <c r="WG315" s="130"/>
      <c r="WK315" s="130"/>
      <c r="WO315" s="130"/>
      <c r="WS315" s="130"/>
      <c r="WW315" s="130"/>
      <c r="XA315" s="130"/>
      <c r="XE315" s="130"/>
      <c r="XI315" s="130"/>
      <c r="XM315" s="130"/>
      <c r="XQ315" s="130"/>
      <c r="XU315" s="130"/>
      <c r="XY315" s="130"/>
      <c r="YC315" s="130"/>
      <c r="YG315" s="130"/>
      <c r="YK315" s="130"/>
      <c r="YO315" s="130"/>
      <c r="YS315" s="130"/>
      <c r="YW315" s="130"/>
      <c r="ZA315" s="130"/>
      <c r="ZE315" s="130"/>
      <c r="ZI315" s="130"/>
      <c r="ZM315" s="130"/>
      <c r="ZQ315" s="130"/>
      <c r="ZU315" s="130"/>
      <c r="ZY315" s="130"/>
      <c r="AAC315" s="130"/>
      <c r="AAG315" s="130"/>
      <c r="AAK315" s="130"/>
      <c r="AAO315" s="130"/>
      <c r="AAS315" s="130"/>
      <c r="AAW315" s="130"/>
      <c r="ABA315" s="130"/>
      <c r="ABE315" s="130"/>
      <c r="ABI315" s="130"/>
      <c r="ABM315" s="130"/>
      <c r="ABQ315" s="130"/>
      <c r="ABU315" s="130"/>
      <c r="ABY315" s="130"/>
      <c r="ACC315" s="130"/>
      <c r="ACG315" s="130"/>
      <c r="ACK315" s="130"/>
      <c r="ACO315" s="130"/>
      <c r="ACS315" s="130"/>
      <c r="ACW315" s="130"/>
      <c r="ADA315" s="130"/>
      <c r="ADE315" s="130"/>
      <c r="ADI315" s="130"/>
      <c r="ADM315" s="130"/>
      <c r="ADQ315" s="130"/>
      <c r="ADU315" s="130"/>
      <c r="ADY315" s="130"/>
      <c r="AEC315" s="130"/>
      <c r="AEG315" s="130"/>
      <c r="AEK315" s="130"/>
      <c r="AEO315" s="130"/>
      <c r="AES315" s="130"/>
      <c r="AEW315" s="130"/>
      <c r="AFA315" s="130"/>
      <c r="AFE315" s="130"/>
      <c r="AFI315" s="130"/>
      <c r="AFM315" s="130"/>
      <c r="AFQ315" s="130"/>
      <c r="AFU315" s="130"/>
      <c r="AFY315" s="130"/>
      <c r="AGC315" s="130"/>
      <c r="AGG315" s="130"/>
      <c r="AGK315" s="130"/>
      <c r="AGO315" s="130"/>
      <c r="AGS315" s="130"/>
      <c r="AGW315" s="130"/>
      <c r="AHA315" s="130"/>
      <c r="AHE315" s="130"/>
      <c r="AHI315" s="130"/>
      <c r="AHM315" s="130"/>
      <c r="AHQ315" s="130"/>
      <c r="AHU315" s="130"/>
      <c r="AHY315" s="130"/>
      <c r="AIC315" s="130"/>
      <c r="AIG315" s="130"/>
      <c r="AIK315" s="130"/>
      <c r="AIO315" s="130"/>
      <c r="AIS315" s="130"/>
      <c r="AIW315" s="130"/>
      <c r="AJA315" s="130"/>
      <c r="AJE315" s="130"/>
      <c r="AJI315" s="130"/>
      <c r="AJM315" s="130"/>
      <c r="AJQ315" s="130"/>
      <c r="AJU315" s="130"/>
      <c r="AJY315" s="130"/>
      <c r="AKC315" s="130"/>
      <c r="AKG315" s="130"/>
      <c r="AKK315" s="130"/>
      <c r="AKO315" s="130"/>
      <c r="AKS315" s="130"/>
      <c r="AKW315" s="130"/>
      <c r="ALA315" s="130"/>
      <c r="ALE315" s="130"/>
      <c r="ALI315" s="130"/>
      <c r="ALM315" s="130"/>
      <c r="ALQ315" s="130"/>
      <c r="ALU315" s="130"/>
      <c r="ALY315" s="130"/>
      <c r="AMC315" s="130"/>
      <c r="AMG315" s="130"/>
      <c r="AMK315" s="130"/>
      <c r="AMO315" s="130"/>
      <c r="AMS315" s="130"/>
      <c r="AMW315" s="130"/>
      <c r="ANA315" s="130"/>
      <c r="ANE315" s="130"/>
      <c r="ANI315" s="130"/>
      <c r="ANM315" s="130"/>
      <c r="ANQ315" s="130"/>
      <c r="ANU315" s="130"/>
      <c r="ANY315" s="130"/>
      <c r="AOC315" s="130"/>
      <c r="AOG315" s="130"/>
      <c r="AOK315" s="130"/>
      <c r="AOO315" s="130"/>
      <c r="AOS315" s="130"/>
      <c r="AOW315" s="130"/>
      <c r="APA315" s="130"/>
      <c r="APE315" s="130"/>
      <c r="API315" s="130"/>
      <c r="APM315" s="130"/>
      <c r="APQ315" s="130"/>
      <c r="APU315" s="130"/>
      <c r="APY315" s="130"/>
      <c r="AQC315" s="130"/>
      <c r="AQG315" s="130"/>
      <c r="AQK315" s="130"/>
      <c r="AQO315" s="130"/>
      <c r="AQS315" s="130"/>
      <c r="AQW315" s="130"/>
      <c r="ARA315" s="130"/>
      <c r="ARE315" s="130"/>
      <c r="ARI315" s="130"/>
      <c r="ARM315" s="130"/>
      <c r="ARQ315" s="130"/>
      <c r="ARU315" s="130"/>
      <c r="ARY315" s="130"/>
      <c r="ASC315" s="130"/>
      <c r="ASG315" s="130"/>
      <c r="ASK315" s="130"/>
      <c r="ASO315" s="130"/>
      <c r="ASS315" s="130"/>
      <c r="ASW315" s="130"/>
      <c r="ATA315" s="130"/>
      <c r="ATE315" s="130"/>
      <c r="ATI315" s="130"/>
      <c r="ATM315" s="130"/>
      <c r="ATQ315" s="130"/>
      <c r="ATU315" s="130"/>
      <c r="ATY315" s="130"/>
      <c r="AUC315" s="130"/>
      <c r="AUG315" s="130"/>
      <c r="AUK315" s="130"/>
      <c r="AUO315" s="130"/>
      <c r="AUS315" s="130"/>
      <c r="AUW315" s="130"/>
      <c r="AVA315" s="130"/>
      <c r="AVE315" s="130"/>
      <c r="AVI315" s="130"/>
      <c r="AVM315" s="130"/>
      <c r="AVQ315" s="130"/>
      <c r="AVU315" s="130"/>
      <c r="AVY315" s="130"/>
      <c r="AWC315" s="130"/>
      <c r="AWG315" s="130"/>
      <c r="AWK315" s="130"/>
      <c r="AWO315" s="130"/>
      <c r="AWS315" s="130"/>
      <c r="AWW315" s="130"/>
      <c r="AXA315" s="130"/>
      <c r="AXE315" s="130"/>
      <c r="AXI315" s="130"/>
      <c r="AXM315" s="130"/>
      <c r="AXQ315" s="130"/>
      <c r="AXU315" s="130"/>
      <c r="AXY315" s="130"/>
      <c r="AYC315" s="130"/>
      <c r="AYG315" s="130"/>
      <c r="AYK315" s="130"/>
      <c r="AYO315" s="130"/>
      <c r="AYS315" s="130"/>
      <c r="AYW315" s="130"/>
      <c r="AZA315" s="130"/>
      <c r="AZE315" s="130"/>
      <c r="AZI315" s="130"/>
      <c r="AZM315" s="130"/>
      <c r="AZQ315" s="130"/>
      <c r="AZU315" s="130"/>
      <c r="AZY315" s="130"/>
      <c r="BAC315" s="130"/>
      <c r="BAG315" s="130"/>
      <c r="BAK315" s="130"/>
      <c r="BAO315" s="130"/>
      <c r="BAS315" s="130"/>
      <c r="BAW315" s="130"/>
      <c r="BBA315" s="130"/>
      <c r="BBE315" s="130"/>
      <c r="BBI315" s="130"/>
      <c r="BBM315" s="130"/>
      <c r="BBQ315" s="130"/>
      <c r="BBU315" s="130"/>
      <c r="BBY315" s="130"/>
      <c r="BCC315" s="130"/>
      <c r="BCG315" s="130"/>
      <c r="BCK315" s="130"/>
      <c r="BCO315" s="130"/>
      <c r="BCS315" s="130"/>
      <c r="BCW315" s="130"/>
      <c r="BDA315" s="130"/>
      <c r="BDE315" s="130"/>
      <c r="BDI315" s="130"/>
      <c r="BDM315" s="130"/>
      <c r="BDQ315" s="130"/>
      <c r="BDU315" s="130"/>
      <c r="BDY315" s="130"/>
      <c r="BEC315" s="130"/>
      <c r="BEG315" s="130"/>
      <c r="BEK315" s="130"/>
      <c r="BEO315" s="130"/>
      <c r="BES315" s="130"/>
      <c r="BEW315" s="130"/>
      <c r="BFA315" s="130"/>
      <c r="BFE315" s="130"/>
      <c r="BFI315" s="130"/>
      <c r="BFM315" s="130"/>
      <c r="BFQ315" s="130"/>
      <c r="BFU315" s="130"/>
      <c r="BFY315" s="130"/>
      <c r="BGC315" s="130"/>
      <c r="BGG315" s="130"/>
      <c r="BGK315" s="130"/>
      <c r="BGO315" s="130"/>
      <c r="BGS315" s="130"/>
      <c r="BGW315" s="130"/>
      <c r="BHA315" s="130"/>
      <c r="BHE315" s="130"/>
      <c r="BHI315" s="130"/>
      <c r="BHM315" s="130"/>
      <c r="BHQ315" s="130"/>
      <c r="BHU315" s="130"/>
      <c r="BHY315" s="130"/>
      <c r="BIC315" s="130"/>
      <c r="BIG315" s="130"/>
      <c r="BIK315" s="130"/>
      <c r="BIO315" s="130"/>
      <c r="BIS315" s="130"/>
      <c r="BIW315" s="130"/>
      <c r="BJA315" s="130"/>
      <c r="BJE315" s="130"/>
      <c r="BJI315" s="130"/>
      <c r="BJM315" s="130"/>
      <c r="BJQ315" s="130"/>
      <c r="BJU315" s="130"/>
      <c r="BJY315" s="130"/>
      <c r="BKC315" s="130"/>
      <c r="BKG315" s="130"/>
      <c r="BKK315" s="130"/>
      <c r="BKO315" s="130"/>
      <c r="BKS315" s="130"/>
      <c r="BKW315" s="130"/>
      <c r="BLA315" s="130"/>
      <c r="BLE315" s="130"/>
      <c r="BLI315" s="130"/>
      <c r="BLM315" s="130"/>
      <c r="BLQ315" s="130"/>
      <c r="BLU315" s="130"/>
      <c r="BLY315" s="130"/>
      <c r="BMC315" s="130"/>
      <c r="BMG315" s="130"/>
      <c r="BMK315" s="130"/>
      <c r="BMO315" s="130"/>
      <c r="BMS315" s="130"/>
      <c r="BMW315" s="130"/>
      <c r="BNA315" s="130"/>
      <c r="BNE315" s="130"/>
      <c r="BNI315" s="130"/>
      <c r="BNM315" s="130"/>
      <c r="BNQ315" s="130"/>
      <c r="BNU315" s="130"/>
      <c r="BNY315" s="130"/>
      <c r="BOC315" s="130"/>
      <c r="BOG315" s="130"/>
      <c r="BOK315" s="130"/>
      <c r="BOO315" s="130"/>
      <c r="BOS315" s="130"/>
      <c r="BOW315" s="130"/>
      <c r="BPA315" s="130"/>
      <c r="BPE315" s="130"/>
      <c r="BPI315" s="130"/>
      <c r="BPM315" s="130"/>
      <c r="BPQ315" s="130"/>
      <c r="BPU315" s="130"/>
      <c r="BPY315" s="130"/>
      <c r="BQC315" s="130"/>
      <c r="BQG315" s="130"/>
      <c r="BQK315" s="130"/>
      <c r="BQO315" s="130"/>
      <c r="BQS315" s="130"/>
      <c r="BQW315" s="130"/>
      <c r="BRA315" s="130"/>
      <c r="BRE315" s="130"/>
      <c r="BRI315" s="130"/>
      <c r="BRM315" s="130"/>
      <c r="BRQ315" s="130"/>
      <c r="BRU315" s="130"/>
      <c r="BRY315" s="130"/>
      <c r="BSC315" s="130"/>
      <c r="BSG315" s="130"/>
      <c r="BSK315" s="130"/>
      <c r="BSO315" s="130"/>
      <c r="BSS315" s="130"/>
      <c r="BSW315" s="130"/>
      <c r="BTA315" s="130"/>
      <c r="BTE315" s="130"/>
      <c r="BTI315" s="130"/>
      <c r="BTM315" s="130"/>
      <c r="BTQ315" s="130"/>
      <c r="BTU315" s="130"/>
      <c r="BTY315" s="130"/>
      <c r="BUC315" s="130"/>
      <c r="BUG315" s="130"/>
      <c r="BUK315" s="130"/>
      <c r="BUO315" s="130"/>
      <c r="BUS315" s="130"/>
      <c r="BUW315" s="130"/>
      <c r="BVA315" s="130"/>
      <c r="BVE315" s="130"/>
      <c r="BVI315" s="130"/>
      <c r="BVM315" s="130"/>
      <c r="BVQ315" s="130"/>
      <c r="BVU315" s="130"/>
      <c r="BVY315" s="130"/>
      <c r="BWC315" s="130"/>
      <c r="BWG315" s="130"/>
      <c r="BWK315" s="130"/>
      <c r="BWO315" s="130"/>
      <c r="BWS315" s="130"/>
      <c r="BWW315" s="130"/>
      <c r="BXA315" s="130"/>
      <c r="BXE315" s="130"/>
      <c r="BXI315" s="130"/>
      <c r="BXM315" s="130"/>
      <c r="BXQ315" s="130"/>
      <c r="BXU315" s="130"/>
      <c r="BXY315" s="130"/>
      <c r="BYC315" s="130"/>
      <c r="BYG315" s="130"/>
      <c r="BYK315" s="130"/>
      <c r="BYO315" s="130"/>
      <c r="BYS315" s="130"/>
      <c r="BYW315" s="130"/>
      <c r="BZA315" s="130"/>
      <c r="BZE315" s="130"/>
      <c r="BZI315" s="130"/>
      <c r="BZM315" s="130"/>
      <c r="BZQ315" s="130"/>
      <c r="BZU315" s="130"/>
      <c r="BZY315" s="130"/>
      <c r="CAC315" s="130"/>
      <c r="CAG315" s="130"/>
      <c r="CAK315" s="130"/>
      <c r="CAO315" s="130"/>
      <c r="CAS315" s="130"/>
      <c r="CAW315" s="130"/>
      <c r="CBA315" s="130"/>
      <c r="CBE315" s="130"/>
      <c r="CBI315" s="130"/>
      <c r="CBM315" s="130"/>
      <c r="CBQ315" s="130"/>
      <c r="CBU315" s="130"/>
      <c r="CBY315" s="130"/>
      <c r="CCC315" s="130"/>
      <c r="CCG315" s="130"/>
      <c r="CCK315" s="130"/>
      <c r="CCO315" s="130"/>
      <c r="CCS315" s="130"/>
      <c r="CCW315" s="130"/>
      <c r="CDA315" s="130"/>
      <c r="CDE315" s="130"/>
      <c r="CDI315" s="130"/>
      <c r="CDM315" s="130"/>
      <c r="CDQ315" s="130"/>
      <c r="CDU315" s="130"/>
      <c r="CDY315" s="130"/>
      <c r="CEC315" s="130"/>
      <c r="CEG315" s="130"/>
      <c r="CEK315" s="130"/>
      <c r="CEO315" s="130"/>
      <c r="CES315" s="130"/>
      <c r="CEW315" s="130"/>
      <c r="CFA315" s="130"/>
      <c r="CFE315" s="130"/>
      <c r="CFI315" s="130"/>
      <c r="CFM315" s="130"/>
      <c r="CFQ315" s="130"/>
      <c r="CFU315" s="130"/>
      <c r="CFY315" s="130"/>
      <c r="CGC315" s="130"/>
      <c r="CGG315" s="130"/>
      <c r="CGK315" s="130"/>
      <c r="CGO315" s="130"/>
      <c r="CGS315" s="130"/>
      <c r="CGW315" s="130"/>
      <c r="CHA315" s="130"/>
      <c r="CHE315" s="130"/>
      <c r="CHI315" s="130"/>
      <c r="CHM315" s="130"/>
      <c r="CHQ315" s="130"/>
      <c r="CHU315" s="130"/>
      <c r="CHY315" s="130"/>
      <c r="CIC315" s="130"/>
      <c r="CIG315" s="130"/>
      <c r="CIK315" s="130"/>
      <c r="CIO315" s="130"/>
      <c r="CIS315" s="130"/>
      <c r="CIW315" s="130"/>
      <c r="CJA315" s="130"/>
      <c r="CJE315" s="130"/>
      <c r="CJI315" s="130"/>
      <c r="CJM315" s="130"/>
      <c r="CJQ315" s="130"/>
      <c r="CJU315" s="130"/>
      <c r="CJY315" s="130"/>
      <c r="CKC315" s="130"/>
      <c r="CKG315" s="130"/>
      <c r="CKK315" s="130"/>
      <c r="CKO315" s="130"/>
      <c r="CKS315" s="130"/>
      <c r="CKW315" s="130"/>
      <c r="CLA315" s="130"/>
      <c r="CLE315" s="130"/>
      <c r="CLI315" s="130"/>
      <c r="CLM315" s="130"/>
      <c r="CLQ315" s="130"/>
      <c r="CLU315" s="130"/>
      <c r="CLY315" s="130"/>
      <c r="CMC315" s="130"/>
      <c r="CMG315" s="130"/>
      <c r="CMK315" s="130"/>
      <c r="CMO315" s="130"/>
      <c r="CMS315" s="130"/>
      <c r="CMW315" s="130"/>
      <c r="CNA315" s="130"/>
      <c r="CNE315" s="130"/>
      <c r="CNI315" s="130"/>
      <c r="CNM315" s="130"/>
      <c r="CNQ315" s="130"/>
      <c r="CNU315" s="130"/>
      <c r="CNY315" s="130"/>
      <c r="COC315" s="130"/>
      <c r="COG315" s="130"/>
      <c r="COK315" s="130"/>
      <c r="COO315" s="130"/>
      <c r="COS315" s="130"/>
      <c r="COW315" s="130"/>
      <c r="CPA315" s="130"/>
      <c r="CPE315" s="130"/>
      <c r="CPI315" s="130"/>
      <c r="CPM315" s="130"/>
      <c r="CPQ315" s="130"/>
      <c r="CPU315" s="130"/>
      <c r="CPY315" s="130"/>
      <c r="CQC315" s="130"/>
      <c r="CQG315" s="130"/>
      <c r="CQK315" s="130"/>
      <c r="CQO315" s="130"/>
      <c r="CQS315" s="130"/>
      <c r="CQW315" s="130"/>
      <c r="CRA315" s="130"/>
      <c r="CRE315" s="130"/>
      <c r="CRI315" s="130"/>
      <c r="CRM315" s="130"/>
      <c r="CRQ315" s="130"/>
      <c r="CRU315" s="130"/>
      <c r="CRY315" s="130"/>
      <c r="CSC315" s="130"/>
      <c r="CSG315" s="130"/>
      <c r="CSK315" s="130"/>
      <c r="CSO315" s="130"/>
      <c r="CSS315" s="130"/>
      <c r="CSW315" s="130"/>
      <c r="CTA315" s="130"/>
      <c r="CTE315" s="130"/>
      <c r="CTI315" s="130"/>
      <c r="CTM315" s="130"/>
      <c r="CTQ315" s="130"/>
      <c r="CTU315" s="130"/>
      <c r="CTY315" s="130"/>
      <c r="CUC315" s="130"/>
      <c r="CUG315" s="130"/>
      <c r="CUK315" s="130"/>
      <c r="CUO315" s="130"/>
      <c r="CUS315" s="130"/>
      <c r="CUW315" s="130"/>
      <c r="CVA315" s="130"/>
      <c r="CVE315" s="130"/>
      <c r="CVI315" s="130"/>
      <c r="CVM315" s="130"/>
      <c r="CVQ315" s="130"/>
      <c r="CVU315" s="130"/>
      <c r="CVY315" s="130"/>
      <c r="CWC315" s="130"/>
      <c r="CWG315" s="130"/>
      <c r="CWK315" s="130"/>
      <c r="CWO315" s="130"/>
      <c r="CWS315" s="130"/>
      <c r="CWW315" s="130"/>
      <c r="CXA315" s="130"/>
      <c r="CXE315" s="130"/>
      <c r="CXI315" s="130"/>
      <c r="CXM315" s="130"/>
      <c r="CXQ315" s="130"/>
      <c r="CXU315" s="130"/>
      <c r="CXY315" s="130"/>
      <c r="CYC315" s="130"/>
      <c r="CYG315" s="130"/>
      <c r="CYK315" s="130"/>
      <c r="CYO315" s="130"/>
      <c r="CYS315" s="130"/>
      <c r="CYW315" s="130"/>
      <c r="CZA315" s="130"/>
      <c r="CZE315" s="130"/>
      <c r="CZI315" s="130"/>
      <c r="CZM315" s="130"/>
      <c r="CZQ315" s="130"/>
      <c r="CZU315" s="130"/>
      <c r="CZY315" s="130"/>
      <c r="DAC315" s="130"/>
      <c r="DAG315" s="130"/>
      <c r="DAK315" s="130"/>
      <c r="DAO315" s="130"/>
      <c r="DAS315" s="130"/>
      <c r="DAW315" s="130"/>
      <c r="DBA315" s="130"/>
      <c r="DBE315" s="130"/>
      <c r="DBI315" s="130"/>
      <c r="DBM315" s="130"/>
      <c r="DBQ315" s="130"/>
      <c r="DBU315" s="130"/>
      <c r="DBY315" s="130"/>
      <c r="DCC315" s="130"/>
      <c r="DCG315" s="130"/>
      <c r="DCK315" s="130"/>
      <c r="DCO315" s="130"/>
      <c r="DCS315" s="130"/>
      <c r="DCW315" s="130"/>
      <c r="DDA315" s="130"/>
      <c r="DDE315" s="130"/>
      <c r="DDI315" s="130"/>
      <c r="DDM315" s="130"/>
      <c r="DDQ315" s="130"/>
      <c r="DDU315" s="130"/>
      <c r="DDY315" s="130"/>
      <c r="DEC315" s="130"/>
      <c r="DEG315" s="130"/>
      <c r="DEK315" s="130"/>
      <c r="DEO315" s="130"/>
      <c r="DES315" s="130"/>
      <c r="DEW315" s="130"/>
      <c r="DFA315" s="130"/>
      <c r="DFE315" s="130"/>
      <c r="DFI315" s="130"/>
      <c r="DFM315" s="130"/>
      <c r="DFQ315" s="130"/>
      <c r="DFU315" s="130"/>
      <c r="DFY315" s="130"/>
      <c r="DGC315" s="130"/>
      <c r="DGG315" s="130"/>
      <c r="DGK315" s="130"/>
      <c r="DGO315" s="130"/>
      <c r="DGS315" s="130"/>
      <c r="DGW315" s="130"/>
      <c r="DHA315" s="130"/>
      <c r="DHE315" s="130"/>
      <c r="DHI315" s="130"/>
      <c r="DHM315" s="130"/>
      <c r="DHQ315" s="130"/>
      <c r="DHU315" s="130"/>
      <c r="DHY315" s="130"/>
      <c r="DIC315" s="130"/>
      <c r="DIG315" s="130"/>
      <c r="DIK315" s="130"/>
      <c r="DIO315" s="130"/>
      <c r="DIS315" s="130"/>
      <c r="DIW315" s="130"/>
      <c r="DJA315" s="130"/>
      <c r="DJE315" s="130"/>
      <c r="DJI315" s="130"/>
      <c r="DJM315" s="130"/>
      <c r="DJQ315" s="130"/>
      <c r="DJU315" s="130"/>
      <c r="DJY315" s="130"/>
      <c r="DKC315" s="130"/>
      <c r="DKG315" s="130"/>
      <c r="DKK315" s="130"/>
      <c r="DKO315" s="130"/>
      <c r="DKS315" s="130"/>
      <c r="DKW315" s="130"/>
      <c r="DLA315" s="130"/>
      <c r="DLE315" s="130"/>
      <c r="DLI315" s="130"/>
      <c r="DLM315" s="130"/>
      <c r="DLQ315" s="130"/>
      <c r="DLU315" s="130"/>
      <c r="DLY315" s="130"/>
      <c r="DMC315" s="130"/>
      <c r="DMG315" s="130"/>
      <c r="DMK315" s="130"/>
      <c r="DMO315" s="130"/>
      <c r="DMS315" s="130"/>
      <c r="DMW315" s="130"/>
      <c r="DNA315" s="130"/>
      <c r="DNE315" s="130"/>
      <c r="DNI315" s="130"/>
      <c r="DNM315" s="130"/>
      <c r="DNQ315" s="130"/>
      <c r="DNU315" s="130"/>
      <c r="DNY315" s="130"/>
      <c r="DOC315" s="130"/>
      <c r="DOG315" s="130"/>
      <c r="DOK315" s="130"/>
      <c r="DOO315" s="130"/>
      <c r="DOS315" s="130"/>
      <c r="DOW315" s="130"/>
      <c r="DPA315" s="130"/>
      <c r="DPE315" s="130"/>
      <c r="DPI315" s="130"/>
      <c r="DPM315" s="130"/>
      <c r="DPQ315" s="130"/>
      <c r="DPU315" s="130"/>
      <c r="DPY315" s="130"/>
      <c r="DQC315" s="130"/>
      <c r="DQG315" s="130"/>
      <c r="DQK315" s="130"/>
      <c r="DQO315" s="130"/>
      <c r="DQS315" s="130"/>
      <c r="DQW315" s="130"/>
      <c r="DRA315" s="130"/>
      <c r="DRE315" s="130"/>
      <c r="DRI315" s="130"/>
      <c r="DRM315" s="130"/>
      <c r="DRQ315" s="130"/>
      <c r="DRU315" s="130"/>
      <c r="DRY315" s="130"/>
      <c r="DSC315" s="130"/>
      <c r="DSG315" s="130"/>
      <c r="DSK315" s="130"/>
      <c r="DSO315" s="130"/>
      <c r="DSS315" s="130"/>
      <c r="DSW315" s="130"/>
      <c r="DTA315" s="130"/>
      <c r="DTE315" s="130"/>
      <c r="DTI315" s="130"/>
      <c r="DTM315" s="130"/>
      <c r="DTQ315" s="130"/>
      <c r="DTU315" s="130"/>
      <c r="DTY315" s="130"/>
      <c r="DUC315" s="130"/>
      <c r="DUG315" s="130"/>
      <c r="DUK315" s="130"/>
      <c r="DUO315" s="130"/>
      <c r="DUS315" s="130"/>
      <c r="DUW315" s="130"/>
      <c r="DVA315" s="130"/>
      <c r="DVE315" s="130"/>
      <c r="DVI315" s="130"/>
      <c r="DVM315" s="130"/>
      <c r="DVQ315" s="130"/>
      <c r="DVU315" s="130"/>
      <c r="DVY315" s="130"/>
      <c r="DWC315" s="130"/>
      <c r="DWG315" s="130"/>
      <c r="DWK315" s="130"/>
      <c r="DWO315" s="130"/>
      <c r="DWS315" s="130"/>
      <c r="DWW315" s="130"/>
      <c r="DXA315" s="130"/>
      <c r="DXE315" s="130"/>
      <c r="DXI315" s="130"/>
      <c r="DXM315" s="130"/>
      <c r="DXQ315" s="130"/>
      <c r="DXU315" s="130"/>
      <c r="DXY315" s="130"/>
      <c r="DYC315" s="130"/>
      <c r="DYG315" s="130"/>
      <c r="DYK315" s="130"/>
      <c r="DYO315" s="130"/>
      <c r="DYS315" s="130"/>
      <c r="DYW315" s="130"/>
      <c r="DZA315" s="130"/>
      <c r="DZE315" s="130"/>
      <c r="DZI315" s="130"/>
      <c r="DZM315" s="130"/>
      <c r="DZQ315" s="130"/>
      <c r="DZU315" s="130"/>
      <c r="DZY315" s="130"/>
      <c r="EAC315" s="130"/>
      <c r="EAG315" s="130"/>
      <c r="EAK315" s="130"/>
      <c r="EAO315" s="130"/>
      <c r="EAS315" s="130"/>
      <c r="EAW315" s="130"/>
      <c r="EBA315" s="130"/>
      <c r="EBE315" s="130"/>
      <c r="EBI315" s="130"/>
      <c r="EBM315" s="130"/>
      <c r="EBQ315" s="130"/>
      <c r="EBU315" s="130"/>
      <c r="EBY315" s="130"/>
      <c r="ECC315" s="130"/>
      <c r="ECG315" s="130"/>
      <c r="ECK315" s="130"/>
      <c r="ECO315" s="130"/>
      <c r="ECS315" s="130"/>
      <c r="ECW315" s="130"/>
      <c r="EDA315" s="130"/>
      <c r="EDE315" s="130"/>
      <c r="EDI315" s="130"/>
      <c r="EDM315" s="130"/>
      <c r="EDQ315" s="130"/>
      <c r="EDU315" s="130"/>
      <c r="EDY315" s="130"/>
      <c r="EEC315" s="130"/>
      <c r="EEG315" s="130"/>
      <c r="EEK315" s="130"/>
      <c r="EEO315" s="130"/>
      <c r="EES315" s="130"/>
      <c r="EEW315" s="130"/>
      <c r="EFA315" s="130"/>
      <c r="EFE315" s="130"/>
      <c r="EFI315" s="130"/>
      <c r="EFM315" s="130"/>
      <c r="EFQ315" s="130"/>
      <c r="EFU315" s="130"/>
      <c r="EFY315" s="130"/>
      <c r="EGC315" s="130"/>
      <c r="EGG315" s="130"/>
      <c r="EGK315" s="130"/>
      <c r="EGO315" s="130"/>
      <c r="EGS315" s="130"/>
      <c r="EGW315" s="130"/>
      <c r="EHA315" s="130"/>
      <c r="EHE315" s="130"/>
      <c r="EHI315" s="130"/>
      <c r="EHM315" s="130"/>
      <c r="EHQ315" s="130"/>
      <c r="EHU315" s="130"/>
      <c r="EHY315" s="130"/>
      <c r="EIC315" s="130"/>
      <c r="EIG315" s="130"/>
      <c r="EIK315" s="130"/>
      <c r="EIO315" s="130"/>
      <c r="EIS315" s="130"/>
      <c r="EIW315" s="130"/>
      <c r="EJA315" s="130"/>
      <c r="EJE315" s="130"/>
      <c r="EJI315" s="130"/>
      <c r="EJM315" s="130"/>
      <c r="EJQ315" s="130"/>
      <c r="EJU315" s="130"/>
      <c r="EJY315" s="130"/>
      <c r="EKC315" s="130"/>
      <c r="EKG315" s="130"/>
      <c r="EKK315" s="130"/>
      <c r="EKO315" s="130"/>
      <c r="EKS315" s="130"/>
      <c r="EKW315" s="130"/>
      <c r="ELA315" s="130"/>
      <c r="ELE315" s="130"/>
      <c r="ELI315" s="130"/>
      <c r="ELM315" s="130"/>
      <c r="ELQ315" s="130"/>
      <c r="ELU315" s="130"/>
      <c r="ELY315" s="130"/>
      <c r="EMC315" s="130"/>
      <c r="EMG315" s="130"/>
      <c r="EMK315" s="130"/>
      <c r="EMO315" s="130"/>
      <c r="EMS315" s="130"/>
      <c r="EMW315" s="130"/>
      <c r="ENA315" s="130"/>
      <c r="ENE315" s="130"/>
      <c r="ENI315" s="130"/>
      <c r="ENM315" s="130"/>
      <c r="ENQ315" s="130"/>
      <c r="ENU315" s="130"/>
      <c r="ENY315" s="130"/>
      <c r="EOC315" s="130"/>
      <c r="EOG315" s="130"/>
      <c r="EOK315" s="130"/>
      <c r="EOO315" s="130"/>
      <c r="EOS315" s="130"/>
      <c r="EOW315" s="130"/>
      <c r="EPA315" s="130"/>
      <c r="EPE315" s="130"/>
      <c r="EPI315" s="130"/>
      <c r="EPM315" s="130"/>
      <c r="EPQ315" s="130"/>
      <c r="EPU315" s="130"/>
      <c r="EPY315" s="130"/>
      <c r="EQC315" s="130"/>
      <c r="EQG315" s="130"/>
      <c r="EQK315" s="130"/>
      <c r="EQO315" s="130"/>
      <c r="EQS315" s="130"/>
      <c r="EQW315" s="130"/>
      <c r="ERA315" s="130"/>
      <c r="ERE315" s="130"/>
      <c r="ERI315" s="130"/>
      <c r="ERM315" s="130"/>
      <c r="ERQ315" s="130"/>
      <c r="ERU315" s="130"/>
      <c r="ERY315" s="130"/>
      <c r="ESC315" s="130"/>
      <c r="ESG315" s="130"/>
      <c r="ESK315" s="130"/>
      <c r="ESO315" s="130"/>
      <c r="ESS315" s="130"/>
      <c r="ESW315" s="130"/>
      <c r="ETA315" s="130"/>
      <c r="ETE315" s="130"/>
      <c r="ETI315" s="130"/>
      <c r="ETM315" s="130"/>
      <c r="ETQ315" s="130"/>
      <c r="ETU315" s="130"/>
      <c r="ETY315" s="130"/>
      <c r="EUC315" s="130"/>
      <c r="EUG315" s="130"/>
      <c r="EUK315" s="130"/>
      <c r="EUO315" s="130"/>
      <c r="EUS315" s="130"/>
      <c r="EUW315" s="130"/>
      <c r="EVA315" s="130"/>
      <c r="EVE315" s="130"/>
      <c r="EVI315" s="130"/>
      <c r="EVM315" s="130"/>
      <c r="EVQ315" s="130"/>
      <c r="EVU315" s="130"/>
      <c r="EVY315" s="130"/>
      <c r="EWC315" s="130"/>
      <c r="EWG315" s="130"/>
      <c r="EWK315" s="130"/>
      <c r="EWO315" s="130"/>
      <c r="EWS315" s="130"/>
      <c r="EWW315" s="130"/>
      <c r="EXA315" s="130"/>
      <c r="EXE315" s="130"/>
      <c r="EXI315" s="130"/>
      <c r="EXM315" s="130"/>
      <c r="EXQ315" s="130"/>
      <c r="EXU315" s="130"/>
      <c r="EXY315" s="130"/>
      <c r="EYC315" s="130"/>
      <c r="EYG315" s="130"/>
      <c r="EYK315" s="130"/>
      <c r="EYO315" s="130"/>
      <c r="EYS315" s="130"/>
      <c r="EYW315" s="130"/>
      <c r="EZA315" s="130"/>
      <c r="EZE315" s="130"/>
      <c r="EZI315" s="130"/>
      <c r="EZM315" s="130"/>
      <c r="EZQ315" s="130"/>
      <c r="EZU315" s="130"/>
      <c r="EZY315" s="130"/>
      <c r="FAC315" s="130"/>
      <c r="FAG315" s="130"/>
      <c r="FAK315" s="130"/>
      <c r="FAO315" s="130"/>
      <c r="FAS315" s="130"/>
      <c r="FAW315" s="130"/>
      <c r="FBA315" s="130"/>
      <c r="FBE315" s="130"/>
      <c r="FBI315" s="130"/>
      <c r="FBM315" s="130"/>
      <c r="FBQ315" s="130"/>
      <c r="FBU315" s="130"/>
      <c r="FBY315" s="130"/>
      <c r="FCC315" s="130"/>
      <c r="FCG315" s="130"/>
      <c r="FCK315" s="130"/>
      <c r="FCO315" s="130"/>
      <c r="FCS315" s="130"/>
      <c r="FCW315" s="130"/>
      <c r="FDA315" s="130"/>
      <c r="FDE315" s="130"/>
      <c r="FDI315" s="130"/>
      <c r="FDM315" s="130"/>
      <c r="FDQ315" s="130"/>
      <c r="FDU315" s="130"/>
      <c r="FDY315" s="130"/>
      <c r="FEC315" s="130"/>
      <c r="FEG315" s="130"/>
      <c r="FEK315" s="130"/>
      <c r="FEO315" s="130"/>
      <c r="FES315" s="130"/>
      <c r="FEW315" s="130"/>
      <c r="FFA315" s="130"/>
      <c r="FFE315" s="130"/>
      <c r="FFI315" s="130"/>
      <c r="FFM315" s="130"/>
      <c r="FFQ315" s="130"/>
      <c r="FFU315" s="130"/>
      <c r="FFY315" s="130"/>
      <c r="FGC315" s="130"/>
      <c r="FGG315" s="130"/>
      <c r="FGK315" s="130"/>
      <c r="FGO315" s="130"/>
      <c r="FGS315" s="130"/>
      <c r="FGW315" s="130"/>
      <c r="FHA315" s="130"/>
      <c r="FHE315" s="130"/>
      <c r="FHI315" s="130"/>
      <c r="FHM315" s="130"/>
      <c r="FHQ315" s="130"/>
      <c r="FHU315" s="130"/>
      <c r="FHY315" s="130"/>
      <c r="FIC315" s="130"/>
      <c r="FIG315" s="130"/>
      <c r="FIK315" s="130"/>
      <c r="FIO315" s="130"/>
      <c r="FIS315" s="130"/>
      <c r="FIW315" s="130"/>
      <c r="FJA315" s="130"/>
      <c r="FJE315" s="130"/>
      <c r="FJI315" s="130"/>
      <c r="FJM315" s="130"/>
      <c r="FJQ315" s="130"/>
      <c r="FJU315" s="130"/>
      <c r="FJY315" s="130"/>
      <c r="FKC315" s="130"/>
      <c r="FKG315" s="130"/>
      <c r="FKK315" s="130"/>
      <c r="FKO315" s="130"/>
      <c r="FKS315" s="130"/>
      <c r="FKW315" s="130"/>
      <c r="FLA315" s="130"/>
      <c r="FLE315" s="130"/>
      <c r="FLI315" s="130"/>
      <c r="FLM315" s="130"/>
      <c r="FLQ315" s="130"/>
      <c r="FLU315" s="130"/>
      <c r="FLY315" s="130"/>
      <c r="FMC315" s="130"/>
      <c r="FMG315" s="130"/>
      <c r="FMK315" s="130"/>
      <c r="FMO315" s="130"/>
      <c r="FMS315" s="130"/>
      <c r="FMW315" s="130"/>
      <c r="FNA315" s="130"/>
      <c r="FNE315" s="130"/>
      <c r="FNI315" s="130"/>
      <c r="FNM315" s="130"/>
      <c r="FNQ315" s="130"/>
      <c r="FNU315" s="130"/>
      <c r="FNY315" s="130"/>
      <c r="FOC315" s="130"/>
      <c r="FOG315" s="130"/>
      <c r="FOK315" s="130"/>
      <c r="FOO315" s="130"/>
      <c r="FOS315" s="130"/>
      <c r="FOW315" s="130"/>
      <c r="FPA315" s="130"/>
      <c r="FPE315" s="130"/>
      <c r="FPI315" s="130"/>
      <c r="FPM315" s="130"/>
      <c r="FPQ315" s="130"/>
      <c r="FPU315" s="130"/>
      <c r="FPY315" s="130"/>
      <c r="FQC315" s="130"/>
      <c r="FQG315" s="130"/>
      <c r="FQK315" s="130"/>
      <c r="FQO315" s="130"/>
      <c r="FQS315" s="130"/>
      <c r="FQW315" s="130"/>
      <c r="FRA315" s="130"/>
      <c r="FRE315" s="130"/>
      <c r="FRI315" s="130"/>
      <c r="FRM315" s="130"/>
      <c r="FRQ315" s="130"/>
      <c r="FRU315" s="130"/>
      <c r="FRY315" s="130"/>
      <c r="FSC315" s="130"/>
      <c r="FSG315" s="130"/>
      <c r="FSK315" s="130"/>
      <c r="FSO315" s="130"/>
      <c r="FSS315" s="130"/>
      <c r="FSW315" s="130"/>
      <c r="FTA315" s="130"/>
      <c r="FTE315" s="130"/>
      <c r="FTI315" s="130"/>
      <c r="FTM315" s="130"/>
      <c r="FTQ315" s="130"/>
      <c r="FTU315" s="130"/>
      <c r="FTY315" s="130"/>
      <c r="FUC315" s="130"/>
      <c r="FUG315" s="130"/>
      <c r="FUK315" s="130"/>
      <c r="FUO315" s="130"/>
      <c r="FUS315" s="130"/>
      <c r="FUW315" s="130"/>
      <c r="FVA315" s="130"/>
      <c r="FVE315" s="130"/>
      <c r="FVI315" s="130"/>
      <c r="FVM315" s="130"/>
      <c r="FVQ315" s="130"/>
      <c r="FVU315" s="130"/>
      <c r="FVY315" s="130"/>
      <c r="FWC315" s="130"/>
      <c r="FWG315" s="130"/>
      <c r="FWK315" s="130"/>
      <c r="FWO315" s="130"/>
      <c r="FWS315" s="130"/>
      <c r="FWW315" s="130"/>
      <c r="FXA315" s="130"/>
      <c r="FXE315" s="130"/>
      <c r="FXI315" s="130"/>
      <c r="FXM315" s="130"/>
      <c r="FXQ315" s="130"/>
      <c r="FXU315" s="130"/>
      <c r="FXY315" s="130"/>
      <c r="FYC315" s="130"/>
      <c r="FYG315" s="130"/>
      <c r="FYK315" s="130"/>
      <c r="FYO315" s="130"/>
      <c r="FYS315" s="130"/>
      <c r="FYW315" s="130"/>
      <c r="FZA315" s="130"/>
      <c r="FZE315" s="130"/>
      <c r="FZI315" s="130"/>
      <c r="FZM315" s="130"/>
      <c r="FZQ315" s="130"/>
      <c r="FZU315" s="130"/>
      <c r="FZY315" s="130"/>
      <c r="GAC315" s="130"/>
      <c r="GAG315" s="130"/>
      <c r="GAK315" s="130"/>
      <c r="GAO315" s="130"/>
      <c r="GAS315" s="130"/>
      <c r="GAW315" s="130"/>
      <c r="GBA315" s="130"/>
      <c r="GBE315" s="130"/>
      <c r="GBI315" s="130"/>
      <c r="GBM315" s="130"/>
      <c r="GBQ315" s="130"/>
      <c r="GBU315" s="130"/>
      <c r="GBY315" s="130"/>
      <c r="GCC315" s="130"/>
      <c r="GCG315" s="130"/>
      <c r="GCK315" s="130"/>
      <c r="GCO315" s="130"/>
      <c r="GCS315" s="130"/>
      <c r="GCW315" s="130"/>
      <c r="GDA315" s="130"/>
      <c r="GDE315" s="130"/>
      <c r="GDI315" s="130"/>
      <c r="GDM315" s="130"/>
      <c r="GDQ315" s="130"/>
      <c r="GDU315" s="130"/>
      <c r="GDY315" s="130"/>
      <c r="GEC315" s="130"/>
      <c r="GEG315" s="130"/>
      <c r="GEK315" s="130"/>
      <c r="GEO315" s="130"/>
      <c r="GES315" s="130"/>
      <c r="GEW315" s="130"/>
      <c r="GFA315" s="130"/>
      <c r="GFE315" s="130"/>
      <c r="GFI315" s="130"/>
      <c r="GFM315" s="130"/>
      <c r="GFQ315" s="130"/>
      <c r="GFU315" s="130"/>
      <c r="GFY315" s="130"/>
      <c r="GGC315" s="130"/>
      <c r="GGG315" s="130"/>
      <c r="GGK315" s="130"/>
      <c r="GGO315" s="130"/>
      <c r="GGS315" s="130"/>
      <c r="GGW315" s="130"/>
      <c r="GHA315" s="130"/>
      <c r="GHE315" s="130"/>
      <c r="GHI315" s="130"/>
      <c r="GHM315" s="130"/>
      <c r="GHQ315" s="130"/>
      <c r="GHU315" s="130"/>
      <c r="GHY315" s="130"/>
      <c r="GIC315" s="130"/>
      <c r="GIG315" s="130"/>
      <c r="GIK315" s="130"/>
      <c r="GIO315" s="130"/>
      <c r="GIS315" s="130"/>
      <c r="GIW315" s="130"/>
      <c r="GJA315" s="130"/>
      <c r="GJE315" s="130"/>
      <c r="GJI315" s="130"/>
      <c r="GJM315" s="130"/>
      <c r="GJQ315" s="130"/>
      <c r="GJU315" s="130"/>
      <c r="GJY315" s="130"/>
      <c r="GKC315" s="130"/>
      <c r="GKG315" s="130"/>
      <c r="GKK315" s="130"/>
      <c r="GKO315" s="130"/>
      <c r="GKS315" s="130"/>
      <c r="GKW315" s="130"/>
      <c r="GLA315" s="130"/>
      <c r="GLE315" s="130"/>
      <c r="GLI315" s="130"/>
      <c r="GLM315" s="130"/>
      <c r="GLQ315" s="130"/>
      <c r="GLU315" s="130"/>
      <c r="GLY315" s="130"/>
      <c r="GMC315" s="130"/>
      <c r="GMG315" s="130"/>
      <c r="GMK315" s="130"/>
      <c r="GMO315" s="130"/>
      <c r="GMS315" s="130"/>
      <c r="GMW315" s="130"/>
      <c r="GNA315" s="130"/>
      <c r="GNE315" s="130"/>
      <c r="GNI315" s="130"/>
      <c r="GNM315" s="130"/>
      <c r="GNQ315" s="130"/>
      <c r="GNU315" s="130"/>
      <c r="GNY315" s="130"/>
      <c r="GOC315" s="130"/>
      <c r="GOG315" s="130"/>
      <c r="GOK315" s="130"/>
      <c r="GOO315" s="130"/>
      <c r="GOS315" s="130"/>
      <c r="GOW315" s="130"/>
      <c r="GPA315" s="130"/>
      <c r="GPE315" s="130"/>
      <c r="GPI315" s="130"/>
      <c r="GPM315" s="130"/>
      <c r="GPQ315" s="130"/>
      <c r="GPU315" s="130"/>
      <c r="GPY315" s="130"/>
      <c r="GQC315" s="130"/>
      <c r="GQG315" s="130"/>
      <c r="GQK315" s="130"/>
      <c r="GQO315" s="130"/>
      <c r="GQS315" s="130"/>
      <c r="GQW315" s="130"/>
      <c r="GRA315" s="130"/>
      <c r="GRE315" s="130"/>
      <c r="GRI315" s="130"/>
      <c r="GRM315" s="130"/>
      <c r="GRQ315" s="130"/>
      <c r="GRU315" s="130"/>
      <c r="GRY315" s="130"/>
      <c r="GSC315" s="130"/>
      <c r="GSG315" s="130"/>
      <c r="GSK315" s="130"/>
      <c r="GSO315" s="130"/>
      <c r="GSS315" s="130"/>
      <c r="GSW315" s="130"/>
      <c r="GTA315" s="130"/>
      <c r="GTE315" s="130"/>
      <c r="GTI315" s="130"/>
      <c r="GTM315" s="130"/>
      <c r="GTQ315" s="130"/>
      <c r="GTU315" s="130"/>
      <c r="GTY315" s="130"/>
      <c r="GUC315" s="130"/>
      <c r="GUG315" s="130"/>
      <c r="GUK315" s="130"/>
      <c r="GUO315" s="130"/>
      <c r="GUS315" s="130"/>
      <c r="GUW315" s="130"/>
      <c r="GVA315" s="130"/>
      <c r="GVE315" s="130"/>
      <c r="GVI315" s="130"/>
      <c r="GVM315" s="130"/>
      <c r="GVQ315" s="130"/>
      <c r="GVU315" s="130"/>
      <c r="GVY315" s="130"/>
      <c r="GWC315" s="130"/>
      <c r="GWG315" s="130"/>
      <c r="GWK315" s="130"/>
      <c r="GWO315" s="130"/>
      <c r="GWS315" s="130"/>
      <c r="GWW315" s="130"/>
      <c r="GXA315" s="130"/>
      <c r="GXE315" s="130"/>
      <c r="GXI315" s="130"/>
      <c r="GXM315" s="130"/>
      <c r="GXQ315" s="130"/>
      <c r="GXU315" s="130"/>
      <c r="GXY315" s="130"/>
      <c r="GYC315" s="130"/>
      <c r="GYG315" s="130"/>
      <c r="GYK315" s="130"/>
      <c r="GYO315" s="130"/>
      <c r="GYS315" s="130"/>
      <c r="GYW315" s="130"/>
      <c r="GZA315" s="130"/>
      <c r="GZE315" s="130"/>
      <c r="GZI315" s="130"/>
      <c r="GZM315" s="130"/>
      <c r="GZQ315" s="130"/>
      <c r="GZU315" s="130"/>
      <c r="GZY315" s="130"/>
      <c r="HAC315" s="130"/>
      <c r="HAG315" s="130"/>
      <c r="HAK315" s="130"/>
      <c r="HAO315" s="130"/>
      <c r="HAS315" s="130"/>
      <c r="HAW315" s="130"/>
      <c r="HBA315" s="130"/>
      <c r="HBE315" s="130"/>
      <c r="HBI315" s="130"/>
      <c r="HBM315" s="130"/>
      <c r="HBQ315" s="130"/>
      <c r="HBU315" s="130"/>
      <c r="HBY315" s="130"/>
      <c r="HCC315" s="130"/>
      <c r="HCG315" s="130"/>
      <c r="HCK315" s="130"/>
      <c r="HCO315" s="130"/>
      <c r="HCS315" s="130"/>
      <c r="HCW315" s="130"/>
      <c r="HDA315" s="130"/>
      <c r="HDE315" s="130"/>
      <c r="HDI315" s="130"/>
      <c r="HDM315" s="130"/>
      <c r="HDQ315" s="130"/>
      <c r="HDU315" s="130"/>
      <c r="HDY315" s="130"/>
      <c r="HEC315" s="130"/>
      <c r="HEG315" s="130"/>
      <c r="HEK315" s="130"/>
      <c r="HEO315" s="130"/>
      <c r="HES315" s="130"/>
      <c r="HEW315" s="130"/>
      <c r="HFA315" s="130"/>
      <c r="HFE315" s="130"/>
      <c r="HFI315" s="130"/>
      <c r="HFM315" s="130"/>
      <c r="HFQ315" s="130"/>
      <c r="HFU315" s="130"/>
      <c r="HFY315" s="130"/>
      <c r="HGC315" s="130"/>
      <c r="HGG315" s="130"/>
      <c r="HGK315" s="130"/>
      <c r="HGO315" s="130"/>
      <c r="HGS315" s="130"/>
      <c r="HGW315" s="130"/>
      <c r="HHA315" s="130"/>
      <c r="HHE315" s="130"/>
      <c r="HHI315" s="130"/>
      <c r="HHM315" s="130"/>
      <c r="HHQ315" s="130"/>
      <c r="HHU315" s="130"/>
      <c r="HHY315" s="130"/>
      <c r="HIC315" s="130"/>
      <c r="HIG315" s="130"/>
      <c r="HIK315" s="130"/>
      <c r="HIO315" s="130"/>
      <c r="HIS315" s="130"/>
      <c r="HIW315" s="130"/>
      <c r="HJA315" s="130"/>
      <c r="HJE315" s="130"/>
      <c r="HJI315" s="130"/>
      <c r="HJM315" s="130"/>
      <c r="HJQ315" s="130"/>
      <c r="HJU315" s="130"/>
      <c r="HJY315" s="130"/>
      <c r="HKC315" s="130"/>
      <c r="HKG315" s="130"/>
      <c r="HKK315" s="130"/>
      <c r="HKO315" s="130"/>
      <c r="HKS315" s="130"/>
      <c r="HKW315" s="130"/>
      <c r="HLA315" s="130"/>
      <c r="HLE315" s="130"/>
      <c r="HLI315" s="130"/>
      <c r="HLM315" s="130"/>
      <c r="HLQ315" s="130"/>
      <c r="HLU315" s="130"/>
      <c r="HLY315" s="130"/>
      <c r="HMC315" s="130"/>
      <c r="HMG315" s="130"/>
      <c r="HMK315" s="130"/>
      <c r="HMO315" s="130"/>
      <c r="HMS315" s="130"/>
      <c r="HMW315" s="130"/>
      <c r="HNA315" s="130"/>
      <c r="HNE315" s="130"/>
      <c r="HNI315" s="130"/>
      <c r="HNM315" s="130"/>
      <c r="HNQ315" s="130"/>
      <c r="HNU315" s="130"/>
      <c r="HNY315" s="130"/>
      <c r="HOC315" s="130"/>
      <c r="HOG315" s="130"/>
      <c r="HOK315" s="130"/>
      <c r="HOO315" s="130"/>
      <c r="HOS315" s="130"/>
      <c r="HOW315" s="130"/>
      <c r="HPA315" s="130"/>
      <c r="HPE315" s="130"/>
      <c r="HPI315" s="130"/>
      <c r="HPM315" s="130"/>
      <c r="HPQ315" s="130"/>
      <c r="HPU315" s="130"/>
      <c r="HPY315" s="130"/>
      <c r="HQC315" s="130"/>
      <c r="HQG315" s="130"/>
      <c r="HQK315" s="130"/>
      <c r="HQO315" s="130"/>
      <c r="HQS315" s="130"/>
      <c r="HQW315" s="130"/>
      <c r="HRA315" s="130"/>
      <c r="HRE315" s="130"/>
      <c r="HRI315" s="130"/>
      <c r="HRM315" s="130"/>
      <c r="HRQ315" s="130"/>
      <c r="HRU315" s="130"/>
      <c r="HRY315" s="130"/>
      <c r="HSC315" s="130"/>
      <c r="HSG315" s="130"/>
      <c r="HSK315" s="130"/>
      <c r="HSO315" s="130"/>
      <c r="HSS315" s="130"/>
      <c r="HSW315" s="130"/>
      <c r="HTA315" s="130"/>
      <c r="HTE315" s="130"/>
      <c r="HTI315" s="130"/>
      <c r="HTM315" s="130"/>
      <c r="HTQ315" s="130"/>
      <c r="HTU315" s="130"/>
      <c r="HTY315" s="130"/>
      <c r="HUC315" s="130"/>
      <c r="HUG315" s="130"/>
      <c r="HUK315" s="130"/>
      <c r="HUO315" s="130"/>
      <c r="HUS315" s="130"/>
      <c r="HUW315" s="130"/>
      <c r="HVA315" s="130"/>
      <c r="HVE315" s="130"/>
      <c r="HVI315" s="130"/>
      <c r="HVM315" s="130"/>
      <c r="HVQ315" s="130"/>
      <c r="HVU315" s="130"/>
      <c r="HVY315" s="130"/>
      <c r="HWC315" s="130"/>
      <c r="HWG315" s="130"/>
      <c r="HWK315" s="130"/>
      <c r="HWO315" s="130"/>
      <c r="HWS315" s="130"/>
      <c r="HWW315" s="130"/>
      <c r="HXA315" s="130"/>
      <c r="HXE315" s="130"/>
      <c r="HXI315" s="130"/>
      <c r="HXM315" s="130"/>
      <c r="HXQ315" s="130"/>
      <c r="HXU315" s="130"/>
      <c r="HXY315" s="130"/>
      <c r="HYC315" s="130"/>
      <c r="HYG315" s="130"/>
      <c r="HYK315" s="130"/>
      <c r="HYO315" s="130"/>
      <c r="HYS315" s="130"/>
      <c r="HYW315" s="130"/>
      <c r="HZA315" s="130"/>
      <c r="HZE315" s="130"/>
      <c r="HZI315" s="130"/>
      <c r="HZM315" s="130"/>
      <c r="HZQ315" s="130"/>
      <c r="HZU315" s="130"/>
      <c r="HZY315" s="130"/>
      <c r="IAC315" s="130"/>
      <c r="IAG315" s="130"/>
      <c r="IAK315" s="130"/>
      <c r="IAO315" s="130"/>
      <c r="IAS315" s="130"/>
      <c r="IAW315" s="130"/>
      <c r="IBA315" s="130"/>
      <c r="IBE315" s="130"/>
      <c r="IBI315" s="130"/>
      <c r="IBM315" s="130"/>
      <c r="IBQ315" s="130"/>
      <c r="IBU315" s="130"/>
      <c r="IBY315" s="130"/>
      <c r="ICC315" s="130"/>
      <c r="ICG315" s="130"/>
      <c r="ICK315" s="130"/>
      <c r="ICO315" s="130"/>
      <c r="ICS315" s="130"/>
      <c r="ICW315" s="130"/>
      <c r="IDA315" s="130"/>
      <c r="IDE315" s="130"/>
      <c r="IDI315" s="130"/>
      <c r="IDM315" s="130"/>
      <c r="IDQ315" s="130"/>
      <c r="IDU315" s="130"/>
      <c r="IDY315" s="130"/>
      <c r="IEC315" s="130"/>
      <c r="IEG315" s="130"/>
      <c r="IEK315" s="130"/>
      <c r="IEO315" s="130"/>
      <c r="IES315" s="130"/>
      <c r="IEW315" s="130"/>
      <c r="IFA315" s="130"/>
      <c r="IFE315" s="130"/>
      <c r="IFI315" s="130"/>
      <c r="IFM315" s="130"/>
      <c r="IFQ315" s="130"/>
      <c r="IFU315" s="130"/>
      <c r="IFY315" s="130"/>
      <c r="IGC315" s="130"/>
      <c r="IGG315" s="130"/>
      <c r="IGK315" s="130"/>
      <c r="IGO315" s="130"/>
      <c r="IGS315" s="130"/>
      <c r="IGW315" s="130"/>
      <c r="IHA315" s="130"/>
      <c r="IHE315" s="130"/>
      <c r="IHI315" s="130"/>
      <c r="IHM315" s="130"/>
      <c r="IHQ315" s="130"/>
      <c r="IHU315" s="130"/>
      <c r="IHY315" s="130"/>
      <c r="IIC315" s="130"/>
      <c r="IIG315" s="130"/>
      <c r="IIK315" s="130"/>
      <c r="IIO315" s="130"/>
      <c r="IIS315" s="130"/>
      <c r="IIW315" s="130"/>
      <c r="IJA315" s="130"/>
      <c r="IJE315" s="130"/>
      <c r="IJI315" s="130"/>
      <c r="IJM315" s="130"/>
      <c r="IJQ315" s="130"/>
      <c r="IJU315" s="130"/>
      <c r="IJY315" s="130"/>
      <c r="IKC315" s="130"/>
      <c r="IKG315" s="130"/>
      <c r="IKK315" s="130"/>
      <c r="IKO315" s="130"/>
      <c r="IKS315" s="130"/>
      <c r="IKW315" s="130"/>
      <c r="ILA315" s="130"/>
      <c r="ILE315" s="130"/>
      <c r="ILI315" s="130"/>
      <c r="ILM315" s="130"/>
      <c r="ILQ315" s="130"/>
      <c r="ILU315" s="130"/>
      <c r="ILY315" s="130"/>
      <c r="IMC315" s="130"/>
      <c r="IMG315" s="130"/>
      <c r="IMK315" s="130"/>
      <c r="IMO315" s="130"/>
      <c r="IMS315" s="130"/>
      <c r="IMW315" s="130"/>
      <c r="INA315" s="130"/>
      <c r="INE315" s="130"/>
      <c r="INI315" s="130"/>
      <c r="INM315" s="130"/>
      <c r="INQ315" s="130"/>
      <c r="INU315" s="130"/>
      <c r="INY315" s="130"/>
      <c r="IOC315" s="130"/>
      <c r="IOG315" s="130"/>
      <c r="IOK315" s="130"/>
      <c r="IOO315" s="130"/>
      <c r="IOS315" s="130"/>
      <c r="IOW315" s="130"/>
      <c r="IPA315" s="130"/>
      <c r="IPE315" s="130"/>
      <c r="IPI315" s="130"/>
      <c r="IPM315" s="130"/>
      <c r="IPQ315" s="130"/>
      <c r="IPU315" s="130"/>
      <c r="IPY315" s="130"/>
      <c r="IQC315" s="130"/>
      <c r="IQG315" s="130"/>
      <c r="IQK315" s="130"/>
      <c r="IQO315" s="130"/>
      <c r="IQS315" s="130"/>
      <c r="IQW315" s="130"/>
      <c r="IRA315" s="130"/>
      <c r="IRE315" s="130"/>
      <c r="IRI315" s="130"/>
      <c r="IRM315" s="130"/>
      <c r="IRQ315" s="130"/>
      <c r="IRU315" s="130"/>
      <c r="IRY315" s="130"/>
      <c r="ISC315" s="130"/>
      <c r="ISG315" s="130"/>
      <c r="ISK315" s="130"/>
      <c r="ISO315" s="130"/>
      <c r="ISS315" s="130"/>
      <c r="ISW315" s="130"/>
      <c r="ITA315" s="130"/>
      <c r="ITE315" s="130"/>
      <c r="ITI315" s="130"/>
      <c r="ITM315" s="130"/>
      <c r="ITQ315" s="130"/>
      <c r="ITU315" s="130"/>
      <c r="ITY315" s="130"/>
      <c r="IUC315" s="130"/>
      <c r="IUG315" s="130"/>
      <c r="IUK315" s="130"/>
      <c r="IUO315" s="130"/>
      <c r="IUS315" s="130"/>
      <c r="IUW315" s="130"/>
      <c r="IVA315" s="130"/>
      <c r="IVE315" s="130"/>
      <c r="IVI315" s="130"/>
      <c r="IVM315" s="130"/>
      <c r="IVQ315" s="130"/>
      <c r="IVU315" s="130"/>
      <c r="IVY315" s="130"/>
      <c r="IWC315" s="130"/>
      <c r="IWG315" s="130"/>
      <c r="IWK315" s="130"/>
      <c r="IWO315" s="130"/>
      <c r="IWS315" s="130"/>
      <c r="IWW315" s="130"/>
      <c r="IXA315" s="130"/>
      <c r="IXE315" s="130"/>
      <c r="IXI315" s="130"/>
      <c r="IXM315" s="130"/>
      <c r="IXQ315" s="130"/>
      <c r="IXU315" s="130"/>
      <c r="IXY315" s="130"/>
      <c r="IYC315" s="130"/>
      <c r="IYG315" s="130"/>
      <c r="IYK315" s="130"/>
      <c r="IYO315" s="130"/>
      <c r="IYS315" s="130"/>
      <c r="IYW315" s="130"/>
      <c r="IZA315" s="130"/>
      <c r="IZE315" s="130"/>
      <c r="IZI315" s="130"/>
      <c r="IZM315" s="130"/>
      <c r="IZQ315" s="130"/>
      <c r="IZU315" s="130"/>
      <c r="IZY315" s="130"/>
      <c r="JAC315" s="130"/>
      <c r="JAG315" s="130"/>
      <c r="JAK315" s="130"/>
      <c r="JAO315" s="130"/>
      <c r="JAS315" s="130"/>
      <c r="JAW315" s="130"/>
      <c r="JBA315" s="130"/>
      <c r="JBE315" s="130"/>
      <c r="JBI315" s="130"/>
      <c r="JBM315" s="130"/>
      <c r="JBQ315" s="130"/>
      <c r="JBU315" s="130"/>
      <c r="JBY315" s="130"/>
      <c r="JCC315" s="130"/>
      <c r="JCG315" s="130"/>
      <c r="JCK315" s="130"/>
      <c r="JCO315" s="130"/>
      <c r="JCS315" s="130"/>
      <c r="JCW315" s="130"/>
      <c r="JDA315" s="130"/>
      <c r="JDE315" s="130"/>
      <c r="JDI315" s="130"/>
      <c r="JDM315" s="130"/>
      <c r="JDQ315" s="130"/>
      <c r="JDU315" s="130"/>
      <c r="JDY315" s="130"/>
      <c r="JEC315" s="130"/>
      <c r="JEG315" s="130"/>
      <c r="JEK315" s="130"/>
      <c r="JEO315" s="130"/>
      <c r="JES315" s="130"/>
      <c r="JEW315" s="130"/>
      <c r="JFA315" s="130"/>
      <c r="JFE315" s="130"/>
      <c r="JFI315" s="130"/>
      <c r="JFM315" s="130"/>
      <c r="JFQ315" s="130"/>
      <c r="JFU315" s="130"/>
      <c r="JFY315" s="130"/>
      <c r="JGC315" s="130"/>
      <c r="JGG315" s="130"/>
      <c r="JGK315" s="130"/>
      <c r="JGO315" s="130"/>
      <c r="JGS315" s="130"/>
      <c r="JGW315" s="130"/>
      <c r="JHA315" s="130"/>
      <c r="JHE315" s="130"/>
      <c r="JHI315" s="130"/>
      <c r="JHM315" s="130"/>
      <c r="JHQ315" s="130"/>
      <c r="JHU315" s="130"/>
      <c r="JHY315" s="130"/>
      <c r="JIC315" s="130"/>
      <c r="JIG315" s="130"/>
      <c r="JIK315" s="130"/>
      <c r="JIO315" s="130"/>
      <c r="JIS315" s="130"/>
      <c r="JIW315" s="130"/>
      <c r="JJA315" s="130"/>
      <c r="JJE315" s="130"/>
      <c r="JJI315" s="130"/>
      <c r="JJM315" s="130"/>
      <c r="JJQ315" s="130"/>
      <c r="JJU315" s="130"/>
      <c r="JJY315" s="130"/>
      <c r="JKC315" s="130"/>
      <c r="JKG315" s="130"/>
      <c r="JKK315" s="130"/>
      <c r="JKO315" s="130"/>
      <c r="JKS315" s="130"/>
      <c r="JKW315" s="130"/>
      <c r="JLA315" s="130"/>
      <c r="JLE315" s="130"/>
      <c r="JLI315" s="130"/>
      <c r="JLM315" s="130"/>
      <c r="JLQ315" s="130"/>
      <c r="JLU315" s="130"/>
      <c r="JLY315" s="130"/>
      <c r="JMC315" s="130"/>
      <c r="JMG315" s="130"/>
      <c r="JMK315" s="130"/>
      <c r="JMO315" s="130"/>
      <c r="JMS315" s="130"/>
      <c r="JMW315" s="130"/>
      <c r="JNA315" s="130"/>
      <c r="JNE315" s="130"/>
      <c r="JNI315" s="130"/>
      <c r="JNM315" s="130"/>
      <c r="JNQ315" s="130"/>
      <c r="JNU315" s="130"/>
      <c r="JNY315" s="130"/>
      <c r="JOC315" s="130"/>
      <c r="JOG315" s="130"/>
      <c r="JOK315" s="130"/>
      <c r="JOO315" s="130"/>
      <c r="JOS315" s="130"/>
      <c r="JOW315" s="130"/>
      <c r="JPA315" s="130"/>
      <c r="JPE315" s="130"/>
      <c r="JPI315" s="130"/>
      <c r="JPM315" s="130"/>
      <c r="JPQ315" s="130"/>
      <c r="JPU315" s="130"/>
      <c r="JPY315" s="130"/>
      <c r="JQC315" s="130"/>
      <c r="JQG315" s="130"/>
      <c r="JQK315" s="130"/>
      <c r="JQO315" s="130"/>
      <c r="JQS315" s="130"/>
      <c r="JQW315" s="130"/>
      <c r="JRA315" s="130"/>
      <c r="JRE315" s="130"/>
      <c r="JRI315" s="130"/>
      <c r="JRM315" s="130"/>
      <c r="JRQ315" s="130"/>
      <c r="JRU315" s="130"/>
      <c r="JRY315" s="130"/>
      <c r="JSC315" s="130"/>
      <c r="JSG315" s="130"/>
      <c r="JSK315" s="130"/>
      <c r="JSO315" s="130"/>
      <c r="JSS315" s="130"/>
      <c r="JSW315" s="130"/>
      <c r="JTA315" s="130"/>
      <c r="JTE315" s="130"/>
      <c r="JTI315" s="130"/>
      <c r="JTM315" s="130"/>
      <c r="JTQ315" s="130"/>
      <c r="JTU315" s="130"/>
      <c r="JTY315" s="130"/>
      <c r="JUC315" s="130"/>
      <c r="JUG315" s="130"/>
      <c r="JUK315" s="130"/>
      <c r="JUO315" s="130"/>
      <c r="JUS315" s="130"/>
      <c r="JUW315" s="130"/>
      <c r="JVA315" s="130"/>
      <c r="JVE315" s="130"/>
      <c r="JVI315" s="130"/>
      <c r="JVM315" s="130"/>
      <c r="JVQ315" s="130"/>
      <c r="JVU315" s="130"/>
      <c r="JVY315" s="130"/>
      <c r="JWC315" s="130"/>
      <c r="JWG315" s="130"/>
      <c r="JWK315" s="130"/>
      <c r="JWO315" s="130"/>
      <c r="JWS315" s="130"/>
      <c r="JWW315" s="130"/>
      <c r="JXA315" s="130"/>
      <c r="JXE315" s="130"/>
      <c r="JXI315" s="130"/>
      <c r="JXM315" s="130"/>
      <c r="JXQ315" s="130"/>
      <c r="JXU315" s="130"/>
      <c r="JXY315" s="130"/>
      <c r="JYC315" s="130"/>
      <c r="JYG315" s="130"/>
      <c r="JYK315" s="130"/>
      <c r="JYO315" s="130"/>
      <c r="JYS315" s="130"/>
      <c r="JYW315" s="130"/>
      <c r="JZA315" s="130"/>
      <c r="JZE315" s="130"/>
      <c r="JZI315" s="130"/>
      <c r="JZM315" s="130"/>
      <c r="JZQ315" s="130"/>
      <c r="JZU315" s="130"/>
      <c r="JZY315" s="130"/>
      <c r="KAC315" s="130"/>
      <c r="KAG315" s="130"/>
      <c r="KAK315" s="130"/>
      <c r="KAO315" s="130"/>
      <c r="KAS315" s="130"/>
      <c r="KAW315" s="130"/>
      <c r="KBA315" s="130"/>
      <c r="KBE315" s="130"/>
      <c r="KBI315" s="130"/>
      <c r="KBM315" s="130"/>
      <c r="KBQ315" s="130"/>
      <c r="KBU315" s="130"/>
      <c r="KBY315" s="130"/>
      <c r="KCC315" s="130"/>
      <c r="KCG315" s="130"/>
      <c r="KCK315" s="130"/>
      <c r="KCO315" s="130"/>
      <c r="KCS315" s="130"/>
      <c r="KCW315" s="130"/>
      <c r="KDA315" s="130"/>
      <c r="KDE315" s="130"/>
      <c r="KDI315" s="130"/>
      <c r="KDM315" s="130"/>
      <c r="KDQ315" s="130"/>
      <c r="KDU315" s="130"/>
      <c r="KDY315" s="130"/>
      <c r="KEC315" s="130"/>
      <c r="KEG315" s="130"/>
      <c r="KEK315" s="130"/>
      <c r="KEO315" s="130"/>
      <c r="KES315" s="130"/>
      <c r="KEW315" s="130"/>
      <c r="KFA315" s="130"/>
      <c r="KFE315" s="130"/>
      <c r="KFI315" s="130"/>
      <c r="KFM315" s="130"/>
      <c r="KFQ315" s="130"/>
      <c r="KFU315" s="130"/>
      <c r="KFY315" s="130"/>
      <c r="KGC315" s="130"/>
      <c r="KGG315" s="130"/>
      <c r="KGK315" s="130"/>
      <c r="KGO315" s="130"/>
      <c r="KGS315" s="130"/>
      <c r="KGW315" s="130"/>
      <c r="KHA315" s="130"/>
      <c r="KHE315" s="130"/>
      <c r="KHI315" s="130"/>
      <c r="KHM315" s="130"/>
      <c r="KHQ315" s="130"/>
      <c r="KHU315" s="130"/>
      <c r="KHY315" s="130"/>
      <c r="KIC315" s="130"/>
      <c r="KIG315" s="130"/>
      <c r="KIK315" s="130"/>
      <c r="KIO315" s="130"/>
      <c r="KIS315" s="130"/>
      <c r="KIW315" s="130"/>
      <c r="KJA315" s="130"/>
      <c r="KJE315" s="130"/>
      <c r="KJI315" s="130"/>
      <c r="KJM315" s="130"/>
      <c r="KJQ315" s="130"/>
      <c r="KJU315" s="130"/>
      <c r="KJY315" s="130"/>
      <c r="KKC315" s="130"/>
      <c r="KKG315" s="130"/>
      <c r="KKK315" s="130"/>
      <c r="KKO315" s="130"/>
      <c r="KKS315" s="130"/>
      <c r="KKW315" s="130"/>
      <c r="KLA315" s="130"/>
      <c r="KLE315" s="130"/>
      <c r="KLI315" s="130"/>
      <c r="KLM315" s="130"/>
      <c r="KLQ315" s="130"/>
      <c r="KLU315" s="130"/>
      <c r="KLY315" s="130"/>
      <c r="KMC315" s="130"/>
      <c r="KMG315" s="130"/>
      <c r="KMK315" s="130"/>
      <c r="KMO315" s="130"/>
      <c r="KMS315" s="130"/>
      <c r="KMW315" s="130"/>
      <c r="KNA315" s="130"/>
      <c r="KNE315" s="130"/>
      <c r="KNI315" s="130"/>
      <c r="KNM315" s="130"/>
      <c r="KNQ315" s="130"/>
      <c r="KNU315" s="130"/>
      <c r="KNY315" s="130"/>
      <c r="KOC315" s="130"/>
      <c r="KOG315" s="130"/>
      <c r="KOK315" s="130"/>
      <c r="KOO315" s="130"/>
      <c r="KOS315" s="130"/>
      <c r="KOW315" s="130"/>
      <c r="KPA315" s="130"/>
      <c r="KPE315" s="130"/>
      <c r="KPI315" s="130"/>
      <c r="KPM315" s="130"/>
      <c r="KPQ315" s="130"/>
      <c r="KPU315" s="130"/>
      <c r="KPY315" s="130"/>
      <c r="KQC315" s="130"/>
      <c r="KQG315" s="130"/>
      <c r="KQK315" s="130"/>
      <c r="KQO315" s="130"/>
      <c r="KQS315" s="130"/>
      <c r="KQW315" s="130"/>
      <c r="KRA315" s="130"/>
      <c r="KRE315" s="130"/>
      <c r="KRI315" s="130"/>
      <c r="KRM315" s="130"/>
      <c r="KRQ315" s="130"/>
      <c r="KRU315" s="130"/>
      <c r="KRY315" s="130"/>
      <c r="KSC315" s="130"/>
      <c r="KSG315" s="130"/>
      <c r="KSK315" s="130"/>
      <c r="KSO315" s="130"/>
      <c r="KSS315" s="130"/>
      <c r="KSW315" s="130"/>
      <c r="KTA315" s="130"/>
      <c r="KTE315" s="130"/>
      <c r="KTI315" s="130"/>
      <c r="KTM315" s="130"/>
      <c r="KTQ315" s="130"/>
      <c r="KTU315" s="130"/>
      <c r="KTY315" s="130"/>
      <c r="KUC315" s="130"/>
      <c r="KUG315" s="130"/>
      <c r="KUK315" s="130"/>
      <c r="KUO315" s="130"/>
      <c r="KUS315" s="130"/>
      <c r="KUW315" s="130"/>
      <c r="KVA315" s="130"/>
      <c r="KVE315" s="130"/>
      <c r="KVI315" s="130"/>
      <c r="KVM315" s="130"/>
      <c r="KVQ315" s="130"/>
      <c r="KVU315" s="130"/>
      <c r="KVY315" s="130"/>
      <c r="KWC315" s="130"/>
      <c r="KWG315" s="130"/>
      <c r="KWK315" s="130"/>
      <c r="KWO315" s="130"/>
      <c r="KWS315" s="130"/>
      <c r="KWW315" s="130"/>
      <c r="KXA315" s="130"/>
      <c r="KXE315" s="130"/>
      <c r="KXI315" s="130"/>
      <c r="KXM315" s="130"/>
      <c r="KXQ315" s="130"/>
      <c r="KXU315" s="130"/>
      <c r="KXY315" s="130"/>
      <c r="KYC315" s="130"/>
      <c r="KYG315" s="130"/>
      <c r="KYK315" s="130"/>
      <c r="KYO315" s="130"/>
      <c r="KYS315" s="130"/>
      <c r="KYW315" s="130"/>
      <c r="KZA315" s="130"/>
      <c r="KZE315" s="130"/>
      <c r="KZI315" s="130"/>
      <c r="KZM315" s="130"/>
      <c r="KZQ315" s="130"/>
      <c r="KZU315" s="130"/>
      <c r="KZY315" s="130"/>
      <c r="LAC315" s="130"/>
      <c r="LAG315" s="130"/>
      <c r="LAK315" s="130"/>
      <c r="LAO315" s="130"/>
      <c r="LAS315" s="130"/>
      <c r="LAW315" s="130"/>
      <c r="LBA315" s="130"/>
      <c r="LBE315" s="130"/>
      <c r="LBI315" s="130"/>
      <c r="LBM315" s="130"/>
      <c r="LBQ315" s="130"/>
      <c r="LBU315" s="130"/>
      <c r="LBY315" s="130"/>
      <c r="LCC315" s="130"/>
      <c r="LCG315" s="130"/>
      <c r="LCK315" s="130"/>
      <c r="LCO315" s="130"/>
      <c r="LCS315" s="130"/>
      <c r="LCW315" s="130"/>
      <c r="LDA315" s="130"/>
      <c r="LDE315" s="130"/>
      <c r="LDI315" s="130"/>
      <c r="LDM315" s="130"/>
      <c r="LDQ315" s="130"/>
      <c r="LDU315" s="130"/>
      <c r="LDY315" s="130"/>
      <c r="LEC315" s="130"/>
      <c r="LEG315" s="130"/>
      <c r="LEK315" s="130"/>
      <c r="LEO315" s="130"/>
      <c r="LES315" s="130"/>
      <c r="LEW315" s="130"/>
      <c r="LFA315" s="130"/>
      <c r="LFE315" s="130"/>
      <c r="LFI315" s="130"/>
      <c r="LFM315" s="130"/>
      <c r="LFQ315" s="130"/>
      <c r="LFU315" s="130"/>
      <c r="LFY315" s="130"/>
      <c r="LGC315" s="130"/>
      <c r="LGG315" s="130"/>
      <c r="LGK315" s="130"/>
      <c r="LGO315" s="130"/>
      <c r="LGS315" s="130"/>
      <c r="LGW315" s="130"/>
      <c r="LHA315" s="130"/>
      <c r="LHE315" s="130"/>
      <c r="LHI315" s="130"/>
      <c r="LHM315" s="130"/>
      <c r="LHQ315" s="130"/>
      <c r="LHU315" s="130"/>
      <c r="LHY315" s="130"/>
      <c r="LIC315" s="130"/>
      <c r="LIG315" s="130"/>
      <c r="LIK315" s="130"/>
      <c r="LIO315" s="130"/>
      <c r="LIS315" s="130"/>
      <c r="LIW315" s="130"/>
      <c r="LJA315" s="130"/>
      <c r="LJE315" s="130"/>
      <c r="LJI315" s="130"/>
      <c r="LJM315" s="130"/>
      <c r="LJQ315" s="130"/>
      <c r="LJU315" s="130"/>
      <c r="LJY315" s="130"/>
      <c r="LKC315" s="130"/>
      <c r="LKG315" s="130"/>
      <c r="LKK315" s="130"/>
      <c r="LKO315" s="130"/>
      <c r="LKS315" s="130"/>
      <c r="LKW315" s="130"/>
      <c r="LLA315" s="130"/>
      <c r="LLE315" s="130"/>
      <c r="LLI315" s="130"/>
      <c r="LLM315" s="130"/>
      <c r="LLQ315" s="130"/>
      <c r="LLU315" s="130"/>
      <c r="LLY315" s="130"/>
      <c r="LMC315" s="130"/>
      <c r="LMG315" s="130"/>
      <c r="LMK315" s="130"/>
      <c r="LMO315" s="130"/>
      <c r="LMS315" s="130"/>
      <c r="LMW315" s="130"/>
      <c r="LNA315" s="130"/>
      <c r="LNE315" s="130"/>
      <c r="LNI315" s="130"/>
      <c r="LNM315" s="130"/>
      <c r="LNQ315" s="130"/>
      <c r="LNU315" s="130"/>
      <c r="LNY315" s="130"/>
      <c r="LOC315" s="130"/>
      <c r="LOG315" s="130"/>
      <c r="LOK315" s="130"/>
      <c r="LOO315" s="130"/>
      <c r="LOS315" s="130"/>
      <c r="LOW315" s="130"/>
      <c r="LPA315" s="130"/>
      <c r="LPE315" s="130"/>
      <c r="LPI315" s="130"/>
      <c r="LPM315" s="130"/>
      <c r="LPQ315" s="130"/>
      <c r="LPU315" s="130"/>
      <c r="LPY315" s="130"/>
      <c r="LQC315" s="130"/>
      <c r="LQG315" s="130"/>
      <c r="LQK315" s="130"/>
      <c r="LQO315" s="130"/>
      <c r="LQS315" s="130"/>
      <c r="LQW315" s="130"/>
      <c r="LRA315" s="130"/>
      <c r="LRE315" s="130"/>
      <c r="LRI315" s="130"/>
      <c r="LRM315" s="130"/>
      <c r="LRQ315" s="130"/>
      <c r="LRU315" s="130"/>
      <c r="LRY315" s="130"/>
      <c r="LSC315" s="130"/>
      <c r="LSG315" s="130"/>
      <c r="LSK315" s="130"/>
      <c r="LSO315" s="130"/>
      <c r="LSS315" s="130"/>
      <c r="LSW315" s="130"/>
      <c r="LTA315" s="130"/>
      <c r="LTE315" s="130"/>
      <c r="LTI315" s="130"/>
      <c r="LTM315" s="130"/>
      <c r="LTQ315" s="130"/>
      <c r="LTU315" s="130"/>
      <c r="LTY315" s="130"/>
      <c r="LUC315" s="130"/>
      <c r="LUG315" s="130"/>
      <c r="LUK315" s="130"/>
      <c r="LUO315" s="130"/>
      <c r="LUS315" s="130"/>
      <c r="LUW315" s="130"/>
      <c r="LVA315" s="130"/>
      <c r="LVE315" s="130"/>
      <c r="LVI315" s="130"/>
      <c r="LVM315" s="130"/>
      <c r="LVQ315" s="130"/>
      <c r="LVU315" s="130"/>
      <c r="LVY315" s="130"/>
      <c r="LWC315" s="130"/>
      <c r="LWG315" s="130"/>
      <c r="LWK315" s="130"/>
      <c r="LWO315" s="130"/>
      <c r="LWS315" s="130"/>
      <c r="LWW315" s="130"/>
      <c r="LXA315" s="130"/>
      <c r="LXE315" s="130"/>
      <c r="LXI315" s="130"/>
      <c r="LXM315" s="130"/>
      <c r="LXQ315" s="130"/>
      <c r="LXU315" s="130"/>
      <c r="LXY315" s="130"/>
      <c r="LYC315" s="130"/>
      <c r="LYG315" s="130"/>
      <c r="LYK315" s="130"/>
      <c r="LYO315" s="130"/>
      <c r="LYS315" s="130"/>
      <c r="LYW315" s="130"/>
      <c r="LZA315" s="130"/>
      <c r="LZE315" s="130"/>
      <c r="LZI315" s="130"/>
      <c r="LZM315" s="130"/>
      <c r="LZQ315" s="130"/>
      <c r="LZU315" s="130"/>
      <c r="LZY315" s="130"/>
      <c r="MAC315" s="130"/>
      <c r="MAG315" s="130"/>
      <c r="MAK315" s="130"/>
      <c r="MAO315" s="130"/>
      <c r="MAS315" s="130"/>
      <c r="MAW315" s="130"/>
      <c r="MBA315" s="130"/>
      <c r="MBE315" s="130"/>
      <c r="MBI315" s="130"/>
      <c r="MBM315" s="130"/>
      <c r="MBQ315" s="130"/>
      <c r="MBU315" s="130"/>
      <c r="MBY315" s="130"/>
      <c r="MCC315" s="130"/>
      <c r="MCG315" s="130"/>
      <c r="MCK315" s="130"/>
      <c r="MCO315" s="130"/>
      <c r="MCS315" s="130"/>
      <c r="MCW315" s="130"/>
      <c r="MDA315" s="130"/>
      <c r="MDE315" s="130"/>
      <c r="MDI315" s="130"/>
      <c r="MDM315" s="130"/>
      <c r="MDQ315" s="130"/>
      <c r="MDU315" s="130"/>
      <c r="MDY315" s="130"/>
      <c r="MEC315" s="130"/>
      <c r="MEG315" s="130"/>
      <c r="MEK315" s="130"/>
      <c r="MEO315" s="130"/>
      <c r="MES315" s="130"/>
      <c r="MEW315" s="130"/>
      <c r="MFA315" s="130"/>
      <c r="MFE315" s="130"/>
      <c r="MFI315" s="130"/>
      <c r="MFM315" s="130"/>
      <c r="MFQ315" s="130"/>
      <c r="MFU315" s="130"/>
      <c r="MFY315" s="130"/>
      <c r="MGC315" s="130"/>
      <c r="MGG315" s="130"/>
      <c r="MGK315" s="130"/>
      <c r="MGO315" s="130"/>
      <c r="MGS315" s="130"/>
      <c r="MGW315" s="130"/>
      <c r="MHA315" s="130"/>
      <c r="MHE315" s="130"/>
      <c r="MHI315" s="130"/>
      <c r="MHM315" s="130"/>
      <c r="MHQ315" s="130"/>
      <c r="MHU315" s="130"/>
      <c r="MHY315" s="130"/>
      <c r="MIC315" s="130"/>
      <c r="MIG315" s="130"/>
      <c r="MIK315" s="130"/>
      <c r="MIO315" s="130"/>
      <c r="MIS315" s="130"/>
      <c r="MIW315" s="130"/>
      <c r="MJA315" s="130"/>
      <c r="MJE315" s="130"/>
      <c r="MJI315" s="130"/>
      <c r="MJM315" s="130"/>
      <c r="MJQ315" s="130"/>
      <c r="MJU315" s="130"/>
      <c r="MJY315" s="130"/>
      <c r="MKC315" s="130"/>
      <c r="MKG315" s="130"/>
      <c r="MKK315" s="130"/>
      <c r="MKO315" s="130"/>
      <c r="MKS315" s="130"/>
      <c r="MKW315" s="130"/>
      <c r="MLA315" s="130"/>
      <c r="MLE315" s="130"/>
      <c r="MLI315" s="130"/>
      <c r="MLM315" s="130"/>
      <c r="MLQ315" s="130"/>
      <c r="MLU315" s="130"/>
      <c r="MLY315" s="130"/>
      <c r="MMC315" s="130"/>
      <c r="MMG315" s="130"/>
      <c r="MMK315" s="130"/>
      <c r="MMO315" s="130"/>
      <c r="MMS315" s="130"/>
      <c r="MMW315" s="130"/>
      <c r="MNA315" s="130"/>
      <c r="MNE315" s="130"/>
      <c r="MNI315" s="130"/>
      <c r="MNM315" s="130"/>
      <c r="MNQ315" s="130"/>
      <c r="MNU315" s="130"/>
      <c r="MNY315" s="130"/>
      <c r="MOC315" s="130"/>
      <c r="MOG315" s="130"/>
      <c r="MOK315" s="130"/>
      <c r="MOO315" s="130"/>
      <c r="MOS315" s="130"/>
      <c r="MOW315" s="130"/>
      <c r="MPA315" s="130"/>
      <c r="MPE315" s="130"/>
      <c r="MPI315" s="130"/>
      <c r="MPM315" s="130"/>
      <c r="MPQ315" s="130"/>
      <c r="MPU315" s="130"/>
      <c r="MPY315" s="130"/>
      <c r="MQC315" s="130"/>
      <c r="MQG315" s="130"/>
      <c r="MQK315" s="130"/>
      <c r="MQO315" s="130"/>
      <c r="MQS315" s="130"/>
      <c r="MQW315" s="130"/>
      <c r="MRA315" s="130"/>
      <c r="MRE315" s="130"/>
      <c r="MRI315" s="130"/>
      <c r="MRM315" s="130"/>
      <c r="MRQ315" s="130"/>
      <c r="MRU315" s="130"/>
      <c r="MRY315" s="130"/>
      <c r="MSC315" s="130"/>
      <c r="MSG315" s="130"/>
      <c r="MSK315" s="130"/>
      <c r="MSO315" s="130"/>
      <c r="MSS315" s="130"/>
      <c r="MSW315" s="130"/>
      <c r="MTA315" s="130"/>
      <c r="MTE315" s="130"/>
      <c r="MTI315" s="130"/>
      <c r="MTM315" s="130"/>
      <c r="MTQ315" s="130"/>
      <c r="MTU315" s="130"/>
      <c r="MTY315" s="130"/>
      <c r="MUC315" s="130"/>
      <c r="MUG315" s="130"/>
      <c r="MUK315" s="130"/>
      <c r="MUO315" s="130"/>
      <c r="MUS315" s="130"/>
      <c r="MUW315" s="130"/>
      <c r="MVA315" s="130"/>
      <c r="MVE315" s="130"/>
      <c r="MVI315" s="130"/>
      <c r="MVM315" s="130"/>
      <c r="MVQ315" s="130"/>
      <c r="MVU315" s="130"/>
      <c r="MVY315" s="130"/>
      <c r="MWC315" s="130"/>
      <c r="MWG315" s="130"/>
      <c r="MWK315" s="130"/>
      <c r="MWO315" s="130"/>
      <c r="MWS315" s="130"/>
      <c r="MWW315" s="130"/>
      <c r="MXA315" s="130"/>
      <c r="MXE315" s="130"/>
      <c r="MXI315" s="130"/>
      <c r="MXM315" s="130"/>
      <c r="MXQ315" s="130"/>
      <c r="MXU315" s="130"/>
      <c r="MXY315" s="130"/>
      <c r="MYC315" s="130"/>
      <c r="MYG315" s="130"/>
      <c r="MYK315" s="130"/>
      <c r="MYO315" s="130"/>
      <c r="MYS315" s="130"/>
      <c r="MYW315" s="130"/>
      <c r="MZA315" s="130"/>
      <c r="MZE315" s="130"/>
      <c r="MZI315" s="130"/>
      <c r="MZM315" s="130"/>
      <c r="MZQ315" s="130"/>
      <c r="MZU315" s="130"/>
      <c r="MZY315" s="130"/>
      <c r="NAC315" s="130"/>
      <c r="NAG315" s="130"/>
      <c r="NAK315" s="130"/>
      <c r="NAO315" s="130"/>
      <c r="NAS315" s="130"/>
      <c r="NAW315" s="130"/>
      <c r="NBA315" s="130"/>
      <c r="NBE315" s="130"/>
      <c r="NBI315" s="130"/>
      <c r="NBM315" s="130"/>
      <c r="NBQ315" s="130"/>
      <c r="NBU315" s="130"/>
      <c r="NBY315" s="130"/>
      <c r="NCC315" s="130"/>
      <c r="NCG315" s="130"/>
      <c r="NCK315" s="130"/>
      <c r="NCO315" s="130"/>
      <c r="NCS315" s="130"/>
      <c r="NCW315" s="130"/>
      <c r="NDA315" s="130"/>
      <c r="NDE315" s="130"/>
      <c r="NDI315" s="130"/>
      <c r="NDM315" s="130"/>
      <c r="NDQ315" s="130"/>
      <c r="NDU315" s="130"/>
      <c r="NDY315" s="130"/>
      <c r="NEC315" s="130"/>
      <c r="NEG315" s="130"/>
      <c r="NEK315" s="130"/>
      <c r="NEO315" s="130"/>
      <c r="NES315" s="130"/>
      <c r="NEW315" s="130"/>
      <c r="NFA315" s="130"/>
      <c r="NFE315" s="130"/>
      <c r="NFI315" s="130"/>
      <c r="NFM315" s="130"/>
      <c r="NFQ315" s="130"/>
      <c r="NFU315" s="130"/>
      <c r="NFY315" s="130"/>
      <c r="NGC315" s="130"/>
      <c r="NGG315" s="130"/>
      <c r="NGK315" s="130"/>
      <c r="NGO315" s="130"/>
      <c r="NGS315" s="130"/>
      <c r="NGW315" s="130"/>
      <c r="NHA315" s="130"/>
      <c r="NHE315" s="130"/>
      <c r="NHI315" s="130"/>
      <c r="NHM315" s="130"/>
      <c r="NHQ315" s="130"/>
      <c r="NHU315" s="130"/>
      <c r="NHY315" s="130"/>
      <c r="NIC315" s="130"/>
      <c r="NIG315" s="130"/>
      <c r="NIK315" s="130"/>
      <c r="NIO315" s="130"/>
      <c r="NIS315" s="130"/>
      <c r="NIW315" s="130"/>
      <c r="NJA315" s="130"/>
      <c r="NJE315" s="130"/>
      <c r="NJI315" s="130"/>
      <c r="NJM315" s="130"/>
      <c r="NJQ315" s="130"/>
      <c r="NJU315" s="130"/>
      <c r="NJY315" s="130"/>
      <c r="NKC315" s="130"/>
      <c r="NKG315" s="130"/>
      <c r="NKK315" s="130"/>
      <c r="NKO315" s="130"/>
      <c r="NKS315" s="130"/>
      <c r="NKW315" s="130"/>
      <c r="NLA315" s="130"/>
      <c r="NLE315" s="130"/>
      <c r="NLI315" s="130"/>
      <c r="NLM315" s="130"/>
      <c r="NLQ315" s="130"/>
      <c r="NLU315" s="130"/>
      <c r="NLY315" s="130"/>
      <c r="NMC315" s="130"/>
      <c r="NMG315" s="130"/>
      <c r="NMK315" s="130"/>
      <c r="NMO315" s="130"/>
      <c r="NMS315" s="130"/>
      <c r="NMW315" s="130"/>
      <c r="NNA315" s="130"/>
      <c r="NNE315" s="130"/>
      <c r="NNI315" s="130"/>
      <c r="NNM315" s="130"/>
      <c r="NNQ315" s="130"/>
      <c r="NNU315" s="130"/>
      <c r="NNY315" s="130"/>
      <c r="NOC315" s="130"/>
      <c r="NOG315" s="130"/>
      <c r="NOK315" s="130"/>
      <c r="NOO315" s="130"/>
      <c r="NOS315" s="130"/>
      <c r="NOW315" s="130"/>
      <c r="NPA315" s="130"/>
      <c r="NPE315" s="130"/>
      <c r="NPI315" s="130"/>
      <c r="NPM315" s="130"/>
      <c r="NPQ315" s="130"/>
      <c r="NPU315" s="130"/>
      <c r="NPY315" s="130"/>
      <c r="NQC315" s="130"/>
      <c r="NQG315" s="130"/>
      <c r="NQK315" s="130"/>
      <c r="NQO315" s="130"/>
      <c r="NQS315" s="130"/>
      <c r="NQW315" s="130"/>
      <c r="NRA315" s="130"/>
      <c r="NRE315" s="130"/>
      <c r="NRI315" s="130"/>
      <c r="NRM315" s="130"/>
      <c r="NRQ315" s="130"/>
      <c r="NRU315" s="130"/>
      <c r="NRY315" s="130"/>
      <c r="NSC315" s="130"/>
      <c r="NSG315" s="130"/>
      <c r="NSK315" s="130"/>
      <c r="NSO315" s="130"/>
      <c r="NSS315" s="130"/>
      <c r="NSW315" s="130"/>
      <c r="NTA315" s="130"/>
      <c r="NTE315" s="130"/>
      <c r="NTI315" s="130"/>
      <c r="NTM315" s="130"/>
      <c r="NTQ315" s="130"/>
      <c r="NTU315" s="130"/>
      <c r="NTY315" s="130"/>
      <c r="NUC315" s="130"/>
      <c r="NUG315" s="130"/>
      <c r="NUK315" s="130"/>
      <c r="NUO315" s="130"/>
      <c r="NUS315" s="130"/>
      <c r="NUW315" s="130"/>
      <c r="NVA315" s="130"/>
      <c r="NVE315" s="130"/>
      <c r="NVI315" s="130"/>
      <c r="NVM315" s="130"/>
      <c r="NVQ315" s="130"/>
      <c r="NVU315" s="130"/>
      <c r="NVY315" s="130"/>
      <c r="NWC315" s="130"/>
      <c r="NWG315" s="130"/>
      <c r="NWK315" s="130"/>
      <c r="NWO315" s="130"/>
      <c r="NWS315" s="130"/>
      <c r="NWW315" s="130"/>
      <c r="NXA315" s="130"/>
      <c r="NXE315" s="130"/>
      <c r="NXI315" s="130"/>
      <c r="NXM315" s="130"/>
      <c r="NXQ315" s="130"/>
      <c r="NXU315" s="130"/>
      <c r="NXY315" s="130"/>
      <c r="NYC315" s="130"/>
      <c r="NYG315" s="130"/>
      <c r="NYK315" s="130"/>
      <c r="NYO315" s="130"/>
      <c r="NYS315" s="130"/>
      <c r="NYW315" s="130"/>
      <c r="NZA315" s="130"/>
      <c r="NZE315" s="130"/>
      <c r="NZI315" s="130"/>
      <c r="NZM315" s="130"/>
      <c r="NZQ315" s="130"/>
      <c r="NZU315" s="130"/>
      <c r="NZY315" s="130"/>
      <c r="OAC315" s="130"/>
      <c r="OAG315" s="130"/>
      <c r="OAK315" s="130"/>
      <c r="OAO315" s="130"/>
      <c r="OAS315" s="130"/>
      <c r="OAW315" s="130"/>
      <c r="OBA315" s="130"/>
      <c r="OBE315" s="130"/>
      <c r="OBI315" s="130"/>
      <c r="OBM315" s="130"/>
      <c r="OBQ315" s="130"/>
      <c r="OBU315" s="130"/>
      <c r="OBY315" s="130"/>
      <c r="OCC315" s="130"/>
      <c r="OCG315" s="130"/>
      <c r="OCK315" s="130"/>
      <c r="OCO315" s="130"/>
      <c r="OCS315" s="130"/>
      <c r="OCW315" s="130"/>
      <c r="ODA315" s="130"/>
      <c r="ODE315" s="130"/>
      <c r="ODI315" s="130"/>
      <c r="ODM315" s="130"/>
      <c r="ODQ315" s="130"/>
      <c r="ODU315" s="130"/>
      <c r="ODY315" s="130"/>
      <c r="OEC315" s="130"/>
      <c r="OEG315" s="130"/>
      <c r="OEK315" s="130"/>
      <c r="OEO315" s="130"/>
      <c r="OES315" s="130"/>
      <c r="OEW315" s="130"/>
      <c r="OFA315" s="130"/>
      <c r="OFE315" s="130"/>
      <c r="OFI315" s="130"/>
      <c r="OFM315" s="130"/>
      <c r="OFQ315" s="130"/>
      <c r="OFU315" s="130"/>
      <c r="OFY315" s="130"/>
      <c r="OGC315" s="130"/>
      <c r="OGG315" s="130"/>
      <c r="OGK315" s="130"/>
      <c r="OGO315" s="130"/>
      <c r="OGS315" s="130"/>
      <c r="OGW315" s="130"/>
      <c r="OHA315" s="130"/>
      <c r="OHE315" s="130"/>
      <c r="OHI315" s="130"/>
      <c r="OHM315" s="130"/>
      <c r="OHQ315" s="130"/>
      <c r="OHU315" s="130"/>
      <c r="OHY315" s="130"/>
      <c r="OIC315" s="130"/>
      <c r="OIG315" s="130"/>
      <c r="OIK315" s="130"/>
      <c r="OIO315" s="130"/>
      <c r="OIS315" s="130"/>
      <c r="OIW315" s="130"/>
      <c r="OJA315" s="130"/>
      <c r="OJE315" s="130"/>
      <c r="OJI315" s="130"/>
      <c r="OJM315" s="130"/>
      <c r="OJQ315" s="130"/>
      <c r="OJU315" s="130"/>
      <c r="OJY315" s="130"/>
      <c r="OKC315" s="130"/>
      <c r="OKG315" s="130"/>
      <c r="OKK315" s="130"/>
      <c r="OKO315" s="130"/>
      <c r="OKS315" s="130"/>
      <c r="OKW315" s="130"/>
      <c r="OLA315" s="130"/>
      <c r="OLE315" s="130"/>
      <c r="OLI315" s="130"/>
      <c r="OLM315" s="130"/>
      <c r="OLQ315" s="130"/>
      <c r="OLU315" s="130"/>
      <c r="OLY315" s="130"/>
      <c r="OMC315" s="130"/>
      <c r="OMG315" s="130"/>
      <c r="OMK315" s="130"/>
      <c r="OMO315" s="130"/>
      <c r="OMS315" s="130"/>
      <c r="OMW315" s="130"/>
      <c r="ONA315" s="130"/>
      <c r="ONE315" s="130"/>
      <c r="ONI315" s="130"/>
      <c r="ONM315" s="130"/>
      <c r="ONQ315" s="130"/>
      <c r="ONU315" s="130"/>
      <c r="ONY315" s="130"/>
      <c r="OOC315" s="130"/>
      <c r="OOG315" s="130"/>
      <c r="OOK315" s="130"/>
      <c r="OOO315" s="130"/>
      <c r="OOS315" s="130"/>
      <c r="OOW315" s="130"/>
      <c r="OPA315" s="130"/>
      <c r="OPE315" s="130"/>
      <c r="OPI315" s="130"/>
      <c r="OPM315" s="130"/>
      <c r="OPQ315" s="130"/>
      <c r="OPU315" s="130"/>
      <c r="OPY315" s="130"/>
      <c r="OQC315" s="130"/>
      <c r="OQG315" s="130"/>
      <c r="OQK315" s="130"/>
      <c r="OQO315" s="130"/>
      <c r="OQS315" s="130"/>
      <c r="OQW315" s="130"/>
      <c r="ORA315" s="130"/>
      <c r="ORE315" s="130"/>
      <c r="ORI315" s="130"/>
      <c r="ORM315" s="130"/>
      <c r="ORQ315" s="130"/>
      <c r="ORU315" s="130"/>
      <c r="ORY315" s="130"/>
      <c r="OSC315" s="130"/>
      <c r="OSG315" s="130"/>
      <c r="OSK315" s="130"/>
      <c r="OSO315" s="130"/>
      <c r="OSS315" s="130"/>
      <c r="OSW315" s="130"/>
      <c r="OTA315" s="130"/>
      <c r="OTE315" s="130"/>
      <c r="OTI315" s="130"/>
      <c r="OTM315" s="130"/>
      <c r="OTQ315" s="130"/>
      <c r="OTU315" s="130"/>
      <c r="OTY315" s="130"/>
      <c r="OUC315" s="130"/>
      <c r="OUG315" s="130"/>
      <c r="OUK315" s="130"/>
      <c r="OUO315" s="130"/>
      <c r="OUS315" s="130"/>
      <c r="OUW315" s="130"/>
      <c r="OVA315" s="130"/>
      <c r="OVE315" s="130"/>
      <c r="OVI315" s="130"/>
      <c r="OVM315" s="130"/>
      <c r="OVQ315" s="130"/>
      <c r="OVU315" s="130"/>
      <c r="OVY315" s="130"/>
      <c r="OWC315" s="130"/>
      <c r="OWG315" s="130"/>
      <c r="OWK315" s="130"/>
      <c r="OWO315" s="130"/>
      <c r="OWS315" s="130"/>
      <c r="OWW315" s="130"/>
      <c r="OXA315" s="130"/>
      <c r="OXE315" s="130"/>
      <c r="OXI315" s="130"/>
      <c r="OXM315" s="130"/>
      <c r="OXQ315" s="130"/>
      <c r="OXU315" s="130"/>
      <c r="OXY315" s="130"/>
      <c r="OYC315" s="130"/>
      <c r="OYG315" s="130"/>
      <c r="OYK315" s="130"/>
      <c r="OYO315" s="130"/>
      <c r="OYS315" s="130"/>
      <c r="OYW315" s="130"/>
      <c r="OZA315" s="130"/>
      <c r="OZE315" s="130"/>
      <c r="OZI315" s="130"/>
      <c r="OZM315" s="130"/>
      <c r="OZQ315" s="130"/>
      <c r="OZU315" s="130"/>
      <c r="OZY315" s="130"/>
      <c r="PAC315" s="130"/>
      <c r="PAG315" s="130"/>
      <c r="PAK315" s="130"/>
      <c r="PAO315" s="130"/>
      <c r="PAS315" s="130"/>
      <c r="PAW315" s="130"/>
      <c r="PBA315" s="130"/>
      <c r="PBE315" s="130"/>
      <c r="PBI315" s="130"/>
      <c r="PBM315" s="130"/>
      <c r="PBQ315" s="130"/>
      <c r="PBU315" s="130"/>
      <c r="PBY315" s="130"/>
      <c r="PCC315" s="130"/>
      <c r="PCG315" s="130"/>
      <c r="PCK315" s="130"/>
      <c r="PCO315" s="130"/>
      <c r="PCS315" s="130"/>
      <c r="PCW315" s="130"/>
      <c r="PDA315" s="130"/>
      <c r="PDE315" s="130"/>
      <c r="PDI315" s="130"/>
      <c r="PDM315" s="130"/>
      <c r="PDQ315" s="130"/>
      <c r="PDU315" s="130"/>
      <c r="PDY315" s="130"/>
      <c r="PEC315" s="130"/>
      <c r="PEG315" s="130"/>
      <c r="PEK315" s="130"/>
      <c r="PEO315" s="130"/>
      <c r="PES315" s="130"/>
      <c r="PEW315" s="130"/>
      <c r="PFA315" s="130"/>
      <c r="PFE315" s="130"/>
      <c r="PFI315" s="130"/>
      <c r="PFM315" s="130"/>
      <c r="PFQ315" s="130"/>
      <c r="PFU315" s="130"/>
      <c r="PFY315" s="130"/>
      <c r="PGC315" s="130"/>
      <c r="PGG315" s="130"/>
      <c r="PGK315" s="130"/>
      <c r="PGO315" s="130"/>
      <c r="PGS315" s="130"/>
      <c r="PGW315" s="130"/>
      <c r="PHA315" s="130"/>
      <c r="PHE315" s="130"/>
      <c r="PHI315" s="130"/>
      <c r="PHM315" s="130"/>
      <c r="PHQ315" s="130"/>
      <c r="PHU315" s="130"/>
      <c r="PHY315" s="130"/>
      <c r="PIC315" s="130"/>
      <c r="PIG315" s="130"/>
      <c r="PIK315" s="130"/>
      <c r="PIO315" s="130"/>
      <c r="PIS315" s="130"/>
      <c r="PIW315" s="130"/>
      <c r="PJA315" s="130"/>
      <c r="PJE315" s="130"/>
      <c r="PJI315" s="130"/>
      <c r="PJM315" s="130"/>
      <c r="PJQ315" s="130"/>
      <c r="PJU315" s="130"/>
      <c r="PJY315" s="130"/>
      <c r="PKC315" s="130"/>
      <c r="PKG315" s="130"/>
      <c r="PKK315" s="130"/>
      <c r="PKO315" s="130"/>
      <c r="PKS315" s="130"/>
      <c r="PKW315" s="130"/>
      <c r="PLA315" s="130"/>
      <c r="PLE315" s="130"/>
      <c r="PLI315" s="130"/>
      <c r="PLM315" s="130"/>
      <c r="PLQ315" s="130"/>
      <c r="PLU315" s="130"/>
      <c r="PLY315" s="130"/>
      <c r="PMC315" s="130"/>
      <c r="PMG315" s="130"/>
      <c r="PMK315" s="130"/>
      <c r="PMO315" s="130"/>
      <c r="PMS315" s="130"/>
      <c r="PMW315" s="130"/>
      <c r="PNA315" s="130"/>
      <c r="PNE315" s="130"/>
      <c r="PNI315" s="130"/>
      <c r="PNM315" s="130"/>
      <c r="PNQ315" s="130"/>
      <c r="PNU315" s="130"/>
      <c r="PNY315" s="130"/>
      <c r="POC315" s="130"/>
      <c r="POG315" s="130"/>
      <c r="POK315" s="130"/>
      <c r="POO315" s="130"/>
      <c r="POS315" s="130"/>
      <c r="POW315" s="130"/>
      <c r="PPA315" s="130"/>
      <c r="PPE315" s="130"/>
      <c r="PPI315" s="130"/>
      <c r="PPM315" s="130"/>
      <c r="PPQ315" s="130"/>
      <c r="PPU315" s="130"/>
      <c r="PPY315" s="130"/>
      <c r="PQC315" s="130"/>
      <c r="PQG315" s="130"/>
      <c r="PQK315" s="130"/>
      <c r="PQO315" s="130"/>
      <c r="PQS315" s="130"/>
      <c r="PQW315" s="130"/>
      <c r="PRA315" s="130"/>
      <c r="PRE315" s="130"/>
      <c r="PRI315" s="130"/>
      <c r="PRM315" s="130"/>
      <c r="PRQ315" s="130"/>
      <c r="PRU315" s="130"/>
      <c r="PRY315" s="130"/>
      <c r="PSC315" s="130"/>
      <c r="PSG315" s="130"/>
      <c r="PSK315" s="130"/>
      <c r="PSO315" s="130"/>
      <c r="PSS315" s="130"/>
      <c r="PSW315" s="130"/>
      <c r="PTA315" s="130"/>
      <c r="PTE315" s="130"/>
      <c r="PTI315" s="130"/>
      <c r="PTM315" s="130"/>
      <c r="PTQ315" s="130"/>
      <c r="PTU315" s="130"/>
      <c r="PTY315" s="130"/>
      <c r="PUC315" s="130"/>
      <c r="PUG315" s="130"/>
      <c r="PUK315" s="130"/>
      <c r="PUO315" s="130"/>
      <c r="PUS315" s="130"/>
      <c r="PUW315" s="130"/>
      <c r="PVA315" s="130"/>
      <c r="PVE315" s="130"/>
      <c r="PVI315" s="130"/>
      <c r="PVM315" s="130"/>
      <c r="PVQ315" s="130"/>
      <c r="PVU315" s="130"/>
      <c r="PVY315" s="130"/>
      <c r="PWC315" s="130"/>
      <c r="PWG315" s="130"/>
      <c r="PWK315" s="130"/>
      <c r="PWO315" s="130"/>
      <c r="PWS315" s="130"/>
      <c r="PWW315" s="130"/>
      <c r="PXA315" s="130"/>
      <c r="PXE315" s="130"/>
      <c r="PXI315" s="130"/>
      <c r="PXM315" s="130"/>
      <c r="PXQ315" s="130"/>
      <c r="PXU315" s="130"/>
      <c r="PXY315" s="130"/>
      <c r="PYC315" s="130"/>
      <c r="PYG315" s="130"/>
      <c r="PYK315" s="130"/>
      <c r="PYO315" s="130"/>
      <c r="PYS315" s="130"/>
      <c r="PYW315" s="130"/>
      <c r="PZA315" s="130"/>
      <c r="PZE315" s="130"/>
      <c r="PZI315" s="130"/>
      <c r="PZM315" s="130"/>
      <c r="PZQ315" s="130"/>
      <c r="PZU315" s="130"/>
      <c r="PZY315" s="130"/>
      <c r="QAC315" s="130"/>
      <c r="QAG315" s="130"/>
      <c r="QAK315" s="130"/>
      <c r="QAO315" s="130"/>
      <c r="QAS315" s="130"/>
      <c r="QAW315" s="130"/>
      <c r="QBA315" s="130"/>
      <c r="QBE315" s="130"/>
      <c r="QBI315" s="130"/>
      <c r="QBM315" s="130"/>
      <c r="QBQ315" s="130"/>
      <c r="QBU315" s="130"/>
      <c r="QBY315" s="130"/>
      <c r="QCC315" s="130"/>
      <c r="QCG315" s="130"/>
      <c r="QCK315" s="130"/>
      <c r="QCO315" s="130"/>
      <c r="QCS315" s="130"/>
      <c r="QCW315" s="130"/>
      <c r="QDA315" s="130"/>
      <c r="QDE315" s="130"/>
      <c r="QDI315" s="130"/>
      <c r="QDM315" s="130"/>
      <c r="QDQ315" s="130"/>
      <c r="QDU315" s="130"/>
      <c r="QDY315" s="130"/>
      <c r="QEC315" s="130"/>
      <c r="QEG315" s="130"/>
      <c r="QEK315" s="130"/>
      <c r="QEO315" s="130"/>
      <c r="QES315" s="130"/>
      <c r="QEW315" s="130"/>
      <c r="QFA315" s="130"/>
      <c r="QFE315" s="130"/>
      <c r="QFI315" s="130"/>
      <c r="QFM315" s="130"/>
      <c r="QFQ315" s="130"/>
      <c r="QFU315" s="130"/>
      <c r="QFY315" s="130"/>
      <c r="QGC315" s="130"/>
      <c r="QGG315" s="130"/>
      <c r="QGK315" s="130"/>
      <c r="QGO315" s="130"/>
      <c r="QGS315" s="130"/>
      <c r="QGW315" s="130"/>
      <c r="QHA315" s="130"/>
      <c r="QHE315" s="130"/>
      <c r="QHI315" s="130"/>
      <c r="QHM315" s="130"/>
      <c r="QHQ315" s="130"/>
      <c r="QHU315" s="130"/>
      <c r="QHY315" s="130"/>
      <c r="QIC315" s="130"/>
      <c r="QIG315" s="130"/>
      <c r="QIK315" s="130"/>
      <c r="QIO315" s="130"/>
      <c r="QIS315" s="130"/>
      <c r="QIW315" s="130"/>
      <c r="QJA315" s="130"/>
      <c r="QJE315" s="130"/>
      <c r="QJI315" s="130"/>
      <c r="QJM315" s="130"/>
      <c r="QJQ315" s="130"/>
      <c r="QJU315" s="130"/>
      <c r="QJY315" s="130"/>
      <c r="QKC315" s="130"/>
      <c r="QKG315" s="130"/>
      <c r="QKK315" s="130"/>
      <c r="QKO315" s="130"/>
      <c r="QKS315" s="130"/>
      <c r="QKW315" s="130"/>
      <c r="QLA315" s="130"/>
      <c r="QLE315" s="130"/>
      <c r="QLI315" s="130"/>
      <c r="QLM315" s="130"/>
      <c r="QLQ315" s="130"/>
      <c r="QLU315" s="130"/>
      <c r="QLY315" s="130"/>
      <c r="QMC315" s="130"/>
      <c r="QMG315" s="130"/>
      <c r="QMK315" s="130"/>
      <c r="QMO315" s="130"/>
      <c r="QMS315" s="130"/>
      <c r="QMW315" s="130"/>
      <c r="QNA315" s="130"/>
      <c r="QNE315" s="130"/>
      <c r="QNI315" s="130"/>
      <c r="QNM315" s="130"/>
      <c r="QNQ315" s="130"/>
      <c r="QNU315" s="130"/>
      <c r="QNY315" s="130"/>
      <c r="QOC315" s="130"/>
      <c r="QOG315" s="130"/>
      <c r="QOK315" s="130"/>
      <c r="QOO315" s="130"/>
      <c r="QOS315" s="130"/>
      <c r="QOW315" s="130"/>
      <c r="QPA315" s="130"/>
      <c r="QPE315" s="130"/>
      <c r="QPI315" s="130"/>
      <c r="QPM315" s="130"/>
      <c r="QPQ315" s="130"/>
      <c r="QPU315" s="130"/>
      <c r="QPY315" s="130"/>
      <c r="QQC315" s="130"/>
      <c r="QQG315" s="130"/>
      <c r="QQK315" s="130"/>
      <c r="QQO315" s="130"/>
      <c r="QQS315" s="130"/>
      <c r="QQW315" s="130"/>
      <c r="QRA315" s="130"/>
      <c r="QRE315" s="130"/>
      <c r="QRI315" s="130"/>
      <c r="QRM315" s="130"/>
      <c r="QRQ315" s="130"/>
      <c r="QRU315" s="130"/>
      <c r="QRY315" s="130"/>
      <c r="QSC315" s="130"/>
      <c r="QSG315" s="130"/>
      <c r="QSK315" s="130"/>
      <c r="QSO315" s="130"/>
      <c r="QSS315" s="130"/>
      <c r="QSW315" s="130"/>
      <c r="QTA315" s="130"/>
      <c r="QTE315" s="130"/>
      <c r="QTI315" s="130"/>
      <c r="QTM315" s="130"/>
      <c r="QTQ315" s="130"/>
      <c r="QTU315" s="130"/>
      <c r="QTY315" s="130"/>
      <c r="QUC315" s="130"/>
      <c r="QUG315" s="130"/>
      <c r="QUK315" s="130"/>
      <c r="QUO315" s="130"/>
      <c r="QUS315" s="130"/>
      <c r="QUW315" s="130"/>
      <c r="QVA315" s="130"/>
      <c r="QVE315" s="130"/>
      <c r="QVI315" s="130"/>
      <c r="QVM315" s="130"/>
      <c r="QVQ315" s="130"/>
      <c r="QVU315" s="130"/>
      <c r="QVY315" s="130"/>
      <c r="QWC315" s="130"/>
      <c r="QWG315" s="130"/>
      <c r="QWK315" s="130"/>
      <c r="QWO315" s="130"/>
      <c r="QWS315" s="130"/>
      <c r="QWW315" s="130"/>
      <c r="QXA315" s="130"/>
      <c r="QXE315" s="130"/>
      <c r="QXI315" s="130"/>
      <c r="QXM315" s="130"/>
      <c r="QXQ315" s="130"/>
      <c r="QXU315" s="130"/>
      <c r="QXY315" s="130"/>
      <c r="QYC315" s="130"/>
      <c r="QYG315" s="130"/>
      <c r="QYK315" s="130"/>
      <c r="QYO315" s="130"/>
      <c r="QYS315" s="130"/>
      <c r="QYW315" s="130"/>
      <c r="QZA315" s="130"/>
      <c r="QZE315" s="130"/>
      <c r="QZI315" s="130"/>
      <c r="QZM315" s="130"/>
      <c r="QZQ315" s="130"/>
      <c r="QZU315" s="130"/>
      <c r="QZY315" s="130"/>
      <c r="RAC315" s="130"/>
      <c r="RAG315" s="130"/>
      <c r="RAK315" s="130"/>
      <c r="RAO315" s="130"/>
      <c r="RAS315" s="130"/>
      <c r="RAW315" s="130"/>
      <c r="RBA315" s="130"/>
      <c r="RBE315" s="130"/>
      <c r="RBI315" s="130"/>
      <c r="RBM315" s="130"/>
      <c r="RBQ315" s="130"/>
      <c r="RBU315" s="130"/>
      <c r="RBY315" s="130"/>
      <c r="RCC315" s="130"/>
      <c r="RCG315" s="130"/>
      <c r="RCK315" s="130"/>
      <c r="RCO315" s="130"/>
      <c r="RCS315" s="130"/>
      <c r="RCW315" s="130"/>
      <c r="RDA315" s="130"/>
      <c r="RDE315" s="130"/>
      <c r="RDI315" s="130"/>
      <c r="RDM315" s="130"/>
      <c r="RDQ315" s="130"/>
      <c r="RDU315" s="130"/>
      <c r="RDY315" s="130"/>
      <c r="REC315" s="130"/>
      <c r="REG315" s="130"/>
      <c r="REK315" s="130"/>
      <c r="REO315" s="130"/>
      <c r="RES315" s="130"/>
      <c r="REW315" s="130"/>
      <c r="RFA315" s="130"/>
      <c r="RFE315" s="130"/>
      <c r="RFI315" s="130"/>
      <c r="RFM315" s="130"/>
      <c r="RFQ315" s="130"/>
      <c r="RFU315" s="130"/>
      <c r="RFY315" s="130"/>
      <c r="RGC315" s="130"/>
      <c r="RGG315" s="130"/>
      <c r="RGK315" s="130"/>
      <c r="RGO315" s="130"/>
      <c r="RGS315" s="130"/>
      <c r="RGW315" s="130"/>
      <c r="RHA315" s="130"/>
      <c r="RHE315" s="130"/>
      <c r="RHI315" s="130"/>
      <c r="RHM315" s="130"/>
      <c r="RHQ315" s="130"/>
      <c r="RHU315" s="130"/>
      <c r="RHY315" s="130"/>
      <c r="RIC315" s="130"/>
      <c r="RIG315" s="130"/>
      <c r="RIK315" s="130"/>
      <c r="RIO315" s="130"/>
      <c r="RIS315" s="130"/>
      <c r="RIW315" s="130"/>
      <c r="RJA315" s="130"/>
      <c r="RJE315" s="130"/>
      <c r="RJI315" s="130"/>
      <c r="RJM315" s="130"/>
      <c r="RJQ315" s="130"/>
      <c r="RJU315" s="130"/>
      <c r="RJY315" s="130"/>
      <c r="RKC315" s="130"/>
      <c r="RKG315" s="130"/>
      <c r="RKK315" s="130"/>
      <c r="RKO315" s="130"/>
      <c r="RKS315" s="130"/>
      <c r="RKW315" s="130"/>
      <c r="RLA315" s="130"/>
      <c r="RLE315" s="130"/>
      <c r="RLI315" s="130"/>
      <c r="RLM315" s="130"/>
      <c r="RLQ315" s="130"/>
      <c r="RLU315" s="130"/>
      <c r="RLY315" s="130"/>
      <c r="RMC315" s="130"/>
      <c r="RMG315" s="130"/>
      <c r="RMK315" s="130"/>
      <c r="RMO315" s="130"/>
      <c r="RMS315" s="130"/>
      <c r="RMW315" s="130"/>
      <c r="RNA315" s="130"/>
      <c r="RNE315" s="130"/>
      <c r="RNI315" s="130"/>
      <c r="RNM315" s="130"/>
      <c r="RNQ315" s="130"/>
      <c r="RNU315" s="130"/>
      <c r="RNY315" s="130"/>
      <c r="ROC315" s="130"/>
      <c r="ROG315" s="130"/>
      <c r="ROK315" s="130"/>
      <c r="ROO315" s="130"/>
      <c r="ROS315" s="130"/>
      <c r="ROW315" s="130"/>
      <c r="RPA315" s="130"/>
      <c r="RPE315" s="130"/>
      <c r="RPI315" s="130"/>
      <c r="RPM315" s="130"/>
      <c r="RPQ315" s="130"/>
      <c r="RPU315" s="130"/>
      <c r="RPY315" s="130"/>
      <c r="RQC315" s="130"/>
      <c r="RQG315" s="130"/>
      <c r="RQK315" s="130"/>
      <c r="RQO315" s="130"/>
      <c r="RQS315" s="130"/>
      <c r="RQW315" s="130"/>
      <c r="RRA315" s="130"/>
      <c r="RRE315" s="130"/>
      <c r="RRI315" s="130"/>
      <c r="RRM315" s="130"/>
      <c r="RRQ315" s="130"/>
      <c r="RRU315" s="130"/>
      <c r="RRY315" s="130"/>
      <c r="RSC315" s="130"/>
      <c r="RSG315" s="130"/>
      <c r="RSK315" s="130"/>
      <c r="RSO315" s="130"/>
      <c r="RSS315" s="130"/>
      <c r="RSW315" s="130"/>
      <c r="RTA315" s="130"/>
      <c r="RTE315" s="130"/>
      <c r="RTI315" s="130"/>
      <c r="RTM315" s="130"/>
      <c r="RTQ315" s="130"/>
      <c r="RTU315" s="130"/>
      <c r="RTY315" s="130"/>
      <c r="RUC315" s="130"/>
      <c r="RUG315" s="130"/>
      <c r="RUK315" s="130"/>
      <c r="RUO315" s="130"/>
      <c r="RUS315" s="130"/>
      <c r="RUW315" s="130"/>
      <c r="RVA315" s="130"/>
      <c r="RVE315" s="130"/>
      <c r="RVI315" s="130"/>
      <c r="RVM315" s="130"/>
      <c r="RVQ315" s="130"/>
      <c r="RVU315" s="130"/>
      <c r="RVY315" s="130"/>
      <c r="RWC315" s="130"/>
      <c r="RWG315" s="130"/>
      <c r="RWK315" s="130"/>
      <c r="RWO315" s="130"/>
      <c r="RWS315" s="130"/>
      <c r="RWW315" s="130"/>
      <c r="RXA315" s="130"/>
      <c r="RXE315" s="130"/>
      <c r="RXI315" s="130"/>
      <c r="RXM315" s="130"/>
      <c r="RXQ315" s="130"/>
      <c r="RXU315" s="130"/>
      <c r="RXY315" s="130"/>
      <c r="RYC315" s="130"/>
      <c r="RYG315" s="130"/>
      <c r="RYK315" s="130"/>
      <c r="RYO315" s="130"/>
      <c r="RYS315" s="130"/>
      <c r="RYW315" s="130"/>
      <c r="RZA315" s="130"/>
      <c r="RZE315" s="130"/>
      <c r="RZI315" s="130"/>
      <c r="RZM315" s="130"/>
      <c r="RZQ315" s="130"/>
      <c r="RZU315" s="130"/>
      <c r="RZY315" s="130"/>
      <c r="SAC315" s="130"/>
      <c r="SAG315" s="130"/>
      <c r="SAK315" s="130"/>
      <c r="SAO315" s="130"/>
      <c r="SAS315" s="130"/>
      <c r="SAW315" s="130"/>
      <c r="SBA315" s="130"/>
      <c r="SBE315" s="130"/>
      <c r="SBI315" s="130"/>
      <c r="SBM315" s="130"/>
      <c r="SBQ315" s="130"/>
      <c r="SBU315" s="130"/>
      <c r="SBY315" s="130"/>
      <c r="SCC315" s="130"/>
      <c r="SCG315" s="130"/>
      <c r="SCK315" s="130"/>
      <c r="SCO315" s="130"/>
      <c r="SCS315" s="130"/>
      <c r="SCW315" s="130"/>
      <c r="SDA315" s="130"/>
      <c r="SDE315" s="130"/>
      <c r="SDI315" s="130"/>
      <c r="SDM315" s="130"/>
      <c r="SDQ315" s="130"/>
      <c r="SDU315" s="130"/>
      <c r="SDY315" s="130"/>
      <c r="SEC315" s="130"/>
      <c r="SEG315" s="130"/>
      <c r="SEK315" s="130"/>
      <c r="SEO315" s="130"/>
      <c r="SES315" s="130"/>
      <c r="SEW315" s="130"/>
      <c r="SFA315" s="130"/>
      <c r="SFE315" s="130"/>
      <c r="SFI315" s="130"/>
      <c r="SFM315" s="130"/>
      <c r="SFQ315" s="130"/>
      <c r="SFU315" s="130"/>
      <c r="SFY315" s="130"/>
      <c r="SGC315" s="130"/>
      <c r="SGG315" s="130"/>
      <c r="SGK315" s="130"/>
      <c r="SGO315" s="130"/>
      <c r="SGS315" s="130"/>
      <c r="SGW315" s="130"/>
      <c r="SHA315" s="130"/>
      <c r="SHE315" s="130"/>
      <c r="SHI315" s="130"/>
      <c r="SHM315" s="130"/>
      <c r="SHQ315" s="130"/>
      <c r="SHU315" s="130"/>
      <c r="SHY315" s="130"/>
      <c r="SIC315" s="130"/>
      <c r="SIG315" s="130"/>
      <c r="SIK315" s="130"/>
      <c r="SIO315" s="130"/>
      <c r="SIS315" s="130"/>
      <c r="SIW315" s="130"/>
      <c r="SJA315" s="130"/>
      <c r="SJE315" s="130"/>
      <c r="SJI315" s="130"/>
      <c r="SJM315" s="130"/>
      <c r="SJQ315" s="130"/>
      <c r="SJU315" s="130"/>
      <c r="SJY315" s="130"/>
      <c r="SKC315" s="130"/>
      <c r="SKG315" s="130"/>
      <c r="SKK315" s="130"/>
      <c r="SKO315" s="130"/>
      <c r="SKS315" s="130"/>
      <c r="SKW315" s="130"/>
      <c r="SLA315" s="130"/>
      <c r="SLE315" s="130"/>
      <c r="SLI315" s="130"/>
      <c r="SLM315" s="130"/>
      <c r="SLQ315" s="130"/>
      <c r="SLU315" s="130"/>
      <c r="SLY315" s="130"/>
      <c r="SMC315" s="130"/>
      <c r="SMG315" s="130"/>
      <c r="SMK315" s="130"/>
      <c r="SMO315" s="130"/>
      <c r="SMS315" s="130"/>
      <c r="SMW315" s="130"/>
      <c r="SNA315" s="130"/>
      <c r="SNE315" s="130"/>
      <c r="SNI315" s="130"/>
      <c r="SNM315" s="130"/>
      <c r="SNQ315" s="130"/>
      <c r="SNU315" s="130"/>
      <c r="SNY315" s="130"/>
      <c r="SOC315" s="130"/>
      <c r="SOG315" s="130"/>
      <c r="SOK315" s="130"/>
      <c r="SOO315" s="130"/>
      <c r="SOS315" s="130"/>
      <c r="SOW315" s="130"/>
      <c r="SPA315" s="130"/>
      <c r="SPE315" s="130"/>
      <c r="SPI315" s="130"/>
      <c r="SPM315" s="130"/>
      <c r="SPQ315" s="130"/>
      <c r="SPU315" s="130"/>
      <c r="SPY315" s="130"/>
      <c r="SQC315" s="130"/>
      <c r="SQG315" s="130"/>
      <c r="SQK315" s="130"/>
      <c r="SQO315" s="130"/>
      <c r="SQS315" s="130"/>
      <c r="SQW315" s="130"/>
      <c r="SRA315" s="130"/>
      <c r="SRE315" s="130"/>
      <c r="SRI315" s="130"/>
      <c r="SRM315" s="130"/>
      <c r="SRQ315" s="130"/>
      <c r="SRU315" s="130"/>
      <c r="SRY315" s="130"/>
      <c r="SSC315" s="130"/>
      <c r="SSG315" s="130"/>
      <c r="SSK315" s="130"/>
      <c r="SSO315" s="130"/>
      <c r="SSS315" s="130"/>
      <c r="SSW315" s="130"/>
      <c r="STA315" s="130"/>
      <c r="STE315" s="130"/>
      <c r="STI315" s="130"/>
      <c r="STM315" s="130"/>
      <c r="STQ315" s="130"/>
      <c r="STU315" s="130"/>
      <c r="STY315" s="130"/>
      <c r="SUC315" s="130"/>
      <c r="SUG315" s="130"/>
      <c r="SUK315" s="130"/>
      <c r="SUO315" s="130"/>
      <c r="SUS315" s="130"/>
      <c r="SUW315" s="130"/>
      <c r="SVA315" s="130"/>
      <c r="SVE315" s="130"/>
      <c r="SVI315" s="130"/>
      <c r="SVM315" s="130"/>
      <c r="SVQ315" s="130"/>
      <c r="SVU315" s="130"/>
      <c r="SVY315" s="130"/>
      <c r="SWC315" s="130"/>
      <c r="SWG315" s="130"/>
      <c r="SWK315" s="130"/>
      <c r="SWO315" s="130"/>
      <c r="SWS315" s="130"/>
      <c r="SWW315" s="130"/>
      <c r="SXA315" s="130"/>
      <c r="SXE315" s="130"/>
      <c r="SXI315" s="130"/>
      <c r="SXM315" s="130"/>
      <c r="SXQ315" s="130"/>
      <c r="SXU315" s="130"/>
      <c r="SXY315" s="130"/>
      <c r="SYC315" s="130"/>
      <c r="SYG315" s="130"/>
      <c r="SYK315" s="130"/>
      <c r="SYO315" s="130"/>
      <c r="SYS315" s="130"/>
      <c r="SYW315" s="130"/>
      <c r="SZA315" s="130"/>
      <c r="SZE315" s="130"/>
      <c r="SZI315" s="130"/>
      <c r="SZM315" s="130"/>
      <c r="SZQ315" s="130"/>
      <c r="SZU315" s="130"/>
      <c r="SZY315" s="130"/>
      <c r="TAC315" s="130"/>
      <c r="TAG315" s="130"/>
      <c r="TAK315" s="130"/>
      <c r="TAO315" s="130"/>
      <c r="TAS315" s="130"/>
      <c r="TAW315" s="130"/>
      <c r="TBA315" s="130"/>
      <c r="TBE315" s="130"/>
      <c r="TBI315" s="130"/>
      <c r="TBM315" s="130"/>
      <c r="TBQ315" s="130"/>
      <c r="TBU315" s="130"/>
      <c r="TBY315" s="130"/>
      <c r="TCC315" s="130"/>
      <c r="TCG315" s="130"/>
      <c r="TCK315" s="130"/>
      <c r="TCO315" s="130"/>
      <c r="TCS315" s="130"/>
      <c r="TCW315" s="130"/>
      <c r="TDA315" s="130"/>
      <c r="TDE315" s="130"/>
      <c r="TDI315" s="130"/>
      <c r="TDM315" s="130"/>
      <c r="TDQ315" s="130"/>
      <c r="TDU315" s="130"/>
      <c r="TDY315" s="130"/>
      <c r="TEC315" s="130"/>
      <c r="TEG315" s="130"/>
      <c r="TEK315" s="130"/>
      <c r="TEO315" s="130"/>
      <c r="TES315" s="130"/>
      <c r="TEW315" s="130"/>
      <c r="TFA315" s="130"/>
      <c r="TFE315" s="130"/>
      <c r="TFI315" s="130"/>
      <c r="TFM315" s="130"/>
      <c r="TFQ315" s="130"/>
      <c r="TFU315" s="130"/>
      <c r="TFY315" s="130"/>
      <c r="TGC315" s="130"/>
      <c r="TGG315" s="130"/>
      <c r="TGK315" s="130"/>
      <c r="TGO315" s="130"/>
      <c r="TGS315" s="130"/>
      <c r="TGW315" s="130"/>
      <c r="THA315" s="130"/>
      <c r="THE315" s="130"/>
      <c r="THI315" s="130"/>
      <c r="THM315" s="130"/>
      <c r="THQ315" s="130"/>
      <c r="THU315" s="130"/>
      <c r="THY315" s="130"/>
      <c r="TIC315" s="130"/>
      <c r="TIG315" s="130"/>
      <c r="TIK315" s="130"/>
      <c r="TIO315" s="130"/>
      <c r="TIS315" s="130"/>
      <c r="TIW315" s="130"/>
      <c r="TJA315" s="130"/>
      <c r="TJE315" s="130"/>
      <c r="TJI315" s="130"/>
      <c r="TJM315" s="130"/>
      <c r="TJQ315" s="130"/>
      <c r="TJU315" s="130"/>
      <c r="TJY315" s="130"/>
      <c r="TKC315" s="130"/>
      <c r="TKG315" s="130"/>
      <c r="TKK315" s="130"/>
      <c r="TKO315" s="130"/>
      <c r="TKS315" s="130"/>
      <c r="TKW315" s="130"/>
      <c r="TLA315" s="130"/>
      <c r="TLE315" s="130"/>
      <c r="TLI315" s="130"/>
      <c r="TLM315" s="130"/>
      <c r="TLQ315" s="130"/>
      <c r="TLU315" s="130"/>
      <c r="TLY315" s="130"/>
      <c r="TMC315" s="130"/>
      <c r="TMG315" s="130"/>
      <c r="TMK315" s="130"/>
      <c r="TMO315" s="130"/>
      <c r="TMS315" s="130"/>
      <c r="TMW315" s="130"/>
      <c r="TNA315" s="130"/>
      <c r="TNE315" s="130"/>
      <c r="TNI315" s="130"/>
      <c r="TNM315" s="130"/>
      <c r="TNQ315" s="130"/>
      <c r="TNU315" s="130"/>
      <c r="TNY315" s="130"/>
      <c r="TOC315" s="130"/>
      <c r="TOG315" s="130"/>
      <c r="TOK315" s="130"/>
      <c r="TOO315" s="130"/>
      <c r="TOS315" s="130"/>
      <c r="TOW315" s="130"/>
      <c r="TPA315" s="130"/>
      <c r="TPE315" s="130"/>
      <c r="TPI315" s="130"/>
      <c r="TPM315" s="130"/>
      <c r="TPQ315" s="130"/>
      <c r="TPU315" s="130"/>
      <c r="TPY315" s="130"/>
      <c r="TQC315" s="130"/>
      <c r="TQG315" s="130"/>
      <c r="TQK315" s="130"/>
      <c r="TQO315" s="130"/>
      <c r="TQS315" s="130"/>
      <c r="TQW315" s="130"/>
      <c r="TRA315" s="130"/>
      <c r="TRE315" s="130"/>
      <c r="TRI315" s="130"/>
      <c r="TRM315" s="130"/>
      <c r="TRQ315" s="130"/>
      <c r="TRU315" s="130"/>
      <c r="TRY315" s="130"/>
      <c r="TSC315" s="130"/>
      <c r="TSG315" s="130"/>
      <c r="TSK315" s="130"/>
      <c r="TSO315" s="130"/>
      <c r="TSS315" s="130"/>
      <c r="TSW315" s="130"/>
      <c r="TTA315" s="130"/>
      <c r="TTE315" s="130"/>
      <c r="TTI315" s="130"/>
      <c r="TTM315" s="130"/>
      <c r="TTQ315" s="130"/>
      <c r="TTU315" s="130"/>
      <c r="TTY315" s="130"/>
      <c r="TUC315" s="130"/>
      <c r="TUG315" s="130"/>
      <c r="TUK315" s="130"/>
      <c r="TUO315" s="130"/>
      <c r="TUS315" s="130"/>
      <c r="TUW315" s="130"/>
      <c r="TVA315" s="130"/>
      <c r="TVE315" s="130"/>
      <c r="TVI315" s="130"/>
      <c r="TVM315" s="130"/>
      <c r="TVQ315" s="130"/>
      <c r="TVU315" s="130"/>
      <c r="TVY315" s="130"/>
      <c r="TWC315" s="130"/>
      <c r="TWG315" s="130"/>
      <c r="TWK315" s="130"/>
      <c r="TWO315" s="130"/>
      <c r="TWS315" s="130"/>
      <c r="TWW315" s="130"/>
      <c r="TXA315" s="130"/>
      <c r="TXE315" s="130"/>
      <c r="TXI315" s="130"/>
      <c r="TXM315" s="130"/>
      <c r="TXQ315" s="130"/>
      <c r="TXU315" s="130"/>
      <c r="TXY315" s="130"/>
      <c r="TYC315" s="130"/>
      <c r="TYG315" s="130"/>
      <c r="TYK315" s="130"/>
      <c r="TYO315" s="130"/>
      <c r="TYS315" s="130"/>
      <c r="TYW315" s="130"/>
      <c r="TZA315" s="130"/>
      <c r="TZE315" s="130"/>
      <c r="TZI315" s="130"/>
      <c r="TZM315" s="130"/>
      <c r="TZQ315" s="130"/>
      <c r="TZU315" s="130"/>
      <c r="TZY315" s="130"/>
      <c r="UAC315" s="130"/>
      <c r="UAG315" s="130"/>
      <c r="UAK315" s="130"/>
      <c r="UAO315" s="130"/>
      <c r="UAS315" s="130"/>
      <c r="UAW315" s="130"/>
      <c r="UBA315" s="130"/>
      <c r="UBE315" s="130"/>
      <c r="UBI315" s="130"/>
      <c r="UBM315" s="130"/>
      <c r="UBQ315" s="130"/>
      <c r="UBU315" s="130"/>
      <c r="UBY315" s="130"/>
      <c r="UCC315" s="130"/>
      <c r="UCG315" s="130"/>
      <c r="UCK315" s="130"/>
      <c r="UCO315" s="130"/>
      <c r="UCS315" s="130"/>
      <c r="UCW315" s="130"/>
      <c r="UDA315" s="130"/>
      <c r="UDE315" s="130"/>
      <c r="UDI315" s="130"/>
      <c r="UDM315" s="130"/>
      <c r="UDQ315" s="130"/>
      <c r="UDU315" s="130"/>
      <c r="UDY315" s="130"/>
      <c r="UEC315" s="130"/>
      <c r="UEG315" s="130"/>
      <c r="UEK315" s="130"/>
      <c r="UEO315" s="130"/>
      <c r="UES315" s="130"/>
      <c r="UEW315" s="130"/>
      <c r="UFA315" s="130"/>
      <c r="UFE315" s="130"/>
      <c r="UFI315" s="130"/>
      <c r="UFM315" s="130"/>
      <c r="UFQ315" s="130"/>
      <c r="UFU315" s="130"/>
      <c r="UFY315" s="130"/>
      <c r="UGC315" s="130"/>
      <c r="UGG315" s="130"/>
      <c r="UGK315" s="130"/>
      <c r="UGO315" s="130"/>
      <c r="UGS315" s="130"/>
      <c r="UGW315" s="130"/>
      <c r="UHA315" s="130"/>
      <c r="UHE315" s="130"/>
      <c r="UHI315" s="130"/>
      <c r="UHM315" s="130"/>
      <c r="UHQ315" s="130"/>
      <c r="UHU315" s="130"/>
      <c r="UHY315" s="130"/>
      <c r="UIC315" s="130"/>
      <c r="UIG315" s="130"/>
      <c r="UIK315" s="130"/>
      <c r="UIO315" s="130"/>
      <c r="UIS315" s="130"/>
      <c r="UIW315" s="130"/>
      <c r="UJA315" s="130"/>
      <c r="UJE315" s="130"/>
      <c r="UJI315" s="130"/>
      <c r="UJM315" s="130"/>
      <c r="UJQ315" s="130"/>
      <c r="UJU315" s="130"/>
      <c r="UJY315" s="130"/>
      <c r="UKC315" s="130"/>
      <c r="UKG315" s="130"/>
      <c r="UKK315" s="130"/>
      <c r="UKO315" s="130"/>
      <c r="UKS315" s="130"/>
      <c r="UKW315" s="130"/>
      <c r="ULA315" s="130"/>
      <c r="ULE315" s="130"/>
      <c r="ULI315" s="130"/>
      <c r="ULM315" s="130"/>
      <c r="ULQ315" s="130"/>
      <c r="ULU315" s="130"/>
      <c r="ULY315" s="130"/>
      <c r="UMC315" s="130"/>
      <c r="UMG315" s="130"/>
      <c r="UMK315" s="130"/>
      <c r="UMO315" s="130"/>
      <c r="UMS315" s="130"/>
      <c r="UMW315" s="130"/>
      <c r="UNA315" s="130"/>
      <c r="UNE315" s="130"/>
      <c r="UNI315" s="130"/>
      <c r="UNM315" s="130"/>
      <c r="UNQ315" s="130"/>
      <c r="UNU315" s="130"/>
      <c r="UNY315" s="130"/>
      <c r="UOC315" s="130"/>
      <c r="UOG315" s="130"/>
      <c r="UOK315" s="130"/>
      <c r="UOO315" s="130"/>
      <c r="UOS315" s="130"/>
      <c r="UOW315" s="130"/>
      <c r="UPA315" s="130"/>
      <c r="UPE315" s="130"/>
      <c r="UPI315" s="130"/>
      <c r="UPM315" s="130"/>
      <c r="UPQ315" s="130"/>
      <c r="UPU315" s="130"/>
      <c r="UPY315" s="130"/>
      <c r="UQC315" s="130"/>
      <c r="UQG315" s="130"/>
      <c r="UQK315" s="130"/>
      <c r="UQO315" s="130"/>
      <c r="UQS315" s="130"/>
      <c r="UQW315" s="130"/>
      <c r="URA315" s="130"/>
      <c r="URE315" s="130"/>
      <c r="URI315" s="130"/>
      <c r="URM315" s="130"/>
      <c r="URQ315" s="130"/>
      <c r="URU315" s="130"/>
      <c r="URY315" s="130"/>
      <c r="USC315" s="130"/>
      <c r="USG315" s="130"/>
      <c r="USK315" s="130"/>
      <c r="USO315" s="130"/>
      <c r="USS315" s="130"/>
      <c r="USW315" s="130"/>
      <c r="UTA315" s="130"/>
      <c r="UTE315" s="130"/>
      <c r="UTI315" s="130"/>
      <c r="UTM315" s="130"/>
      <c r="UTQ315" s="130"/>
      <c r="UTU315" s="130"/>
      <c r="UTY315" s="130"/>
      <c r="UUC315" s="130"/>
      <c r="UUG315" s="130"/>
      <c r="UUK315" s="130"/>
      <c r="UUO315" s="130"/>
      <c r="UUS315" s="130"/>
      <c r="UUW315" s="130"/>
      <c r="UVA315" s="130"/>
      <c r="UVE315" s="130"/>
      <c r="UVI315" s="130"/>
      <c r="UVM315" s="130"/>
      <c r="UVQ315" s="130"/>
      <c r="UVU315" s="130"/>
      <c r="UVY315" s="130"/>
      <c r="UWC315" s="130"/>
      <c r="UWG315" s="130"/>
      <c r="UWK315" s="130"/>
      <c r="UWO315" s="130"/>
      <c r="UWS315" s="130"/>
      <c r="UWW315" s="130"/>
      <c r="UXA315" s="130"/>
      <c r="UXE315" s="130"/>
      <c r="UXI315" s="130"/>
      <c r="UXM315" s="130"/>
      <c r="UXQ315" s="130"/>
      <c r="UXU315" s="130"/>
      <c r="UXY315" s="130"/>
      <c r="UYC315" s="130"/>
      <c r="UYG315" s="130"/>
      <c r="UYK315" s="130"/>
      <c r="UYO315" s="130"/>
      <c r="UYS315" s="130"/>
      <c r="UYW315" s="130"/>
      <c r="UZA315" s="130"/>
      <c r="UZE315" s="130"/>
      <c r="UZI315" s="130"/>
      <c r="UZM315" s="130"/>
      <c r="UZQ315" s="130"/>
      <c r="UZU315" s="130"/>
      <c r="UZY315" s="130"/>
      <c r="VAC315" s="130"/>
      <c r="VAG315" s="130"/>
      <c r="VAK315" s="130"/>
      <c r="VAO315" s="130"/>
      <c r="VAS315" s="130"/>
      <c r="VAW315" s="130"/>
      <c r="VBA315" s="130"/>
      <c r="VBE315" s="130"/>
      <c r="VBI315" s="130"/>
      <c r="VBM315" s="130"/>
      <c r="VBQ315" s="130"/>
      <c r="VBU315" s="130"/>
      <c r="VBY315" s="130"/>
      <c r="VCC315" s="130"/>
      <c r="VCG315" s="130"/>
      <c r="VCK315" s="130"/>
      <c r="VCO315" s="130"/>
      <c r="VCS315" s="130"/>
      <c r="VCW315" s="130"/>
      <c r="VDA315" s="130"/>
      <c r="VDE315" s="130"/>
      <c r="VDI315" s="130"/>
      <c r="VDM315" s="130"/>
      <c r="VDQ315" s="130"/>
      <c r="VDU315" s="130"/>
      <c r="VDY315" s="130"/>
      <c r="VEC315" s="130"/>
      <c r="VEG315" s="130"/>
      <c r="VEK315" s="130"/>
      <c r="VEO315" s="130"/>
      <c r="VES315" s="130"/>
      <c r="VEW315" s="130"/>
      <c r="VFA315" s="130"/>
      <c r="VFE315" s="130"/>
      <c r="VFI315" s="130"/>
      <c r="VFM315" s="130"/>
      <c r="VFQ315" s="130"/>
      <c r="VFU315" s="130"/>
      <c r="VFY315" s="130"/>
      <c r="VGC315" s="130"/>
      <c r="VGG315" s="130"/>
      <c r="VGK315" s="130"/>
      <c r="VGO315" s="130"/>
      <c r="VGS315" s="130"/>
      <c r="VGW315" s="130"/>
      <c r="VHA315" s="130"/>
      <c r="VHE315" s="130"/>
      <c r="VHI315" s="130"/>
      <c r="VHM315" s="130"/>
      <c r="VHQ315" s="130"/>
      <c r="VHU315" s="130"/>
      <c r="VHY315" s="130"/>
      <c r="VIC315" s="130"/>
      <c r="VIG315" s="130"/>
      <c r="VIK315" s="130"/>
      <c r="VIO315" s="130"/>
      <c r="VIS315" s="130"/>
      <c r="VIW315" s="130"/>
      <c r="VJA315" s="130"/>
      <c r="VJE315" s="130"/>
      <c r="VJI315" s="130"/>
      <c r="VJM315" s="130"/>
      <c r="VJQ315" s="130"/>
      <c r="VJU315" s="130"/>
      <c r="VJY315" s="130"/>
      <c r="VKC315" s="130"/>
      <c r="VKG315" s="130"/>
      <c r="VKK315" s="130"/>
      <c r="VKO315" s="130"/>
      <c r="VKS315" s="130"/>
      <c r="VKW315" s="130"/>
      <c r="VLA315" s="130"/>
      <c r="VLE315" s="130"/>
      <c r="VLI315" s="130"/>
      <c r="VLM315" s="130"/>
      <c r="VLQ315" s="130"/>
      <c r="VLU315" s="130"/>
      <c r="VLY315" s="130"/>
      <c r="VMC315" s="130"/>
      <c r="VMG315" s="130"/>
      <c r="VMK315" s="130"/>
      <c r="VMO315" s="130"/>
      <c r="VMS315" s="130"/>
      <c r="VMW315" s="130"/>
      <c r="VNA315" s="130"/>
      <c r="VNE315" s="130"/>
      <c r="VNI315" s="130"/>
      <c r="VNM315" s="130"/>
      <c r="VNQ315" s="130"/>
      <c r="VNU315" s="130"/>
      <c r="VNY315" s="130"/>
      <c r="VOC315" s="130"/>
      <c r="VOG315" s="130"/>
      <c r="VOK315" s="130"/>
      <c r="VOO315" s="130"/>
      <c r="VOS315" s="130"/>
      <c r="VOW315" s="130"/>
      <c r="VPA315" s="130"/>
      <c r="VPE315" s="130"/>
      <c r="VPI315" s="130"/>
      <c r="VPM315" s="130"/>
      <c r="VPQ315" s="130"/>
      <c r="VPU315" s="130"/>
      <c r="VPY315" s="130"/>
      <c r="VQC315" s="130"/>
      <c r="VQG315" s="130"/>
      <c r="VQK315" s="130"/>
      <c r="VQO315" s="130"/>
      <c r="VQS315" s="130"/>
      <c r="VQW315" s="130"/>
      <c r="VRA315" s="130"/>
      <c r="VRE315" s="130"/>
      <c r="VRI315" s="130"/>
      <c r="VRM315" s="130"/>
      <c r="VRQ315" s="130"/>
      <c r="VRU315" s="130"/>
      <c r="VRY315" s="130"/>
      <c r="VSC315" s="130"/>
      <c r="VSG315" s="130"/>
      <c r="VSK315" s="130"/>
      <c r="VSO315" s="130"/>
      <c r="VSS315" s="130"/>
      <c r="VSW315" s="130"/>
      <c r="VTA315" s="130"/>
      <c r="VTE315" s="130"/>
      <c r="VTI315" s="130"/>
      <c r="VTM315" s="130"/>
      <c r="VTQ315" s="130"/>
      <c r="VTU315" s="130"/>
      <c r="VTY315" s="130"/>
      <c r="VUC315" s="130"/>
      <c r="VUG315" s="130"/>
      <c r="VUK315" s="130"/>
      <c r="VUO315" s="130"/>
      <c r="VUS315" s="130"/>
      <c r="VUW315" s="130"/>
      <c r="VVA315" s="130"/>
      <c r="VVE315" s="130"/>
      <c r="VVI315" s="130"/>
      <c r="VVM315" s="130"/>
      <c r="VVQ315" s="130"/>
      <c r="VVU315" s="130"/>
      <c r="VVY315" s="130"/>
      <c r="VWC315" s="130"/>
      <c r="VWG315" s="130"/>
      <c r="VWK315" s="130"/>
      <c r="VWO315" s="130"/>
      <c r="VWS315" s="130"/>
      <c r="VWW315" s="130"/>
      <c r="VXA315" s="130"/>
      <c r="VXE315" s="130"/>
      <c r="VXI315" s="130"/>
      <c r="VXM315" s="130"/>
      <c r="VXQ315" s="130"/>
      <c r="VXU315" s="130"/>
      <c r="VXY315" s="130"/>
      <c r="VYC315" s="130"/>
      <c r="VYG315" s="130"/>
      <c r="VYK315" s="130"/>
      <c r="VYO315" s="130"/>
      <c r="VYS315" s="130"/>
      <c r="VYW315" s="130"/>
      <c r="VZA315" s="130"/>
      <c r="VZE315" s="130"/>
      <c r="VZI315" s="130"/>
      <c r="VZM315" s="130"/>
      <c r="VZQ315" s="130"/>
      <c r="VZU315" s="130"/>
      <c r="VZY315" s="130"/>
      <c r="WAC315" s="130"/>
      <c r="WAG315" s="130"/>
      <c r="WAK315" s="130"/>
      <c r="WAO315" s="130"/>
      <c r="WAS315" s="130"/>
      <c r="WAW315" s="130"/>
      <c r="WBA315" s="130"/>
      <c r="WBE315" s="130"/>
      <c r="WBI315" s="130"/>
      <c r="WBM315" s="130"/>
      <c r="WBQ315" s="130"/>
      <c r="WBU315" s="130"/>
      <c r="WBY315" s="130"/>
      <c r="WCC315" s="130"/>
      <c r="WCG315" s="130"/>
      <c r="WCK315" s="130"/>
      <c r="WCO315" s="130"/>
      <c r="WCS315" s="130"/>
      <c r="WCW315" s="130"/>
      <c r="WDA315" s="130"/>
      <c r="WDE315" s="130"/>
      <c r="WDI315" s="130"/>
      <c r="WDM315" s="130"/>
      <c r="WDQ315" s="130"/>
      <c r="WDU315" s="130"/>
      <c r="WDY315" s="130"/>
      <c r="WEC315" s="130"/>
      <c r="WEG315" s="130"/>
      <c r="WEK315" s="130"/>
      <c r="WEO315" s="130"/>
      <c r="WES315" s="130"/>
      <c r="WEW315" s="130"/>
      <c r="WFA315" s="130"/>
      <c r="WFE315" s="130"/>
      <c r="WFI315" s="130"/>
      <c r="WFM315" s="130"/>
      <c r="WFQ315" s="130"/>
      <c r="WFU315" s="130"/>
      <c r="WFY315" s="130"/>
      <c r="WGC315" s="130"/>
      <c r="WGG315" s="130"/>
      <c r="WGK315" s="130"/>
      <c r="WGO315" s="130"/>
      <c r="WGS315" s="130"/>
      <c r="WGW315" s="130"/>
      <c r="WHA315" s="130"/>
      <c r="WHE315" s="130"/>
      <c r="WHI315" s="130"/>
      <c r="WHM315" s="130"/>
      <c r="WHQ315" s="130"/>
      <c r="WHU315" s="130"/>
      <c r="WHY315" s="130"/>
      <c r="WIC315" s="130"/>
      <c r="WIG315" s="130"/>
      <c r="WIK315" s="130"/>
      <c r="WIO315" s="130"/>
      <c r="WIS315" s="130"/>
      <c r="WIW315" s="130"/>
      <c r="WJA315" s="130"/>
      <c r="WJE315" s="130"/>
      <c r="WJI315" s="130"/>
      <c r="WJM315" s="130"/>
      <c r="WJQ315" s="130"/>
      <c r="WJU315" s="130"/>
      <c r="WJY315" s="130"/>
      <c r="WKC315" s="130"/>
      <c r="WKG315" s="130"/>
      <c r="WKK315" s="130"/>
      <c r="WKO315" s="130"/>
      <c r="WKS315" s="130"/>
      <c r="WKW315" s="130"/>
      <c r="WLA315" s="130"/>
      <c r="WLE315" s="130"/>
      <c r="WLI315" s="130"/>
      <c r="WLM315" s="130"/>
      <c r="WLQ315" s="130"/>
      <c r="WLU315" s="130"/>
      <c r="WLY315" s="130"/>
      <c r="WMC315" s="130"/>
      <c r="WMG315" s="130"/>
      <c r="WMK315" s="130"/>
      <c r="WMO315" s="130"/>
      <c r="WMS315" s="130"/>
      <c r="WMW315" s="130"/>
      <c r="WNA315" s="130"/>
      <c r="WNE315" s="130"/>
      <c r="WNI315" s="130"/>
      <c r="WNM315" s="130"/>
      <c r="WNQ315" s="130"/>
      <c r="WNU315" s="130"/>
      <c r="WNY315" s="130"/>
      <c r="WOC315" s="130"/>
      <c r="WOG315" s="130"/>
      <c r="WOK315" s="130"/>
      <c r="WOO315" s="130"/>
      <c r="WOS315" s="130"/>
      <c r="WOW315" s="130"/>
      <c r="WPA315" s="130"/>
      <c r="WPE315" s="130"/>
      <c r="WPI315" s="130"/>
      <c r="WPM315" s="130"/>
      <c r="WPQ315" s="130"/>
      <c r="WPU315" s="130"/>
      <c r="WPY315" s="130"/>
      <c r="WQC315" s="130"/>
      <c r="WQG315" s="130"/>
      <c r="WQK315" s="130"/>
      <c r="WQO315" s="130"/>
      <c r="WQS315" s="130"/>
      <c r="WQW315" s="130"/>
      <c r="WRA315" s="130"/>
      <c r="WRE315" s="130"/>
      <c r="WRI315" s="130"/>
      <c r="WRM315" s="130"/>
      <c r="WRQ315" s="130"/>
      <c r="WRU315" s="130"/>
      <c r="WRY315" s="130"/>
      <c r="WSC315" s="130"/>
      <c r="WSG315" s="130"/>
      <c r="WSK315" s="130"/>
      <c r="WSO315" s="130"/>
      <c r="WSS315" s="130"/>
      <c r="WSW315" s="130"/>
      <c r="WTA315" s="130"/>
      <c r="WTE315" s="130"/>
      <c r="WTI315" s="130"/>
      <c r="WTM315" s="130"/>
      <c r="WTQ315" s="130"/>
      <c r="WTU315" s="130"/>
      <c r="WTY315" s="130"/>
      <c r="WUC315" s="130"/>
      <c r="WUG315" s="130"/>
      <c r="WUK315" s="130"/>
      <c r="WUO315" s="130"/>
      <c r="WUS315" s="130"/>
      <c r="WUW315" s="130"/>
      <c r="WVA315" s="130"/>
      <c r="WVE315" s="130"/>
      <c r="WVI315" s="130"/>
      <c r="WVM315" s="130"/>
      <c r="WVQ315" s="130"/>
      <c r="WVU315" s="130"/>
      <c r="WVY315" s="130"/>
      <c r="WWC315" s="130"/>
      <c r="WWG315" s="130"/>
      <c r="WWK315" s="130"/>
      <c r="WWO315" s="130"/>
      <c r="WWS315" s="130"/>
      <c r="WWW315" s="130"/>
      <c r="WXA315" s="130"/>
      <c r="WXE315" s="130"/>
      <c r="WXI315" s="130"/>
      <c r="WXM315" s="130"/>
      <c r="WXQ315" s="130"/>
      <c r="WXU315" s="130"/>
      <c r="WXY315" s="130"/>
      <c r="WYC315" s="130"/>
      <c r="WYG315" s="130"/>
      <c r="WYK315" s="130"/>
      <c r="WYO315" s="130"/>
      <c r="WYS315" s="130"/>
      <c r="WYW315" s="130"/>
      <c r="WZA315" s="130"/>
      <c r="WZE315" s="130"/>
      <c r="WZI315" s="130"/>
      <c r="WZM315" s="130"/>
      <c r="WZQ315" s="130"/>
      <c r="WZU315" s="130"/>
      <c r="WZY315" s="130"/>
      <c r="XAC315" s="130"/>
      <c r="XAG315" s="130"/>
      <c r="XAK315" s="130"/>
      <c r="XAO315" s="130"/>
      <c r="XAS315" s="130"/>
      <c r="XAW315" s="130"/>
      <c r="XBA315" s="130"/>
      <c r="XBE315" s="130"/>
      <c r="XBI315" s="130"/>
      <c r="XBM315" s="130"/>
      <c r="XBQ315" s="130"/>
      <c r="XBU315" s="130"/>
      <c r="XBY315" s="130"/>
      <c r="XCC315" s="130"/>
      <c r="XCG315" s="130"/>
      <c r="XCK315" s="130"/>
      <c r="XCO315" s="130"/>
      <c r="XCS315" s="130"/>
      <c r="XCW315" s="130"/>
      <c r="XDA315" s="130"/>
      <c r="XDE315" s="130"/>
      <c r="XDI315" s="130"/>
      <c r="XDM315" s="130"/>
      <c r="XDQ315" s="130"/>
      <c r="XDU315" s="130"/>
      <c r="XDY315" s="130"/>
      <c r="XEC315" s="130"/>
      <c r="XEG315" s="130"/>
      <c r="XEK315" s="130"/>
      <c r="XEO315" s="130"/>
      <c r="XES315" s="130"/>
      <c r="XEW315" s="130"/>
      <c r="XFA315" s="130"/>
    </row>
    <row r="316" spans="1:1021 1025:2045 2049:3069 3073:4093 4097:5117 5121:6141 6145:7165 7169:8189 8193:9213 9217:10237 10241:11261 11265:12285 12289:13309 13313:14333 14337:15357 15361:16381" s="256" customFormat="1" ht="12.5">
      <c r="A316" s="130">
        <v>46142</v>
      </c>
      <c r="B316" s="256">
        <v>7.9550560831497612E-5</v>
      </c>
      <c r="C316" s="256">
        <v>-1.0990715504442711E-2</v>
      </c>
      <c r="D316" s="256">
        <v>3.2413926416707066E-3</v>
      </c>
      <c r="E316" s="130"/>
      <c r="I316" s="130"/>
      <c r="M316" s="130"/>
      <c r="Q316" s="130"/>
      <c r="U316" s="130"/>
      <c r="Y316" s="130"/>
      <c r="AC316" s="130"/>
      <c r="AG316" s="130"/>
      <c r="AK316" s="130"/>
      <c r="AO316" s="130"/>
      <c r="AS316" s="130"/>
      <c r="AW316" s="130"/>
      <c r="BA316" s="130"/>
      <c r="BE316" s="130"/>
      <c r="BI316" s="130"/>
      <c r="BM316" s="130"/>
      <c r="BQ316" s="130"/>
      <c r="BU316" s="130"/>
      <c r="BY316" s="130"/>
      <c r="CC316" s="130"/>
      <c r="CG316" s="130"/>
      <c r="CK316" s="130"/>
      <c r="CO316" s="130"/>
      <c r="CS316" s="130"/>
      <c r="CW316" s="130"/>
      <c r="DA316" s="130"/>
      <c r="DE316" s="130"/>
      <c r="DI316" s="130"/>
      <c r="DM316" s="130"/>
      <c r="DQ316" s="130"/>
      <c r="DU316" s="130"/>
      <c r="DY316" s="130"/>
      <c r="EC316" s="130"/>
      <c r="EG316" s="130"/>
      <c r="EK316" s="130"/>
      <c r="EO316" s="130"/>
      <c r="ES316" s="130"/>
      <c r="EW316" s="130"/>
      <c r="FA316" s="130"/>
      <c r="FE316" s="130"/>
      <c r="FI316" s="130"/>
      <c r="FM316" s="130"/>
      <c r="FQ316" s="130"/>
      <c r="FU316" s="130"/>
      <c r="FY316" s="130"/>
      <c r="GC316" s="130"/>
      <c r="GG316" s="130"/>
      <c r="GK316" s="130"/>
      <c r="GO316" s="130"/>
      <c r="GS316" s="130"/>
      <c r="GW316" s="130"/>
      <c r="HA316" s="130"/>
      <c r="HE316" s="130"/>
      <c r="HI316" s="130"/>
      <c r="HM316" s="130"/>
      <c r="HQ316" s="130"/>
      <c r="HU316" s="130"/>
      <c r="HY316" s="130"/>
      <c r="IC316" s="130"/>
      <c r="IG316" s="130"/>
      <c r="IK316" s="130"/>
      <c r="IO316" s="130"/>
      <c r="IS316" s="130"/>
      <c r="IW316" s="130"/>
      <c r="JA316" s="130"/>
      <c r="JE316" s="130"/>
      <c r="JI316" s="130"/>
      <c r="JM316" s="130"/>
      <c r="JQ316" s="130"/>
      <c r="JU316" s="130"/>
      <c r="JY316" s="130"/>
      <c r="KC316" s="130"/>
      <c r="KG316" s="130"/>
      <c r="KK316" s="130"/>
      <c r="KO316" s="130"/>
      <c r="KS316" s="130"/>
      <c r="KW316" s="130"/>
      <c r="LA316" s="130"/>
      <c r="LE316" s="130"/>
      <c r="LI316" s="130"/>
      <c r="LM316" s="130"/>
      <c r="LQ316" s="130"/>
      <c r="LU316" s="130"/>
      <c r="LY316" s="130"/>
      <c r="MC316" s="130"/>
      <c r="MG316" s="130"/>
      <c r="MK316" s="130"/>
      <c r="MO316" s="130"/>
      <c r="MS316" s="130"/>
      <c r="MW316" s="130"/>
      <c r="NA316" s="130"/>
      <c r="NE316" s="130"/>
      <c r="NI316" s="130"/>
      <c r="NM316" s="130"/>
      <c r="NQ316" s="130"/>
      <c r="NU316" s="130"/>
      <c r="NY316" s="130"/>
      <c r="OC316" s="130"/>
      <c r="OG316" s="130"/>
      <c r="OK316" s="130"/>
      <c r="OO316" s="130"/>
      <c r="OS316" s="130"/>
      <c r="OW316" s="130"/>
      <c r="PA316" s="130"/>
      <c r="PE316" s="130"/>
      <c r="PI316" s="130"/>
      <c r="PM316" s="130"/>
      <c r="PQ316" s="130"/>
      <c r="PU316" s="130"/>
      <c r="PY316" s="130"/>
      <c r="QC316" s="130"/>
      <c r="QG316" s="130"/>
      <c r="QK316" s="130"/>
      <c r="QO316" s="130"/>
      <c r="QS316" s="130"/>
      <c r="QW316" s="130"/>
      <c r="RA316" s="130"/>
      <c r="RE316" s="130"/>
      <c r="RI316" s="130"/>
      <c r="RM316" s="130"/>
      <c r="RQ316" s="130"/>
      <c r="RU316" s="130"/>
      <c r="RY316" s="130"/>
      <c r="SC316" s="130"/>
      <c r="SG316" s="130"/>
      <c r="SK316" s="130"/>
      <c r="SO316" s="130"/>
      <c r="SS316" s="130"/>
      <c r="SW316" s="130"/>
      <c r="TA316" s="130"/>
      <c r="TE316" s="130"/>
      <c r="TI316" s="130"/>
      <c r="TM316" s="130"/>
      <c r="TQ316" s="130"/>
      <c r="TU316" s="130"/>
      <c r="TY316" s="130"/>
      <c r="UC316" s="130"/>
      <c r="UG316" s="130"/>
      <c r="UK316" s="130"/>
      <c r="UO316" s="130"/>
      <c r="US316" s="130"/>
      <c r="UW316" s="130"/>
      <c r="VA316" s="130"/>
      <c r="VE316" s="130"/>
      <c r="VI316" s="130"/>
      <c r="VM316" s="130"/>
      <c r="VQ316" s="130"/>
      <c r="VU316" s="130"/>
      <c r="VY316" s="130"/>
      <c r="WC316" s="130"/>
      <c r="WG316" s="130"/>
      <c r="WK316" s="130"/>
      <c r="WO316" s="130"/>
      <c r="WS316" s="130"/>
      <c r="WW316" s="130"/>
      <c r="XA316" s="130"/>
      <c r="XE316" s="130"/>
      <c r="XI316" s="130"/>
      <c r="XM316" s="130"/>
      <c r="XQ316" s="130"/>
      <c r="XU316" s="130"/>
      <c r="XY316" s="130"/>
      <c r="YC316" s="130"/>
      <c r="YG316" s="130"/>
      <c r="YK316" s="130"/>
      <c r="YO316" s="130"/>
      <c r="YS316" s="130"/>
      <c r="YW316" s="130"/>
      <c r="ZA316" s="130"/>
      <c r="ZE316" s="130"/>
      <c r="ZI316" s="130"/>
      <c r="ZM316" s="130"/>
      <c r="ZQ316" s="130"/>
      <c r="ZU316" s="130"/>
      <c r="ZY316" s="130"/>
      <c r="AAC316" s="130"/>
      <c r="AAG316" s="130"/>
      <c r="AAK316" s="130"/>
      <c r="AAO316" s="130"/>
      <c r="AAS316" s="130"/>
      <c r="AAW316" s="130"/>
      <c r="ABA316" s="130"/>
      <c r="ABE316" s="130"/>
      <c r="ABI316" s="130"/>
      <c r="ABM316" s="130"/>
      <c r="ABQ316" s="130"/>
      <c r="ABU316" s="130"/>
      <c r="ABY316" s="130"/>
      <c r="ACC316" s="130"/>
      <c r="ACG316" s="130"/>
      <c r="ACK316" s="130"/>
      <c r="ACO316" s="130"/>
      <c r="ACS316" s="130"/>
      <c r="ACW316" s="130"/>
      <c r="ADA316" s="130"/>
      <c r="ADE316" s="130"/>
      <c r="ADI316" s="130"/>
      <c r="ADM316" s="130"/>
      <c r="ADQ316" s="130"/>
      <c r="ADU316" s="130"/>
      <c r="ADY316" s="130"/>
      <c r="AEC316" s="130"/>
      <c r="AEG316" s="130"/>
      <c r="AEK316" s="130"/>
      <c r="AEO316" s="130"/>
      <c r="AES316" s="130"/>
      <c r="AEW316" s="130"/>
      <c r="AFA316" s="130"/>
      <c r="AFE316" s="130"/>
      <c r="AFI316" s="130"/>
      <c r="AFM316" s="130"/>
      <c r="AFQ316" s="130"/>
      <c r="AFU316" s="130"/>
      <c r="AFY316" s="130"/>
      <c r="AGC316" s="130"/>
      <c r="AGG316" s="130"/>
      <c r="AGK316" s="130"/>
      <c r="AGO316" s="130"/>
      <c r="AGS316" s="130"/>
      <c r="AGW316" s="130"/>
      <c r="AHA316" s="130"/>
      <c r="AHE316" s="130"/>
      <c r="AHI316" s="130"/>
      <c r="AHM316" s="130"/>
      <c r="AHQ316" s="130"/>
      <c r="AHU316" s="130"/>
      <c r="AHY316" s="130"/>
      <c r="AIC316" s="130"/>
      <c r="AIG316" s="130"/>
      <c r="AIK316" s="130"/>
      <c r="AIO316" s="130"/>
      <c r="AIS316" s="130"/>
      <c r="AIW316" s="130"/>
      <c r="AJA316" s="130"/>
      <c r="AJE316" s="130"/>
      <c r="AJI316" s="130"/>
      <c r="AJM316" s="130"/>
      <c r="AJQ316" s="130"/>
      <c r="AJU316" s="130"/>
      <c r="AJY316" s="130"/>
      <c r="AKC316" s="130"/>
      <c r="AKG316" s="130"/>
      <c r="AKK316" s="130"/>
      <c r="AKO316" s="130"/>
      <c r="AKS316" s="130"/>
      <c r="AKW316" s="130"/>
      <c r="ALA316" s="130"/>
      <c r="ALE316" s="130"/>
      <c r="ALI316" s="130"/>
      <c r="ALM316" s="130"/>
      <c r="ALQ316" s="130"/>
      <c r="ALU316" s="130"/>
      <c r="ALY316" s="130"/>
      <c r="AMC316" s="130"/>
      <c r="AMG316" s="130"/>
      <c r="AMK316" s="130"/>
      <c r="AMO316" s="130"/>
      <c r="AMS316" s="130"/>
      <c r="AMW316" s="130"/>
      <c r="ANA316" s="130"/>
      <c r="ANE316" s="130"/>
      <c r="ANI316" s="130"/>
      <c r="ANM316" s="130"/>
      <c r="ANQ316" s="130"/>
      <c r="ANU316" s="130"/>
      <c r="ANY316" s="130"/>
      <c r="AOC316" s="130"/>
      <c r="AOG316" s="130"/>
      <c r="AOK316" s="130"/>
      <c r="AOO316" s="130"/>
      <c r="AOS316" s="130"/>
      <c r="AOW316" s="130"/>
      <c r="APA316" s="130"/>
      <c r="APE316" s="130"/>
      <c r="API316" s="130"/>
      <c r="APM316" s="130"/>
      <c r="APQ316" s="130"/>
      <c r="APU316" s="130"/>
      <c r="APY316" s="130"/>
      <c r="AQC316" s="130"/>
      <c r="AQG316" s="130"/>
      <c r="AQK316" s="130"/>
      <c r="AQO316" s="130"/>
      <c r="AQS316" s="130"/>
      <c r="AQW316" s="130"/>
      <c r="ARA316" s="130"/>
      <c r="ARE316" s="130"/>
      <c r="ARI316" s="130"/>
      <c r="ARM316" s="130"/>
      <c r="ARQ316" s="130"/>
      <c r="ARU316" s="130"/>
      <c r="ARY316" s="130"/>
      <c r="ASC316" s="130"/>
      <c r="ASG316" s="130"/>
      <c r="ASK316" s="130"/>
      <c r="ASO316" s="130"/>
      <c r="ASS316" s="130"/>
      <c r="ASW316" s="130"/>
      <c r="ATA316" s="130"/>
      <c r="ATE316" s="130"/>
      <c r="ATI316" s="130"/>
      <c r="ATM316" s="130"/>
      <c r="ATQ316" s="130"/>
      <c r="ATU316" s="130"/>
      <c r="ATY316" s="130"/>
      <c r="AUC316" s="130"/>
      <c r="AUG316" s="130"/>
      <c r="AUK316" s="130"/>
      <c r="AUO316" s="130"/>
      <c r="AUS316" s="130"/>
      <c r="AUW316" s="130"/>
      <c r="AVA316" s="130"/>
      <c r="AVE316" s="130"/>
      <c r="AVI316" s="130"/>
      <c r="AVM316" s="130"/>
      <c r="AVQ316" s="130"/>
      <c r="AVU316" s="130"/>
      <c r="AVY316" s="130"/>
      <c r="AWC316" s="130"/>
      <c r="AWG316" s="130"/>
      <c r="AWK316" s="130"/>
      <c r="AWO316" s="130"/>
      <c r="AWS316" s="130"/>
      <c r="AWW316" s="130"/>
      <c r="AXA316" s="130"/>
      <c r="AXE316" s="130"/>
      <c r="AXI316" s="130"/>
      <c r="AXM316" s="130"/>
      <c r="AXQ316" s="130"/>
      <c r="AXU316" s="130"/>
      <c r="AXY316" s="130"/>
      <c r="AYC316" s="130"/>
      <c r="AYG316" s="130"/>
      <c r="AYK316" s="130"/>
      <c r="AYO316" s="130"/>
      <c r="AYS316" s="130"/>
      <c r="AYW316" s="130"/>
      <c r="AZA316" s="130"/>
      <c r="AZE316" s="130"/>
      <c r="AZI316" s="130"/>
      <c r="AZM316" s="130"/>
      <c r="AZQ316" s="130"/>
      <c r="AZU316" s="130"/>
      <c r="AZY316" s="130"/>
      <c r="BAC316" s="130"/>
      <c r="BAG316" s="130"/>
      <c r="BAK316" s="130"/>
      <c r="BAO316" s="130"/>
      <c r="BAS316" s="130"/>
      <c r="BAW316" s="130"/>
      <c r="BBA316" s="130"/>
      <c r="BBE316" s="130"/>
      <c r="BBI316" s="130"/>
      <c r="BBM316" s="130"/>
      <c r="BBQ316" s="130"/>
      <c r="BBU316" s="130"/>
      <c r="BBY316" s="130"/>
      <c r="BCC316" s="130"/>
      <c r="BCG316" s="130"/>
      <c r="BCK316" s="130"/>
      <c r="BCO316" s="130"/>
      <c r="BCS316" s="130"/>
      <c r="BCW316" s="130"/>
      <c r="BDA316" s="130"/>
      <c r="BDE316" s="130"/>
      <c r="BDI316" s="130"/>
      <c r="BDM316" s="130"/>
      <c r="BDQ316" s="130"/>
      <c r="BDU316" s="130"/>
      <c r="BDY316" s="130"/>
      <c r="BEC316" s="130"/>
      <c r="BEG316" s="130"/>
      <c r="BEK316" s="130"/>
      <c r="BEO316" s="130"/>
      <c r="BES316" s="130"/>
      <c r="BEW316" s="130"/>
      <c r="BFA316" s="130"/>
      <c r="BFE316" s="130"/>
      <c r="BFI316" s="130"/>
      <c r="BFM316" s="130"/>
      <c r="BFQ316" s="130"/>
      <c r="BFU316" s="130"/>
      <c r="BFY316" s="130"/>
      <c r="BGC316" s="130"/>
      <c r="BGG316" s="130"/>
      <c r="BGK316" s="130"/>
      <c r="BGO316" s="130"/>
      <c r="BGS316" s="130"/>
      <c r="BGW316" s="130"/>
      <c r="BHA316" s="130"/>
      <c r="BHE316" s="130"/>
      <c r="BHI316" s="130"/>
      <c r="BHM316" s="130"/>
      <c r="BHQ316" s="130"/>
      <c r="BHU316" s="130"/>
      <c r="BHY316" s="130"/>
      <c r="BIC316" s="130"/>
      <c r="BIG316" s="130"/>
      <c r="BIK316" s="130"/>
      <c r="BIO316" s="130"/>
      <c r="BIS316" s="130"/>
      <c r="BIW316" s="130"/>
      <c r="BJA316" s="130"/>
      <c r="BJE316" s="130"/>
      <c r="BJI316" s="130"/>
      <c r="BJM316" s="130"/>
      <c r="BJQ316" s="130"/>
      <c r="BJU316" s="130"/>
      <c r="BJY316" s="130"/>
      <c r="BKC316" s="130"/>
      <c r="BKG316" s="130"/>
      <c r="BKK316" s="130"/>
      <c r="BKO316" s="130"/>
      <c r="BKS316" s="130"/>
      <c r="BKW316" s="130"/>
      <c r="BLA316" s="130"/>
      <c r="BLE316" s="130"/>
      <c r="BLI316" s="130"/>
      <c r="BLM316" s="130"/>
      <c r="BLQ316" s="130"/>
      <c r="BLU316" s="130"/>
      <c r="BLY316" s="130"/>
      <c r="BMC316" s="130"/>
      <c r="BMG316" s="130"/>
      <c r="BMK316" s="130"/>
      <c r="BMO316" s="130"/>
      <c r="BMS316" s="130"/>
      <c r="BMW316" s="130"/>
      <c r="BNA316" s="130"/>
      <c r="BNE316" s="130"/>
      <c r="BNI316" s="130"/>
      <c r="BNM316" s="130"/>
      <c r="BNQ316" s="130"/>
      <c r="BNU316" s="130"/>
      <c r="BNY316" s="130"/>
      <c r="BOC316" s="130"/>
      <c r="BOG316" s="130"/>
      <c r="BOK316" s="130"/>
      <c r="BOO316" s="130"/>
      <c r="BOS316" s="130"/>
      <c r="BOW316" s="130"/>
      <c r="BPA316" s="130"/>
      <c r="BPE316" s="130"/>
      <c r="BPI316" s="130"/>
      <c r="BPM316" s="130"/>
      <c r="BPQ316" s="130"/>
      <c r="BPU316" s="130"/>
      <c r="BPY316" s="130"/>
      <c r="BQC316" s="130"/>
      <c r="BQG316" s="130"/>
      <c r="BQK316" s="130"/>
      <c r="BQO316" s="130"/>
      <c r="BQS316" s="130"/>
      <c r="BQW316" s="130"/>
      <c r="BRA316" s="130"/>
      <c r="BRE316" s="130"/>
      <c r="BRI316" s="130"/>
      <c r="BRM316" s="130"/>
      <c r="BRQ316" s="130"/>
      <c r="BRU316" s="130"/>
      <c r="BRY316" s="130"/>
      <c r="BSC316" s="130"/>
      <c r="BSG316" s="130"/>
      <c r="BSK316" s="130"/>
      <c r="BSO316" s="130"/>
      <c r="BSS316" s="130"/>
      <c r="BSW316" s="130"/>
      <c r="BTA316" s="130"/>
      <c r="BTE316" s="130"/>
      <c r="BTI316" s="130"/>
      <c r="BTM316" s="130"/>
      <c r="BTQ316" s="130"/>
      <c r="BTU316" s="130"/>
      <c r="BTY316" s="130"/>
      <c r="BUC316" s="130"/>
      <c r="BUG316" s="130"/>
      <c r="BUK316" s="130"/>
      <c r="BUO316" s="130"/>
      <c r="BUS316" s="130"/>
      <c r="BUW316" s="130"/>
      <c r="BVA316" s="130"/>
      <c r="BVE316" s="130"/>
      <c r="BVI316" s="130"/>
      <c r="BVM316" s="130"/>
      <c r="BVQ316" s="130"/>
      <c r="BVU316" s="130"/>
      <c r="BVY316" s="130"/>
      <c r="BWC316" s="130"/>
      <c r="BWG316" s="130"/>
      <c r="BWK316" s="130"/>
      <c r="BWO316" s="130"/>
      <c r="BWS316" s="130"/>
      <c r="BWW316" s="130"/>
      <c r="BXA316" s="130"/>
      <c r="BXE316" s="130"/>
      <c r="BXI316" s="130"/>
      <c r="BXM316" s="130"/>
      <c r="BXQ316" s="130"/>
      <c r="BXU316" s="130"/>
      <c r="BXY316" s="130"/>
      <c r="BYC316" s="130"/>
      <c r="BYG316" s="130"/>
      <c r="BYK316" s="130"/>
      <c r="BYO316" s="130"/>
      <c r="BYS316" s="130"/>
      <c r="BYW316" s="130"/>
      <c r="BZA316" s="130"/>
      <c r="BZE316" s="130"/>
      <c r="BZI316" s="130"/>
      <c r="BZM316" s="130"/>
      <c r="BZQ316" s="130"/>
      <c r="BZU316" s="130"/>
      <c r="BZY316" s="130"/>
      <c r="CAC316" s="130"/>
      <c r="CAG316" s="130"/>
      <c r="CAK316" s="130"/>
      <c r="CAO316" s="130"/>
      <c r="CAS316" s="130"/>
      <c r="CAW316" s="130"/>
      <c r="CBA316" s="130"/>
      <c r="CBE316" s="130"/>
      <c r="CBI316" s="130"/>
      <c r="CBM316" s="130"/>
      <c r="CBQ316" s="130"/>
      <c r="CBU316" s="130"/>
      <c r="CBY316" s="130"/>
      <c r="CCC316" s="130"/>
      <c r="CCG316" s="130"/>
      <c r="CCK316" s="130"/>
      <c r="CCO316" s="130"/>
      <c r="CCS316" s="130"/>
      <c r="CCW316" s="130"/>
      <c r="CDA316" s="130"/>
      <c r="CDE316" s="130"/>
      <c r="CDI316" s="130"/>
      <c r="CDM316" s="130"/>
      <c r="CDQ316" s="130"/>
      <c r="CDU316" s="130"/>
      <c r="CDY316" s="130"/>
      <c r="CEC316" s="130"/>
      <c r="CEG316" s="130"/>
      <c r="CEK316" s="130"/>
      <c r="CEO316" s="130"/>
      <c r="CES316" s="130"/>
      <c r="CEW316" s="130"/>
      <c r="CFA316" s="130"/>
      <c r="CFE316" s="130"/>
      <c r="CFI316" s="130"/>
      <c r="CFM316" s="130"/>
      <c r="CFQ316" s="130"/>
      <c r="CFU316" s="130"/>
      <c r="CFY316" s="130"/>
      <c r="CGC316" s="130"/>
      <c r="CGG316" s="130"/>
      <c r="CGK316" s="130"/>
      <c r="CGO316" s="130"/>
      <c r="CGS316" s="130"/>
      <c r="CGW316" s="130"/>
      <c r="CHA316" s="130"/>
      <c r="CHE316" s="130"/>
      <c r="CHI316" s="130"/>
      <c r="CHM316" s="130"/>
      <c r="CHQ316" s="130"/>
      <c r="CHU316" s="130"/>
      <c r="CHY316" s="130"/>
      <c r="CIC316" s="130"/>
      <c r="CIG316" s="130"/>
      <c r="CIK316" s="130"/>
      <c r="CIO316" s="130"/>
      <c r="CIS316" s="130"/>
      <c r="CIW316" s="130"/>
      <c r="CJA316" s="130"/>
      <c r="CJE316" s="130"/>
      <c r="CJI316" s="130"/>
      <c r="CJM316" s="130"/>
      <c r="CJQ316" s="130"/>
      <c r="CJU316" s="130"/>
      <c r="CJY316" s="130"/>
      <c r="CKC316" s="130"/>
      <c r="CKG316" s="130"/>
      <c r="CKK316" s="130"/>
      <c r="CKO316" s="130"/>
      <c r="CKS316" s="130"/>
      <c r="CKW316" s="130"/>
      <c r="CLA316" s="130"/>
      <c r="CLE316" s="130"/>
      <c r="CLI316" s="130"/>
      <c r="CLM316" s="130"/>
      <c r="CLQ316" s="130"/>
      <c r="CLU316" s="130"/>
      <c r="CLY316" s="130"/>
      <c r="CMC316" s="130"/>
      <c r="CMG316" s="130"/>
      <c r="CMK316" s="130"/>
      <c r="CMO316" s="130"/>
      <c r="CMS316" s="130"/>
      <c r="CMW316" s="130"/>
      <c r="CNA316" s="130"/>
      <c r="CNE316" s="130"/>
      <c r="CNI316" s="130"/>
      <c r="CNM316" s="130"/>
      <c r="CNQ316" s="130"/>
      <c r="CNU316" s="130"/>
      <c r="CNY316" s="130"/>
      <c r="COC316" s="130"/>
      <c r="COG316" s="130"/>
      <c r="COK316" s="130"/>
      <c r="COO316" s="130"/>
      <c r="COS316" s="130"/>
      <c r="COW316" s="130"/>
      <c r="CPA316" s="130"/>
      <c r="CPE316" s="130"/>
      <c r="CPI316" s="130"/>
      <c r="CPM316" s="130"/>
      <c r="CPQ316" s="130"/>
      <c r="CPU316" s="130"/>
      <c r="CPY316" s="130"/>
      <c r="CQC316" s="130"/>
      <c r="CQG316" s="130"/>
      <c r="CQK316" s="130"/>
      <c r="CQO316" s="130"/>
      <c r="CQS316" s="130"/>
      <c r="CQW316" s="130"/>
      <c r="CRA316" s="130"/>
      <c r="CRE316" s="130"/>
      <c r="CRI316" s="130"/>
      <c r="CRM316" s="130"/>
      <c r="CRQ316" s="130"/>
      <c r="CRU316" s="130"/>
      <c r="CRY316" s="130"/>
      <c r="CSC316" s="130"/>
      <c r="CSG316" s="130"/>
      <c r="CSK316" s="130"/>
      <c r="CSO316" s="130"/>
      <c r="CSS316" s="130"/>
      <c r="CSW316" s="130"/>
      <c r="CTA316" s="130"/>
      <c r="CTE316" s="130"/>
      <c r="CTI316" s="130"/>
      <c r="CTM316" s="130"/>
      <c r="CTQ316" s="130"/>
      <c r="CTU316" s="130"/>
      <c r="CTY316" s="130"/>
      <c r="CUC316" s="130"/>
      <c r="CUG316" s="130"/>
      <c r="CUK316" s="130"/>
      <c r="CUO316" s="130"/>
      <c r="CUS316" s="130"/>
      <c r="CUW316" s="130"/>
      <c r="CVA316" s="130"/>
      <c r="CVE316" s="130"/>
      <c r="CVI316" s="130"/>
      <c r="CVM316" s="130"/>
      <c r="CVQ316" s="130"/>
      <c r="CVU316" s="130"/>
      <c r="CVY316" s="130"/>
      <c r="CWC316" s="130"/>
      <c r="CWG316" s="130"/>
      <c r="CWK316" s="130"/>
      <c r="CWO316" s="130"/>
      <c r="CWS316" s="130"/>
      <c r="CWW316" s="130"/>
      <c r="CXA316" s="130"/>
      <c r="CXE316" s="130"/>
      <c r="CXI316" s="130"/>
      <c r="CXM316" s="130"/>
      <c r="CXQ316" s="130"/>
      <c r="CXU316" s="130"/>
      <c r="CXY316" s="130"/>
      <c r="CYC316" s="130"/>
      <c r="CYG316" s="130"/>
      <c r="CYK316" s="130"/>
      <c r="CYO316" s="130"/>
      <c r="CYS316" s="130"/>
      <c r="CYW316" s="130"/>
      <c r="CZA316" s="130"/>
      <c r="CZE316" s="130"/>
      <c r="CZI316" s="130"/>
      <c r="CZM316" s="130"/>
      <c r="CZQ316" s="130"/>
      <c r="CZU316" s="130"/>
      <c r="CZY316" s="130"/>
      <c r="DAC316" s="130"/>
      <c r="DAG316" s="130"/>
      <c r="DAK316" s="130"/>
      <c r="DAO316" s="130"/>
      <c r="DAS316" s="130"/>
      <c r="DAW316" s="130"/>
      <c r="DBA316" s="130"/>
      <c r="DBE316" s="130"/>
      <c r="DBI316" s="130"/>
      <c r="DBM316" s="130"/>
      <c r="DBQ316" s="130"/>
      <c r="DBU316" s="130"/>
      <c r="DBY316" s="130"/>
      <c r="DCC316" s="130"/>
      <c r="DCG316" s="130"/>
      <c r="DCK316" s="130"/>
      <c r="DCO316" s="130"/>
      <c r="DCS316" s="130"/>
      <c r="DCW316" s="130"/>
      <c r="DDA316" s="130"/>
      <c r="DDE316" s="130"/>
      <c r="DDI316" s="130"/>
      <c r="DDM316" s="130"/>
      <c r="DDQ316" s="130"/>
      <c r="DDU316" s="130"/>
      <c r="DDY316" s="130"/>
      <c r="DEC316" s="130"/>
      <c r="DEG316" s="130"/>
      <c r="DEK316" s="130"/>
      <c r="DEO316" s="130"/>
      <c r="DES316" s="130"/>
      <c r="DEW316" s="130"/>
      <c r="DFA316" s="130"/>
      <c r="DFE316" s="130"/>
      <c r="DFI316" s="130"/>
      <c r="DFM316" s="130"/>
      <c r="DFQ316" s="130"/>
      <c r="DFU316" s="130"/>
      <c r="DFY316" s="130"/>
      <c r="DGC316" s="130"/>
      <c r="DGG316" s="130"/>
      <c r="DGK316" s="130"/>
      <c r="DGO316" s="130"/>
      <c r="DGS316" s="130"/>
      <c r="DGW316" s="130"/>
      <c r="DHA316" s="130"/>
      <c r="DHE316" s="130"/>
      <c r="DHI316" s="130"/>
      <c r="DHM316" s="130"/>
      <c r="DHQ316" s="130"/>
      <c r="DHU316" s="130"/>
      <c r="DHY316" s="130"/>
      <c r="DIC316" s="130"/>
      <c r="DIG316" s="130"/>
      <c r="DIK316" s="130"/>
      <c r="DIO316" s="130"/>
      <c r="DIS316" s="130"/>
      <c r="DIW316" s="130"/>
      <c r="DJA316" s="130"/>
      <c r="DJE316" s="130"/>
      <c r="DJI316" s="130"/>
      <c r="DJM316" s="130"/>
      <c r="DJQ316" s="130"/>
      <c r="DJU316" s="130"/>
      <c r="DJY316" s="130"/>
      <c r="DKC316" s="130"/>
      <c r="DKG316" s="130"/>
      <c r="DKK316" s="130"/>
      <c r="DKO316" s="130"/>
      <c r="DKS316" s="130"/>
      <c r="DKW316" s="130"/>
      <c r="DLA316" s="130"/>
      <c r="DLE316" s="130"/>
      <c r="DLI316" s="130"/>
      <c r="DLM316" s="130"/>
      <c r="DLQ316" s="130"/>
      <c r="DLU316" s="130"/>
      <c r="DLY316" s="130"/>
      <c r="DMC316" s="130"/>
      <c r="DMG316" s="130"/>
      <c r="DMK316" s="130"/>
      <c r="DMO316" s="130"/>
      <c r="DMS316" s="130"/>
      <c r="DMW316" s="130"/>
      <c r="DNA316" s="130"/>
      <c r="DNE316" s="130"/>
      <c r="DNI316" s="130"/>
      <c r="DNM316" s="130"/>
      <c r="DNQ316" s="130"/>
      <c r="DNU316" s="130"/>
      <c r="DNY316" s="130"/>
      <c r="DOC316" s="130"/>
      <c r="DOG316" s="130"/>
      <c r="DOK316" s="130"/>
      <c r="DOO316" s="130"/>
      <c r="DOS316" s="130"/>
      <c r="DOW316" s="130"/>
      <c r="DPA316" s="130"/>
      <c r="DPE316" s="130"/>
      <c r="DPI316" s="130"/>
      <c r="DPM316" s="130"/>
      <c r="DPQ316" s="130"/>
      <c r="DPU316" s="130"/>
      <c r="DPY316" s="130"/>
      <c r="DQC316" s="130"/>
      <c r="DQG316" s="130"/>
      <c r="DQK316" s="130"/>
      <c r="DQO316" s="130"/>
      <c r="DQS316" s="130"/>
      <c r="DQW316" s="130"/>
      <c r="DRA316" s="130"/>
      <c r="DRE316" s="130"/>
      <c r="DRI316" s="130"/>
      <c r="DRM316" s="130"/>
      <c r="DRQ316" s="130"/>
      <c r="DRU316" s="130"/>
      <c r="DRY316" s="130"/>
      <c r="DSC316" s="130"/>
      <c r="DSG316" s="130"/>
      <c r="DSK316" s="130"/>
      <c r="DSO316" s="130"/>
      <c r="DSS316" s="130"/>
      <c r="DSW316" s="130"/>
      <c r="DTA316" s="130"/>
      <c r="DTE316" s="130"/>
      <c r="DTI316" s="130"/>
      <c r="DTM316" s="130"/>
      <c r="DTQ316" s="130"/>
      <c r="DTU316" s="130"/>
      <c r="DTY316" s="130"/>
      <c r="DUC316" s="130"/>
      <c r="DUG316" s="130"/>
      <c r="DUK316" s="130"/>
      <c r="DUO316" s="130"/>
      <c r="DUS316" s="130"/>
      <c r="DUW316" s="130"/>
      <c r="DVA316" s="130"/>
      <c r="DVE316" s="130"/>
      <c r="DVI316" s="130"/>
      <c r="DVM316" s="130"/>
      <c r="DVQ316" s="130"/>
      <c r="DVU316" s="130"/>
      <c r="DVY316" s="130"/>
      <c r="DWC316" s="130"/>
      <c r="DWG316" s="130"/>
      <c r="DWK316" s="130"/>
      <c r="DWO316" s="130"/>
      <c r="DWS316" s="130"/>
      <c r="DWW316" s="130"/>
      <c r="DXA316" s="130"/>
      <c r="DXE316" s="130"/>
      <c r="DXI316" s="130"/>
      <c r="DXM316" s="130"/>
      <c r="DXQ316" s="130"/>
      <c r="DXU316" s="130"/>
      <c r="DXY316" s="130"/>
      <c r="DYC316" s="130"/>
      <c r="DYG316" s="130"/>
      <c r="DYK316" s="130"/>
      <c r="DYO316" s="130"/>
      <c r="DYS316" s="130"/>
      <c r="DYW316" s="130"/>
      <c r="DZA316" s="130"/>
      <c r="DZE316" s="130"/>
      <c r="DZI316" s="130"/>
      <c r="DZM316" s="130"/>
      <c r="DZQ316" s="130"/>
      <c r="DZU316" s="130"/>
      <c r="DZY316" s="130"/>
      <c r="EAC316" s="130"/>
      <c r="EAG316" s="130"/>
      <c r="EAK316" s="130"/>
      <c r="EAO316" s="130"/>
      <c r="EAS316" s="130"/>
      <c r="EAW316" s="130"/>
      <c r="EBA316" s="130"/>
      <c r="EBE316" s="130"/>
      <c r="EBI316" s="130"/>
      <c r="EBM316" s="130"/>
      <c r="EBQ316" s="130"/>
      <c r="EBU316" s="130"/>
      <c r="EBY316" s="130"/>
      <c r="ECC316" s="130"/>
      <c r="ECG316" s="130"/>
      <c r="ECK316" s="130"/>
      <c r="ECO316" s="130"/>
      <c r="ECS316" s="130"/>
      <c r="ECW316" s="130"/>
      <c r="EDA316" s="130"/>
      <c r="EDE316" s="130"/>
      <c r="EDI316" s="130"/>
      <c r="EDM316" s="130"/>
      <c r="EDQ316" s="130"/>
      <c r="EDU316" s="130"/>
      <c r="EDY316" s="130"/>
      <c r="EEC316" s="130"/>
      <c r="EEG316" s="130"/>
      <c r="EEK316" s="130"/>
      <c r="EEO316" s="130"/>
      <c r="EES316" s="130"/>
      <c r="EEW316" s="130"/>
      <c r="EFA316" s="130"/>
      <c r="EFE316" s="130"/>
      <c r="EFI316" s="130"/>
      <c r="EFM316" s="130"/>
      <c r="EFQ316" s="130"/>
      <c r="EFU316" s="130"/>
      <c r="EFY316" s="130"/>
      <c r="EGC316" s="130"/>
      <c r="EGG316" s="130"/>
      <c r="EGK316" s="130"/>
      <c r="EGO316" s="130"/>
      <c r="EGS316" s="130"/>
      <c r="EGW316" s="130"/>
      <c r="EHA316" s="130"/>
      <c r="EHE316" s="130"/>
      <c r="EHI316" s="130"/>
      <c r="EHM316" s="130"/>
      <c r="EHQ316" s="130"/>
      <c r="EHU316" s="130"/>
      <c r="EHY316" s="130"/>
      <c r="EIC316" s="130"/>
      <c r="EIG316" s="130"/>
      <c r="EIK316" s="130"/>
      <c r="EIO316" s="130"/>
      <c r="EIS316" s="130"/>
      <c r="EIW316" s="130"/>
      <c r="EJA316" s="130"/>
      <c r="EJE316" s="130"/>
      <c r="EJI316" s="130"/>
      <c r="EJM316" s="130"/>
      <c r="EJQ316" s="130"/>
      <c r="EJU316" s="130"/>
      <c r="EJY316" s="130"/>
      <c r="EKC316" s="130"/>
      <c r="EKG316" s="130"/>
      <c r="EKK316" s="130"/>
      <c r="EKO316" s="130"/>
      <c r="EKS316" s="130"/>
      <c r="EKW316" s="130"/>
      <c r="ELA316" s="130"/>
      <c r="ELE316" s="130"/>
      <c r="ELI316" s="130"/>
      <c r="ELM316" s="130"/>
      <c r="ELQ316" s="130"/>
      <c r="ELU316" s="130"/>
      <c r="ELY316" s="130"/>
      <c r="EMC316" s="130"/>
      <c r="EMG316" s="130"/>
      <c r="EMK316" s="130"/>
      <c r="EMO316" s="130"/>
      <c r="EMS316" s="130"/>
      <c r="EMW316" s="130"/>
      <c r="ENA316" s="130"/>
      <c r="ENE316" s="130"/>
      <c r="ENI316" s="130"/>
      <c r="ENM316" s="130"/>
      <c r="ENQ316" s="130"/>
      <c r="ENU316" s="130"/>
      <c r="ENY316" s="130"/>
      <c r="EOC316" s="130"/>
      <c r="EOG316" s="130"/>
      <c r="EOK316" s="130"/>
      <c r="EOO316" s="130"/>
      <c r="EOS316" s="130"/>
      <c r="EOW316" s="130"/>
      <c r="EPA316" s="130"/>
      <c r="EPE316" s="130"/>
      <c r="EPI316" s="130"/>
      <c r="EPM316" s="130"/>
      <c r="EPQ316" s="130"/>
      <c r="EPU316" s="130"/>
      <c r="EPY316" s="130"/>
      <c r="EQC316" s="130"/>
      <c r="EQG316" s="130"/>
      <c r="EQK316" s="130"/>
      <c r="EQO316" s="130"/>
      <c r="EQS316" s="130"/>
      <c r="EQW316" s="130"/>
      <c r="ERA316" s="130"/>
      <c r="ERE316" s="130"/>
      <c r="ERI316" s="130"/>
      <c r="ERM316" s="130"/>
      <c r="ERQ316" s="130"/>
      <c r="ERU316" s="130"/>
      <c r="ERY316" s="130"/>
      <c r="ESC316" s="130"/>
      <c r="ESG316" s="130"/>
      <c r="ESK316" s="130"/>
      <c r="ESO316" s="130"/>
      <c r="ESS316" s="130"/>
      <c r="ESW316" s="130"/>
      <c r="ETA316" s="130"/>
      <c r="ETE316" s="130"/>
      <c r="ETI316" s="130"/>
      <c r="ETM316" s="130"/>
      <c r="ETQ316" s="130"/>
      <c r="ETU316" s="130"/>
      <c r="ETY316" s="130"/>
      <c r="EUC316" s="130"/>
      <c r="EUG316" s="130"/>
      <c r="EUK316" s="130"/>
      <c r="EUO316" s="130"/>
      <c r="EUS316" s="130"/>
      <c r="EUW316" s="130"/>
      <c r="EVA316" s="130"/>
      <c r="EVE316" s="130"/>
      <c r="EVI316" s="130"/>
      <c r="EVM316" s="130"/>
      <c r="EVQ316" s="130"/>
      <c r="EVU316" s="130"/>
      <c r="EVY316" s="130"/>
      <c r="EWC316" s="130"/>
      <c r="EWG316" s="130"/>
      <c r="EWK316" s="130"/>
      <c r="EWO316" s="130"/>
      <c r="EWS316" s="130"/>
      <c r="EWW316" s="130"/>
      <c r="EXA316" s="130"/>
      <c r="EXE316" s="130"/>
      <c r="EXI316" s="130"/>
      <c r="EXM316" s="130"/>
      <c r="EXQ316" s="130"/>
      <c r="EXU316" s="130"/>
      <c r="EXY316" s="130"/>
      <c r="EYC316" s="130"/>
      <c r="EYG316" s="130"/>
      <c r="EYK316" s="130"/>
      <c r="EYO316" s="130"/>
      <c r="EYS316" s="130"/>
      <c r="EYW316" s="130"/>
      <c r="EZA316" s="130"/>
      <c r="EZE316" s="130"/>
      <c r="EZI316" s="130"/>
      <c r="EZM316" s="130"/>
      <c r="EZQ316" s="130"/>
      <c r="EZU316" s="130"/>
      <c r="EZY316" s="130"/>
      <c r="FAC316" s="130"/>
      <c r="FAG316" s="130"/>
      <c r="FAK316" s="130"/>
      <c r="FAO316" s="130"/>
      <c r="FAS316" s="130"/>
      <c r="FAW316" s="130"/>
      <c r="FBA316" s="130"/>
      <c r="FBE316" s="130"/>
      <c r="FBI316" s="130"/>
      <c r="FBM316" s="130"/>
      <c r="FBQ316" s="130"/>
      <c r="FBU316" s="130"/>
      <c r="FBY316" s="130"/>
      <c r="FCC316" s="130"/>
      <c r="FCG316" s="130"/>
      <c r="FCK316" s="130"/>
      <c r="FCO316" s="130"/>
      <c r="FCS316" s="130"/>
      <c r="FCW316" s="130"/>
      <c r="FDA316" s="130"/>
      <c r="FDE316" s="130"/>
      <c r="FDI316" s="130"/>
      <c r="FDM316" s="130"/>
      <c r="FDQ316" s="130"/>
      <c r="FDU316" s="130"/>
      <c r="FDY316" s="130"/>
      <c r="FEC316" s="130"/>
      <c r="FEG316" s="130"/>
      <c r="FEK316" s="130"/>
      <c r="FEO316" s="130"/>
      <c r="FES316" s="130"/>
      <c r="FEW316" s="130"/>
      <c r="FFA316" s="130"/>
      <c r="FFE316" s="130"/>
      <c r="FFI316" s="130"/>
      <c r="FFM316" s="130"/>
      <c r="FFQ316" s="130"/>
      <c r="FFU316" s="130"/>
      <c r="FFY316" s="130"/>
      <c r="FGC316" s="130"/>
      <c r="FGG316" s="130"/>
      <c r="FGK316" s="130"/>
      <c r="FGO316" s="130"/>
      <c r="FGS316" s="130"/>
      <c r="FGW316" s="130"/>
      <c r="FHA316" s="130"/>
      <c r="FHE316" s="130"/>
      <c r="FHI316" s="130"/>
      <c r="FHM316" s="130"/>
      <c r="FHQ316" s="130"/>
      <c r="FHU316" s="130"/>
      <c r="FHY316" s="130"/>
      <c r="FIC316" s="130"/>
      <c r="FIG316" s="130"/>
      <c r="FIK316" s="130"/>
      <c r="FIO316" s="130"/>
      <c r="FIS316" s="130"/>
      <c r="FIW316" s="130"/>
      <c r="FJA316" s="130"/>
      <c r="FJE316" s="130"/>
      <c r="FJI316" s="130"/>
      <c r="FJM316" s="130"/>
      <c r="FJQ316" s="130"/>
      <c r="FJU316" s="130"/>
      <c r="FJY316" s="130"/>
      <c r="FKC316" s="130"/>
      <c r="FKG316" s="130"/>
      <c r="FKK316" s="130"/>
      <c r="FKO316" s="130"/>
      <c r="FKS316" s="130"/>
      <c r="FKW316" s="130"/>
      <c r="FLA316" s="130"/>
      <c r="FLE316" s="130"/>
      <c r="FLI316" s="130"/>
      <c r="FLM316" s="130"/>
      <c r="FLQ316" s="130"/>
      <c r="FLU316" s="130"/>
      <c r="FLY316" s="130"/>
      <c r="FMC316" s="130"/>
      <c r="FMG316" s="130"/>
      <c r="FMK316" s="130"/>
      <c r="FMO316" s="130"/>
      <c r="FMS316" s="130"/>
      <c r="FMW316" s="130"/>
      <c r="FNA316" s="130"/>
      <c r="FNE316" s="130"/>
      <c r="FNI316" s="130"/>
      <c r="FNM316" s="130"/>
      <c r="FNQ316" s="130"/>
      <c r="FNU316" s="130"/>
      <c r="FNY316" s="130"/>
      <c r="FOC316" s="130"/>
      <c r="FOG316" s="130"/>
      <c r="FOK316" s="130"/>
      <c r="FOO316" s="130"/>
      <c r="FOS316" s="130"/>
      <c r="FOW316" s="130"/>
      <c r="FPA316" s="130"/>
      <c r="FPE316" s="130"/>
      <c r="FPI316" s="130"/>
      <c r="FPM316" s="130"/>
      <c r="FPQ316" s="130"/>
      <c r="FPU316" s="130"/>
      <c r="FPY316" s="130"/>
      <c r="FQC316" s="130"/>
      <c r="FQG316" s="130"/>
      <c r="FQK316" s="130"/>
      <c r="FQO316" s="130"/>
      <c r="FQS316" s="130"/>
      <c r="FQW316" s="130"/>
      <c r="FRA316" s="130"/>
      <c r="FRE316" s="130"/>
      <c r="FRI316" s="130"/>
      <c r="FRM316" s="130"/>
      <c r="FRQ316" s="130"/>
      <c r="FRU316" s="130"/>
      <c r="FRY316" s="130"/>
      <c r="FSC316" s="130"/>
      <c r="FSG316" s="130"/>
      <c r="FSK316" s="130"/>
      <c r="FSO316" s="130"/>
      <c r="FSS316" s="130"/>
      <c r="FSW316" s="130"/>
      <c r="FTA316" s="130"/>
      <c r="FTE316" s="130"/>
      <c r="FTI316" s="130"/>
      <c r="FTM316" s="130"/>
      <c r="FTQ316" s="130"/>
      <c r="FTU316" s="130"/>
      <c r="FTY316" s="130"/>
      <c r="FUC316" s="130"/>
      <c r="FUG316" s="130"/>
      <c r="FUK316" s="130"/>
      <c r="FUO316" s="130"/>
      <c r="FUS316" s="130"/>
      <c r="FUW316" s="130"/>
      <c r="FVA316" s="130"/>
      <c r="FVE316" s="130"/>
      <c r="FVI316" s="130"/>
      <c r="FVM316" s="130"/>
      <c r="FVQ316" s="130"/>
      <c r="FVU316" s="130"/>
      <c r="FVY316" s="130"/>
      <c r="FWC316" s="130"/>
      <c r="FWG316" s="130"/>
      <c r="FWK316" s="130"/>
      <c r="FWO316" s="130"/>
      <c r="FWS316" s="130"/>
      <c r="FWW316" s="130"/>
      <c r="FXA316" s="130"/>
      <c r="FXE316" s="130"/>
      <c r="FXI316" s="130"/>
      <c r="FXM316" s="130"/>
      <c r="FXQ316" s="130"/>
      <c r="FXU316" s="130"/>
      <c r="FXY316" s="130"/>
      <c r="FYC316" s="130"/>
      <c r="FYG316" s="130"/>
      <c r="FYK316" s="130"/>
      <c r="FYO316" s="130"/>
      <c r="FYS316" s="130"/>
      <c r="FYW316" s="130"/>
      <c r="FZA316" s="130"/>
      <c r="FZE316" s="130"/>
      <c r="FZI316" s="130"/>
      <c r="FZM316" s="130"/>
      <c r="FZQ316" s="130"/>
      <c r="FZU316" s="130"/>
      <c r="FZY316" s="130"/>
      <c r="GAC316" s="130"/>
      <c r="GAG316" s="130"/>
      <c r="GAK316" s="130"/>
      <c r="GAO316" s="130"/>
      <c r="GAS316" s="130"/>
      <c r="GAW316" s="130"/>
      <c r="GBA316" s="130"/>
      <c r="GBE316" s="130"/>
      <c r="GBI316" s="130"/>
      <c r="GBM316" s="130"/>
      <c r="GBQ316" s="130"/>
      <c r="GBU316" s="130"/>
      <c r="GBY316" s="130"/>
      <c r="GCC316" s="130"/>
      <c r="GCG316" s="130"/>
      <c r="GCK316" s="130"/>
      <c r="GCO316" s="130"/>
      <c r="GCS316" s="130"/>
      <c r="GCW316" s="130"/>
      <c r="GDA316" s="130"/>
      <c r="GDE316" s="130"/>
      <c r="GDI316" s="130"/>
      <c r="GDM316" s="130"/>
      <c r="GDQ316" s="130"/>
      <c r="GDU316" s="130"/>
      <c r="GDY316" s="130"/>
      <c r="GEC316" s="130"/>
      <c r="GEG316" s="130"/>
      <c r="GEK316" s="130"/>
      <c r="GEO316" s="130"/>
      <c r="GES316" s="130"/>
      <c r="GEW316" s="130"/>
      <c r="GFA316" s="130"/>
      <c r="GFE316" s="130"/>
      <c r="GFI316" s="130"/>
      <c r="GFM316" s="130"/>
      <c r="GFQ316" s="130"/>
      <c r="GFU316" s="130"/>
      <c r="GFY316" s="130"/>
      <c r="GGC316" s="130"/>
      <c r="GGG316" s="130"/>
      <c r="GGK316" s="130"/>
      <c r="GGO316" s="130"/>
      <c r="GGS316" s="130"/>
      <c r="GGW316" s="130"/>
      <c r="GHA316" s="130"/>
      <c r="GHE316" s="130"/>
      <c r="GHI316" s="130"/>
      <c r="GHM316" s="130"/>
      <c r="GHQ316" s="130"/>
      <c r="GHU316" s="130"/>
      <c r="GHY316" s="130"/>
      <c r="GIC316" s="130"/>
      <c r="GIG316" s="130"/>
      <c r="GIK316" s="130"/>
      <c r="GIO316" s="130"/>
      <c r="GIS316" s="130"/>
      <c r="GIW316" s="130"/>
      <c r="GJA316" s="130"/>
      <c r="GJE316" s="130"/>
      <c r="GJI316" s="130"/>
      <c r="GJM316" s="130"/>
      <c r="GJQ316" s="130"/>
      <c r="GJU316" s="130"/>
      <c r="GJY316" s="130"/>
      <c r="GKC316" s="130"/>
      <c r="GKG316" s="130"/>
      <c r="GKK316" s="130"/>
      <c r="GKO316" s="130"/>
      <c r="GKS316" s="130"/>
      <c r="GKW316" s="130"/>
      <c r="GLA316" s="130"/>
      <c r="GLE316" s="130"/>
      <c r="GLI316" s="130"/>
      <c r="GLM316" s="130"/>
      <c r="GLQ316" s="130"/>
      <c r="GLU316" s="130"/>
      <c r="GLY316" s="130"/>
      <c r="GMC316" s="130"/>
      <c r="GMG316" s="130"/>
      <c r="GMK316" s="130"/>
      <c r="GMO316" s="130"/>
      <c r="GMS316" s="130"/>
      <c r="GMW316" s="130"/>
      <c r="GNA316" s="130"/>
      <c r="GNE316" s="130"/>
      <c r="GNI316" s="130"/>
      <c r="GNM316" s="130"/>
      <c r="GNQ316" s="130"/>
      <c r="GNU316" s="130"/>
      <c r="GNY316" s="130"/>
      <c r="GOC316" s="130"/>
      <c r="GOG316" s="130"/>
      <c r="GOK316" s="130"/>
      <c r="GOO316" s="130"/>
      <c r="GOS316" s="130"/>
      <c r="GOW316" s="130"/>
      <c r="GPA316" s="130"/>
      <c r="GPE316" s="130"/>
      <c r="GPI316" s="130"/>
      <c r="GPM316" s="130"/>
      <c r="GPQ316" s="130"/>
      <c r="GPU316" s="130"/>
      <c r="GPY316" s="130"/>
      <c r="GQC316" s="130"/>
      <c r="GQG316" s="130"/>
      <c r="GQK316" s="130"/>
      <c r="GQO316" s="130"/>
      <c r="GQS316" s="130"/>
      <c r="GQW316" s="130"/>
      <c r="GRA316" s="130"/>
      <c r="GRE316" s="130"/>
      <c r="GRI316" s="130"/>
      <c r="GRM316" s="130"/>
      <c r="GRQ316" s="130"/>
      <c r="GRU316" s="130"/>
      <c r="GRY316" s="130"/>
      <c r="GSC316" s="130"/>
      <c r="GSG316" s="130"/>
      <c r="GSK316" s="130"/>
      <c r="GSO316" s="130"/>
      <c r="GSS316" s="130"/>
      <c r="GSW316" s="130"/>
      <c r="GTA316" s="130"/>
      <c r="GTE316" s="130"/>
      <c r="GTI316" s="130"/>
      <c r="GTM316" s="130"/>
      <c r="GTQ316" s="130"/>
      <c r="GTU316" s="130"/>
      <c r="GTY316" s="130"/>
      <c r="GUC316" s="130"/>
      <c r="GUG316" s="130"/>
      <c r="GUK316" s="130"/>
      <c r="GUO316" s="130"/>
      <c r="GUS316" s="130"/>
      <c r="GUW316" s="130"/>
      <c r="GVA316" s="130"/>
      <c r="GVE316" s="130"/>
      <c r="GVI316" s="130"/>
      <c r="GVM316" s="130"/>
      <c r="GVQ316" s="130"/>
      <c r="GVU316" s="130"/>
      <c r="GVY316" s="130"/>
      <c r="GWC316" s="130"/>
      <c r="GWG316" s="130"/>
      <c r="GWK316" s="130"/>
      <c r="GWO316" s="130"/>
      <c r="GWS316" s="130"/>
      <c r="GWW316" s="130"/>
      <c r="GXA316" s="130"/>
      <c r="GXE316" s="130"/>
      <c r="GXI316" s="130"/>
      <c r="GXM316" s="130"/>
      <c r="GXQ316" s="130"/>
      <c r="GXU316" s="130"/>
      <c r="GXY316" s="130"/>
      <c r="GYC316" s="130"/>
      <c r="GYG316" s="130"/>
      <c r="GYK316" s="130"/>
      <c r="GYO316" s="130"/>
      <c r="GYS316" s="130"/>
      <c r="GYW316" s="130"/>
      <c r="GZA316" s="130"/>
      <c r="GZE316" s="130"/>
      <c r="GZI316" s="130"/>
      <c r="GZM316" s="130"/>
      <c r="GZQ316" s="130"/>
      <c r="GZU316" s="130"/>
      <c r="GZY316" s="130"/>
      <c r="HAC316" s="130"/>
      <c r="HAG316" s="130"/>
      <c r="HAK316" s="130"/>
      <c r="HAO316" s="130"/>
      <c r="HAS316" s="130"/>
      <c r="HAW316" s="130"/>
      <c r="HBA316" s="130"/>
      <c r="HBE316" s="130"/>
      <c r="HBI316" s="130"/>
      <c r="HBM316" s="130"/>
      <c r="HBQ316" s="130"/>
      <c r="HBU316" s="130"/>
      <c r="HBY316" s="130"/>
      <c r="HCC316" s="130"/>
      <c r="HCG316" s="130"/>
      <c r="HCK316" s="130"/>
      <c r="HCO316" s="130"/>
      <c r="HCS316" s="130"/>
      <c r="HCW316" s="130"/>
      <c r="HDA316" s="130"/>
      <c r="HDE316" s="130"/>
      <c r="HDI316" s="130"/>
      <c r="HDM316" s="130"/>
      <c r="HDQ316" s="130"/>
      <c r="HDU316" s="130"/>
      <c r="HDY316" s="130"/>
      <c r="HEC316" s="130"/>
      <c r="HEG316" s="130"/>
      <c r="HEK316" s="130"/>
      <c r="HEO316" s="130"/>
      <c r="HES316" s="130"/>
      <c r="HEW316" s="130"/>
      <c r="HFA316" s="130"/>
      <c r="HFE316" s="130"/>
      <c r="HFI316" s="130"/>
      <c r="HFM316" s="130"/>
      <c r="HFQ316" s="130"/>
      <c r="HFU316" s="130"/>
      <c r="HFY316" s="130"/>
      <c r="HGC316" s="130"/>
      <c r="HGG316" s="130"/>
      <c r="HGK316" s="130"/>
      <c r="HGO316" s="130"/>
      <c r="HGS316" s="130"/>
      <c r="HGW316" s="130"/>
      <c r="HHA316" s="130"/>
      <c r="HHE316" s="130"/>
      <c r="HHI316" s="130"/>
      <c r="HHM316" s="130"/>
      <c r="HHQ316" s="130"/>
      <c r="HHU316" s="130"/>
      <c r="HHY316" s="130"/>
      <c r="HIC316" s="130"/>
      <c r="HIG316" s="130"/>
      <c r="HIK316" s="130"/>
      <c r="HIO316" s="130"/>
      <c r="HIS316" s="130"/>
      <c r="HIW316" s="130"/>
      <c r="HJA316" s="130"/>
      <c r="HJE316" s="130"/>
      <c r="HJI316" s="130"/>
      <c r="HJM316" s="130"/>
      <c r="HJQ316" s="130"/>
      <c r="HJU316" s="130"/>
      <c r="HJY316" s="130"/>
      <c r="HKC316" s="130"/>
      <c r="HKG316" s="130"/>
      <c r="HKK316" s="130"/>
      <c r="HKO316" s="130"/>
      <c r="HKS316" s="130"/>
      <c r="HKW316" s="130"/>
      <c r="HLA316" s="130"/>
      <c r="HLE316" s="130"/>
      <c r="HLI316" s="130"/>
      <c r="HLM316" s="130"/>
      <c r="HLQ316" s="130"/>
      <c r="HLU316" s="130"/>
      <c r="HLY316" s="130"/>
      <c r="HMC316" s="130"/>
      <c r="HMG316" s="130"/>
      <c r="HMK316" s="130"/>
      <c r="HMO316" s="130"/>
      <c r="HMS316" s="130"/>
      <c r="HMW316" s="130"/>
      <c r="HNA316" s="130"/>
      <c r="HNE316" s="130"/>
      <c r="HNI316" s="130"/>
      <c r="HNM316" s="130"/>
      <c r="HNQ316" s="130"/>
      <c r="HNU316" s="130"/>
      <c r="HNY316" s="130"/>
      <c r="HOC316" s="130"/>
      <c r="HOG316" s="130"/>
      <c r="HOK316" s="130"/>
      <c r="HOO316" s="130"/>
      <c r="HOS316" s="130"/>
      <c r="HOW316" s="130"/>
      <c r="HPA316" s="130"/>
      <c r="HPE316" s="130"/>
      <c r="HPI316" s="130"/>
      <c r="HPM316" s="130"/>
      <c r="HPQ316" s="130"/>
      <c r="HPU316" s="130"/>
      <c r="HPY316" s="130"/>
      <c r="HQC316" s="130"/>
      <c r="HQG316" s="130"/>
      <c r="HQK316" s="130"/>
      <c r="HQO316" s="130"/>
      <c r="HQS316" s="130"/>
      <c r="HQW316" s="130"/>
      <c r="HRA316" s="130"/>
      <c r="HRE316" s="130"/>
      <c r="HRI316" s="130"/>
      <c r="HRM316" s="130"/>
      <c r="HRQ316" s="130"/>
      <c r="HRU316" s="130"/>
      <c r="HRY316" s="130"/>
      <c r="HSC316" s="130"/>
      <c r="HSG316" s="130"/>
      <c r="HSK316" s="130"/>
      <c r="HSO316" s="130"/>
      <c r="HSS316" s="130"/>
      <c r="HSW316" s="130"/>
      <c r="HTA316" s="130"/>
      <c r="HTE316" s="130"/>
      <c r="HTI316" s="130"/>
      <c r="HTM316" s="130"/>
      <c r="HTQ316" s="130"/>
      <c r="HTU316" s="130"/>
      <c r="HTY316" s="130"/>
      <c r="HUC316" s="130"/>
      <c r="HUG316" s="130"/>
      <c r="HUK316" s="130"/>
      <c r="HUO316" s="130"/>
      <c r="HUS316" s="130"/>
      <c r="HUW316" s="130"/>
      <c r="HVA316" s="130"/>
      <c r="HVE316" s="130"/>
      <c r="HVI316" s="130"/>
      <c r="HVM316" s="130"/>
      <c r="HVQ316" s="130"/>
      <c r="HVU316" s="130"/>
      <c r="HVY316" s="130"/>
      <c r="HWC316" s="130"/>
      <c r="HWG316" s="130"/>
      <c r="HWK316" s="130"/>
      <c r="HWO316" s="130"/>
      <c r="HWS316" s="130"/>
      <c r="HWW316" s="130"/>
      <c r="HXA316" s="130"/>
      <c r="HXE316" s="130"/>
      <c r="HXI316" s="130"/>
      <c r="HXM316" s="130"/>
      <c r="HXQ316" s="130"/>
      <c r="HXU316" s="130"/>
      <c r="HXY316" s="130"/>
      <c r="HYC316" s="130"/>
      <c r="HYG316" s="130"/>
      <c r="HYK316" s="130"/>
      <c r="HYO316" s="130"/>
      <c r="HYS316" s="130"/>
      <c r="HYW316" s="130"/>
      <c r="HZA316" s="130"/>
      <c r="HZE316" s="130"/>
      <c r="HZI316" s="130"/>
      <c r="HZM316" s="130"/>
      <c r="HZQ316" s="130"/>
      <c r="HZU316" s="130"/>
      <c r="HZY316" s="130"/>
      <c r="IAC316" s="130"/>
      <c r="IAG316" s="130"/>
      <c r="IAK316" s="130"/>
      <c r="IAO316" s="130"/>
      <c r="IAS316" s="130"/>
      <c r="IAW316" s="130"/>
      <c r="IBA316" s="130"/>
      <c r="IBE316" s="130"/>
      <c r="IBI316" s="130"/>
      <c r="IBM316" s="130"/>
      <c r="IBQ316" s="130"/>
      <c r="IBU316" s="130"/>
      <c r="IBY316" s="130"/>
      <c r="ICC316" s="130"/>
      <c r="ICG316" s="130"/>
      <c r="ICK316" s="130"/>
      <c r="ICO316" s="130"/>
      <c r="ICS316" s="130"/>
      <c r="ICW316" s="130"/>
      <c r="IDA316" s="130"/>
      <c r="IDE316" s="130"/>
      <c r="IDI316" s="130"/>
      <c r="IDM316" s="130"/>
      <c r="IDQ316" s="130"/>
      <c r="IDU316" s="130"/>
      <c r="IDY316" s="130"/>
      <c r="IEC316" s="130"/>
      <c r="IEG316" s="130"/>
      <c r="IEK316" s="130"/>
      <c r="IEO316" s="130"/>
      <c r="IES316" s="130"/>
      <c r="IEW316" s="130"/>
      <c r="IFA316" s="130"/>
      <c r="IFE316" s="130"/>
      <c r="IFI316" s="130"/>
      <c r="IFM316" s="130"/>
      <c r="IFQ316" s="130"/>
      <c r="IFU316" s="130"/>
      <c r="IFY316" s="130"/>
      <c r="IGC316" s="130"/>
      <c r="IGG316" s="130"/>
      <c r="IGK316" s="130"/>
      <c r="IGO316" s="130"/>
      <c r="IGS316" s="130"/>
      <c r="IGW316" s="130"/>
      <c r="IHA316" s="130"/>
      <c r="IHE316" s="130"/>
      <c r="IHI316" s="130"/>
      <c r="IHM316" s="130"/>
      <c r="IHQ316" s="130"/>
      <c r="IHU316" s="130"/>
      <c r="IHY316" s="130"/>
      <c r="IIC316" s="130"/>
      <c r="IIG316" s="130"/>
      <c r="IIK316" s="130"/>
      <c r="IIO316" s="130"/>
      <c r="IIS316" s="130"/>
      <c r="IIW316" s="130"/>
      <c r="IJA316" s="130"/>
      <c r="IJE316" s="130"/>
      <c r="IJI316" s="130"/>
      <c r="IJM316" s="130"/>
      <c r="IJQ316" s="130"/>
      <c r="IJU316" s="130"/>
      <c r="IJY316" s="130"/>
      <c r="IKC316" s="130"/>
      <c r="IKG316" s="130"/>
      <c r="IKK316" s="130"/>
      <c r="IKO316" s="130"/>
      <c r="IKS316" s="130"/>
      <c r="IKW316" s="130"/>
      <c r="ILA316" s="130"/>
      <c r="ILE316" s="130"/>
      <c r="ILI316" s="130"/>
      <c r="ILM316" s="130"/>
      <c r="ILQ316" s="130"/>
      <c r="ILU316" s="130"/>
      <c r="ILY316" s="130"/>
      <c r="IMC316" s="130"/>
      <c r="IMG316" s="130"/>
      <c r="IMK316" s="130"/>
      <c r="IMO316" s="130"/>
      <c r="IMS316" s="130"/>
      <c r="IMW316" s="130"/>
      <c r="INA316" s="130"/>
      <c r="INE316" s="130"/>
      <c r="INI316" s="130"/>
      <c r="INM316" s="130"/>
      <c r="INQ316" s="130"/>
      <c r="INU316" s="130"/>
      <c r="INY316" s="130"/>
      <c r="IOC316" s="130"/>
      <c r="IOG316" s="130"/>
      <c r="IOK316" s="130"/>
      <c r="IOO316" s="130"/>
      <c r="IOS316" s="130"/>
      <c r="IOW316" s="130"/>
      <c r="IPA316" s="130"/>
      <c r="IPE316" s="130"/>
      <c r="IPI316" s="130"/>
      <c r="IPM316" s="130"/>
      <c r="IPQ316" s="130"/>
      <c r="IPU316" s="130"/>
      <c r="IPY316" s="130"/>
      <c r="IQC316" s="130"/>
      <c r="IQG316" s="130"/>
      <c r="IQK316" s="130"/>
      <c r="IQO316" s="130"/>
      <c r="IQS316" s="130"/>
      <c r="IQW316" s="130"/>
      <c r="IRA316" s="130"/>
      <c r="IRE316" s="130"/>
      <c r="IRI316" s="130"/>
      <c r="IRM316" s="130"/>
      <c r="IRQ316" s="130"/>
      <c r="IRU316" s="130"/>
      <c r="IRY316" s="130"/>
      <c r="ISC316" s="130"/>
      <c r="ISG316" s="130"/>
      <c r="ISK316" s="130"/>
      <c r="ISO316" s="130"/>
      <c r="ISS316" s="130"/>
      <c r="ISW316" s="130"/>
      <c r="ITA316" s="130"/>
      <c r="ITE316" s="130"/>
      <c r="ITI316" s="130"/>
      <c r="ITM316" s="130"/>
      <c r="ITQ316" s="130"/>
      <c r="ITU316" s="130"/>
      <c r="ITY316" s="130"/>
      <c r="IUC316" s="130"/>
      <c r="IUG316" s="130"/>
      <c r="IUK316" s="130"/>
      <c r="IUO316" s="130"/>
      <c r="IUS316" s="130"/>
      <c r="IUW316" s="130"/>
      <c r="IVA316" s="130"/>
      <c r="IVE316" s="130"/>
      <c r="IVI316" s="130"/>
      <c r="IVM316" s="130"/>
      <c r="IVQ316" s="130"/>
      <c r="IVU316" s="130"/>
      <c r="IVY316" s="130"/>
      <c r="IWC316" s="130"/>
      <c r="IWG316" s="130"/>
      <c r="IWK316" s="130"/>
      <c r="IWO316" s="130"/>
      <c r="IWS316" s="130"/>
      <c r="IWW316" s="130"/>
      <c r="IXA316" s="130"/>
      <c r="IXE316" s="130"/>
      <c r="IXI316" s="130"/>
      <c r="IXM316" s="130"/>
      <c r="IXQ316" s="130"/>
      <c r="IXU316" s="130"/>
      <c r="IXY316" s="130"/>
      <c r="IYC316" s="130"/>
      <c r="IYG316" s="130"/>
      <c r="IYK316" s="130"/>
      <c r="IYO316" s="130"/>
      <c r="IYS316" s="130"/>
      <c r="IYW316" s="130"/>
      <c r="IZA316" s="130"/>
      <c r="IZE316" s="130"/>
      <c r="IZI316" s="130"/>
      <c r="IZM316" s="130"/>
      <c r="IZQ316" s="130"/>
      <c r="IZU316" s="130"/>
      <c r="IZY316" s="130"/>
      <c r="JAC316" s="130"/>
      <c r="JAG316" s="130"/>
      <c r="JAK316" s="130"/>
      <c r="JAO316" s="130"/>
      <c r="JAS316" s="130"/>
      <c r="JAW316" s="130"/>
      <c r="JBA316" s="130"/>
      <c r="JBE316" s="130"/>
      <c r="JBI316" s="130"/>
      <c r="JBM316" s="130"/>
      <c r="JBQ316" s="130"/>
      <c r="JBU316" s="130"/>
      <c r="JBY316" s="130"/>
      <c r="JCC316" s="130"/>
      <c r="JCG316" s="130"/>
      <c r="JCK316" s="130"/>
      <c r="JCO316" s="130"/>
      <c r="JCS316" s="130"/>
      <c r="JCW316" s="130"/>
      <c r="JDA316" s="130"/>
      <c r="JDE316" s="130"/>
      <c r="JDI316" s="130"/>
      <c r="JDM316" s="130"/>
      <c r="JDQ316" s="130"/>
      <c r="JDU316" s="130"/>
      <c r="JDY316" s="130"/>
      <c r="JEC316" s="130"/>
      <c r="JEG316" s="130"/>
      <c r="JEK316" s="130"/>
      <c r="JEO316" s="130"/>
      <c r="JES316" s="130"/>
      <c r="JEW316" s="130"/>
      <c r="JFA316" s="130"/>
      <c r="JFE316" s="130"/>
      <c r="JFI316" s="130"/>
      <c r="JFM316" s="130"/>
      <c r="JFQ316" s="130"/>
      <c r="JFU316" s="130"/>
      <c r="JFY316" s="130"/>
      <c r="JGC316" s="130"/>
      <c r="JGG316" s="130"/>
      <c r="JGK316" s="130"/>
      <c r="JGO316" s="130"/>
      <c r="JGS316" s="130"/>
      <c r="JGW316" s="130"/>
      <c r="JHA316" s="130"/>
      <c r="JHE316" s="130"/>
      <c r="JHI316" s="130"/>
      <c r="JHM316" s="130"/>
      <c r="JHQ316" s="130"/>
      <c r="JHU316" s="130"/>
      <c r="JHY316" s="130"/>
      <c r="JIC316" s="130"/>
      <c r="JIG316" s="130"/>
      <c r="JIK316" s="130"/>
      <c r="JIO316" s="130"/>
      <c r="JIS316" s="130"/>
      <c r="JIW316" s="130"/>
      <c r="JJA316" s="130"/>
      <c r="JJE316" s="130"/>
      <c r="JJI316" s="130"/>
      <c r="JJM316" s="130"/>
      <c r="JJQ316" s="130"/>
      <c r="JJU316" s="130"/>
      <c r="JJY316" s="130"/>
      <c r="JKC316" s="130"/>
      <c r="JKG316" s="130"/>
      <c r="JKK316" s="130"/>
      <c r="JKO316" s="130"/>
      <c r="JKS316" s="130"/>
      <c r="JKW316" s="130"/>
      <c r="JLA316" s="130"/>
      <c r="JLE316" s="130"/>
      <c r="JLI316" s="130"/>
      <c r="JLM316" s="130"/>
      <c r="JLQ316" s="130"/>
      <c r="JLU316" s="130"/>
      <c r="JLY316" s="130"/>
      <c r="JMC316" s="130"/>
      <c r="JMG316" s="130"/>
      <c r="JMK316" s="130"/>
      <c r="JMO316" s="130"/>
      <c r="JMS316" s="130"/>
      <c r="JMW316" s="130"/>
      <c r="JNA316" s="130"/>
      <c r="JNE316" s="130"/>
      <c r="JNI316" s="130"/>
      <c r="JNM316" s="130"/>
      <c r="JNQ316" s="130"/>
      <c r="JNU316" s="130"/>
      <c r="JNY316" s="130"/>
      <c r="JOC316" s="130"/>
      <c r="JOG316" s="130"/>
      <c r="JOK316" s="130"/>
      <c r="JOO316" s="130"/>
      <c r="JOS316" s="130"/>
      <c r="JOW316" s="130"/>
      <c r="JPA316" s="130"/>
      <c r="JPE316" s="130"/>
      <c r="JPI316" s="130"/>
      <c r="JPM316" s="130"/>
      <c r="JPQ316" s="130"/>
      <c r="JPU316" s="130"/>
      <c r="JPY316" s="130"/>
      <c r="JQC316" s="130"/>
      <c r="JQG316" s="130"/>
      <c r="JQK316" s="130"/>
      <c r="JQO316" s="130"/>
      <c r="JQS316" s="130"/>
      <c r="JQW316" s="130"/>
      <c r="JRA316" s="130"/>
      <c r="JRE316" s="130"/>
      <c r="JRI316" s="130"/>
      <c r="JRM316" s="130"/>
      <c r="JRQ316" s="130"/>
      <c r="JRU316" s="130"/>
      <c r="JRY316" s="130"/>
      <c r="JSC316" s="130"/>
      <c r="JSG316" s="130"/>
      <c r="JSK316" s="130"/>
      <c r="JSO316" s="130"/>
      <c r="JSS316" s="130"/>
      <c r="JSW316" s="130"/>
      <c r="JTA316" s="130"/>
      <c r="JTE316" s="130"/>
      <c r="JTI316" s="130"/>
      <c r="JTM316" s="130"/>
      <c r="JTQ316" s="130"/>
      <c r="JTU316" s="130"/>
      <c r="JTY316" s="130"/>
      <c r="JUC316" s="130"/>
      <c r="JUG316" s="130"/>
      <c r="JUK316" s="130"/>
      <c r="JUO316" s="130"/>
      <c r="JUS316" s="130"/>
      <c r="JUW316" s="130"/>
      <c r="JVA316" s="130"/>
      <c r="JVE316" s="130"/>
      <c r="JVI316" s="130"/>
      <c r="JVM316" s="130"/>
      <c r="JVQ316" s="130"/>
      <c r="JVU316" s="130"/>
      <c r="JVY316" s="130"/>
      <c r="JWC316" s="130"/>
      <c r="JWG316" s="130"/>
      <c r="JWK316" s="130"/>
      <c r="JWO316" s="130"/>
      <c r="JWS316" s="130"/>
      <c r="JWW316" s="130"/>
      <c r="JXA316" s="130"/>
      <c r="JXE316" s="130"/>
      <c r="JXI316" s="130"/>
      <c r="JXM316" s="130"/>
      <c r="JXQ316" s="130"/>
      <c r="JXU316" s="130"/>
      <c r="JXY316" s="130"/>
      <c r="JYC316" s="130"/>
      <c r="JYG316" s="130"/>
      <c r="JYK316" s="130"/>
      <c r="JYO316" s="130"/>
      <c r="JYS316" s="130"/>
      <c r="JYW316" s="130"/>
      <c r="JZA316" s="130"/>
      <c r="JZE316" s="130"/>
      <c r="JZI316" s="130"/>
      <c r="JZM316" s="130"/>
      <c r="JZQ316" s="130"/>
      <c r="JZU316" s="130"/>
      <c r="JZY316" s="130"/>
      <c r="KAC316" s="130"/>
      <c r="KAG316" s="130"/>
      <c r="KAK316" s="130"/>
      <c r="KAO316" s="130"/>
      <c r="KAS316" s="130"/>
      <c r="KAW316" s="130"/>
      <c r="KBA316" s="130"/>
      <c r="KBE316" s="130"/>
      <c r="KBI316" s="130"/>
      <c r="KBM316" s="130"/>
      <c r="KBQ316" s="130"/>
      <c r="KBU316" s="130"/>
      <c r="KBY316" s="130"/>
      <c r="KCC316" s="130"/>
      <c r="KCG316" s="130"/>
      <c r="KCK316" s="130"/>
      <c r="KCO316" s="130"/>
      <c r="KCS316" s="130"/>
      <c r="KCW316" s="130"/>
      <c r="KDA316" s="130"/>
      <c r="KDE316" s="130"/>
      <c r="KDI316" s="130"/>
      <c r="KDM316" s="130"/>
      <c r="KDQ316" s="130"/>
      <c r="KDU316" s="130"/>
      <c r="KDY316" s="130"/>
      <c r="KEC316" s="130"/>
      <c r="KEG316" s="130"/>
      <c r="KEK316" s="130"/>
      <c r="KEO316" s="130"/>
      <c r="KES316" s="130"/>
      <c r="KEW316" s="130"/>
      <c r="KFA316" s="130"/>
      <c r="KFE316" s="130"/>
      <c r="KFI316" s="130"/>
      <c r="KFM316" s="130"/>
      <c r="KFQ316" s="130"/>
      <c r="KFU316" s="130"/>
      <c r="KFY316" s="130"/>
      <c r="KGC316" s="130"/>
      <c r="KGG316" s="130"/>
      <c r="KGK316" s="130"/>
      <c r="KGO316" s="130"/>
      <c r="KGS316" s="130"/>
      <c r="KGW316" s="130"/>
      <c r="KHA316" s="130"/>
      <c r="KHE316" s="130"/>
      <c r="KHI316" s="130"/>
      <c r="KHM316" s="130"/>
      <c r="KHQ316" s="130"/>
      <c r="KHU316" s="130"/>
      <c r="KHY316" s="130"/>
      <c r="KIC316" s="130"/>
      <c r="KIG316" s="130"/>
      <c r="KIK316" s="130"/>
      <c r="KIO316" s="130"/>
      <c r="KIS316" s="130"/>
      <c r="KIW316" s="130"/>
      <c r="KJA316" s="130"/>
      <c r="KJE316" s="130"/>
      <c r="KJI316" s="130"/>
      <c r="KJM316" s="130"/>
      <c r="KJQ316" s="130"/>
      <c r="KJU316" s="130"/>
      <c r="KJY316" s="130"/>
      <c r="KKC316" s="130"/>
      <c r="KKG316" s="130"/>
      <c r="KKK316" s="130"/>
      <c r="KKO316" s="130"/>
      <c r="KKS316" s="130"/>
      <c r="KKW316" s="130"/>
      <c r="KLA316" s="130"/>
      <c r="KLE316" s="130"/>
      <c r="KLI316" s="130"/>
      <c r="KLM316" s="130"/>
      <c r="KLQ316" s="130"/>
      <c r="KLU316" s="130"/>
      <c r="KLY316" s="130"/>
      <c r="KMC316" s="130"/>
      <c r="KMG316" s="130"/>
      <c r="KMK316" s="130"/>
      <c r="KMO316" s="130"/>
      <c r="KMS316" s="130"/>
      <c r="KMW316" s="130"/>
      <c r="KNA316" s="130"/>
      <c r="KNE316" s="130"/>
      <c r="KNI316" s="130"/>
      <c r="KNM316" s="130"/>
      <c r="KNQ316" s="130"/>
      <c r="KNU316" s="130"/>
      <c r="KNY316" s="130"/>
      <c r="KOC316" s="130"/>
      <c r="KOG316" s="130"/>
      <c r="KOK316" s="130"/>
      <c r="KOO316" s="130"/>
      <c r="KOS316" s="130"/>
      <c r="KOW316" s="130"/>
      <c r="KPA316" s="130"/>
      <c r="KPE316" s="130"/>
      <c r="KPI316" s="130"/>
      <c r="KPM316" s="130"/>
      <c r="KPQ316" s="130"/>
      <c r="KPU316" s="130"/>
      <c r="KPY316" s="130"/>
      <c r="KQC316" s="130"/>
      <c r="KQG316" s="130"/>
      <c r="KQK316" s="130"/>
      <c r="KQO316" s="130"/>
      <c r="KQS316" s="130"/>
      <c r="KQW316" s="130"/>
      <c r="KRA316" s="130"/>
      <c r="KRE316" s="130"/>
      <c r="KRI316" s="130"/>
      <c r="KRM316" s="130"/>
      <c r="KRQ316" s="130"/>
      <c r="KRU316" s="130"/>
      <c r="KRY316" s="130"/>
      <c r="KSC316" s="130"/>
      <c r="KSG316" s="130"/>
      <c r="KSK316" s="130"/>
      <c r="KSO316" s="130"/>
      <c r="KSS316" s="130"/>
      <c r="KSW316" s="130"/>
      <c r="KTA316" s="130"/>
      <c r="KTE316" s="130"/>
      <c r="KTI316" s="130"/>
      <c r="KTM316" s="130"/>
      <c r="KTQ316" s="130"/>
      <c r="KTU316" s="130"/>
      <c r="KTY316" s="130"/>
      <c r="KUC316" s="130"/>
      <c r="KUG316" s="130"/>
      <c r="KUK316" s="130"/>
      <c r="KUO316" s="130"/>
      <c r="KUS316" s="130"/>
      <c r="KUW316" s="130"/>
      <c r="KVA316" s="130"/>
      <c r="KVE316" s="130"/>
      <c r="KVI316" s="130"/>
      <c r="KVM316" s="130"/>
      <c r="KVQ316" s="130"/>
      <c r="KVU316" s="130"/>
      <c r="KVY316" s="130"/>
      <c r="KWC316" s="130"/>
      <c r="KWG316" s="130"/>
      <c r="KWK316" s="130"/>
      <c r="KWO316" s="130"/>
      <c r="KWS316" s="130"/>
      <c r="KWW316" s="130"/>
      <c r="KXA316" s="130"/>
      <c r="KXE316" s="130"/>
      <c r="KXI316" s="130"/>
      <c r="KXM316" s="130"/>
      <c r="KXQ316" s="130"/>
      <c r="KXU316" s="130"/>
      <c r="KXY316" s="130"/>
      <c r="KYC316" s="130"/>
      <c r="KYG316" s="130"/>
      <c r="KYK316" s="130"/>
      <c r="KYO316" s="130"/>
      <c r="KYS316" s="130"/>
      <c r="KYW316" s="130"/>
      <c r="KZA316" s="130"/>
      <c r="KZE316" s="130"/>
      <c r="KZI316" s="130"/>
      <c r="KZM316" s="130"/>
      <c r="KZQ316" s="130"/>
      <c r="KZU316" s="130"/>
      <c r="KZY316" s="130"/>
      <c r="LAC316" s="130"/>
      <c r="LAG316" s="130"/>
      <c r="LAK316" s="130"/>
      <c r="LAO316" s="130"/>
      <c r="LAS316" s="130"/>
      <c r="LAW316" s="130"/>
      <c r="LBA316" s="130"/>
      <c r="LBE316" s="130"/>
      <c r="LBI316" s="130"/>
      <c r="LBM316" s="130"/>
      <c r="LBQ316" s="130"/>
      <c r="LBU316" s="130"/>
      <c r="LBY316" s="130"/>
      <c r="LCC316" s="130"/>
      <c r="LCG316" s="130"/>
      <c r="LCK316" s="130"/>
      <c r="LCO316" s="130"/>
      <c r="LCS316" s="130"/>
      <c r="LCW316" s="130"/>
      <c r="LDA316" s="130"/>
      <c r="LDE316" s="130"/>
      <c r="LDI316" s="130"/>
      <c r="LDM316" s="130"/>
      <c r="LDQ316" s="130"/>
      <c r="LDU316" s="130"/>
      <c r="LDY316" s="130"/>
      <c r="LEC316" s="130"/>
      <c r="LEG316" s="130"/>
      <c r="LEK316" s="130"/>
      <c r="LEO316" s="130"/>
      <c r="LES316" s="130"/>
      <c r="LEW316" s="130"/>
      <c r="LFA316" s="130"/>
      <c r="LFE316" s="130"/>
      <c r="LFI316" s="130"/>
      <c r="LFM316" s="130"/>
      <c r="LFQ316" s="130"/>
      <c r="LFU316" s="130"/>
      <c r="LFY316" s="130"/>
      <c r="LGC316" s="130"/>
      <c r="LGG316" s="130"/>
      <c r="LGK316" s="130"/>
      <c r="LGO316" s="130"/>
      <c r="LGS316" s="130"/>
      <c r="LGW316" s="130"/>
      <c r="LHA316" s="130"/>
      <c r="LHE316" s="130"/>
      <c r="LHI316" s="130"/>
      <c r="LHM316" s="130"/>
      <c r="LHQ316" s="130"/>
      <c r="LHU316" s="130"/>
      <c r="LHY316" s="130"/>
      <c r="LIC316" s="130"/>
      <c r="LIG316" s="130"/>
      <c r="LIK316" s="130"/>
      <c r="LIO316" s="130"/>
      <c r="LIS316" s="130"/>
      <c r="LIW316" s="130"/>
      <c r="LJA316" s="130"/>
      <c r="LJE316" s="130"/>
      <c r="LJI316" s="130"/>
      <c r="LJM316" s="130"/>
      <c r="LJQ316" s="130"/>
      <c r="LJU316" s="130"/>
      <c r="LJY316" s="130"/>
      <c r="LKC316" s="130"/>
      <c r="LKG316" s="130"/>
      <c r="LKK316" s="130"/>
      <c r="LKO316" s="130"/>
      <c r="LKS316" s="130"/>
      <c r="LKW316" s="130"/>
      <c r="LLA316" s="130"/>
      <c r="LLE316" s="130"/>
      <c r="LLI316" s="130"/>
      <c r="LLM316" s="130"/>
      <c r="LLQ316" s="130"/>
      <c r="LLU316" s="130"/>
      <c r="LLY316" s="130"/>
      <c r="LMC316" s="130"/>
      <c r="LMG316" s="130"/>
      <c r="LMK316" s="130"/>
      <c r="LMO316" s="130"/>
      <c r="LMS316" s="130"/>
      <c r="LMW316" s="130"/>
      <c r="LNA316" s="130"/>
      <c r="LNE316" s="130"/>
      <c r="LNI316" s="130"/>
      <c r="LNM316" s="130"/>
      <c r="LNQ316" s="130"/>
      <c r="LNU316" s="130"/>
      <c r="LNY316" s="130"/>
      <c r="LOC316" s="130"/>
      <c r="LOG316" s="130"/>
      <c r="LOK316" s="130"/>
      <c r="LOO316" s="130"/>
      <c r="LOS316" s="130"/>
      <c r="LOW316" s="130"/>
      <c r="LPA316" s="130"/>
      <c r="LPE316" s="130"/>
      <c r="LPI316" s="130"/>
      <c r="LPM316" s="130"/>
      <c r="LPQ316" s="130"/>
      <c r="LPU316" s="130"/>
      <c r="LPY316" s="130"/>
      <c r="LQC316" s="130"/>
      <c r="LQG316" s="130"/>
      <c r="LQK316" s="130"/>
      <c r="LQO316" s="130"/>
      <c r="LQS316" s="130"/>
      <c r="LQW316" s="130"/>
      <c r="LRA316" s="130"/>
      <c r="LRE316" s="130"/>
      <c r="LRI316" s="130"/>
      <c r="LRM316" s="130"/>
      <c r="LRQ316" s="130"/>
      <c r="LRU316" s="130"/>
      <c r="LRY316" s="130"/>
      <c r="LSC316" s="130"/>
      <c r="LSG316" s="130"/>
      <c r="LSK316" s="130"/>
      <c r="LSO316" s="130"/>
      <c r="LSS316" s="130"/>
      <c r="LSW316" s="130"/>
      <c r="LTA316" s="130"/>
      <c r="LTE316" s="130"/>
      <c r="LTI316" s="130"/>
      <c r="LTM316" s="130"/>
      <c r="LTQ316" s="130"/>
      <c r="LTU316" s="130"/>
      <c r="LTY316" s="130"/>
      <c r="LUC316" s="130"/>
      <c r="LUG316" s="130"/>
      <c r="LUK316" s="130"/>
      <c r="LUO316" s="130"/>
      <c r="LUS316" s="130"/>
      <c r="LUW316" s="130"/>
      <c r="LVA316" s="130"/>
      <c r="LVE316" s="130"/>
      <c r="LVI316" s="130"/>
      <c r="LVM316" s="130"/>
      <c r="LVQ316" s="130"/>
      <c r="LVU316" s="130"/>
      <c r="LVY316" s="130"/>
      <c r="LWC316" s="130"/>
      <c r="LWG316" s="130"/>
      <c r="LWK316" s="130"/>
      <c r="LWO316" s="130"/>
      <c r="LWS316" s="130"/>
      <c r="LWW316" s="130"/>
      <c r="LXA316" s="130"/>
      <c r="LXE316" s="130"/>
      <c r="LXI316" s="130"/>
      <c r="LXM316" s="130"/>
      <c r="LXQ316" s="130"/>
      <c r="LXU316" s="130"/>
      <c r="LXY316" s="130"/>
      <c r="LYC316" s="130"/>
      <c r="LYG316" s="130"/>
      <c r="LYK316" s="130"/>
      <c r="LYO316" s="130"/>
      <c r="LYS316" s="130"/>
      <c r="LYW316" s="130"/>
      <c r="LZA316" s="130"/>
      <c r="LZE316" s="130"/>
      <c r="LZI316" s="130"/>
      <c r="LZM316" s="130"/>
      <c r="LZQ316" s="130"/>
      <c r="LZU316" s="130"/>
      <c r="LZY316" s="130"/>
      <c r="MAC316" s="130"/>
      <c r="MAG316" s="130"/>
      <c r="MAK316" s="130"/>
      <c r="MAO316" s="130"/>
      <c r="MAS316" s="130"/>
      <c r="MAW316" s="130"/>
      <c r="MBA316" s="130"/>
      <c r="MBE316" s="130"/>
      <c r="MBI316" s="130"/>
      <c r="MBM316" s="130"/>
      <c r="MBQ316" s="130"/>
      <c r="MBU316" s="130"/>
      <c r="MBY316" s="130"/>
      <c r="MCC316" s="130"/>
      <c r="MCG316" s="130"/>
      <c r="MCK316" s="130"/>
      <c r="MCO316" s="130"/>
      <c r="MCS316" s="130"/>
      <c r="MCW316" s="130"/>
      <c r="MDA316" s="130"/>
      <c r="MDE316" s="130"/>
      <c r="MDI316" s="130"/>
      <c r="MDM316" s="130"/>
      <c r="MDQ316" s="130"/>
      <c r="MDU316" s="130"/>
      <c r="MDY316" s="130"/>
      <c r="MEC316" s="130"/>
      <c r="MEG316" s="130"/>
      <c r="MEK316" s="130"/>
      <c r="MEO316" s="130"/>
      <c r="MES316" s="130"/>
      <c r="MEW316" s="130"/>
      <c r="MFA316" s="130"/>
      <c r="MFE316" s="130"/>
      <c r="MFI316" s="130"/>
      <c r="MFM316" s="130"/>
      <c r="MFQ316" s="130"/>
      <c r="MFU316" s="130"/>
      <c r="MFY316" s="130"/>
      <c r="MGC316" s="130"/>
      <c r="MGG316" s="130"/>
      <c r="MGK316" s="130"/>
      <c r="MGO316" s="130"/>
      <c r="MGS316" s="130"/>
      <c r="MGW316" s="130"/>
      <c r="MHA316" s="130"/>
      <c r="MHE316" s="130"/>
      <c r="MHI316" s="130"/>
      <c r="MHM316" s="130"/>
      <c r="MHQ316" s="130"/>
      <c r="MHU316" s="130"/>
      <c r="MHY316" s="130"/>
      <c r="MIC316" s="130"/>
      <c r="MIG316" s="130"/>
      <c r="MIK316" s="130"/>
      <c r="MIO316" s="130"/>
      <c r="MIS316" s="130"/>
      <c r="MIW316" s="130"/>
      <c r="MJA316" s="130"/>
      <c r="MJE316" s="130"/>
      <c r="MJI316" s="130"/>
      <c r="MJM316" s="130"/>
      <c r="MJQ316" s="130"/>
      <c r="MJU316" s="130"/>
      <c r="MJY316" s="130"/>
      <c r="MKC316" s="130"/>
      <c r="MKG316" s="130"/>
      <c r="MKK316" s="130"/>
      <c r="MKO316" s="130"/>
      <c r="MKS316" s="130"/>
      <c r="MKW316" s="130"/>
      <c r="MLA316" s="130"/>
      <c r="MLE316" s="130"/>
      <c r="MLI316" s="130"/>
      <c r="MLM316" s="130"/>
      <c r="MLQ316" s="130"/>
      <c r="MLU316" s="130"/>
      <c r="MLY316" s="130"/>
      <c r="MMC316" s="130"/>
      <c r="MMG316" s="130"/>
      <c r="MMK316" s="130"/>
      <c r="MMO316" s="130"/>
      <c r="MMS316" s="130"/>
      <c r="MMW316" s="130"/>
      <c r="MNA316" s="130"/>
      <c r="MNE316" s="130"/>
      <c r="MNI316" s="130"/>
      <c r="MNM316" s="130"/>
      <c r="MNQ316" s="130"/>
      <c r="MNU316" s="130"/>
      <c r="MNY316" s="130"/>
      <c r="MOC316" s="130"/>
      <c r="MOG316" s="130"/>
      <c r="MOK316" s="130"/>
      <c r="MOO316" s="130"/>
      <c r="MOS316" s="130"/>
      <c r="MOW316" s="130"/>
      <c r="MPA316" s="130"/>
      <c r="MPE316" s="130"/>
      <c r="MPI316" s="130"/>
      <c r="MPM316" s="130"/>
      <c r="MPQ316" s="130"/>
      <c r="MPU316" s="130"/>
      <c r="MPY316" s="130"/>
      <c r="MQC316" s="130"/>
      <c r="MQG316" s="130"/>
      <c r="MQK316" s="130"/>
      <c r="MQO316" s="130"/>
      <c r="MQS316" s="130"/>
      <c r="MQW316" s="130"/>
      <c r="MRA316" s="130"/>
      <c r="MRE316" s="130"/>
      <c r="MRI316" s="130"/>
      <c r="MRM316" s="130"/>
      <c r="MRQ316" s="130"/>
      <c r="MRU316" s="130"/>
      <c r="MRY316" s="130"/>
      <c r="MSC316" s="130"/>
      <c r="MSG316" s="130"/>
      <c r="MSK316" s="130"/>
      <c r="MSO316" s="130"/>
      <c r="MSS316" s="130"/>
      <c r="MSW316" s="130"/>
      <c r="MTA316" s="130"/>
      <c r="MTE316" s="130"/>
      <c r="MTI316" s="130"/>
      <c r="MTM316" s="130"/>
      <c r="MTQ316" s="130"/>
      <c r="MTU316" s="130"/>
      <c r="MTY316" s="130"/>
      <c r="MUC316" s="130"/>
      <c r="MUG316" s="130"/>
      <c r="MUK316" s="130"/>
      <c r="MUO316" s="130"/>
      <c r="MUS316" s="130"/>
      <c r="MUW316" s="130"/>
      <c r="MVA316" s="130"/>
      <c r="MVE316" s="130"/>
      <c r="MVI316" s="130"/>
      <c r="MVM316" s="130"/>
      <c r="MVQ316" s="130"/>
      <c r="MVU316" s="130"/>
      <c r="MVY316" s="130"/>
      <c r="MWC316" s="130"/>
      <c r="MWG316" s="130"/>
      <c r="MWK316" s="130"/>
      <c r="MWO316" s="130"/>
      <c r="MWS316" s="130"/>
      <c r="MWW316" s="130"/>
      <c r="MXA316" s="130"/>
      <c r="MXE316" s="130"/>
      <c r="MXI316" s="130"/>
      <c r="MXM316" s="130"/>
      <c r="MXQ316" s="130"/>
      <c r="MXU316" s="130"/>
      <c r="MXY316" s="130"/>
      <c r="MYC316" s="130"/>
      <c r="MYG316" s="130"/>
      <c r="MYK316" s="130"/>
      <c r="MYO316" s="130"/>
      <c r="MYS316" s="130"/>
      <c r="MYW316" s="130"/>
      <c r="MZA316" s="130"/>
      <c r="MZE316" s="130"/>
      <c r="MZI316" s="130"/>
      <c r="MZM316" s="130"/>
      <c r="MZQ316" s="130"/>
      <c r="MZU316" s="130"/>
      <c r="MZY316" s="130"/>
      <c r="NAC316" s="130"/>
      <c r="NAG316" s="130"/>
      <c r="NAK316" s="130"/>
      <c r="NAO316" s="130"/>
      <c r="NAS316" s="130"/>
      <c r="NAW316" s="130"/>
      <c r="NBA316" s="130"/>
      <c r="NBE316" s="130"/>
      <c r="NBI316" s="130"/>
      <c r="NBM316" s="130"/>
      <c r="NBQ316" s="130"/>
      <c r="NBU316" s="130"/>
      <c r="NBY316" s="130"/>
      <c r="NCC316" s="130"/>
      <c r="NCG316" s="130"/>
      <c r="NCK316" s="130"/>
      <c r="NCO316" s="130"/>
      <c r="NCS316" s="130"/>
      <c r="NCW316" s="130"/>
      <c r="NDA316" s="130"/>
      <c r="NDE316" s="130"/>
      <c r="NDI316" s="130"/>
      <c r="NDM316" s="130"/>
      <c r="NDQ316" s="130"/>
      <c r="NDU316" s="130"/>
      <c r="NDY316" s="130"/>
      <c r="NEC316" s="130"/>
      <c r="NEG316" s="130"/>
      <c r="NEK316" s="130"/>
      <c r="NEO316" s="130"/>
      <c r="NES316" s="130"/>
      <c r="NEW316" s="130"/>
      <c r="NFA316" s="130"/>
      <c r="NFE316" s="130"/>
      <c r="NFI316" s="130"/>
      <c r="NFM316" s="130"/>
      <c r="NFQ316" s="130"/>
      <c r="NFU316" s="130"/>
      <c r="NFY316" s="130"/>
      <c r="NGC316" s="130"/>
      <c r="NGG316" s="130"/>
      <c r="NGK316" s="130"/>
      <c r="NGO316" s="130"/>
      <c r="NGS316" s="130"/>
      <c r="NGW316" s="130"/>
      <c r="NHA316" s="130"/>
      <c r="NHE316" s="130"/>
      <c r="NHI316" s="130"/>
      <c r="NHM316" s="130"/>
      <c r="NHQ316" s="130"/>
      <c r="NHU316" s="130"/>
      <c r="NHY316" s="130"/>
      <c r="NIC316" s="130"/>
      <c r="NIG316" s="130"/>
      <c r="NIK316" s="130"/>
      <c r="NIO316" s="130"/>
      <c r="NIS316" s="130"/>
      <c r="NIW316" s="130"/>
      <c r="NJA316" s="130"/>
      <c r="NJE316" s="130"/>
      <c r="NJI316" s="130"/>
      <c r="NJM316" s="130"/>
      <c r="NJQ316" s="130"/>
      <c r="NJU316" s="130"/>
      <c r="NJY316" s="130"/>
      <c r="NKC316" s="130"/>
      <c r="NKG316" s="130"/>
      <c r="NKK316" s="130"/>
      <c r="NKO316" s="130"/>
      <c r="NKS316" s="130"/>
      <c r="NKW316" s="130"/>
      <c r="NLA316" s="130"/>
      <c r="NLE316" s="130"/>
      <c r="NLI316" s="130"/>
      <c r="NLM316" s="130"/>
      <c r="NLQ316" s="130"/>
      <c r="NLU316" s="130"/>
      <c r="NLY316" s="130"/>
      <c r="NMC316" s="130"/>
      <c r="NMG316" s="130"/>
      <c r="NMK316" s="130"/>
      <c r="NMO316" s="130"/>
      <c r="NMS316" s="130"/>
      <c r="NMW316" s="130"/>
      <c r="NNA316" s="130"/>
      <c r="NNE316" s="130"/>
      <c r="NNI316" s="130"/>
      <c r="NNM316" s="130"/>
      <c r="NNQ316" s="130"/>
      <c r="NNU316" s="130"/>
      <c r="NNY316" s="130"/>
      <c r="NOC316" s="130"/>
      <c r="NOG316" s="130"/>
      <c r="NOK316" s="130"/>
      <c r="NOO316" s="130"/>
      <c r="NOS316" s="130"/>
      <c r="NOW316" s="130"/>
      <c r="NPA316" s="130"/>
      <c r="NPE316" s="130"/>
      <c r="NPI316" s="130"/>
      <c r="NPM316" s="130"/>
      <c r="NPQ316" s="130"/>
      <c r="NPU316" s="130"/>
      <c r="NPY316" s="130"/>
      <c r="NQC316" s="130"/>
      <c r="NQG316" s="130"/>
      <c r="NQK316" s="130"/>
      <c r="NQO316" s="130"/>
      <c r="NQS316" s="130"/>
      <c r="NQW316" s="130"/>
      <c r="NRA316" s="130"/>
      <c r="NRE316" s="130"/>
      <c r="NRI316" s="130"/>
      <c r="NRM316" s="130"/>
      <c r="NRQ316" s="130"/>
      <c r="NRU316" s="130"/>
      <c r="NRY316" s="130"/>
      <c r="NSC316" s="130"/>
      <c r="NSG316" s="130"/>
      <c r="NSK316" s="130"/>
      <c r="NSO316" s="130"/>
      <c r="NSS316" s="130"/>
      <c r="NSW316" s="130"/>
      <c r="NTA316" s="130"/>
      <c r="NTE316" s="130"/>
      <c r="NTI316" s="130"/>
      <c r="NTM316" s="130"/>
      <c r="NTQ316" s="130"/>
      <c r="NTU316" s="130"/>
      <c r="NTY316" s="130"/>
      <c r="NUC316" s="130"/>
      <c r="NUG316" s="130"/>
      <c r="NUK316" s="130"/>
      <c r="NUO316" s="130"/>
      <c r="NUS316" s="130"/>
      <c r="NUW316" s="130"/>
      <c r="NVA316" s="130"/>
      <c r="NVE316" s="130"/>
      <c r="NVI316" s="130"/>
      <c r="NVM316" s="130"/>
      <c r="NVQ316" s="130"/>
      <c r="NVU316" s="130"/>
      <c r="NVY316" s="130"/>
      <c r="NWC316" s="130"/>
      <c r="NWG316" s="130"/>
      <c r="NWK316" s="130"/>
      <c r="NWO316" s="130"/>
      <c r="NWS316" s="130"/>
      <c r="NWW316" s="130"/>
      <c r="NXA316" s="130"/>
      <c r="NXE316" s="130"/>
      <c r="NXI316" s="130"/>
      <c r="NXM316" s="130"/>
      <c r="NXQ316" s="130"/>
      <c r="NXU316" s="130"/>
      <c r="NXY316" s="130"/>
      <c r="NYC316" s="130"/>
      <c r="NYG316" s="130"/>
      <c r="NYK316" s="130"/>
      <c r="NYO316" s="130"/>
      <c r="NYS316" s="130"/>
      <c r="NYW316" s="130"/>
      <c r="NZA316" s="130"/>
      <c r="NZE316" s="130"/>
      <c r="NZI316" s="130"/>
      <c r="NZM316" s="130"/>
      <c r="NZQ316" s="130"/>
      <c r="NZU316" s="130"/>
      <c r="NZY316" s="130"/>
      <c r="OAC316" s="130"/>
      <c r="OAG316" s="130"/>
      <c r="OAK316" s="130"/>
      <c r="OAO316" s="130"/>
      <c r="OAS316" s="130"/>
      <c r="OAW316" s="130"/>
      <c r="OBA316" s="130"/>
      <c r="OBE316" s="130"/>
      <c r="OBI316" s="130"/>
      <c r="OBM316" s="130"/>
      <c r="OBQ316" s="130"/>
      <c r="OBU316" s="130"/>
      <c r="OBY316" s="130"/>
      <c r="OCC316" s="130"/>
      <c r="OCG316" s="130"/>
      <c r="OCK316" s="130"/>
      <c r="OCO316" s="130"/>
      <c r="OCS316" s="130"/>
      <c r="OCW316" s="130"/>
      <c r="ODA316" s="130"/>
      <c r="ODE316" s="130"/>
      <c r="ODI316" s="130"/>
      <c r="ODM316" s="130"/>
      <c r="ODQ316" s="130"/>
      <c r="ODU316" s="130"/>
      <c r="ODY316" s="130"/>
      <c r="OEC316" s="130"/>
      <c r="OEG316" s="130"/>
      <c r="OEK316" s="130"/>
      <c r="OEO316" s="130"/>
      <c r="OES316" s="130"/>
      <c r="OEW316" s="130"/>
      <c r="OFA316" s="130"/>
      <c r="OFE316" s="130"/>
      <c r="OFI316" s="130"/>
      <c r="OFM316" s="130"/>
      <c r="OFQ316" s="130"/>
      <c r="OFU316" s="130"/>
      <c r="OFY316" s="130"/>
      <c r="OGC316" s="130"/>
      <c r="OGG316" s="130"/>
      <c r="OGK316" s="130"/>
      <c r="OGO316" s="130"/>
      <c r="OGS316" s="130"/>
      <c r="OGW316" s="130"/>
      <c r="OHA316" s="130"/>
      <c r="OHE316" s="130"/>
      <c r="OHI316" s="130"/>
      <c r="OHM316" s="130"/>
      <c r="OHQ316" s="130"/>
      <c r="OHU316" s="130"/>
      <c r="OHY316" s="130"/>
      <c r="OIC316" s="130"/>
      <c r="OIG316" s="130"/>
      <c r="OIK316" s="130"/>
      <c r="OIO316" s="130"/>
      <c r="OIS316" s="130"/>
      <c r="OIW316" s="130"/>
      <c r="OJA316" s="130"/>
      <c r="OJE316" s="130"/>
      <c r="OJI316" s="130"/>
      <c r="OJM316" s="130"/>
      <c r="OJQ316" s="130"/>
      <c r="OJU316" s="130"/>
      <c r="OJY316" s="130"/>
      <c r="OKC316" s="130"/>
      <c r="OKG316" s="130"/>
      <c r="OKK316" s="130"/>
      <c r="OKO316" s="130"/>
      <c r="OKS316" s="130"/>
      <c r="OKW316" s="130"/>
      <c r="OLA316" s="130"/>
      <c r="OLE316" s="130"/>
      <c r="OLI316" s="130"/>
      <c r="OLM316" s="130"/>
      <c r="OLQ316" s="130"/>
      <c r="OLU316" s="130"/>
      <c r="OLY316" s="130"/>
      <c r="OMC316" s="130"/>
      <c r="OMG316" s="130"/>
      <c r="OMK316" s="130"/>
      <c r="OMO316" s="130"/>
      <c r="OMS316" s="130"/>
      <c r="OMW316" s="130"/>
      <c r="ONA316" s="130"/>
      <c r="ONE316" s="130"/>
      <c r="ONI316" s="130"/>
      <c r="ONM316" s="130"/>
      <c r="ONQ316" s="130"/>
      <c r="ONU316" s="130"/>
      <c r="ONY316" s="130"/>
      <c r="OOC316" s="130"/>
      <c r="OOG316" s="130"/>
      <c r="OOK316" s="130"/>
      <c r="OOO316" s="130"/>
      <c r="OOS316" s="130"/>
      <c r="OOW316" s="130"/>
      <c r="OPA316" s="130"/>
      <c r="OPE316" s="130"/>
      <c r="OPI316" s="130"/>
      <c r="OPM316" s="130"/>
      <c r="OPQ316" s="130"/>
      <c r="OPU316" s="130"/>
      <c r="OPY316" s="130"/>
      <c r="OQC316" s="130"/>
      <c r="OQG316" s="130"/>
      <c r="OQK316" s="130"/>
      <c r="OQO316" s="130"/>
      <c r="OQS316" s="130"/>
      <c r="OQW316" s="130"/>
      <c r="ORA316" s="130"/>
      <c r="ORE316" s="130"/>
      <c r="ORI316" s="130"/>
      <c r="ORM316" s="130"/>
      <c r="ORQ316" s="130"/>
      <c r="ORU316" s="130"/>
      <c r="ORY316" s="130"/>
      <c r="OSC316" s="130"/>
      <c r="OSG316" s="130"/>
      <c r="OSK316" s="130"/>
      <c r="OSO316" s="130"/>
      <c r="OSS316" s="130"/>
      <c r="OSW316" s="130"/>
      <c r="OTA316" s="130"/>
      <c r="OTE316" s="130"/>
      <c r="OTI316" s="130"/>
      <c r="OTM316" s="130"/>
      <c r="OTQ316" s="130"/>
      <c r="OTU316" s="130"/>
      <c r="OTY316" s="130"/>
      <c r="OUC316" s="130"/>
      <c r="OUG316" s="130"/>
      <c r="OUK316" s="130"/>
      <c r="OUO316" s="130"/>
      <c r="OUS316" s="130"/>
      <c r="OUW316" s="130"/>
      <c r="OVA316" s="130"/>
      <c r="OVE316" s="130"/>
      <c r="OVI316" s="130"/>
      <c r="OVM316" s="130"/>
      <c r="OVQ316" s="130"/>
      <c r="OVU316" s="130"/>
      <c r="OVY316" s="130"/>
      <c r="OWC316" s="130"/>
      <c r="OWG316" s="130"/>
      <c r="OWK316" s="130"/>
      <c r="OWO316" s="130"/>
      <c r="OWS316" s="130"/>
      <c r="OWW316" s="130"/>
      <c r="OXA316" s="130"/>
      <c r="OXE316" s="130"/>
      <c r="OXI316" s="130"/>
      <c r="OXM316" s="130"/>
      <c r="OXQ316" s="130"/>
      <c r="OXU316" s="130"/>
      <c r="OXY316" s="130"/>
      <c r="OYC316" s="130"/>
      <c r="OYG316" s="130"/>
      <c r="OYK316" s="130"/>
      <c r="OYO316" s="130"/>
      <c r="OYS316" s="130"/>
      <c r="OYW316" s="130"/>
      <c r="OZA316" s="130"/>
      <c r="OZE316" s="130"/>
      <c r="OZI316" s="130"/>
      <c r="OZM316" s="130"/>
      <c r="OZQ316" s="130"/>
      <c r="OZU316" s="130"/>
      <c r="OZY316" s="130"/>
      <c r="PAC316" s="130"/>
      <c r="PAG316" s="130"/>
      <c r="PAK316" s="130"/>
      <c r="PAO316" s="130"/>
      <c r="PAS316" s="130"/>
      <c r="PAW316" s="130"/>
      <c r="PBA316" s="130"/>
      <c r="PBE316" s="130"/>
      <c r="PBI316" s="130"/>
      <c r="PBM316" s="130"/>
      <c r="PBQ316" s="130"/>
      <c r="PBU316" s="130"/>
      <c r="PBY316" s="130"/>
      <c r="PCC316" s="130"/>
      <c r="PCG316" s="130"/>
      <c r="PCK316" s="130"/>
      <c r="PCO316" s="130"/>
      <c r="PCS316" s="130"/>
      <c r="PCW316" s="130"/>
      <c r="PDA316" s="130"/>
      <c r="PDE316" s="130"/>
      <c r="PDI316" s="130"/>
      <c r="PDM316" s="130"/>
      <c r="PDQ316" s="130"/>
      <c r="PDU316" s="130"/>
      <c r="PDY316" s="130"/>
      <c r="PEC316" s="130"/>
      <c r="PEG316" s="130"/>
      <c r="PEK316" s="130"/>
      <c r="PEO316" s="130"/>
      <c r="PES316" s="130"/>
      <c r="PEW316" s="130"/>
      <c r="PFA316" s="130"/>
      <c r="PFE316" s="130"/>
      <c r="PFI316" s="130"/>
      <c r="PFM316" s="130"/>
      <c r="PFQ316" s="130"/>
      <c r="PFU316" s="130"/>
      <c r="PFY316" s="130"/>
      <c r="PGC316" s="130"/>
      <c r="PGG316" s="130"/>
      <c r="PGK316" s="130"/>
      <c r="PGO316" s="130"/>
      <c r="PGS316" s="130"/>
      <c r="PGW316" s="130"/>
      <c r="PHA316" s="130"/>
      <c r="PHE316" s="130"/>
      <c r="PHI316" s="130"/>
      <c r="PHM316" s="130"/>
      <c r="PHQ316" s="130"/>
      <c r="PHU316" s="130"/>
      <c r="PHY316" s="130"/>
      <c r="PIC316" s="130"/>
      <c r="PIG316" s="130"/>
      <c r="PIK316" s="130"/>
      <c r="PIO316" s="130"/>
      <c r="PIS316" s="130"/>
      <c r="PIW316" s="130"/>
      <c r="PJA316" s="130"/>
      <c r="PJE316" s="130"/>
      <c r="PJI316" s="130"/>
      <c r="PJM316" s="130"/>
      <c r="PJQ316" s="130"/>
      <c r="PJU316" s="130"/>
      <c r="PJY316" s="130"/>
      <c r="PKC316" s="130"/>
      <c r="PKG316" s="130"/>
      <c r="PKK316" s="130"/>
      <c r="PKO316" s="130"/>
      <c r="PKS316" s="130"/>
      <c r="PKW316" s="130"/>
      <c r="PLA316" s="130"/>
      <c r="PLE316" s="130"/>
      <c r="PLI316" s="130"/>
      <c r="PLM316" s="130"/>
      <c r="PLQ316" s="130"/>
      <c r="PLU316" s="130"/>
      <c r="PLY316" s="130"/>
      <c r="PMC316" s="130"/>
      <c r="PMG316" s="130"/>
      <c r="PMK316" s="130"/>
      <c r="PMO316" s="130"/>
      <c r="PMS316" s="130"/>
      <c r="PMW316" s="130"/>
      <c r="PNA316" s="130"/>
      <c r="PNE316" s="130"/>
      <c r="PNI316" s="130"/>
      <c r="PNM316" s="130"/>
      <c r="PNQ316" s="130"/>
      <c r="PNU316" s="130"/>
      <c r="PNY316" s="130"/>
      <c r="POC316" s="130"/>
      <c r="POG316" s="130"/>
      <c r="POK316" s="130"/>
      <c r="POO316" s="130"/>
      <c r="POS316" s="130"/>
      <c r="POW316" s="130"/>
      <c r="PPA316" s="130"/>
      <c r="PPE316" s="130"/>
      <c r="PPI316" s="130"/>
      <c r="PPM316" s="130"/>
      <c r="PPQ316" s="130"/>
      <c r="PPU316" s="130"/>
      <c r="PPY316" s="130"/>
      <c r="PQC316" s="130"/>
      <c r="PQG316" s="130"/>
      <c r="PQK316" s="130"/>
      <c r="PQO316" s="130"/>
      <c r="PQS316" s="130"/>
      <c r="PQW316" s="130"/>
      <c r="PRA316" s="130"/>
      <c r="PRE316" s="130"/>
      <c r="PRI316" s="130"/>
      <c r="PRM316" s="130"/>
      <c r="PRQ316" s="130"/>
      <c r="PRU316" s="130"/>
      <c r="PRY316" s="130"/>
      <c r="PSC316" s="130"/>
      <c r="PSG316" s="130"/>
      <c r="PSK316" s="130"/>
      <c r="PSO316" s="130"/>
      <c r="PSS316" s="130"/>
      <c r="PSW316" s="130"/>
      <c r="PTA316" s="130"/>
      <c r="PTE316" s="130"/>
      <c r="PTI316" s="130"/>
      <c r="PTM316" s="130"/>
      <c r="PTQ316" s="130"/>
      <c r="PTU316" s="130"/>
      <c r="PTY316" s="130"/>
      <c r="PUC316" s="130"/>
      <c r="PUG316" s="130"/>
      <c r="PUK316" s="130"/>
      <c r="PUO316" s="130"/>
      <c r="PUS316" s="130"/>
      <c r="PUW316" s="130"/>
      <c r="PVA316" s="130"/>
      <c r="PVE316" s="130"/>
      <c r="PVI316" s="130"/>
      <c r="PVM316" s="130"/>
      <c r="PVQ316" s="130"/>
      <c r="PVU316" s="130"/>
      <c r="PVY316" s="130"/>
      <c r="PWC316" s="130"/>
      <c r="PWG316" s="130"/>
      <c r="PWK316" s="130"/>
      <c r="PWO316" s="130"/>
      <c r="PWS316" s="130"/>
      <c r="PWW316" s="130"/>
      <c r="PXA316" s="130"/>
      <c r="PXE316" s="130"/>
      <c r="PXI316" s="130"/>
      <c r="PXM316" s="130"/>
      <c r="PXQ316" s="130"/>
      <c r="PXU316" s="130"/>
      <c r="PXY316" s="130"/>
      <c r="PYC316" s="130"/>
      <c r="PYG316" s="130"/>
      <c r="PYK316" s="130"/>
      <c r="PYO316" s="130"/>
      <c r="PYS316" s="130"/>
      <c r="PYW316" s="130"/>
      <c r="PZA316" s="130"/>
      <c r="PZE316" s="130"/>
      <c r="PZI316" s="130"/>
      <c r="PZM316" s="130"/>
      <c r="PZQ316" s="130"/>
      <c r="PZU316" s="130"/>
      <c r="PZY316" s="130"/>
      <c r="QAC316" s="130"/>
      <c r="QAG316" s="130"/>
      <c r="QAK316" s="130"/>
      <c r="QAO316" s="130"/>
      <c r="QAS316" s="130"/>
      <c r="QAW316" s="130"/>
      <c r="QBA316" s="130"/>
      <c r="QBE316" s="130"/>
      <c r="QBI316" s="130"/>
      <c r="QBM316" s="130"/>
      <c r="QBQ316" s="130"/>
      <c r="QBU316" s="130"/>
      <c r="QBY316" s="130"/>
      <c r="QCC316" s="130"/>
      <c r="QCG316" s="130"/>
      <c r="QCK316" s="130"/>
      <c r="QCO316" s="130"/>
      <c r="QCS316" s="130"/>
      <c r="QCW316" s="130"/>
      <c r="QDA316" s="130"/>
      <c r="QDE316" s="130"/>
      <c r="QDI316" s="130"/>
      <c r="QDM316" s="130"/>
      <c r="QDQ316" s="130"/>
      <c r="QDU316" s="130"/>
      <c r="QDY316" s="130"/>
      <c r="QEC316" s="130"/>
      <c r="QEG316" s="130"/>
      <c r="QEK316" s="130"/>
      <c r="QEO316" s="130"/>
      <c r="QES316" s="130"/>
      <c r="QEW316" s="130"/>
      <c r="QFA316" s="130"/>
      <c r="QFE316" s="130"/>
      <c r="QFI316" s="130"/>
      <c r="QFM316" s="130"/>
      <c r="QFQ316" s="130"/>
      <c r="QFU316" s="130"/>
      <c r="QFY316" s="130"/>
      <c r="QGC316" s="130"/>
      <c r="QGG316" s="130"/>
      <c r="QGK316" s="130"/>
      <c r="QGO316" s="130"/>
      <c r="QGS316" s="130"/>
      <c r="QGW316" s="130"/>
      <c r="QHA316" s="130"/>
      <c r="QHE316" s="130"/>
      <c r="QHI316" s="130"/>
      <c r="QHM316" s="130"/>
      <c r="QHQ316" s="130"/>
      <c r="QHU316" s="130"/>
      <c r="QHY316" s="130"/>
      <c r="QIC316" s="130"/>
      <c r="QIG316" s="130"/>
      <c r="QIK316" s="130"/>
      <c r="QIO316" s="130"/>
      <c r="QIS316" s="130"/>
      <c r="QIW316" s="130"/>
      <c r="QJA316" s="130"/>
      <c r="QJE316" s="130"/>
      <c r="QJI316" s="130"/>
      <c r="QJM316" s="130"/>
      <c r="QJQ316" s="130"/>
      <c r="QJU316" s="130"/>
      <c r="QJY316" s="130"/>
      <c r="QKC316" s="130"/>
      <c r="QKG316" s="130"/>
      <c r="QKK316" s="130"/>
      <c r="QKO316" s="130"/>
      <c r="QKS316" s="130"/>
      <c r="QKW316" s="130"/>
      <c r="QLA316" s="130"/>
      <c r="QLE316" s="130"/>
      <c r="QLI316" s="130"/>
      <c r="QLM316" s="130"/>
      <c r="QLQ316" s="130"/>
      <c r="QLU316" s="130"/>
      <c r="QLY316" s="130"/>
      <c r="QMC316" s="130"/>
      <c r="QMG316" s="130"/>
      <c r="QMK316" s="130"/>
      <c r="QMO316" s="130"/>
      <c r="QMS316" s="130"/>
      <c r="QMW316" s="130"/>
      <c r="QNA316" s="130"/>
      <c r="QNE316" s="130"/>
      <c r="QNI316" s="130"/>
      <c r="QNM316" s="130"/>
      <c r="QNQ316" s="130"/>
      <c r="QNU316" s="130"/>
      <c r="QNY316" s="130"/>
      <c r="QOC316" s="130"/>
      <c r="QOG316" s="130"/>
      <c r="QOK316" s="130"/>
      <c r="QOO316" s="130"/>
      <c r="QOS316" s="130"/>
      <c r="QOW316" s="130"/>
      <c r="QPA316" s="130"/>
      <c r="QPE316" s="130"/>
      <c r="QPI316" s="130"/>
      <c r="QPM316" s="130"/>
      <c r="QPQ316" s="130"/>
      <c r="QPU316" s="130"/>
      <c r="QPY316" s="130"/>
      <c r="QQC316" s="130"/>
      <c r="QQG316" s="130"/>
      <c r="QQK316" s="130"/>
      <c r="QQO316" s="130"/>
      <c r="QQS316" s="130"/>
      <c r="QQW316" s="130"/>
      <c r="QRA316" s="130"/>
      <c r="QRE316" s="130"/>
      <c r="QRI316" s="130"/>
      <c r="QRM316" s="130"/>
      <c r="QRQ316" s="130"/>
      <c r="QRU316" s="130"/>
      <c r="QRY316" s="130"/>
      <c r="QSC316" s="130"/>
      <c r="QSG316" s="130"/>
      <c r="QSK316" s="130"/>
      <c r="QSO316" s="130"/>
      <c r="QSS316" s="130"/>
      <c r="QSW316" s="130"/>
      <c r="QTA316" s="130"/>
      <c r="QTE316" s="130"/>
      <c r="QTI316" s="130"/>
      <c r="QTM316" s="130"/>
      <c r="QTQ316" s="130"/>
      <c r="QTU316" s="130"/>
      <c r="QTY316" s="130"/>
      <c r="QUC316" s="130"/>
      <c r="QUG316" s="130"/>
      <c r="QUK316" s="130"/>
      <c r="QUO316" s="130"/>
      <c r="QUS316" s="130"/>
      <c r="QUW316" s="130"/>
      <c r="QVA316" s="130"/>
      <c r="QVE316" s="130"/>
      <c r="QVI316" s="130"/>
      <c r="QVM316" s="130"/>
      <c r="QVQ316" s="130"/>
      <c r="QVU316" s="130"/>
      <c r="QVY316" s="130"/>
      <c r="QWC316" s="130"/>
      <c r="QWG316" s="130"/>
      <c r="QWK316" s="130"/>
      <c r="QWO316" s="130"/>
      <c r="QWS316" s="130"/>
      <c r="QWW316" s="130"/>
      <c r="QXA316" s="130"/>
      <c r="QXE316" s="130"/>
      <c r="QXI316" s="130"/>
      <c r="QXM316" s="130"/>
      <c r="QXQ316" s="130"/>
      <c r="QXU316" s="130"/>
      <c r="QXY316" s="130"/>
      <c r="QYC316" s="130"/>
      <c r="QYG316" s="130"/>
      <c r="QYK316" s="130"/>
      <c r="QYO316" s="130"/>
      <c r="QYS316" s="130"/>
      <c r="QYW316" s="130"/>
      <c r="QZA316" s="130"/>
      <c r="QZE316" s="130"/>
      <c r="QZI316" s="130"/>
      <c r="QZM316" s="130"/>
      <c r="QZQ316" s="130"/>
      <c r="QZU316" s="130"/>
      <c r="QZY316" s="130"/>
      <c r="RAC316" s="130"/>
      <c r="RAG316" s="130"/>
      <c r="RAK316" s="130"/>
      <c r="RAO316" s="130"/>
      <c r="RAS316" s="130"/>
      <c r="RAW316" s="130"/>
      <c r="RBA316" s="130"/>
      <c r="RBE316" s="130"/>
      <c r="RBI316" s="130"/>
      <c r="RBM316" s="130"/>
      <c r="RBQ316" s="130"/>
      <c r="RBU316" s="130"/>
      <c r="RBY316" s="130"/>
      <c r="RCC316" s="130"/>
      <c r="RCG316" s="130"/>
      <c r="RCK316" s="130"/>
      <c r="RCO316" s="130"/>
      <c r="RCS316" s="130"/>
      <c r="RCW316" s="130"/>
      <c r="RDA316" s="130"/>
      <c r="RDE316" s="130"/>
      <c r="RDI316" s="130"/>
      <c r="RDM316" s="130"/>
      <c r="RDQ316" s="130"/>
      <c r="RDU316" s="130"/>
      <c r="RDY316" s="130"/>
      <c r="REC316" s="130"/>
      <c r="REG316" s="130"/>
      <c r="REK316" s="130"/>
      <c r="REO316" s="130"/>
      <c r="RES316" s="130"/>
      <c r="REW316" s="130"/>
      <c r="RFA316" s="130"/>
      <c r="RFE316" s="130"/>
      <c r="RFI316" s="130"/>
      <c r="RFM316" s="130"/>
      <c r="RFQ316" s="130"/>
      <c r="RFU316" s="130"/>
      <c r="RFY316" s="130"/>
      <c r="RGC316" s="130"/>
      <c r="RGG316" s="130"/>
      <c r="RGK316" s="130"/>
      <c r="RGO316" s="130"/>
      <c r="RGS316" s="130"/>
      <c r="RGW316" s="130"/>
      <c r="RHA316" s="130"/>
      <c r="RHE316" s="130"/>
      <c r="RHI316" s="130"/>
      <c r="RHM316" s="130"/>
      <c r="RHQ316" s="130"/>
      <c r="RHU316" s="130"/>
      <c r="RHY316" s="130"/>
      <c r="RIC316" s="130"/>
      <c r="RIG316" s="130"/>
      <c r="RIK316" s="130"/>
      <c r="RIO316" s="130"/>
      <c r="RIS316" s="130"/>
      <c r="RIW316" s="130"/>
      <c r="RJA316" s="130"/>
      <c r="RJE316" s="130"/>
      <c r="RJI316" s="130"/>
      <c r="RJM316" s="130"/>
      <c r="RJQ316" s="130"/>
      <c r="RJU316" s="130"/>
      <c r="RJY316" s="130"/>
      <c r="RKC316" s="130"/>
      <c r="RKG316" s="130"/>
      <c r="RKK316" s="130"/>
      <c r="RKO316" s="130"/>
      <c r="RKS316" s="130"/>
      <c r="RKW316" s="130"/>
      <c r="RLA316" s="130"/>
      <c r="RLE316" s="130"/>
      <c r="RLI316" s="130"/>
      <c r="RLM316" s="130"/>
      <c r="RLQ316" s="130"/>
      <c r="RLU316" s="130"/>
      <c r="RLY316" s="130"/>
      <c r="RMC316" s="130"/>
      <c r="RMG316" s="130"/>
      <c r="RMK316" s="130"/>
      <c r="RMO316" s="130"/>
      <c r="RMS316" s="130"/>
      <c r="RMW316" s="130"/>
      <c r="RNA316" s="130"/>
      <c r="RNE316" s="130"/>
      <c r="RNI316" s="130"/>
      <c r="RNM316" s="130"/>
      <c r="RNQ316" s="130"/>
      <c r="RNU316" s="130"/>
      <c r="RNY316" s="130"/>
      <c r="ROC316" s="130"/>
      <c r="ROG316" s="130"/>
      <c r="ROK316" s="130"/>
      <c r="ROO316" s="130"/>
      <c r="ROS316" s="130"/>
      <c r="ROW316" s="130"/>
      <c r="RPA316" s="130"/>
      <c r="RPE316" s="130"/>
      <c r="RPI316" s="130"/>
      <c r="RPM316" s="130"/>
      <c r="RPQ316" s="130"/>
      <c r="RPU316" s="130"/>
      <c r="RPY316" s="130"/>
      <c r="RQC316" s="130"/>
      <c r="RQG316" s="130"/>
      <c r="RQK316" s="130"/>
      <c r="RQO316" s="130"/>
      <c r="RQS316" s="130"/>
      <c r="RQW316" s="130"/>
      <c r="RRA316" s="130"/>
      <c r="RRE316" s="130"/>
      <c r="RRI316" s="130"/>
      <c r="RRM316" s="130"/>
      <c r="RRQ316" s="130"/>
      <c r="RRU316" s="130"/>
      <c r="RRY316" s="130"/>
      <c r="RSC316" s="130"/>
      <c r="RSG316" s="130"/>
      <c r="RSK316" s="130"/>
      <c r="RSO316" s="130"/>
      <c r="RSS316" s="130"/>
      <c r="RSW316" s="130"/>
      <c r="RTA316" s="130"/>
      <c r="RTE316" s="130"/>
      <c r="RTI316" s="130"/>
      <c r="RTM316" s="130"/>
      <c r="RTQ316" s="130"/>
      <c r="RTU316" s="130"/>
      <c r="RTY316" s="130"/>
      <c r="RUC316" s="130"/>
      <c r="RUG316" s="130"/>
      <c r="RUK316" s="130"/>
      <c r="RUO316" s="130"/>
      <c r="RUS316" s="130"/>
      <c r="RUW316" s="130"/>
      <c r="RVA316" s="130"/>
      <c r="RVE316" s="130"/>
      <c r="RVI316" s="130"/>
      <c r="RVM316" s="130"/>
      <c r="RVQ316" s="130"/>
      <c r="RVU316" s="130"/>
      <c r="RVY316" s="130"/>
      <c r="RWC316" s="130"/>
      <c r="RWG316" s="130"/>
      <c r="RWK316" s="130"/>
      <c r="RWO316" s="130"/>
      <c r="RWS316" s="130"/>
      <c r="RWW316" s="130"/>
      <c r="RXA316" s="130"/>
      <c r="RXE316" s="130"/>
      <c r="RXI316" s="130"/>
      <c r="RXM316" s="130"/>
      <c r="RXQ316" s="130"/>
      <c r="RXU316" s="130"/>
      <c r="RXY316" s="130"/>
      <c r="RYC316" s="130"/>
      <c r="RYG316" s="130"/>
      <c r="RYK316" s="130"/>
      <c r="RYO316" s="130"/>
      <c r="RYS316" s="130"/>
      <c r="RYW316" s="130"/>
      <c r="RZA316" s="130"/>
      <c r="RZE316" s="130"/>
      <c r="RZI316" s="130"/>
      <c r="RZM316" s="130"/>
      <c r="RZQ316" s="130"/>
      <c r="RZU316" s="130"/>
      <c r="RZY316" s="130"/>
      <c r="SAC316" s="130"/>
      <c r="SAG316" s="130"/>
      <c r="SAK316" s="130"/>
      <c r="SAO316" s="130"/>
      <c r="SAS316" s="130"/>
      <c r="SAW316" s="130"/>
      <c r="SBA316" s="130"/>
      <c r="SBE316" s="130"/>
      <c r="SBI316" s="130"/>
      <c r="SBM316" s="130"/>
      <c r="SBQ316" s="130"/>
      <c r="SBU316" s="130"/>
      <c r="SBY316" s="130"/>
      <c r="SCC316" s="130"/>
      <c r="SCG316" s="130"/>
      <c r="SCK316" s="130"/>
      <c r="SCO316" s="130"/>
      <c r="SCS316" s="130"/>
      <c r="SCW316" s="130"/>
      <c r="SDA316" s="130"/>
      <c r="SDE316" s="130"/>
      <c r="SDI316" s="130"/>
      <c r="SDM316" s="130"/>
      <c r="SDQ316" s="130"/>
      <c r="SDU316" s="130"/>
      <c r="SDY316" s="130"/>
      <c r="SEC316" s="130"/>
      <c r="SEG316" s="130"/>
      <c r="SEK316" s="130"/>
      <c r="SEO316" s="130"/>
      <c r="SES316" s="130"/>
      <c r="SEW316" s="130"/>
      <c r="SFA316" s="130"/>
      <c r="SFE316" s="130"/>
      <c r="SFI316" s="130"/>
      <c r="SFM316" s="130"/>
      <c r="SFQ316" s="130"/>
      <c r="SFU316" s="130"/>
      <c r="SFY316" s="130"/>
      <c r="SGC316" s="130"/>
      <c r="SGG316" s="130"/>
      <c r="SGK316" s="130"/>
      <c r="SGO316" s="130"/>
      <c r="SGS316" s="130"/>
      <c r="SGW316" s="130"/>
      <c r="SHA316" s="130"/>
      <c r="SHE316" s="130"/>
      <c r="SHI316" s="130"/>
      <c r="SHM316" s="130"/>
      <c r="SHQ316" s="130"/>
      <c r="SHU316" s="130"/>
      <c r="SHY316" s="130"/>
      <c r="SIC316" s="130"/>
      <c r="SIG316" s="130"/>
      <c r="SIK316" s="130"/>
      <c r="SIO316" s="130"/>
      <c r="SIS316" s="130"/>
      <c r="SIW316" s="130"/>
      <c r="SJA316" s="130"/>
      <c r="SJE316" s="130"/>
      <c r="SJI316" s="130"/>
      <c r="SJM316" s="130"/>
      <c r="SJQ316" s="130"/>
      <c r="SJU316" s="130"/>
      <c r="SJY316" s="130"/>
      <c r="SKC316" s="130"/>
      <c r="SKG316" s="130"/>
      <c r="SKK316" s="130"/>
      <c r="SKO316" s="130"/>
      <c r="SKS316" s="130"/>
      <c r="SKW316" s="130"/>
      <c r="SLA316" s="130"/>
      <c r="SLE316" s="130"/>
      <c r="SLI316" s="130"/>
      <c r="SLM316" s="130"/>
      <c r="SLQ316" s="130"/>
      <c r="SLU316" s="130"/>
      <c r="SLY316" s="130"/>
      <c r="SMC316" s="130"/>
      <c r="SMG316" s="130"/>
      <c r="SMK316" s="130"/>
      <c r="SMO316" s="130"/>
      <c r="SMS316" s="130"/>
      <c r="SMW316" s="130"/>
      <c r="SNA316" s="130"/>
      <c r="SNE316" s="130"/>
      <c r="SNI316" s="130"/>
      <c r="SNM316" s="130"/>
      <c r="SNQ316" s="130"/>
      <c r="SNU316" s="130"/>
      <c r="SNY316" s="130"/>
      <c r="SOC316" s="130"/>
      <c r="SOG316" s="130"/>
      <c r="SOK316" s="130"/>
      <c r="SOO316" s="130"/>
      <c r="SOS316" s="130"/>
      <c r="SOW316" s="130"/>
      <c r="SPA316" s="130"/>
      <c r="SPE316" s="130"/>
      <c r="SPI316" s="130"/>
      <c r="SPM316" s="130"/>
      <c r="SPQ316" s="130"/>
      <c r="SPU316" s="130"/>
      <c r="SPY316" s="130"/>
      <c r="SQC316" s="130"/>
      <c r="SQG316" s="130"/>
      <c r="SQK316" s="130"/>
      <c r="SQO316" s="130"/>
      <c r="SQS316" s="130"/>
      <c r="SQW316" s="130"/>
      <c r="SRA316" s="130"/>
      <c r="SRE316" s="130"/>
      <c r="SRI316" s="130"/>
      <c r="SRM316" s="130"/>
      <c r="SRQ316" s="130"/>
      <c r="SRU316" s="130"/>
      <c r="SRY316" s="130"/>
      <c r="SSC316" s="130"/>
      <c r="SSG316" s="130"/>
      <c r="SSK316" s="130"/>
      <c r="SSO316" s="130"/>
      <c r="SSS316" s="130"/>
      <c r="SSW316" s="130"/>
      <c r="STA316" s="130"/>
      <c r="STE316" s="130"/>
      <c r="STI316" s="130"/>
      <c r="STM316" s="130"/>
      <c r="STQ316" s="130"/>
      <c r="STU316" s="130"/>
      <c r="STY316" s="130"/>
      <c r="SUC316" s="130"/>
      <c r="SUG316" s="130"/>
      <c r="SUK316" s="130"/>
      <c r="SUO316" s="130"/>
      <c r="SUS316" s="130"/>
      <c r="SUW316" s="130"/>
      <c r="SVA316" s="130"/>
      <c r="SVE316" s="130"/>
      <c r="SVI316" s="130"/>
      <c r="SVM316" s="130"/>
      <c r="SVQ316" s="130"/>
      <c r="SVU316" s="130"/>
      <c r="SVY316" s="130"/>
      <c r="SWC316" s="130"/>
      <c r="SWG316" s="130"/>
      <c r="SWK316" s="130"/>
      <c r="SWO316" s="130"/>
      <c r="SWS316" s="130"/>
      <c r="SWW316" s="130"/>
      <c r="SXA316" s="130"/>
      <c r="SXE316" s="130"/>
      <c r="SXI316" s="130"/>
      <c r="SXM316" s="130"/>
      <c r="SXQ316" s="130"/>
      <c r="SXU316" s="130"/>
      <c r="SXY316" s="130"/>
      <c r="SYC316" s="130"/>
      <c r="SYG316" s="130"/>
      <c r="SYK316" s="130"/>
      <c r="SYO316" s="130"/>
      <c r="SYS316" s="130"/>
      <c r="SYW316" s="130"/>
      <c r="SZA316" s="130"/>
      <c r="SZE316" s="130"/>
      <c r="SZI316" s="130"/>
      <c r="SZM316" s="130"/>
      <c r="SZQ316" s="130"/>
      <c r="SZU316" s="130"/>
      <c r="SZY316" s="130"/>
      <c r="TAC316" s="130"/>
      <c r="TAG316" s="130"/>
      <c r="TAK316" s="130"/>
      <c r="TAO316" s="130"/>
      <c r="TAS316" s="130"/>
      <c r="TAW316" s="130"/>
      <c r="TBA316" s="130"/>
      <c r="TBE316" s="130"/>
      <c r="TBI316" s="130"/>
      <c r="TBM316" s="130"/>
      <c r="TBQ316" s="130"/>
      <c r="TBU316" s="130"/>
      <c r="TBY316" s="130"/>
      <c r="TCC316" s="130"/>
      <c r="TCG316" s="130"/>
      <c r="TCK316" s="130"/>
      <c r="TCO316" s="130"/>
      <c r="TCS316" s="130"/>
      <c r="TCW316" s="130"/>
      <c r="TDA316" s="130"/>
      <c r="TDE316" s="130"/>
      <c r="TDI316" s="130"/>
      <c r="TDM316" s="130"/>
      <c r="TDQ316" s="130"/>
      <c r="TDU316" s="130"/>
      <c r="TDY316" s="130"/>
      <c r="TEC316" s="130"/>
      <c r="TEG316" s="130"/>
      <c r="TEK316" s="130"/>
      <c r="TEO316" s="130"/>
      <c r="TES316" s="130"/>
      <c r="TEW316" s="130"/>
      <c r="TFA316" s="130"/>
      <c r="TFE316" s="130"/>
      <c r="TFI316" s="130"/>
      <c r="TFM316" s="130"/>
      <c r="TFQ316" s="130"/>
      <c r="TFU316" s="130"/>
      <c r="TFY316" s="130"/>
      <c r="TGC316" s="130"/>
      <c r="TGG316" s="130"/>
      <c r="TGK316" s="130"/>
      <c r="TGO316" s="130"/>
      <c r="TGS316" s="130"/>
      <c r="TGW316" s="130"/>
      <c r="THA316" s="130"/>
      <c r="THE316" s="130"/>
      <c r="THI316" s="130"/>
      <c r="THM316" s="130"/>
      <c r="THQ316" s="130"/>
      <c r="THU316" s="130"/>
      <c r="THY316" s="130"/>
      <c r="TIC316" s="130"/>
      <c r="TIG316" s="130"/>
      <c r="TIK316" s="130"/>
      <c r="TIO316" s="130"/>
      <c r="TIS316" s="130"/>
      <c r="TIW316" s="130"/>
      <c r="TJA316" s="130"/>
      <c r="TJE316" s="130"/>
      <c r="TJI316" s="130"/>
      <c r="TJM316" s="130"/>
      <c r="TJQ316" s="130"/>
      <c r="TJU316" s="130"/>
      <c r="TJY316" s="130"/>
      <c r="TKC316" s="130"/>
      <c r="TKG316" s="130"/>
      <c r="TKK316" s="130"/>
      <c r="TKO316" s="130"/>
      <c r="TKS316" s="130"/>
      <c r="TKW316" s="130"/>
      <c r="TLA316" s="130"/>
      <c r="TLE316" s="130"/>
      <c r="TLI316" s="130"/>
      <c r="TLM316" s="130"/>
      <c r="TLQ316" s="130"/>
      <c r="TLU316" s="130"/>
      <c r="TLY316" s="130"/>
      <c r="TMC316" s="130"/>
      <c r="TMG316" s="130"/>
      <c r="TMK316" s="130"/>
      <c r="TMO316" s="130"/>
      <c r="TMS316" s="130"/>
      <c r="TMW316" s="130"/>
      <c r="TNA316" s="130"/>
      <c r="TNE316" s="130"/>
      <c r="TNI316" s="130"/>
      <c r="TNM316" s="130"/>
      <c r="TNQ316" s="130"/>
      <c r="TNU316" s="130"/>
      <c r="TNY316" s="130"/>
      <c r="TOC316" s="130"/>
      <c r="TOG316" s="130"/>
      <c r="TOK316" s="130"/>
      <c r="TOO316" s="130"/>
      <c r="TOS316" s="130"/>
      <c r="TOW316" s="130"/>
      <c r="TPA316" s="130"/>
      <c r="TPE316" s="130"/>
      <c r="TPI316" s="130"/>
      <c r="TPM316" s="130"/>
      <c r="TPQ316" s="130"/>
      <c r="TPU316" s="130"/>
      <c r="TPY316" s="130"/>
      <c r="TQC316" s="130"/>
      <c r="TQG316" s="130"/>
      <c r="TQK316" s="130"/>
      <c r="TQO316" s="130"/>
      <c r="TQS316" s="130"/>
      <c r="TQW316" s="130"/>
      <c r="TRA316" s="130"/>
      <c r="TRE316" s="130"/>
      <c r="TRI316" s="130"/>
      <c r="TRM316" s="130"/>
      <c r="TRQ316" s="130"/>
      <c r="TRU316" s="130"/>
      <c r="TRY316" s="130"/>
      <c r="TSC316" s="130"/>
      <c r="TSG316" s="130"/>
      <c r="TSK316" s="130"/>
      <c r="TSO316" s="130"/>
      <c r="TSS316" s="130"/>
      <c r="TSW316" s="130"/>
      <c r="TTA316" s="130"/>
      <c r="TTE316" s="130"/>
      <c r="TTI316" s="130"/>
      <c r="TTM316" s="130"/>
      <c r="TTQ316" s="130"/>
      <c r="TTU316" s="130"/>
      <c r="TTY316" s="130"/>
      <c r="TUC316" s="130"/>
      <c r="TUG316" s="130"/>
      <c r="TUK316" s="130"/>
      <c r="TUO316" s="130"/>
      <c r="TUS316" s="130"/>
      <c r="TUW316" s="130"/>
      <c r="TVA316" s="130"/>
      <c r="TVE316" s="130"/>
      <c r="TVI316" s="130"/>
      <c r="TVM316" s="130"/>
      <c r="TVQ316" s="130"/>
      <c r="TVU316" s="130"/>
      <c r="TVY316" s="130"/>
      <c r="TWC316" s="130"/>
      <c r="TWG316" s="130"/>
      <c r="TWK316" s="130"/>
      <c r="TWO316" s="130"/>
      <c r="TWS316" s="130"/>
      <c r="TWW316" s="130"/>
      <c r="TXA316" s="130"/>
      <c r="TXE316" s="130"/>
      <c r="TXI316" s="130"/>
      <c r="TXM316" s="130"/>
      <c r="TXQ316" s="130"/>
      <c r="TXU316" s="130"/>
      <c r="TXY316" s="130"/>
      <c r="TYC316" s="130"/>
      <c r="TYG316" s="130"/>
      <c r="TYK316" s="130"/>
      <c r="TYO316" s="130"/>
      <c r="TYS316" s="130"/>
      <c r="TYW316" s="130"/>
      <c r="TZA316" s="130"/>
      <c r="TZE316" s="130"/>
      <c r="TZI316" s="130"/>
      <c r="TZM316" s="130"/>
      <c r="TZQ316" s="130"/>
      <c r="TZU316" s="130"/>
      <c r="TZY316" s="130"/>
      <c r="UAC316" s="130"/>
      <c r="UAG316" s="130"/>
      <c r="UAK316" s="130"/>
      <c r="UAO316" s="130"/>
      <c r="UAS316" s="130"/>
      <c r="UAW316" s="130"/>
      <c r="UBA316" s="130"/>
      <c r="UBE316" s="130"/>
      <c r="UBI316" s="130"/>
      <c r="UBM316" s="130"/>
      <c r="UBQ316" s="130"/>
      <c r="UBU316" s="130"/>
      <c r="UBY316" s="130"/>
      <c r="UCC316" s="130"/>
      <c r="UCG316" s="130"/>
      <c r="UCK316" s="130"/>
      <c r="UCO316" s="130"/>
      <c r="UCS316" s="130"/>
      <c r="UCW316" s="130"/>
      <c r="UDA316" s="130"/>
      <c r="UDE316" s="130"/>
      <c r="UDI316" s="130"/>
      <c r="UDM316" s="130"/>
      <c r="UDQ316" s="130"/>
      <c r="UDU316" s="130"/>
      <c r="UDY316" s="130"/>
      <c r="UEC316" s="130"/>
      <c r="UEG316" s="130"/>
      <c r="UEK316" s="130"/>
      <c r="UEO316" s="130"/>
      <c r="UES316" s="130"/>
      <c r="UEW316" s="130"/>
      <c r="UFA316" s="130"/>
      <c r="UFE316" s="130"/>
      <c r="UFI316" s="130"/>
      <c r="UFM316" s="130"/>
      <c r="UFQ316" s="130"/>
      <c r="UFU316" s="130"/>
      <c r="UFY316" s="130"/>
      <c r="UGC316" s="130"/>
      <c r="UGG316" s="130"/>
      <c r="UGK316" s="130"/>
      <c r="UGO316" s="130"/>
      <c r="UGS316" s="130"/>
      <c r="UGW316" s="130"/>
      <c r="UHA316" s="130"/>
      <c r="UHE316" s="130"/>
      <c r="UHI316" s="130"/>
      <c r="UHM316" s="130"/>
      <c r="UHQ316" s="130"/>
      <c r="UHU316" s="130"/>
      <c r="UHY316" s="130"/>
      <c r="UIC316" s="130"/>
      <c r="UIG316" s="130"/>
      <c r="UIK316" s="130"/>
      <c r="UIO316" s="130"/>
      <c r="UIS316" s="130"/>
      <c r="UIW316" s="130"/>
      <c r="UJA316" s="130"/>
      <c r="UJE316" s="130"/>
      <c r="UJI316" s="130"/>
      <c r="UJM316" s="130"/>
      <c r="UJQ316" s="130"/>
      <c r="UJU316" s="130"/>
      <c r="UJY316" s="130"/>
      <c r="UKC316" s="130"/>
      <c r="UKG316" s="130"/>
      <c r="UKK316" s="130"/>
      <c r="UKO316" s="130"/>
      <c r="UKS316" s="130"/>
      <c r="UKW316" s="130"/>
      <c r="ULA316" s="130"/>
      <c r="ULE316" s="130"/>
      <c r="ULI316" s="130"/>
      <c r="ULM316" s="130"/>
      <c r="ULQ316" s="130"/>
      <c r="ULU316" s="130"/>
      <c r="ULY316" s="130"/>
      <c r="UMC316" s="130"/>
      <c r="UMG316" s="130"/>
      <c r="UMK316" s="130"/>
      <c r="UMO316" s="130"/>
      <c r="UMS316" s="130"/>
      <c r="UMW316" s="130"/>
      <c r="UNA316" s="130"/>
      <c r="UNE316" s="130"/>
      <c r="UNI316" s="130"/>
      <c r="UNM316" s="130"/>
      <c r="UNQ316" s="130"/>
      <c r="UNU316" s="130"/>
      <c r="UNY316" s="130"/>
      <c r="UOC316" s="130"/>
      <c r="UOG316" s="130"/>
      <c r="UOK316" s="130"/>
      <c r="UOO316" s="130"/>
      <c r="UOS316" s="130"/>
      <c r="UOW316" s="130"/>
      <c r="UPA316" s="130"/>
      <c r="UPE316" s="130"/>
      <c r="UPI316" s="130"/>
      <c r="UPM316" s="130"/>
      <c r="UPQ316" s="130"/>
      <c r="UPU316" s="130"/>
      <c r="UPY316" s="130"/>
      <c r="UQC316" s="130"/>
      <c r="UQG316" s="130"/>
      <c r="UQK316" s="130"/>
      <c r="UQO316" s="130"/>
      <c r="UQS316" s="130"/>
      <c r="UQW316" s="130"/>
      <c r="URA316" s="130"/>
      <c r="URE316" s="130"/>
      <c r="URI316" s="130"/>
      <c r="URM316" s="130"/>
      <c r="URQ316" s="130"/>
      <c r="URU316" s="130"/>
      <c r="URY316" s="130"/>
      <c r="USC316" s="130"/>
      <c r="USG316" s="130"/>
      <c r="USK316" s="130"/>
      <c r="USO316" s="130"/>
      <c r="USS316" s="130"/>
      <c r="USW316" s="130"/>
      <c r="UTA316" s="130"/>
      <c r="UTE316" s="130"/>
      <c r="UTI316" s="130"/>
      <c r="UTM316" s="130"/>
      <c r="UTQ316" s="130"/>
      <c r="UTU316" s="130"/>
      <c r="UTY316" s="130"/>
      <c r="UUC316" s="130"/>
      <c r="UUG316" s="130"/>
      <c r="UUK316" s="130"/>
      <c r="UUO316" s="130"/>
      <c r="UUS316" s="130"/>
      <c r="UUW316" s="130"/>
      <c r="UVA316" s="130"/>
      <c r="UVE316" s="130"/>
      <c r="UVI316" s="130"/>
      <c r="UVM316" s="130"/>
      <c r="UVQ316" s="130"/>
      <c r="UVU316" s="130"/>
      <c r="UVY316" s="130"/>
      <c r="UWC316" s="130"/>
      <c r="UWG316" s="130"/>
      <c r="UWK316" s="130"/>
      <c r="UWO316" s="130"/>
      <c r="UWS316" s="130"/>
      <c r="UWW316" s="130"/>
      <c r="UXA316" s="130"/>
      <c r="UXE316" s="130"/>
      <c r="UXI316" s="130"/>
      <c r="UXM316" s="130"/>
      <c r="UXQ316" s="130"/>
      <c r="UXU316" s="130"/>
      <c r="UXY316" s="130"/>
      <c r="UYC316" s="130"/>
      <c r="UYG316" s="130"/>
      <c r="UYK316" s="130"/>
      <c r="UYO316" s="130"/>
      <c r="UYS316" s="130"/>
      <c r="UYW316" s="130"/>
      <c r="UZA316" s="130"/>
      <c r="UZE316" s="130"/>
      <c r="UZI316" s="130"/>
      <c r="UZM316" s="130"/>
      <c r="UZQ316" s="130"/>
      <c r="UZU316" s="130"/>
      <c r="UZY316" s="130"/>
      <c r="VAC316" s="130"/>
      <c r="VAG316" s="130"/>
      <c r="VAK316" s="130"/>
      <c r="VAO316" s="130"/>
      <c r="VAS316" s="130"/>
      <c r="VAW316" s="130"/>
      <c r="VBA316" s="130"/>
      <c r="VBE316" s="130"/>
      <c r="VBI316" s="130"/>
      <c r="VBM316" s="130"/>
      <c r="VBQ316" s="130"/>
      <c r="VBU316" s="130"/>
      <c r="VBY316" s="130"/>
      <c r="VCC316" s="130"/>
      <c r="VCG316" s="130"/>
      <c r="VCK316" s="130"/>
      <c r="VCO316" s="130"/>
      <c r="VCS316" s="130"/>
      <c r="VCW316" s="130"/>
      <c r="VDA316" s="130"/>
      <c r="VDE316" s="130"/>
      <c r="VDI316" s="130"/>
      <c r="VDM316" s="130"/>
      <c r="VDQ316" s="130"/>
      <c r="VDU316" s="130"/>
      <c r="VDY316" s="130"/>
      <c r="VEC316" s="130"/>
      <c r="VEG316" s="130"/>
      <c r="VEK316" s="130"/>
      <c r="VEO316" s="130"/>
      <c r="VES316" s="130"/>
      <c r="VEW316" s="130"/>
      <c r="VFA316" s="130"/>
      <c r="VFE316" s="130"/>
      <c r="VFI316" s="130"/>
      <c r="VFM316" s="130"/>
      <c r="VFQ316" s="130"/>
      <c r="VFU316" s="130"/>
      <c r="VFY316" s="130"/>
      <c r="VGC316" s="130"/>
      <c r="VGG316" s="130"/>
      <c r="VGK316" s="130"/>
      <c r="VGO316" s="130"/>
      <c r="VGS316" s="130"/>
      <c r="VGW316" s="130"/>
      <c r="VHA316" s="130"/>
      <c r="VHE316" s="130"/>
      <c r="VHI316" s="130"/>
      <c r="VHM316" s="130"/>
      <c r="VHQ316" s="130"/>
      <c r="VHU316" s="130"/>
      <c r="VHY316" s="130"/>
      <c r="VIC316" s="130"/>
      <c r="VIG316" s="130"/>
      <c r="VIK316" s="130"/>
      <c r="VIO316" s="130"/>
      <c r="VIS316" s="130"/>
      <c r="VIW316" s="130"/>
      <c r="VJA316" s="130"/>
      <c r="VJE316" s="130"/>
      <c r="VJI316" s="130"/>
      <c r="VJM316" s="130"/>
      <c r="VJQ316" s="130"/>
      <c r="VJU316" s="130"/>
      <c r="VJY316" s="130"/>
      <c r="VKC316" s="130"/>
      <c r="VKG316" s="130"/>
      <c r="VKK316" s="130"/>
      <c r="VKO316" s="130"/>
      <c r="VKS316" s="130"/>
      <c r="VKW316" s="130"/>
      <c r="VLA316" s="130"/>
      <c r="VLE316" s="130"/>
      <c r="VLI316" s="130"/>
      <c r="VLM316" s="130"/>
      <c r="VLQ316" s="130"/>
      <c r="VLU316" s="130"/>
      <c r="VLY316" s="130"/>
      <c r="VMC316" s="130"/>
      <c r="VMG316" s="130"/>
      <c r="VMK316" s="130"/>
      <c r="VMO316" s="130"/>
      <c r="VMS316" s="130"/>
      <c r="VMW316" s="130"/>
      <c r="VNA316" s="130"/>
      <c r="VNE316" s="130"/>
      <c r="VNI316" s="130"/>
      <c r="VNM316" s="130"/>
      <c r="VNQ316" s="130"/>
      <c r="VNU316" s="130"/>
      <c r="VNY316" s="130"/>
      <c r="VOC316" s="130"/>
      <c r="VOG316" s="130"/>
      <c r="VOK316" s="130"/>
      <c r="VOO316" s="130"/>
      <c r="VOS316" s="130"/>
      <c r="VOW316" s="130"/>
      <c r="VPA316" s="130"/>
      <c r="VPE316" s="130"/>
      <c r="VPI316" s="130"/>
      <c r="VPM316" s="130"/>
      <c r="VPQ316" s="130"/>
      <c r="VPU316" s="130"/>
      <c r="VPY316" s="130"/>
      <c r="VQC316" s="130"/>
      <c r="VQG316" s="130"/>
      <c r="VQK316" s="130"/>
      <c r="VQO316" s="130"/>
      <c r="VQS316" s="130"/>
      <c r="VQW316" s="130"/>
      <c r="VRA316" s="130"/>
      <c r="VRE316" s="130"/>
      <c r="VRI316" s="130"/>
      <c r="VRM316" s="130"/>
      <c r="VRQ316" s="130"/>
      <c r="VRU316" s="130"/>
      <c r="VRY316" s="130"/>
      <c r="VSC316" s="130"/>
      <c r="VSG316" s="130"/>
      <c r="VSK316" s="130"/>
      <c r="VSO316" s="130"/>
      <c r="VSS316" s="130"/>
      <c r="VSW316" s="130"/>
      <c r="VTA316" s="130"/>
      <c r="VTE316" s="130"/>
      <c r="VTI316" s="130"/>
      <c r="VTM316" s="130"/>
      <c r="VTQ316" s="130"/>
      <c r="VTU316" s="130"/>
      <c r="VTY316" s="130"/>
      <c r="VUC316" s="130"/>
      <c r="VUG316" s="130"/>
      <c r="VUK316" s="130"/>
      <c r="VUO316" s="130"/>
      <c r="VUS316" s="130"/>
      <c r="VUW316" s="130"/>
      <c r="VVA316" s="130"/>
      <c r="VVE316" s="130"/>
      <c r="VVI316" s="130"/>
      <c r="VVM316" s="130"/>
      <c r="VVQ316" s="130"/>
      <c r="VVU316" s="130"/>
      <c r="VVY316" s="130"/>
      <c r="VWC316" s="130"/>
      <c r="VWG316" s="130"/>
      <c r="VWK316" s="130"/>
      <c r="VWO316" s="130"/>
      <c r="VWS316" s="130"/>
      <c r="VWW316" s="130"/>
      <c r="VXA316" s="130"/>
      <c r="VXE316" s="130"/>
      <c r="VXI316" s="130"/>
      <c r="VXM316" s="130"/>
      <c r="VXQ316" s="130"/>
      <c r="VXU316" s="130"/>
      <c r="VXY316" s="130"/>
      <c r="VYC316" s="130"/>
      <c r="VYG316" s="130"/>
      <c r="VYK316" s="130"/>
      <c r="VYO316" s="130"/>
      <c r="VYS316" s="130"/>
      <c r="VYW316" s="130"/>
      <c r="VZA316" s="130"/>
      <c r="VZE316" s="130"/>
      <c r="VZI316" s="130"/>
      <c r="VZM316" s="130"/>
      <c r="VZQ316" s="130"/>
      <c r="VZU316" s="130"/>
      <c r="VZY316" s="130"/>
      <c r="WAC316" s="130"/>
      <c r="WAG316" s="130"/>
      <c r="WAK316" s="130"/>
      <c r="WAO316" s="130"/>
      <c r="WAS316" s="130"/>
      <c r="WAW316" s="130"/>
      <c r="WBA316" s="130"/>
      <c r="WBE316" s="130"/>
      <c r="WBI316" s="130"/>
      <c r="WBM316" s="130"/>
      <c r="WBQ316" s="130"/>
      <c r="WBU316" s="130"/>
      <c r="WBY316" s="130"/>
      <c r="WCC316" s="130"/>
      <c r="WCG316" s="130"/>
      <c r="WCK316" s="130"/>
      <c r="WCO316" s="130"/>
      <c r="WCS316" s="130"/>
      <c r="WCW316" s="130"/>
      <c r="WDA316" s="130"/>
      <c r="WDE316" s="130"/>
      <c r="WDI316" s="130"/>
      <c r="WDM316" s="130"/>
      <c r="WDQ316" s="130"/>
      <c r="WDU316" s="130"/>
      <c r="WDY316" s="130"/>
      <c r="WEC316" s="130"/>
      <c r="WEG316" s="130"/>
      <c r="WEK316" s="130"/>
      <c r="WEO316" s="130"/>
      <c r="WES316" s="130"/>
      <c r="WEW316" s="130"/>
      <c r="WFA316" s="130"/>
      <c r="WFE316" s="130"/>
      <c r="WFI316" s="130"/>
      <c r="WFM316" s="130"/>
      <c r="WFQ316" s="130"/>
      <c r="WFU316" s="130"/>
      <c r="WFY316" s="130"/>
      <c r="WGC316" s="130"/>
      <c r="WGG316" s="130"/>
      <c r="WGK316" s="130"/>
      <c r="WGO316" s="130"/>
      <c r="WGS316" s="130"/>
      <c r="WGW316" s="130"/>
      <c r="WHA316" s="130"/>
      <c r="WHE316" s="130"/>
      <c r="WHI316" s="130"/>
      <c r="WHM316" s="130"/>
      <c r="WHQ316" s="130"/>
      <c r="WHU316" s="130"/>
      <c r="WHY316" s="130"/>
      <c r="WIC316" s="130"/>
      <c r="WIG316" s="130"/>
      <c r="WIK316" s="130"/>
      <c r="WIO316" s="130"/>
      <c r="WIS316" s="130"/>
      <c r="WIW316" s="130"/>
      <c r="WJA316" s="130"/>
      <c r="WJE316" s="130"/>
      <c r="WJI316" s="130"/>
      <c r="WJM316" s="130"/>
      <c r="WJQ316" s="130"/>
      <c r="WJU316" s="130"/>
      <c r="WJY316" s="130"/>
      <c r="WKC316" s="130"/>
      <c r="WKG316" s="130"/>
      <c r="WKK316" s="130"/>
      <c r="WKO316" s="130"/>
      <c r="WKS316" s="130"/>
      <c r="WKW316" s="130"/>
      <c r="WLA316" s="130"/>
      <c r="WLE316" s="130"/>
      <c r="WLI316" s="130"/>
      <c r="WLM316" s="130"/>
      <c r="WLQ316" s="130"/>
      <c r="WLU316" s="130"/>
      <c r="WLY316" s="130"/>
      <c r="WMC316" s="130"/>
      <c r="WMG316" s="130"/>
      <c r="WMK316" s="130"/>
      <c r="WMO316" s="130"/>
      <c r="WMS316" s="130"/>
      <c r="WMW316" s="130"/>
      <c r="WNA316" s="130"/>
      <c r="WNE316" s="130"/>
      <c r="WNI316" s="130"/>
      <c r="WNM316" s="130"/>
      <c r="WNQ316" s="130"/>
      <c r="WNU316" s="130"/>
      <c r="WNY316" s="130"/>
      <c r="WOC316" s="130"/>
      <c r="WOG316" s="130"/>
      <c r="WOK316" s="130"/>
      <c r="WOO316" s="130"/>
      <c r="WOS316" s="130"/>
      <c r="WOW316" s="130"/>
      <c r="WPA316" s="130"/>
      <c r="WPE316" s="130"/>
      <c r="WPI316" s="130"/>
      <c r="WPM316" s="130"/>
      <c r="WPQ316" s="130"/>
      <c r="WPU316" s="130"/>
      <c r="WPY316" s="130"/>
      <c r="WQC316" s="130"/>
      <c r="WQG316" s="130"/>
      <c r="WQK316" s="130"/>
      <c r="WQO316" s="130"/>
      <c r="WQS316" s="130"/>
      <c r="WQW316" s="130"/>
      <c r="WRA316" s="130"/>
      <c r="WRE316" s="130"/>
      <c r="WRI316" s="130"/>
      <c r="WRM316" s="130"/>
      <c r="WRQ316" s="130"/>
      <c r="WRU316" s="130"/>
      <c r="WRY316" s="130"/>
      <c r="WSC316" s="130"/>
      <c r="WSG316" s="130"/>
      <c r="WSK316" s="130"/>
      <c r="WSO316" s="130"/>
      <c r="WSS316" s="130"/>
      <c r="WSW316" s="130"/>
      <c r="WTA316" s="130"/>
      <c r="WTE316" s="130"/>
      <c r="WTI316" s="130"/>
      <c r="WTM316" s="130"/>
      <c r="WTQ316" s="130"/>
      <c r="WTU316" s="130"/>
      <c r="WTY316" s="130"/>
      <c r="WUC316" s="130"/>
      <c r="WUG316" s="130"/>
      <c r="WUK316" s="130"/>
      <c r="WUO316" s="130"/>
      <c r="WUS316" s="130"/>
      <c r="WUW316" s="130"/>
      <c r="WVA316" s="130"/>
      <c r="WVE316" s="130"/>
      <c r="WVI316" s="130"/>
      <c r="WVM316" s="130"/>
      <c r="WVQ316" s="130"/>
      <c r="WVU316" s="130"/>
      <c r="WVY316" s="130"/>
      <c r="WWC316" s="130"/>
      <c r="WWG316" s="130"/>
      <c r="WWK316" s="130"/>
      <c r="WWO316" s="130"/>
      <c r="WWS316" s="130"/>
      <c r="WWW316" s="130"/>
      <c r="WXA316" s="130"/>
      <c r="WXE316" s="130"/>
      <c r="WXI316" s="130"/>
      <c r="WXM316" s="130"/>
      <c r="WXQ316" s="130"/>
      <c r="WXU316" s="130"/>
      <c r="WXY316" s="130"/>
      <c r="WYC316" s="130"/>
      <c r="WYG316" s="130"/>
      <c r="WYK316" s="130"/>
      <c r="WYO316" s="130"/>
      <c r="WYS316" s="130"/>
      <c r="WYW316" s="130"/>
      <c r="WZA316" s="130"/>
      <c r="WZE316" s="130"/>
      <c r="WZI316" s="130"/>
      <c r="WZM316" s="130"/>
      <c r="WZQ316" s="130"/>
      <c r="WZU316" s="130"/>
      <c r="WZY316" s="130"/>
      <c r="XAC316" s="130"/>
      <c r="XAG316" s="130"/>
      <c r="XAK316" s="130"/>
      <c r="XAO316" s="130"/>
      <c r="XAS316" s="130"/>
      <c r="XAW316" s="130"/>
      <c r="XBA316" s="130"/>
      <c r="XBE316" s="130"/>
      <c r="XBI316" s="130"/>
      <c r="XBM316" s="130"/>
      <c r="XBQ316" s="130"/>
      <c r="XBU316" s="130"/>
      <c r="XBY316" s="130"/>
      <c r="XCC316" s="130"/>
      <c r="XCG316" s="130"/>
      <c r="XCK316" s="130"/>
      <c r="XCO316" s="130"/>
      <c r="XCS316" s="130"/>
      <c r="XCW316" s="130"/>
      <c r="XDA316" s="130"/>
      <c r="XDE316" s="130"/>
      <c r="XDI316" s="130"/>
      <c r="XDM316" s="130"/>
      <c r="XDQ316" s="130"/>
      <c r="XDU316" s="130"/>
      <c r="XDY316" s="130"/>
      <c r="XEC316" s="130"/>
      <c r="XEG316" s="130"/>
      <c r="XEK316" s="130"/>
      <c r="XEO316" s="130"/>
      <c r="XES316" s="130"/>
      <c r="XEW316" s="130"/>
      <c r="XFA316" s="130"/>
    </row>
    <row r="317" spans="1:1021 1025:2045 2049:3069 3073:4093 4097:5117 5121:6141 6145:7165 7169:8189 8193:9213 9217:10237 10241:11261 11265:12285 12289:13309 13313:14333 14337:15357 15361:16381" s="256" customFormat="1" ht="12.5">
      <c r="A317" s="130">
        <v>46171</v>
      </c>
      <c r="B317" s="256">
        <v>2.8936902074599364E-3</v>
      </c>
      <c r="C317" s="256">
        <v>5.5788318060626717E-3</v>
      </c>
      <c r="D317" s="256">
        <v>1.1521007166711667E-2</v>
      </c>
      <c r="E317" s="130"/>
      <c r="I317" s="130"/>
      <c r="M317" s="130"/>
      <c r="Q317" s="130"/>
      <c r="U317" s="130"/>
      <c r="Y317" s="130"/>
      <c r="AC317" s="130"/>
      <c r="AG317" s="130"/>
      <c r="AK317" s="130"/>
      <c r="AO317" s="130"/>
      <c r="AS317" s="130"/>
      <c r="AW317" s="130"/>
      <c r="BA317" s="130"/>
      <c r="BE317" s="130"/>
      <c r="BI317" s="130"/>
      <c r="BM317" s="130"/>
      <c r="BQ317" s="130"/>
      <c r="BU317" s="130"/>
      <c r="BY317" s="130"/>
      <c r="CC317" s="130"/>
      <c r="CG317" s="130"/>
      <c r="CK317" s="130"/>
      <c r="CO317" s="130"/>
      <c r="CS317" s="130"/>
      <c r="CW317" s="130"/>
      <c r="DA317" s="130"/>
      <c r="DE317" s="130"/>
      <c r="DI317" s="130"/>
      <c r="DM317" s="130"/>
      <c r="DQ317" s="130"/>
      <c r="DU317" s="130"/>
      <c r="DY317" s="130"/>
      <c r="EC317" s="130"/>
      <c r="EG317" s="130"/>
      <c r="EK317" s="130"/>
      <c r="EO317" s="130"/>
      <c r="ES317" s="130"/>
      <c r="EW317" s="130"/>
      <c r="FA317" s="130"/>
      <c r="FE317" s="130"/>
      <c r="FI317" s="130"/>
      <c r="FM317" s="130"/>
      <c r="FQ317" s="130"/>
      <c r="FU317" s="130"/>
      <c r="FY317" s="130"/>
      <c r="GC317" s="130"/>
      <c r="GG317" s="130"/>
      <c r="GK317" s="130"/>
      <c r="GO317" s="130"/>
      <c r="GS317" s="130"/>
      <c r="GW317" s="130"/>
      <c r="HA317" s="130"/>
      <c r="HE317" s="130"/>
      <c r="HI317" s="130"/>
      <c r="HM317" s="130"/>
      <c r="HQ317" s="130"/>
      <c r="HU317" s="130"/>
      <c r="HY317" s="130"/>
      <c r="IC317" s="130"/>
      <c r="IG317" s="130"/>
      <c r="IK317" s="130"/>
      <c r="IO317" s="130"/>
      <c r="IS317" s="130"/>
      <c r="IW317" s="130"/>
      <c r="JA317" s="130"/>
      <c r="JE317" s="130"/>
      <c r="JI317" s="130"/>
      <c r="JM317" s="130"/>
      <c r="JQ317" s="130"/>
      <c r="JU317" s="130"/>
      <c r="JY317" s="130"/>
      <c r="KC317" s="130"/>
      <c r="KG317" s="130"/>
      <c r="KK317" s="130"/>
      <c r="KO317" s="130"/>
      <c r="KS317" s="130"/>
      <c r="KW317" s="130"/>
      <c r="LA317" s="130"/>
      <c r="LE317" s="130"/>
      <c r="LI317" s="130"/>
      <c r="LM317" s="130"/>
      <c r="LQ317" s="130"/>
      <c r="LU317" s="130"/>
      <c r="LY317" s="130"/>
      <c r="MC317" s="130"/>
      <c r="MG317" s="130"/>
      <c r="MK317" s="130"/>
      <c r="MO317" s="130"/>
      <c r="MS317" s="130"/>
      <c r="MW317" s="130"/>
      <c r="NA317" s="130"/>
      <c r="NE317" s="130"/>
      <c r="NI317" s="130"/>
      <c r="NM317" s="130"/>
      <c r="NQ317" s="130"/>
      <c r="NU317" s="130"/>
      <c r="NY317" s="130"/>
      <c r="OC317" s="130"/>
      <c r="OG317" s="130"/>
      <c r="OK317" s="130"/>
      <c r="OO317" s="130"/>
      <c r="OS317" s="130"/>
      <c r="OW317" s="130"/>
      <c r="PA317" s="130"/>
      <c r="PE317" s="130"/>
      <c r="PI317" s="130"/>
      <c r="PM317" s="130"/>
      <c r="PQ317" s="130"/>
      <c r="PU317" s="130"/>
      <c r="PY317" s="130"/>
      <c r="QC317" s="130"/>
      <c r="QG317" s="130"/>
      <c r="QK317" s="130"/>
      <c r="QO317" s="130"/>
      <c r="QS317" s="130"/>
      <c r="QW317" s="130"/>
      <c r="RA317" s="130"/>
      <c r="RE317" s="130"/>
      <c r="RI317" s="130"/>
      <c r="RM317" s="130"/>
      <c r="RQ317" s="130"/>
      <c r="RU317" s="130"/>
      <c r="RY317" s="130"/>
      <c r="SC317" s="130"/>
      <c r="SG317" s="130"/>
      <c r="SK317" s="130"/>
      <c r="SO317" s="130"/>
      <c r="SS317" s="130"/>
      <c r="SW317" s="130"/>
      <c r="TA317" s="130"/>
      <c r="TE317" s="130"/>
      <c r="TI317" s="130"/>
      <c r="TM317" s="130"/>
      <c r="TQ317" s="130"/>
      <c r="TU317" s="130"/>
      <c r="TY317" s="130"/>
      <c r="UC317" s="130"/>
      <c r="UG317" s="130"/>
      <c r="UK317" s="130"/>
      <c r="UO317" s="130"/>
      <c r="US317" s="130"/>
      <c r="UW317" s="130"/>
      <c r="VA317" s="130"/>
      <c r="VE317" s="130"/>
      <c r="VI317" s="130"/>
      <c r="VM317" s="130"/>
      <c r="VQ317" s="130"/>
      <c r="VU317" s="130"/>
      <c r="VY317" s="130"/>
      <c r="WC317" s="130"/>
      <c r="WG317" s="130"/>
      <c r="WK317" s="130"/>
      <c r="WO317" s="130"/>
      <c r="WS317" s="130"/>
      <c r="WW317" s="130"/>
      <c r="XA317" s="130"/>
      <c r="XE317" s="130"/>
      <c r="XI317" s="130"/>
      <c r="XM317" s="130"/>
      <c r="XQ317" s="130"/>
      <c r="XU317" s="130"/>
      <c r="XY317" s="130"/>
      <c r="YC317" s="130"/>
      <c r="YG317" s="130"/>
      <c r="YK317" s="130"/>
      <c r="YO317" s="130"/>
      <c r="YS317" s="130"/>
      <c r="YW317" s="130"/>
      <c r="ZA317" s="130"/>
      <c r="ZE317" s="130"/>
      <c r="ZI317" s="130"/>
      <c r="ZM317" s="130"/>
      <c r="ZQ317" s="130"/>
      <c r="ZU317" s="130"/>
      <c r="ZY317" s="130"/>
      <c r="AAC317" s="130"/>
      <c r="AAG317" s="130"/>
      <c r="AAK317" s="130"/>
      <c r="AAO317" s="130"/>
      <c r="AAS317" s="130"/>
      <c r="AAW317" s="130"/>
      <c r="ABA317" s="130"/>
      <c r="ABE317" s="130"/>
      <c r="ABI317" s="130"/>
      <c r="ABM317" s="130"/>
      <c r="ABQ317" s="130"/>
      <c r="ABU317" s="130"/>
      <c r="ABY317" s="130"/>
      <c r="ACC317" s="130"/>
      <c r="ACG317" s="130"/>
      <c r="ACK317" s="130"/>
      <c r="ACO317" s="130"/>
      <c r="ACS317" s="130"/>
      <c r="ACW317" s="130"/>
      <c r="ADA317" s="130"/>
      <c r="ADE317" s="130"/>
      <c r="ADI317" s="130"/>
      <c r="ADM317" s="130"/>
      <c r="ADQ317" s="130"/>
      <c r="ADU317" s="130"/>
      <c r="ADY317" s="130"/>
      <c r="AEC317" s="130"/>
      <c r="AEG317" s="130"/>
      <c r="AEK317" s="130"/>
      <c r="AEO317" s="130"/>
      <c r="AES317" s="130"/>
      <c r="AEW317" s="130"/>
      <c r="AFA317" s="130"/>
      <c r="AFE317" s="130"/>
      <c r="AFI317" s="130"/>
      <c r="AFM317" s="130"/>
      <c r="AFQ317" s="130"/>
      <c r="AFU317" s="130"/>
      <c r="AFY317" s="130"/>
      <c r="AGC317" s="130"/>
      <c r="AGG317" s="130"/>
      <c r="AGK317" s="130"/>
      <c r="AGO317" s="130"/>
      <c r="AGS317" s="130"/>
      <c r="AGW317" s="130"/>
      <c r="AHA317" s="130"/>
      <c r="AHE317" s="130"/>
      <c r="AHI317" s="130"/>
      <c r="AHM317" s="130"/>
      <c r="AHQ317" s="130"/>
      <c r="AHU317" s="130"/>
      <c r="AHY317" s="130"/>
      <c r="AIC317" s="130"/>
      <c r="AIG317" s="130"/>
      <c r="AIK317" s="130"/>
      <c r="AIO317" s="130"/>
      <c r="AIS317" s="130"/>
      <c r="AIW317" s="130"/>
      <c r="AJA317" s="130"/>
      <c r="AJE317" s="130"/>
      <c r="AJI317" s="130"/>
      <c r="AJM317" s="130"/>
      <c r="AJQ317" s="130"/>
      <c r="AJU317" s="130"/>
      <c r="AJY317" s="130"/>
      <c r="AKC317" s="130"/>
      <c r="AKG317" s="130"/>
      <c r="AKK317" s="130"/>
      <c r="AKO317" s="130"/>
      <c r="AKS317" s="130"/>
      <c r="AKW317" s="130"/>
      <c r="ALA317" s="130"/>
      <c r="ALE317" s="130"/>
      <c r="ALI317" s="130"/>
      <c r="ALM317" s="130"/>
      <c r="ALQ317" s="130"/>
      <c r="ALU317" s="130"/>
      <c r="ALY317" s="130"/>
      <c r="AMC317" s="130"/>
      <c r="AMG317" s="130"/>
      <c r="AMK317" s="130"/>
      <c r="AMO317" s="130"/>
      <c r="AMS317" s="130"/>
      <c r="AMW317" s="130"/>
      <c r="ANA317" s="130"/>
      <c r="ANE317" s="130"/>
      <c r="ANI317" s="130"/>
      <c r="ANM317" s="130"/>
      <c r="ANQ317" s="130"/>
      <c r="ANU317" s="130"/>
      <c r="ANY317" s="130"/>
      <c r="AOC317" s="130"/>
      <c r="AOG317" s="130"/>
      <c r="AOK317" s="130"/>
      <c r="AOO317" s="130"/>
      <c r="AOS317" s="130"/>
      <c r="AOW317" s="130"/>
      <c r="APA317" s="130"/>
      <c r="APE317" s="130"/>
      <c r="API317" s="130"/>
      <c r="APM317" s="130"/>
      <c r="APQ317" s="130"/>
      <c r="APU317" s="130"/>
      <c r="APY317" s="130"/>
      <c r="AQC317" s="130"/>
      <c r="AQG317" s="130"/>
      <c r="AQK317" s="130"/>
      <c r="AQO317" s="130"/>
      <c r="AQS317" s="130"/>
      <c r="AQW317" s="130"/>
      <c r="ARA317" s="130"/>
      <c r="ARE317" s="130"/>
      <c r="ARI317" s="130"/>
      <c r="ARM317" s="130"/>
      <c r="ARQ317" s="130"/>
      <c r="ARU317" s="130"/>
      <c r="ARY317" s="130"/>
      <c r="ASC317" s="130"/>
      <c r="ASG317" s="130"/>
      <c r="ASK317" s="130"/>
      <c r="ASO317" s="130"/>
      <c r="ASS317" s="130"/>
      <c r="ASW317" s="130"/>
      <c r="ATA317" s="130"/>
      <c r="ATE317" s="130"/>
      <c r="ATI317" s="130"/>
      <c r="ATM317" s="130"/>
      <c r="ATQ317" s="130"/>
      <c r="ATU317" s="130"/>
      <c r="ATY317" s="130"/>
      <c r="AUC317" s="130"/>
      <c r="AUG317" s="130"/>
      <c r="AUK317" s="130"/>
      <c r="AUO317" s="130"/>
      <c r="AUS317" s="130"/>
      <c r="AUW317" s="130"/>
      <c r="AVA317" s="130"/>
      <c r="AVE317" s="130"/>
      <c r="AVI317" s="130"/>
      <c r="AVM317" s="130"/>
      <c r="AVQ317" s="130"/>
      <c r="AVU317" s="130"/>
      <c r="AVY317" s="130"/>
      <c r="AWC317" s="130"/>
      <c r="AWG317" s="130"/>
      <c r="AWK317" s="130"/>
      <c r="AWO317" s="130"/>
      <c r="AWS317" s="130"/>
      <c r="AWW317" s="130"/>
      <c r="AXA317" s="130"/>
      <c r="AXE317" s="130"/>
      <c r="AXI317" s="130"/>
      <c r="AXM317" s="130"/>
      <c r="AXQ317" s="130"/>
      <c r="AXU317" s="130"/>
      <c r="AXY317" s="130"/>
      <c r="AYC317" s="130"/>
      <c r="AYG317" s="130"/>
      <c r="AYK317" s="130"/>
      <c r="AYO317" s="130"/>
      <c r="AYS317" s="130"/>
      <c r="AYW317" s="130"/>
      <c r="AZA317" s="130"/>
      <c r="AZE317" s="130"/>
      <c r="AZI317" s="130"/>
      <c r="AZM317" s="130"/>
      <c r="AZQ317" s="130"/>
      <c r="AZU317" s="130"/>
      <c r="AZY317" s="130"/>
      <c r="BAC317" s="130"/>
      <c r="BAG317" s="130"/>
      <c r="BAK317" s="130"/>
      <c r="BAO317" s="130"/>
      <c r="BAS317" s="130"/>
      <c r="BAW317" s="130"/>
      <c r="BBA317" s="130"/>
      <c r="BBE317" s="130"/>
      <c r="BBI317" s="130"/>
      <c r="BBM317" s="130"/>
      <c r="BBQ317" s="130"/>
      <c r="BBU317" s="130"/>
      <c r="BBY317" s="130"/>
      <c r="BCC317" s="130"/>
      <c r="BCG317" s="130"/>
      <c r="BCK317" s="130"/>
      <c r="BCO317" s="130"/>
      <c r="BCS317" s="130"/>
      <c r="BCW317" s="130"/>
      <c r="BDA317" s="130"/>
      <c r="BDE317" s="130"/>
      <c r="BDI317" s="130"/>
      <c r="BDM317" s="130"/>
      <c r="BDQ317" s="130"/>
      <c r="BDU317" s="130"/>
      <c r="BDY317" s="130"/>
      <c r="BEC317" s="130"/>
      <c r="BEG317" s="130"/>
      <c r="BEK317" s="130"/>
      <c r="BEO317" s="130"/>
      <c r="BES317" s="130"/>
      <c r="BEW317" s="130"/>
      <c r="BFA317" s="130"/>
      <c r="BFE317" s="130"/>
      <c r="BFI317" s="130"/>
      <c r="BFM317" s="130"/>
      <c r="BFQ317" s="130"/>
      <c r="BFU317" s="130"/>
      <c r="BFY317" s="130"/>
      <c r="BGC317" s="130"/>
      <c r="BGG317" s="130"/>
      <c r="BGK317" s="130"/>
      <c r="BGO317" s="130"/>
      <c r="BGS317" s="130"/>
      <c r="BGW317" s="130"/>
      <c r="BHA317" s="130"/>
      <c r="BHE317" s="130"/>
      <c r="BHI317" s="130"/>
      <c r="BHM317" s="130"/>
      <c r="BHQ317" s="130"/>
      <c r="BHU317" s="130"/>
      <c r="BHY317" s="130"/>
      <c r="BIC317" s="130"/>
      <c r="BIG317" s="130"/>
      <c r="BIK317" s="130"/>
      <c r="BIO317" s="130"/>
      <c r="BIS317" s="130"/>
      <c r="BIW317" s="130"/>
      <c r="BJA317" s="130"/>
      <c r="BJE317" s="130"/>
      <c r="BJI317" s="130"/>
      <c r="BJM317" s="130"/>
      <c r="BJQ317" s="130"/>
      <c r="BJU317" s="130"/>
      <c r="BJY317" s="130"/>
      <c r="BKC317" s="130"/>
      <c r="BKG317" s="130"/>
      <c r="BKK317" s="130"/>
      <c r="BKO317" s="130"/>
      <c r="BKS317" s="130"/>
      <c r="BKW317" s="130"/>
      <c r="BLA317" s="130"/>
      <c r="BLE317" s="130"/>
      <c r="BLI317" s="130"/>
      <c r="BLM317" s="130"/>
      <c r="BLQ317" s="130"/>
      <c r="BLU317" s="130"/>
      <c r="BLY317" s="130"/>
      <c r="BMC317" s="130"/>
      <c r="BMG317" s="130"/>
      <c r="BMK317" s="130"/>
      <c r="BMO317" s="130"/>
      <c r="BMS317" s="130"/>
      <c r="BMW317" s="130"/>
      <c r="BNA317" s="130"/>
      <c r="BNE317" s="130"/>
      <c r="BNI317" s="130"/>
      <c r="BNM317" s="130"/>
      <c r="BNQ317" s="130"/>
      <c r="BNU317" s="130"/>
      <c r="BNY317" s="130"/>
      <c r="BOC317" s="130"/>
      <c r="BOG317" s="130"/>
      <c r="BOK317" s="130"/>
      <c r="BOO317" s="130"/>
      <c r="BOS317" s="130"/>
      <c r="BOW317" s="130"/>
      <c r="BPA317" s="130"/>
      <c r="BPE317" s="130"/>
      <c r="BPI317" s="130"/>
      <c r="BPM317" s="130"/>
      <c r="BPQ317" s="130"/>
      <c r="BPU317" s="130"/>
      <c r="BPY317" s="130"/>
      <c r="BQC317" s="130"/>
      <c r="BQG317" s="130"/>
      <c r="BQK317" s="130"/>
      <c r="BQO317" s="130"/>
      <c r="BQS317" s="130"/>
      <c r="BQW317" s="130"/>
      <c r="BRA317" s="130"/>
      <c r="BRE317" s="130"/>
      <c r="BRI317" s="130"/>
      <c r="BRM317" s="130"/>
      <c r="BRQ317" s="130"/>
      <c r="BRU317" s="130"/>
      <c r="BRY317" s="130"/>
      <c r="BSC317" s="130"/>
      <c r="BSG317" s="130"/>
      <c r="BSK317" s="130"/>
      <c r="BSO317" s="130"/>
      <c r="BSS317" s="130"/>
      <c r="BSW317" s="130"/>
      <c r="BTA317" s="130"/>
      <c r="BTE317" s="130"/>
      <c r="BTI317" s="130"/>
      <c r="BTM317" s="130"/>
      <c r="BTQ317" s="130"/>
      <c r="BTU317" s="130"/>
      <c r="BTY317" s="130"/>
      <c r="BUC317" s="130"/>
      <c r="BUG317" s="130"/>
      <c r="BUK317" s="130"/>
      <c r="BUO317" s="130"/>
      <c r="BUS317" s="130"/>
      <c r="BUW317" s="130"/>
      <c r="BVA317" s="130"/>
      <c r="BVE317" s="130"/>
      <c r="BVI317" s="130"/>
      <c r="BVM317" s="130"/>
      <c r="BVQ317" s="130"/>
      <c r="BVU317" s="130"/>
      <c r="BVY317" s="130"/>
      <c r="BWC317" s="130"/>
      <c r="BWG317" s="130"/>
      <c r="BWK317" s="130"/>
      <c r="BWO317" s="130"/>
      <c r="BWS317" s="130"/>
      <c r="BWW317" s="130"/>
      <c r="BXA317" s="130"/>
      <c r="BXE317" s="130"/>
      <c r="BXI317" s="130"/>
      <c r="BXM317" s="130"/>
      <c r="BXQ317" s="130"/>
      <c r="BXU317" s="130"/>
      <c r="BXY317" s="130"/>
      <c r="BYC317" s="130"/>
      <c r="BYG317" s="130"/>
      <c r="BYK317" s="130"/>
      <c r="BYO317" s="130"/>
      <c r="BYS317" s="130"/>
      <c r="BYW317" s="130"/>
      <c r="BZA317" s="130"/>
      <c r="BZE317" s="130"/>
      <c r="BZI317" s="130"/>
      <c r="BZM317" s="130"/>
      <c r="BZQ317" s="130"/>
      <c r="BZU317" s="130"/>
      <c r="BZY317" s="130"/>
      <c r="CAC317" s="130"/>
      <c r="CAG317" s="130"/>
      <c r="CAK317" s="130"/>
      <c r="CAO317" s="130"/>
      <c r="CAS317" s="130"/>
      <c r="CAW317" s="130"/>
      <c r="CBA317" s="130"/>
      <c r="CBE317" s="130"/>
      <c r="CBI317" s="130"/>
      <c r="CBM317" s="130"/>
      <c r="CBQ317" s="130"/>
      <c r="CBU317" s="130"/>
      <c r="CBY317" s="130"/>
      <c r="CCC317" s="130"/>
      <c r="CCG317" s="130"/>
      <c r="CCK317" s="130"/>
      <c r="CCO317" s="130"/>
      <c r="CCS317" s="130"/>
      <c r="CCW317" s="130"/>
      <c r="CDA317" s="130"/>
      <c r="CDE317" s="130"/>
      <c r="CDI317" s="130"/>
      <c r="CDM317" s="130"/>
      <c r="CDQ317" s="130"/>
      <c r="CDU317" s="130"/>
      <c r="CDY317" s="130"/>
      <c r="CEC317" s="130"/>
      <c r="CEG317" s="130"/>
      <c r="CEK317" s="130"/>
      <c r="CEO317" s="130"/>
      <c r="CES317" s="130"/>
      <c r="CEW317" s="130"/>
      <c r="CFA317" s="130"/>
      <c r="CFE317" s="130"/>
      <c r="CFI317" s="130"/>
      <c r="CFM317" s="130"/>
      <c r="CFQ317" s="130"/>
      <c r="CFU317" s="130"/>
      <c r="CFY317" s="130"/>
      <c r="CGC317" s="130"/>
      <c r="CGG317" s="130"/>
      <c r="CGK317" s="130"/>
      <c r="CGO317" s="130"/>
      <c r="CGS317" s="130"/>
      <c r="CGW317" s="130"/>
      <c r="CHA317" s="130"/>
      <c r="CHE317" s="130"/>
      <c r="CHI317" s="130"/>
      <c r="CHM317" s="130"/>
      <c r="CHQ317" s="130"/>
      <c r="CHU317" s="130"/>
      <c r="CHY317" s="130"/>
      <c r="CIC317" s="130"/>
      <c r="CIG317" s="130"/>
      <c r="CIK317" s="130"/>
      <c r="CIO317" s="130"/>
      <c r="CIS317" s="130"/>
      <c r="CIW317" s="130"/>
      <c r="CJA317" s="130"/>
      <c r="CJE317" s="130"/>
      <c r="CJI317" s="130"/>
      <c r="CJM317" s="130"/>
      <c r="CJQ317" s="130"/>
      <c r="CJU317" s="130"/>
      <c r="CJY317" s="130"/>
      <c r="CKC317" s="130"/>
      <c r="CKG317" s="130"/>
      <c r="CKK317" s="130"/>
      <c r="CKO317" s="130"/>
      <c r="CKS317" s="130"/>
      <c r="CKW317" s="130"/>
      <c r="CLA317" s="130"/>
      <c r="CLE317" s="130"/>
      <c r="CLI317" s="130"/>
      <c r="CLM317" s="130"/>
      <c r="CLQ317" s="130"/>
      <c r="CLU317" s="130"/>
      <c r="CLY317" s="130"/>
      <c r="CMC317" s="130"/>
      <c r="CMG317" s="130"/>
      <c r="CMK317" s="130"/>
      <c r="CMO317" s="130"/>
      <c r="CMS317" s="130"/>
      <c r="CMW317" s="130"/>
      <c r="CNA317" s="130"/>
      <c r="CNE317" s="130"/>
      <c r="CNI317" s="130"/>
      <c r="CNM317" s="130"/>
      <c r="CNQ317" s="130"/>
      <c r="CNU317" s="130"/>
      <c r="CNY317" s="130"/>
      <c r="COC317" s="130"/>
      <c r="COG317" s="130"/>
      <c r="COK317" s="130"/>
      <c r="COO317" s="130"/>
      <c r="COS317" s="130"/>
      <c r="COW317" s="130"/>
      <c r="CPA317" s="130"/>
      <c r="CPE317" s="130"/>
      <c r="CPI317" s="130"/>
      <c r="CPM317" s="130"/>
      <c r="CPQ317" s="130"/>
      <c r="CPU317" s="130"/>
      <c r="CPY317" s="130"/>
      <c r="CQC317" s="130"/>
      <c r="CQG317" s="130"/>
      <c r="CQK317" s="130"/>
      <c r="CQO317" s="130"/>
      <c r="CQS317" s="130"/>
      <c r="CQW317" s="130"/>
      <c r="CRA317" s="130"/>
      <c r="CRE317" s="130"/>
      <c r="CRI317" s="130"/>
      <c r="CRM317" s="130"/>
      <c r="CRQ317" s="130"/>
      <c r="CRU317" s="130"/>
      <c r="CRY317" s="130"/>
      <c r="CSC317" s="130"/>
      <c r="CSG317" s="130"/>
      <c r="CSK317" s="130"/>
      <c r="CSO317" s="130"/>
      <c r="CSS317" s="130"/>
      <c r="CSW317" s="130"/>
      <c r="CTA317" s="130"/>
      <c r="CTE317" s="130"/>
      <c r="CTI317" s="130"/>
      <c r="CTM317" s="130"/>
      <c r="CTQ317" s="130"/>
      <c r="CTU317" s="130"/>
      <c r="CTY317" s="130"/>
      <c r="CUC317" s="130"/>
      <c r="CUG317" s="130"/>
      <c r="CUK317" s="130"/>
      <c r="CUO317" s="130"/>
      <c r="CUS317" s="130"/>
      <c r="CUW317" s="130"/>
      <c r="CVA317" s="130"/>
      <c r="CVE317" s="130"/>
      <c r="CVI317" s="130"/>
      <c r="CVM317" s="130"/>
      <c r="CVQ317" s="130"/>
      <c r="CVU317" s="130"/>
      <c r="CVY317" s="130"/>
      <c r="CWC317" s="130"/>
      <c r="CWG317" s="130"/>
      <c r="CWK317" s="130"/>
      <c r="CWO317" s="130"/>
      <c r="CWS317" s="130"/>
      <c r="CWW317" s="130"/>
      <c r="CXA317" s="130"/>
      <c r="CXE317" s="130"/>
      <c r="CXI317" s="130"/>
      <c r="CXM317" s="130"/>
      <c r="CXQ317" s="130"/>
      <c r="CXU317" s="130"/>
      <c r="CXY317" s="130"/>
      <c r="CYC317" s="130"/>
      <c r="CYG317" s="130"/>
      <c r="CYK317" s="130"/>
      <c r="CYO317" s="130"/>
      <c r="CYS317" s="130"/>
      <c r="CYW317" s="130"/>
      <c r="CZA317" s="130"/>
      <c r="CZE317" s="130"/>
      <c r="CZI317" s="130"/>
      <c r="CZM317" s="130"/>
      <c r="CZQ317" s="130"/>
      <c r="CZU317" s="130"/>
      <c r="CZY317" s="130"/>
      <c r="DAC317" s="130"/>
      <c r="DAG317" s="130"/>
      <c r="DAK317" s="130"/>
      <c r="DAO317" s="130"/>
      <c r="DAS317" s="130"/>
      <c r="DAW317" s="130"/>
      <c r="DBA317" s="130"/>
      <c r="DBE317" s="130"/>
      <c r="DBI317" s="130"/>
      <c r="DBM317" s="130"/>
      <c r="DBQ317" s="130"/>
      <c r="DBU317" s="130"/>
      <c r="DBY317" s="130"/>
      <c r="DCC317" s="130"/>
      <c r="DCG317" s="130"/>
      <c r="DCK317" s="130"/>
      <c r="DCO317" s="130"/>
      <c r="DCS317" s="130"/>
      <c r="DCW317" s="130"/>
      <c r="DDA317" s="130"/>
      <c r="DDE317" s="130"/>
      <c r="DDI317" s="130"/>
      <c r="DDM317" s="130"/>
      <c r="DDQ317" s="130"/>
      <c r="DDU317" s="130"/>
      <c r="DDY317" s="130"/>
      <c r="DEC317" s="130"/>
      <c r="DEG317" s="130"/>
      <c r="DEK317" s="130"/>
      <c r="DEO317" s="130"/>
      <c r="DES317" s="130"/>
      <c r="DEW317" s="130"/>
      <c r="DFA317" s="130"/>
      <c r="DFE317" s="130"/>
      <c r="DFI317" s="130"/>
      <c r="DFM317" s="130"/>
      <c r="DFQ317" s="130"/>
      <c r="DFU317" s="130"/>
      <c r="DFY317" s="130"/>
      <c r="DGC317" s="130"/>
      <c r="DGG317" s="130"/>
      <c r="DGK317" s="130"/>
      <c r="DGO317" s="130"/>
      <c r="DGS317" s="130"/>
      <c r="DGW317" s="130"/>
      <c r="DHA317" s="130"/>
      <c r="DHE317" s="130"/>
      <c r="DHI317" s="130"/>
      <c r="DHM317" s="130"/>
      <c r="DHQ317" s="130"/>
      <c r="DHU317" s="130"/>
      <c r="DHY317" s="130"/>
      <c r="DIC317" s="130"/>
      <c r="DIG317" s="130"/>
      <c r="DIK317" s="130"/>
      <c r="DIO317" s="130"/>
      <c r="DIS317" s="130"/>
      <c r="DIW317" s="130"/>
      <c r="DJA317" s="130"/>
      <c r="DJE317" s="130"/>
      <c r="DJI317" s="130"/>
      <c r="DJM317" s="130"/>
      <c r="DJQ317" s="130"/>
      <c r="DJU317" s="130"/>
      <c r="DJY317" s="130"/>
      <c r="DKC317" s="130"/>
      <c r="DKG317" s="130"/>
      <c r="DKK317" s="130"/>
      <c r="DKO317" s="130"/>
      <c r="DKS317" s="130"/>
      <c r="DKW317" s="130"/>
      <c r="DLA317" s="130"/>
      <c r="DLE317" s="130"/>
      <c r="DLI317" s="130"/>
      <c r="DLM317" s="130"/>
      <c r="DLQ317" s="130"/>
      <c r="DLU317" s="130"/>
      <c r="DLY317" s="130"/>
      <c r="DMC317" s="130"/>
      <c r="DMG317" s="130"/>
      <c r="DMK317" s="130"/>
      <c r="DMO317" s="130"/>
      <c r="DMS317" s="130"/>
      <c r="DMW317" s="130"/>
      <c r="DNA317" s="130"/>
      <c r="DNE317" s="130"/>
      <c r="DNI317" s="130"/>
      <c r="DNM317" s="130"/>
      <c r="DNQ317" s="130"/>
      <c r="DNU317" s="130"/>
      <c r="DNY317" s="130"/>
      <c r="DOC317" s="130"/>
      <c r="DOG317" s="130"/>
      <c r="DOK317" s="130"/>
      <c r="DOO317" s="130"/>
      <c r="DOS317" s="130"/>
      <c r="DOW317" s="130"/>
      <c r="DPA317" s="130"/>
      <c r="DPE317" s="130"/>
      <c r="DPI317" s="130"/>
      <c r="DPM317" s="130"/>
      <c r="DPQ317" s="130"/>
      <c r="DPU317" s="130"/>
      <c r="DPY317" s="130"/>
      <c r="DQC317" s="130"/>
      <c r="DQG317" s="130"/>
      <c r="DQK317" s="130"/>
      <c r="DQO317" s="130"/>
      <c r="DQS317" s="130"/>
      <c r="DQW317" s="130"/>
      <c r="DRA317" s="130"/>
      <c r="DRE317" s="130"/>
      <c r="DRI317" s="130"/>
      <c r="DRM317" s="130"/>
      <c r="DRQ317" s="130"/>
      <c r="DRU317" s="130"/>
      <c r="DRY317" s="130"/>
      <c r="DSC317" s="130"/>
      <c r="DSG317" s="130"/>
      <c r="DSK317" s="130"/>
      <c r="DSO317" s="130"/>
      <c r="DSS317" s="130"/>
      <c r="DSW317" s="130"/>
      <c r="DTA317" s="130"/>
      <c r="DTE317" s="130"/>
      <c r="DTI317" s="130"/>
      <c r="DTM317" s="130"/>
      <c r="DTQ317" s="130"/>
      <c r="DTU317" s="130"/>
      <c r="DTY317" s="130"/>
      <c r="DUC317" s="130"/>
      <c r="DUG317" s="130"/>
      <c r="DUK317" s="130"/>
      <c r="DUO317" s="130"/>
      <c r="DUS317" s="130"/>
      <c r="DUW317" s="130"/>
      <c r="DVA317" s="130"/>
      <c r="DVE317" s="130"/>
      <c r="DVI317" s="130"/>
      <c r="DVM317" s="130"/>
      <c r="DVQ317" s="130"/>
      <c r="DVU317" s="130"/>
      <c r="DVY317" s="130"/>
      <c r="DWC317" s="130"/>
      <c r="DWG317" s="130"/>
      <c r="DWK317" s="130"/>
      <c r="DWO317" s="130"/>
      <c r="DWS317" s="130"/>
      <c r="DWW317" s="130"/>
      <c r="DXA317" s="130"/>
      <c r="DXE317" s="130"/>
      <c r="DXI317" s="130"/>
      <c r="DXM317" s="130"/>
      <c r="DXQ317" s="130"/>
      <c r="DXU317" s="130"/>
      <c r="DXY317" s="130"/>
      <c r="DYC317" s="130"/>
      <c r="DYG317" s="130"/>
      <c r="DYK317" s="130"/>
      <c r="DYO317" s="130"/>
      <c r="DYS317" s="130"/>
      <c r="DYW317" s="130"/>
      <c r="DZA317" s="130"/>
      <c r="DZE317" s="130"/>
      <c r="DZI317" s="130"/>
      <c r="DZM317" s="130"/>
      <c r="DZQ317" s="130"/>
      <c r="DZU317" s="130"/>
      <c r="DZY317" s="130"/>
      <c r="EAC317" s="130"/>
      <c r="EAG317" s="130"/>
      <c r="EAK317" s="130"/>
      <c r="EAO317" s="130"/>
      <c r="EAS317" s="130"/>
      <c r="EAW317" s="130"/>
      <c r="EBA317" s="130"/>
      <c r="EBE317" s="130"/>
      <c r="EBI317" s="130"/>
      <c r="EBM317" s="130"/>
      <c r="EBQ317" s="130"/>
      <c r="EBU317" s="130"/>
      <c r="EBY317" s="130"/>
      <c r="ECC317" s="130"/>
      <c r="ECG317" s="130"/>
      <c r="ECK317" s="130"/>
      <c r="ECO317" s="130"/>
      <c r="ECS317" s="130"/>
      <c r="ECW317" s="130"/>
      <c r="EDA317" s="130"/>
      <c r="EDE317" s="130"/>
      <c r="EDI317" s="130"/>
      <c r="EDM317" s="130"/>
      <c r="EDQ317" s="130"/>
      <c r="EDU317" s="130"/>
      <c r="EDY317" s="130"/>
      <c r="EEC317" s="130"/>
      <c r="EEG317" s="130"/>
      <c r="EEK317" s="130"/>
      <c r="EEO317" s="130"/>
      <c r="EES317" s="130"/>
      <c r="EEW317" s="130"/>
      <c r="EFA317" s="130"/>
      <c r="EFE317" s="130"/>
      <c r="EFI317" s="130"/>
      <c r="EFM317" s="130"/>
      <c r="EFQ317" s="130"/>
      <c r="EFU317" s="130"/>
      <c r="EFY317" s="130"/>
      <c r="EGC317" s="130"/>
      <c r="EGG317" s="130"/>
      <c r="EGK317" s="130"/>
      <c r="EGO317" s="130"/>
      <c r="EGS317" s="130"/>
      <c r="EGW317" s="130"/>
      <c r="EHA317" s="130"/>
      <c r="EHE317" s="130"/>
      <c r="EHI317" s="130"/>
      <c r="EHM317" s="130"/>
      <c r="EHQ317" s="130"/>
      <c r="EHU317" s="130"/>
      <c r="EHY317" s="130"/>
      <c r="EIC317" s="130"/>
      <c r="EIG317" s="130"/>
      <c r="EIK317" s="130"/>
      <c r="EIO317" s="130"/>
      <c r="EIS317" s="130"/>
      <c r="EIW317" s="130"/>
      <c r="EJA317" s="130"/>
      <c r="EJE317" s="130"/>
      <c r="EJI317" s="130"/>
      <c r="EJM317" s="130"/>
      <c r="EJQ317" s="130"/>
      <c r="EJU317" s="130"/>
      <c r="EJY317" s="130"/>
      <c r="EKC317" s="130"/>
      <c r="EKG317" s="130"/>
      <c r="EKK317" s="130"/>
      <c r="EKO317" s="130"/>
      <c r="EKS317" s="130"/>
      <c r="EKW317" s="130"/>
      <c r="ELA317" s="130"/>
      <c r="ELE317" s="130"/>
      <c r="ELI317" s="130"/>
      <c r="ELM317" s="130"/>
      <c r="ELQ317" s="130"/>
      <c r="ELU317" s="130"/>
      <c r="ELY317" s="130"/>
      <c r="EMC317" s="130"/>
      <c r="EMG317" s="130"/>
      <c r="EMK317" s="130"/>
      <c r="EMO317" s="130"/>
      <c r="EMS317" s="130"/>
      <c r="EMW317" s="130"/>
      <c r="ENA317" s="130"/>
      <c r="ENE317" s="130"/>
      <c r="ENI317" s="130"/>
      <c r="ENM317" s="130"/>
      <c r="ENQ317" s="130"/>
      <c r="ENU317" s="130"/>
      <c r="ENY317" s="130"/>
      <c r="EOC317" s="130"/>
      <c r="EOG317" s="130"/>
      <c r="EOK317" s="130"/>
      <c r="EOO317" s="130"/>
      <c r="EOS317" s="130"/>
      <c r="EOW317" s="130"/>
      <c r="EPA317" s="130"/>
      <c r="EPE317" s="130"/>
      <c r="EPI317" s="130"/>
      <c r="EPM317" s="130"/>
      <c r="EPQ317" s="130"/>
      <c r="EPU317" s="130"/>
      <c r="EPY317" s="130"/>
      <c r="EQC317" s="130"/>
      <c r="EQG317" s="130"/>
      <c r="EQK317" s="130"/>
      <c r="EQO317" s="130"/>
      <c r="EQS317" s="130"/>
      <c r="EQW317" s="130"/>
      <c r="ERA317" s="130"/>
      <c r="ERE317" s="130"/>
      <c r="ERI317" s="130"/>
      <c r="ERM317" s="130"/>
      <c r="ERQ317" s="130"/>
      <c r="ERU317" s="130"/>
      <c r="ERY317" s="130"/>
      <c r="ESC317" s="130"/>
      <c r="ESG317" s="130"/>
      <c r="ESK317" s="130"/>
      <c r="ESO317" s="130"/>
      <c r="ESS317" s="130"/>
      <c r="ESW317" s="130"/>
      <c r="ETA317" s="130"/>
      <c r="ETE317" s="130"/>
      <c r="ETI317" s="130"/>
      <c r="ETM317" s="130"/>
      <c r="ETQ317" s="130"/>
      <c r="ETU317" s="130"/>
      <c r="ETY317" s="130"/>
      <c r="EUC317" s="130"/>
      <c r="EUG317" s="130"/>
      <c r="EUK317" s="130"/>
      <c r="EUO317" s="130"/>
      <c r="EUS317" s="130"/>
      <c r="EUW317" s="130"/>
      <c r="EVA317" s="130"/>
      <c r="EVE317" s="130"/>
      <c r="EVI317" s="130"/>
      <c r="EVM317" s="130"/>
      <c r="EVQ317" s="130"/>
      <c r="EVU317" s="130"/>
      <c r="EVY317" s="130"/>
      <c r="EWC317" s="130"/>
      <c r="EWG317" s="130"/>
      <c r="EWK317" s="130"/>
      <c r="EWO317" s="130"/>
      <c r="EWS317" s="130"/>
      <c r="EWW317" s="130"/>
      <c r="EXA317" s="130"/>
      <c r="EXE317" s="130"/>
      <c r="EXI317" s="130"/>
      <c r="EXM317" s="130"/>
      <c r="EXQ317" s="130"/>
      <c r="EXU317" s="130"/>
      <c r="EXY317" s="130"/>
      <c r="EYC317" s="130"/>
      <c r="EYG317" s="130"/>
      <c r="EYK317" s="130"/>
      <c r="EYO317" s="130"/>
      <c r="EYS317" s="130"/>
      <c r="EYW317" s="130"/>
      <c r="EZA317" s="130"/>
      <c r="EZE317" s="130"/>
      <c r="EZI317" s="130"/>
      <c r="EZM317" s="130"/>
      <c r="EZQ317" s="130"/>
      <c r="EZU317" s="130"/>
      <c r="EZY317" s="130"/>
      <c r="FAC317" s="130"/>
      <c r="FAG317" s="130"/>
      <c r="FAK317" s="130"/>
      <c r="FAO317" s="130"/>
      <c r="FAS317" s="130"/>
      <c r="FAW317" s="130"/>
      <c r="FBA317" s="130"/>
      <c r="FBE317" s="130"/>
      <c r="FBI317" s="130"/>
      <c r="FBM317" s="130"/>
      <c r="FBQ317" s="130"/>
      <c r="FBU317" s="130"/>
      <c r="FBY317" s="130"/>
      <c r="FCC317" s="130"/>
      <c r="FCG317" s="130"/>
      <c r="FCK317" s="130"/>
      <c r="FCO317" s="130"/>
      <c r="FCS317" s="130"/>
      <c r="FCW317" s="130"/>
      <c r="FDA317" s="130"/>
      <c r="FDE317" s="130"/>
      <c r="FDI317" s="130"/>
      <c r="FDM317" s="130"/>
      <c r="FDQ317" s="130"/>
      <c r="FDU317" s="130"/>
      <c r="FDY317" s="130"/>
      <c r="FEC317" s="130"/>
      <c r="FEG317" s="130"/>
      <c r="FEK317" s="130"/>
      <c r="FEO317" s="130"/>
      <c r="FES317" s="130"/>
      <c r="FEW317" s="130"/>
      <c r="FFA317" s="130"/>
      <c r="FFE317" s="130"/>
      <c r="FFI317" s="130"/>
      <c r="FFM317" s="130"/>
      <c r="FFQ317" s="130"/>
      <c r="FFU317" s="130"/>
      <c r="FFY317" s="130"/>
      <c r="FGC317" s="130"/>
      <c r="FGG317" s="130"/>
      <c r="FGK317" s="130"/>
      <c r="FGO317" s="130"/>
      <c r="FGS317" s="130"/>
      <c r="FGW317" s="130"/>
      <c r="FHA317" s="130"/>
      <c r="FHE317" s="130"/>
      <c r="FHI317" s="130"/>
      <c r="FHM317" s="130"/>
      <c r="FHQ317" s="130"/>
      <c r="FHU317" s="130"/>
      <c r="FHY317" s="130"/>
      <c r="FIC317" s="130"/>
      <c r="FIG317" s="130"/>
      <c r="FIK317" s="130"/>
      <c r="FIO317" s="130"/>
      <c r="FIS317" s="130"/>
      <c r="FIW317" s="130"/>
      <c r="FJA317" s="130"/>
      <c r="FJE317" s="130"/>
      <c r="FJI317" s="130"/>
      <c r="FJM317" s="130"/>
      <c r="FJQ317" s="130"/>
      <c r="FJU317" s="130"/>
      <c r="FJY317" s="130"/>
      <c r="FKC317" s="130"/>
      <c r="FKG317" s="130"/>
      <c r="FKK317" s="130"/>
      <c r="FKO317" s="130"/>
      <c r="FKS317" s="130"/>
      <c r="FKW317" s="130"/>
      <c r="FLA317" s="130"/>
      <c r="FLE317" s="130"/>
      <c r="FLI317" s="130"/>
      <c r="FLM317" s="130"/>
      <c r="FLQ317" s="130"/>
      <c r="FLU317" s="130"/>
      <c r="FLY317" s="130"/>
      <c r="FMC317" s="130"/>
      <c r="FMG317" s="130"/>
      <c r="FMK317" s="130"/>
      <c r="FMO317" s="130"/>
      <c r="FMS317" s="130"/>
      <c r="FMW317" s="130"/>
      <c r="FNA317" s="130"/>
      <c r="FNE317" s="130"/>
      <c r="FNI317" s="130"/>
      <c r="FNM317" s="130"/>
      <c r="FNQ317" s="130"/>
      <c r="FNU317" s="130"/>
      <c r="FNY317" s="130"/>
      <c r="FOC317" s="130"/>
      <c r="FOG317" s="130"/>
      <c r="FOK317" s="130"/>
      <c r="FOO317" s="130"/>
      <c r="FOS317" s="130"/>
      <c r="FOW317" s="130"/>
      <c r="FPA317" s="130"/>
      <c r="FPE317" s="130"/>
      <c r="FPI317" s="130"/>
      <c r="FPM317" s="130"/>
      <c r="FPQ317" s="130"/>
      <c r="FPU317" s="130"/>
      <c r="FPY317" s="130"/>
      <c r="FQC317" s="130"/>
      <c r="FQG317" s="130"/>
      <c r="FQK317" s="130"/>
      <c r="FQO317" s="130"/>
      <c r="FQS317" s="130"/>
      <c r="FQW317" s="130"/>
      <c r="FRA317" s="130"/>
      <c r="FRE317" s="130"/>
      <c r="FRI317" s="130"/>
      <c r="FRM317" s="130"/>
      <c r="FRQ317" s="130"/>
      <c r="FRU317" s="130"/>
      <c r="FRY317" s="130"/>
      <c r="FSC317" s="130"/>
      <c r="FSG317" s="130"/>
      <c r="FSK317" s="130"/>
      <c r="FSO317" s="130"/>
      <c r="FSS317" s="130"/>
      <c r="FSW317" s="130"/>
      <c r="FTA317" s="130"/>
      <c r="FTE317" s="130"/>
      <c r="FTI317" s="130"/>
      <c r="FTM317" s="130"/>
      <c r="FTQ317" s="130"/>
      <c r="FTU317" s="130"/>
      <c r="FTY317" s="130"/>
      <c r="FUC317" s="130"/>
      <c r="FUG317" s="130"/>
      <c r="FUK317" s="130"/>
      <c r="FUO317" s="130"/>
      <c r="FUS317" s="130"/>
      <c r="FUW317" s="130"/>
      <c r="FVA317" s="130"/>
      <c r="FVE317" s="130"/>
      <c r="FVI317" s="130"/>
      <c r="FVM317" s="130"/>
      <c r="FVQ317" s="130"/>
      <c r="FVU317" s="130"/>
      <c r="FVY317" s="130"/>
      <c r="FWC317" s="130"/>
      <c r="FWG317" s="130"/>
      <c r="FWK317" s="130"/>
      <c r="FWO317" s="130"/>
      <c r="FWS317" s="130"/>
      <c r="FWW317" s="130"/>
      <c r="FXA317" s="130"/>
      <c r="FXE317" s="130"/>
      <c r="FXI317" s="130"/>
      <c r="FXM317" s="130"/>
      <c r="FXQ317" s="130"/>
      <c r="FXU317" s="130"/>
      <c r="FXY317" s="130"/>
      <c r="FYC317" s="130"/>
      <c r="FYG317" s="130"/>
      <c r="FYK317" s="130"/>
      <c r="FYO317" s="130"/>
      <c r="FYS317" s="130"/>
      <c r="FYW317" s="130"/>
      <c r="FZA317" s="130"/>
      <c r="FZE317" s="130"/>
      <c r="FZI317" s="130"/>
      <c r="FZM317" s="130"/>
      <c r="FZQ317" s="130"/>
      <c r="FZU317" s="130"/>
      <c r="FZY317" s="130"/>
      <c r="GAC317" s="130"/>
      <c r="GAG317" s="130"/>
      <c r="GAK317" s="130"/>
      <c r="GAO317" s="130"/>
      <c r="GAS317" s="130"/>
      <c r="GAW317" s="130"/>
      <c r="GBA317" s="130"/>
      <c r="GBE317" s="130"/>
      <c r="GBI317" s="130"/>
      <c r="GBM317" s="130"/>
      <c r="GBQ317" s="130"/>
      <c r="GBU317" s="130"/>
      <c r="GBY317" s="130"/>
      <c r="GCC317" s="130"/>
      <c r="GCG317" s="130"/>
      <c r="GCK317" s="130"/>
      <c r="GCO317" s="130"/>
      <c r="GCS317" s="130"/>
      <c r="GCW317" s="130"/>
      <c r="GDA317" s="130"/>
      <c r="GDE317" s="130"/>
      <c r="GDI317" s="130"/>
      <c r="GDM317" s="130"/>
      <c r="GDQ317" s="130"/>
      <c r="GDU317" s="130"/>
      <c r="GDY317" s="130"/>
      <c r="GEC317" s="130"/>
      <c r="GEG317" s="130"/>
      <c r="GEK317" s="130"/>
      <c r="GEO317" s="130"/>
      <c r="GES317" s="130"/>
      <c r="GEW317" s="130"/>
      <c r="GFA317" s="130"/>
      <c r="GFE317" s="130"/>
      <c r="GFI317" s="130"/>
      <c r="GFM317" s="130"/>
      <c r="GFQ317" s="130"/>
      <c r="GFU317" s="130"/>
      <c r="GFY317" s="130"/>
      <c r="GGC317" s="130"/>
      <c r="GGG317" s="130"/>
      <c r="GGK317" s="130"/>
      <c r="GGO317" s="130"/>
      <c r="GGS317" s="130"/>
      <c r="GGW317" s="130"/>
      <c r="GHA317" s="130"/>
      <c r="GHE317" s="130"/>
      <c r="GHI317" s="130"/>
      <c r="GHM317" s="130"/>
      <c r="GHQ317" s="130"/>
      <c r="GHU317" s="130"/>
      <c r="GHY317" s="130"/>
      <c r="GIC317" s="130"/>
      <c r="GIG317" s="130"/>
      <c r="GIK317" s="130"/>
      <c r="GIO317" s="130"/>
      <c r="GIS317" s="130"/>
      <c r="GIW317" s="130"/>
      <c r="GJA317" s="130"/>
      <c r="GJE317" s="130"/>
      <c r="GJI317" s="130"/>
      <c r="GJM317" s="130"/>
      <c r="GJQ317" s="130"/>
      <c r="GJU317" s="130"/>
      <c r="GJY317" s="130"/>
      <c r="GKC317" s="130"/>
      <c r="GKG317" s="130"/>
      <c r="GKK317" s="130"/>
      <c r="GKO317" s="130"/>
      <c r="GKS317" s="130"/>
      <c r="GKW317" s="130"/>
      <c r="GLA317" s="130"/>
      <c r="GLE317" s="130"/>
      <c r="GLI317" s="130"/>
      <c r="GLM317" s="130"/>
      <c r="GLQ317" s="130"/>
      <c r="GLU317" s="130"/>
      <c r="GLY317" s="130"/>
      <c r="GMC317" s="130"/>
      <c r="GMG317" s="130"/>
      <c r="GMK317" s="130"/>
      <c r="GMO317" s="130"/>
      <c r="GMS317" s="130"/>
      <c r="GMW317" s="130"/>
      <c r="GNA317" s="130"/>
      <c r="GNE317" s="130"/>
      <c r="GNI317" s="130"/>
      <c r="GNM317" s="130"/>
      <c r="GNQ317" s="130"/>
      <c r="GNU317" s="130"/>
      <c r="GNY317" s="130"/>
      <c r="GOC317" s="130"/>
      <c r="GOG317" s="130"/>
      <c r="GOK317" s="130"/>
      <c r="GOO317" s="130"/>
      <c r="GOS317" s="130"/>
      <c r="GOW317" s="130"/>
      <c r="GPA317" s="130"/>
      <c r="GPE317" s="130"/>
      <c r="GPI317" s="130"/>
      <c r="GPM317" s="130"/>
      <c r="GPQ317" s="130"/>
      <c r="GPU317" s="130"/>
      <c r="GPY317" s="130"/>
      <c r="GQC317" s="130"/>
      <c r="GQG317" s="130"/>
      <c r="GQK317" s="130"/>
      <c r="GQO317" s="130"/>
      <c r="GQS317" s="130"/>
      <c r="GQW317" s="130"/>
      <c r="GRA317" s="130"/>
      <c r="GRE317" s="130"/>
      <c r="GRI317" s="130"/>
      <c r="GRM317" s="130"/>
      <c r="GRQ317" s="130"/>
      <c r="GRU317" s="130"/>
      <c r="GRY317" s="130"/>
      <c r="GSC317" s="130"/>
      <c r="GSG317" s="130"/>
      <c r="GSK317" s="130"/>
      <c r="GSO317" s="130"/>
      <c r="GSS317" s="130"/>
      <c r="GSW317" s="130"/>
      <c r="GTA317" s="130"/>
      <c r="GTE317" s="130"/>
      <c r="GTI317" s="130"/>
      <c r="GTM317" s="130"/>
      <c r="GTQ317" s="130"/>
      <c r="GTU317" s="130"/>
      <c r="GTY317" s="130"/>
      <c r="GUC317" s="130"/>
      <c r="GUG317" s="130"/>
      <c r="GUK317" s="130"/>
      <c r="GUO317" s="130"/>
      <c r="GUS317" s="130"/>
      <c r="GUW317" s="130"/>
      <c r="GVA317" s="130"/>
      <c r="GVE317" s="130"/>
      <c r="GVI317" s="130"/>
      <c r="GVM317" s="130"/>
      <c r="GVQ317" s="130"/>
      <c r="GVU317" s="130"/>
      <c r="GVY317" s="130"/>
      <c r="GWC317" s="130"/>
      <c r="GWG317" s="130"/>
      <c r="GWK317" s="130"/>
      <c r="GWO317" s="130"/>
      <c r="GWS317" s="130"/>
      <c r="GWW317" s="130"/>
      <c r="GXA317" s="130"/>
      <c r="GXE317" s="130"/>
      <c r="GXI317" s="130"/>
      <c r="GXM317" s="130"/>
      <c r="GXQ317" s="130"/>
      <c r="GXU317" s="130"/>
      <c r="GXY317" s="130"/>
      <c r="GYC317" s="130"/>
      <c r="GYG317" s="130"/>
      <c r="GYK317" s="130"/>
      <c r="GYO317" s="130"/>
      <c r="GYS317" s="130"/>
      <c r="GYW317" s="130"/>
      <c r="GZA317" s="130"/>
      <c r="GZE317" s="130"/>
      <c r="GZI317" s="130"/>
      <c r="GZM317" s="130"/>
      <c r="GZQ317" s="130"/>
      <c r="GZU317" s="130"/>
      <c r="GZY317" s="130"/>
      <c r="HAC317" s="130"/>
      <c r="HAG317" s="130"/>
      <c r="HAK317" s="130"/>
      <c r="HAO317" s="130"/>
      <c r="HAS317" s="130"/>
      <c r="HAW317" s="130"/>
      <c r="HBA317" s="130"/>
      <c r="HBE317" s="130"/>
      <c r="HBI317" s="130"/>
      <c r="HBM317" s="130"/>
      <c r="HBQ317" s="130"/>
      <c r="HBU317" s="130"/>
      <c r="HBY317" s="130"/>
      <c r="HCC317" s="130"/>
      <c r="HCG317" s="130"/>
      <c r="HCK317" s="130"/>
      <c r="HCO317" s="130"/>
      <c r="HCS317" s="130"/>
      <c r="HCW317" s="130"/>
      <c r="HDA317" s="130"/>
      <c r="HDE317" s="130"/>
      <c r="HDI317" s="130"/>
      <c r="HDM317" s="130"/>
      <c r="HDQ317" s="130"/>
      <c r="HDU317" s="130"/>
      <c r="HDY317" s="130"/>
      <c r="HEC317" s="130"/>
      <c r="HEG317" s="130"/>
      <c r="HEK317" s="130"/>
      <c r="HEO317" s="130"/>
      <c r="HES317" s="130"/>
      <c r="HEW317" s="130"/>
      <c r="HFA317" s="130"/>
      <c r="HFE317" s="130"/>
      <c r="HFI317" s="130"/>
      <c r="HFM317" s="130"/>
      <c r="HFQ317" s="130"/>
      <c r="HFU317" s="130"/>
      <c r="HFY317" s="130"/>
      <c r="HGC317" s="130"/>
      <c r="HGG317" s="130"/>
      <c r="HGK317" s="130"/>
      <c r="HGO317" s="130"/>
      <c r="HGS317" s="130"/>
      <c r="HGW317" s="130"/>
      <c r="HHA317" s="130"/>
      <c r="HHE317" s="130"/>
      <c r="HHI317" s="130"/>
      <c r="HHM317" s="130"/>
      <c r="HHQ317" s="130"/>
      <c r="HHU317" s="130"/>
      <c r="HHY317" s="130"/>
      <c r="HIC317" s="130"/>
      <c r="HIG317" s="130"/>
      <c r="HIK317" s="130"/>
      <c r="HIO317" s="130"/>
      <c r="HIS317" s="130"/>
      <c r="HIW317" s="130"/>
      <c r="HJA317" s="130"/>
      <c r="HJE317" s="130"/>
      <c r="HJI317" s="130"/>
      <c r="HJM317" s="130"/>
      <c r="HJQ317" s="130"/>
      <c r="HJU317" s="130"/>
      <c r="HJY317" s="130"/>
      <c r="HKC317" s="130"/>
      <c r="HKG317" s="130"/>
      <c r="HKK317" s="130"/>
      <c r="HKO317" s="130"/>
      <c r="HKS317" s="130"/>
      <c r="HKW317" s="130"/>
      <c r="HLA317" s="130"/>
      <c r="HLE317" s="130"/>
      <c r="HLI317" s="130"/>
      <c r="HLM317" s="130"/>
      <c r="HLQ317" s="130"/>
      <c r="HLU317" s="130"/>
      <c r="HLY317" s="130"/>
      <c r="HMC317" s="130"/>
      <c r="HMG317" s="130"/>
      <c r="HMK317" s="130"/>
      <c r="HMO317" s="130"/>
      <c r="HMS317" s="130"/>
      <c r="HMW317" s="130"/>
      <c r="HNA317" s="130"/>
      <c r="HNE317" s="130"/>
      <c r="HNI317" s="130"/>
      <c r="HNM317" s="130"/>
      <c r="HNQ317" s="130"/>
      <c r="HNU317" s="130"/>
      <c r="HNY317" s="130"/>
      <c r="HOC317" s="130"/>
      <c r="HOG317" s="130"/>
      <c r="HOK317" s="130"/>
      <c r="HOO317" s="130"/>
      <c r="HOS317" s="130"/>
      <c r="HOW317" s="130"/>
      <c r="HPA317" s="130"/>
      <c r="HPE317" s="130"/>
      <c r="HPI317" s="130"/>
      <c r="HPM317" s="130"/>
      <c r="HPQ317" s="130"/>
      <c r="HPU317" s="130"/>
      <c r="HPY317" s="130"/>
      <c r="HQC317" s="130"/>
      <c r="HQG317" s="130"/>
      <c r="HQK317" s="130"/>
      <c r="HQO317" s="130"/>
      <c r="HQS317" s="130"/>
      <c r="HQW317" s="130"/>
      <c r="HRA317" s="130"/>
      <c r="HRE317" s="130"/>
      <c r="HRI317" s="130"/>
      <c r="HRM317" s="130"/>
      <c r="HRQ317" s="130"/>
      <c r="HRU317" s="130"/>
      <c r="HRY317" s="130"/>
      <c r="HSC317" s="130"/>
      <c r="HSG317" s="130"/>
      <c r="HSK317" s="130"/>
      <c r="HSO317" s="130"/>
      <c r="HSS317" s="130"/>
      <c r="HSW317" s="130"/>
      <c r="HTA317" s="130"/>
      <c r="HTE317" s="130"/>
      <c r="HTI317" s="130"/>
      <c r="HTM317" s="130"/>
      <c r="HTQ317" s="130"/>
      <c r="HTU317" s="130"/>
      <c r="HTY317" s="130"/>
      <c r="HUC317" s="130"/>
      <c r="HUG317" s="130"/>
      <c r="HUK317" s="130"/>
      <c r="HUO317" s="130"/>
      <c r="HUS317" s="130"/>
      <c r="HUW317" s="130"/>
      <c r="HVA317" s="130"/>
      <c r="HVE317" s="130"/>
      <c r="HVI317" s="130"/>
      <c r="HVM317" s="130"/>
      <c r="HVQ317" s="130"/>
      <c r="HVU317" s="130"/>
      <c r="HVY317" s="130"/>
      <c r="HWC317" s="130"/>
      <c r="HWG317" s="130"/>
      <c r="HWK317" s="130"/>
      <c r="HWO317" s="130"/>
      <c r="HWS317" s="130"/>
      <c r="HWW317" s="130"/>
      <c r="HXA317" s="130"/>
      <c r="HXE317" s="130"/>
      <c r="HXI317" s="130"/>
      <c r="HXM317" s="130"/>
      <c r="HXQ317" s="130"/>
      <c r="HXU317" s="130"/>
      <c r="HXY317" s="130"/>
      <c r="HYC317" s="130"/>
      <c r="HYG317" s="130"/>
      <c r="HYK317" s="130"/>
      <c r="HYO317" s="130"/>
      <c r="HYS317" s="130"/>
      <c r="HYW317" s="130"/>
      <c r="HZA317" s="130"/>
      <c r="HZE317" s="130"/>
      <c r="HZI317" s="130"/>
      <c r="HZM317" s="130"/>
      <c r="HZQ317" s="130"/>
      <c r="HZU317" s="130"/>
      <c r="HZY317" s="130"/>
      <c r="IAC317" s="130"/>
      <c r="IAG317" s="130"/>
      <c r="IAK317" s="130"/>
      <c r="IAO317" s="130"/>
      <c r="IAS317" s="130"/>
      <c r="IAW317" s="130"/>
      <c r="IBA317" s="130"/>
      <c r="IBE317" s="130"/>
      <c r="IBI317" s="130"/>
      <c r="IBM317" s="130"/>
      <c r="IBQ317" s="130"/>
      <c r="IBU317" s="130"/>
      <c r="IBY317" s="130"/>
      <c r="ICC317" s="130"/>
      <c r="ICG317" s="130"/>
      <c r="ICK317" s="130"/>
      <c r="ICO317" s="130"/>
      <c r="ICS317" s="130"/>
      <c r="ICW317" s="130"/>
      <c r="IDA317" s="130"/>
      <c r="IDE317" s="130"/>
      <c r="IDI317" s="130"/>
      <c r="IDM317" s="130"/>
      <c r="IDQ317" s="130"/>
      <c r="IDU317" s="130"/>
      <c r="IDY317" s="130"/>
      <c r="IEC317" s="130"/>
      <c r="IEG317" s="130"/>
      <c r="IEK317" s="130"/>
      <c r="IEO317" s="130"/>
      <c r="IES317" s="130"/>
      <c r="IEW317" s="130"/>
      <c r="IFA317" s="130"/>
      <c r="IFE317" s="130"/>
      <c r="IFI317" s="130"/>
      <c r="IFM317" s="130"/>
      <c r="IFQ317" s="130"/>
      <c r="IFU317" s="130"/>
      <c r="IFY317" s="130"/>
      <c r="IGC317" s="130"/>
      <c r="IGG317" s="130"/>
      <c r="IGK317" s="130"/>
      <c r="IGO317" s="130"/>
      <c r="IGS317" s="130"/>
      <c r="IGW317" s="130"/>
      <c r="IHA317" s="130"/>
      <c r="IHE317" s="130"/>
      <c r="IHI317" s="130"/>
      <c r="IHM317" s="130"/>
      <c r="IHQ317" s="130"/>
      <c r="IHU317" s="130"/>
      <c r="IHY317" s="130"/>
      <c r="IIC317" s="130"/>
      <c r="IIG317" s="130"/>
      <c r="IIK317" s="130"/>
      <c r="IIO317" s="130"/>
      <c r="IIS317" s="130"/>
      <c r="IIW317" s="130"/>
      <c r="IJA317" s="130"/>
      <c r="IJE317" s="130"/>
      <c r="IJI317" s="130"/>
      <c r="IJM317" s="130"/>
      <c r="IJQ317" s="130"/>
      <c r="IJU317" s="130"/>
      <c r="IJY317" s="130"/>
      <c r="IKC317" s="130"/>
      <c r="IKG317" s="130"/>
      <c r="IKK317" s="130"/>
      <c r="IKO317" s="130"/>
      <c r="IKS317" s="130"/>
      <c r="IKW317" s="130"/>
      <c r="ILA317" s="130"/>
      <c r="ILE317" s="130"/>
      <c r="ILI317" s="130"/>
      <c r="ILM317" s="130"/>
      <c r="ILQ317" s="130"/>
      <c r="ILU317" s="130"/>
      <c r="ILY317" s="130"/>
      <c r="IMC317" s="130"/>
      <c r="IMG317" s="130"/>
      <c r="IMK317" s="130"/>
      <c r="IMO317" s="130"/>
      <c r="IMS317" s="130"/>
      <c r="IMW317" s="130"/>
      <c r="INA317" s="130"/>
      <c r="INE317" s="130"/>
      <c r="INI317" s="130"/>
      <c r="INM317" s="130"/>
      <c r="INQ317" s="130"/>
      <c r="INU317" s="130"/>
      <c r="INY317" s="130"/>
      <c r="IOC317" s="130"/>
      <c r="IOG317" s="130"/>
      <c r="IOK317" s="130"/>
      <c r="IOO317" s="130"/>
      <c r="IOS317" s="130"/>
      <c r="IOW317" s="130"/>
      <c r="IPA317" s="130"/>
      <c r="IPE317" s="130"/>
      <c r="IPI317" s="130"/>
      <c r="IPM317" s="130"/>
      <c r="IPQ317" s="130"/>
      <c r="IPU317" s="130"/>
      <c r="IPY317" s="130"/>
      <c r="IQC317" s="130"/>
      <c r="IQG317" s="130"/>
      <c r="IQK317" s="130"/>
      <c r="IQO317" s="130"/>
      <c r="IQS317" s="130"/>
      <c r="IQW317" s="130"/>
      <c r="IRA317" s="130"/>
      <c r="IRE317" s="130"/>
      <c r="IRI317" s="130"/>
      <c r="IRM317" s="130"/>
      <c r="IRQ317" s="130"/>
      <c r="IRU317" s="130"/>
      <c r="IRY317" s="130"/>
      <c r="ISC317" s="130"/>
      <c r="ISG317" s="130"/>
      <c r="ISK317" s="130"/>
      <c r="ISO317" s="130"/>
      <c r="ISS317" s="130"/>
      <c r="ISW317" s="130"/>
      <c r="ITA317" s="130"/>
      <c r="ITE317" s="130"/>
      <c r="ITI317" s="130"/>
      <c r="ITM317" s="130"/>
      <c r="ITQ317" s="130"/>
      <c r="ITU317" s="130"/>
      <c r="ITY317" s="130"/>
      <c r="IUC317" s="130"/>
      <c r="IUG317" s="130"/>
      <c r="IUK317" s="130"/>
      <c r="IUO317" s="130"/>
      <c r="IUS317" s="130"/>
      <c r="IUW317" s="130"/>
      <c r="IVA317" s="130"/>
      <c r="IVE317" s="130"/>
      <c r="IVI317" s="130"/>
      <c r="IVM317" s="130"/>
      <c r="IVQ317" s="130"/>
      <c r="IVU317" s="130"/>
      <c r="IVY317" s="130"/>
      <c r="IWC317" s="130"/>
      <c r="IWG317" s="130"/>
      <c r="IWK317" s="130"/>
      <c r="IWO317" s="130"/>
      <c r="IWS317" s="130"/>
      <c r="IWW317" s="130"/>
      <c r="IXA317" s="130"/>
      <c r="IXE317" s="130"/>
      <c r="IXI317" s="130"/>
      <c r="IXM317" s="130"/>
      <c r="IXQ317" s="130"/>
      <c r="IXU317" s="130"/>
      <c r="IXY317" s="130"/>
      <c r="IYC317" s="130"/>
      <c r="IYG317" s="130"/>
      <c r="IYK317" s="130"/>
      <c r="IYO317" s="130"/>
      <c r="IYS317" s="130"/>
      <c r="IYW317" s="130"/>
      <c r="IZA317" s="130"/>
      <c r="IZE317" s="130"/>
      <c r="IZI317" s="130"/>
      <c r="IZM317" s="130"/>
      <c r="IZQ317" s="130"/>
      <c r="IZU317" s="130"/>
      <c r="IZY317" s="130"/>
      <c r="JAC317" s="130"/>
      <c r="JAG317" s="130"/>
      <c r="JAK317" s="130"/>
      <c r="JAO317" s="130"/>
      <c r="JAS317" s="130"/>
      <c r="JAW317" s="130"/>
      <c r="JBA317" s="130"/>
      <c r="JBE317" s="130"/>
      <c r="JBI317" s="130"/>
      <c r="JBM317" s="130"/>
      <c r="JBQ317" s="130"/>
      <c r="JBU317" s="130"/>
      <c r="JBY317" s="130"/>
      <c r="JCC317" s="130"/>
      <c r="JCG317" s="130"/>
      <c r="JCK317" s="130"/>
      <c r="JCO317" s="130"/>
      <c r="JCS317" s="130"/>
      <c r="JCW317" s="130"/>
      <c r="JDA317" s="130"/>
      <c r="JDE317" s="130"/>
      <c r="JDI317" s="130"/>
      <c r="JDM317" s="130"/>
      <c r="JDQ317" s="130"/>
      <c r="JDU317" s="130"/>
      <c r="JDY317" s="130"/>
      <c r="JEC317" s="130"/>
      <c r="JEG317" s="130"/>
      <c r="JEK317" s="130"/>
      <c r="JEO317" s="130"/>
      <c r="JES317" s="130"/>
      <c r="JEW317" s="130"/>
      <c r="JFA317" s="130"/>
      <c r="JFE317" s="130"/>
      <c r="JFI317" s="130"/>
      <c r="JFM317" s="130"/>
      <c r="JFQ317" s="130"/>
      <c r="JFU317" s="130"/>
      <c r="JFY317" s="130"/>
      <c r="JGC317" s="130"/>
      <c r="JGG317" s="130"/>
      <c r="JGK317" s="130"/>
      <c r="JGO317" s="130"/>
      <c r="JGS317" s="130"/>
      <c r="JGW317" s="130"/>
      <c r="JHA317" s="130"/>
      <c r="JHE317" s="130"/>
      <c r="JHI317" s="130"/>
      <c r="JHM317" s="130"/>
      <c r="JHQ317" s="130"/>
      <c r="JHU317" s="130"/>
      <c r="JHY317" s="130"/>
      <c r="JIC317" s="130"/>
      <c r="JIG317" s="130"/>
      <c r="JIK317" s="130"/>
      <c r="JIO317" s="130"/>
      <c r="JIS317" s="130"/>
      <c r="JIW317" s="130"/>
      <c r="JJA317" s="130"/>
      <c r="JJE317" s="130"/>
      <c r="JJI317" s="130"/>
      <c r="JJM317" s="130"/>
      <c r="JJQ317" s="130"/>
      <c r="JJU317" s="130"/>
      <c r="JJY317" s="130"/>
      <c r="JKC317" s="130"/>
      <c r="JKG317" s="130"/>
      <c r="JKK317" s="130"/>
      <c r="JKO317" s="130"/>
      <c r="JKS317" s="130"/>
      <c r="JKW317" s="130"/>
      <c r="JLA317" s="130"/>
      <c r="JLE317" s="130"/>
      <c r="JLI317" s="130"/>
      <c r="JLM317" s="130"/>
      <c r="JLQ317" s="130"/>
      <c r="JLU317" s="130"/>
      <c r="JLY317" s="130"/>
      <c r="JMC317" s="130"/>
      <c r="JMG317" s="130"/>
      <c r="JMK317" s="130"/>
      <c r="JMO317" s="130"/>
      <c r="JMS317" s="130"/>
      <c r="JMW317" s="130"/>
      <c r="JNA317" s="130"/>
      <c r="JNE317" s="130"/>
      <c r="JNI317" s="130"/>
      <c r="JNM317" s="130"/>
      <c r="JNQ317" s="130"/>
      <c r="JNU317" s="130"/>
      <c r="JNY317" s="130"/>
      <c r="JOC317" s="130"/>
      <c r="JOG317" s="130"/>
      <c r="JOK317" s="130"/>
      <c r="JOO317" s="130"/>
      <c r="JOS317" s="130"/>
      <c r="JOW317" s="130"/>
      <c r="JPA317" s="130"/>
      <c r="JPE317" s="130"/>
      <c r="JPI317" s="130"/>
      <c r="JPM317" s="130"/>
      <c r="JPQ317" s="130"/>
      <c r="JPU317" s="130"/>
      <c r="JPY317" s="130"/>
      <c r="JQC317" s="130"/>
      <c r="JQG317" s="130"/>
      <c r="JQK317" s="130"/>
      <c r="JQO317" s="130"/>
      <c r="JQS317" s="130"/>
      <c r="JQW317" s="130"/>
      <c r="JRA317" s="130"/>
      <c r="JRE317" s="130"/>
      <c r="JRI317" s="130"/>
      <c r="JRM317" s="130"/>
      <c r="JRQ317" s="130"/>
      <c r="JRU317" s="130"/>
      <c r="JRY317" s="130"/>
      <c r="JSC317" s="130"/>
      <c r="JSG317" s="130"/>
      <c r="JSK317" s="130"/>
      <c r="JSO317" s="130"/>
      <c r="JSS317" s="130"/>
      <c r="JSW317" s="130"/>
      <c r="JTA317" s="130"/>
      <c r="JTE317" s="130"/>
      <c r="JTI317" s="130"/>
      <c r="JTM317" s="130"/>
      <c r="JTQ317" s="130"/>
      <c r="JTU317" s="130"/>
      <c r="JTY317" s="130"/>
      <c r="JUC317" s="130"/>
      <c r="JUG317" s="130"/>
      <c r="JUK317" s="130"/>
      <c r="JUO317" s="130"/>
      <c r="JUS317" s="130"/>
      <c r="JUW317" s="130"/>
      <c r="JVA317" s="130"/>
      <c r="JVE317" s="130"/>
      <c r="JVI317" s="130"/>
      <c r="JVM317" s="130"/>
      <c r="JVQ317" s="130"/>
      <c r="JVU317" s="130"/>
      <c r="JVY317" s="130"/>
      <c r="JWC317" s="130"/>
      <c r="JWG317" s="130"/>
      <c r="JWK317" s="130"/>
      <c r="JWO317" s="130"/>
      <c r="JWS317" s="130"/>
      <c r="JWW317" s="130"/>
      <c r="JXA317" s="130"/>
      <c r="JXE317" s="130"/>
      <c r="JXI317" s="130"/>
      <c r="JXM317" s="130"/>
      <c r="JXQ317" s="130"/>
      <c r="JXU317" s="130"/>
      <c r="JXY317" s="130"/>
      <c r="JYC317" s="130"/>
      <c r="JYG317" s="130"/>
      <c r="JYK317" s="130"/>
      <c r="JYO317" s="130"/>
      <c r="JYS317" s="130"/>
      <c r="JYW317" s="130"/>
      <c r="JZA317" s="130"/>
      <c r="JZE317" s="130"/>
      <c r="JZI317" s="130"/>
      <c r="JZM317" s="130"/>
      <c r="JZQ317" s="130"/>
      <c r="JZU317" s="130"/>
      <c r="JZY317" s="130"/>
      <c r="KAC317" s="130"/>
      <c r="KAG317" s="130"/>
      <c r="KAK317" s="130"/>
      <c r="KAO317" s="130"/>
      <c r="KAS317" s="130"/>
      <c r="KAW317" s="130"/>
      <c r="KBA317" s="130"/>
      <c r="KBE317" s="130"/>
      <c r="KBI317" s="130"/>
      <c r="KBM317" s="130"/>
      <c r="KBQ317" s="130"/>
      <c r="KBU317" s="130"/>
      <c r="KBY317" s="130"/>
      <c r="KCC317" s="130"/>
      <c r="KCG317" s="130"/>
      <c r="KCK317" s="130"/>
      <c r="KCO317" s="130"/>
      <c r="KCS317" s="130"/>
      <c r="KCW317" s="130"/>
      <c r="KDA317" s="130"/>
      <c r="KDE317" s="130"/>
      <c r="KDI317" s="130"/>
      <c r="KDM317" s="130"/>
      <c r="KDQ317" s="130"/>
      <c r="KDU317" s="130"/>
      <c r="KDY317" s="130"/>
      <c r="KEC317" s="130"/>
      <c r="KEG317" s="130"/>
      <c r="KEK317" s="130"/>
      <c r="KEO317" s="130"/>
      <c r="KES317" s="130"/>
      <c r="KEW317" s="130"/>
      <c r="KFA317" s="130"/>
      <c r="KFE317" s="130"/>
      <c r="KFI317" s="130"/>
      <c r="KFM317" s="130"/>
      <c r="KFQ317" s="130"/>
      <c r="KFU317" s="130"/>
      <c r="KFY317" s="130"/>
      <c r="KGC317" s="130"/>
      <c r="KGG317" s="130"/>
      <c r="KGK317" s="130"/>
      <c r="KGO317" s="130"/>
      <c r="KGS317" s="130"/>
      <c r="KGW317" s="130"/>
      <c r="KHA317" s="130"/>
      <c r="KHE317" s="130"/>
      <c r="KHI317" s="130"/>
      <c r="KHM317" s="130"/>
      <c r="KHQ317" s="130"/>
      <c r="KHU317" s="130"/>
      <c r="KHY317" s="130"/>
      <c r="KIC317" s="130"/>
      <c r="KIG317" s="130"/>
      <c r="KIK317" s="130"/>
      <c r="KIO317" s="130"/>
      <c r="KIS317" s="130"/>
      <c r="KIW317" s="130"/>
      <c r="KJA317" s="130"/>
      <c r="KJE317" s="130"/>
      <c r="KJI317" s="130"/>
      <c r="KJM317" s="130"/>
      <c r="KJQ317" s="130"/>
      <c r="KJU317" s="130"/>
      <c r="KJY317" s="130"/>
      <c r="KKC317" s="130"/>
      <c r="KKG317" s="130"/>
      <c r="KKK317" s="130"/>
      <c r="KKO317" s="130"/>
      <c r="KKS317" s="130"/>
      <c r="KKW317" s="130"/>
      <c r="KLA317" s="130"/>
      <c r="KLE317" s="130"/>
      <c r="KLI317" s="130"/>
      <c r="KLM317" s="130"/>
      <c r="KLQ317" s="130"/>
      <c r="KLU317" s="130"/>
      <c r="KLY317" s="130"/>
      <c r="KMC317" s="130"/>
      <c r="KMG317" s="130"/>
      <c r="KMK317" s="130"/>
      <c r="KMO317" s="130"/>
      <c r="KMS317" s="130"/>
      <c r="KMW317" s="130"/>
      <c r="KNA317" s="130"/>
      <c r="KNE317" s="130"/>
      <c r="KNI317" s="130"/>
      <c r="KNM317" s="130"/>
      <c r="KNQ317" s="130"/>
      <c r="KNU317" s="130"/>
      <c r="KNY317" s="130"/>
      <c r="KOC317" s="130"/>
      <c r="KOG317" s="130"/>
      <c r="KOK317" s="130"/>
      <c r="KOO317" s="130"/>
      <c r="KOS317" s="130"/>
      <c r="KOW317" s="130"/>
      <c r="KPA317" s="130"/>
      <c r="KPE317" s="130"/>
      <c r="KPI317" s="130"/>
      <c r="KPM317" s="130"/>
      <c r="KPQ317" s="130"/>
      <c r="KPU317" s="130"/>
      <c r="KPY317" s="130"/>
      <c r="KQC317" s="130"/>
      <c r="KQG317" s="130"/>
      <c r="KQK317" s="130"/>
      <c r="KQO317" s="130"/>
      <c r="KQS317" s="130"/>
      <c r="KQW317" s="130"/>
      <c r="KRA317" s="130"/>
      <c r="KRE317" s="130"/>
      <c r="KRI317" s="130"/>
      <c r="KRM317" s="130"/>
      <c r="KRQ317" s="130"/>
      <c r="KRU317" s="130"/>
      <c r="KRY317" s="130"/>
      <c r="KSC317" s="130"/>
      <c r="KSG317" s="130"/>
      <c r="KSK317" s="130"/>
      <c r="KSO317" s="130"/>
      <c r="KSS317" s="130"/>
      <c r="KSW317" s="130"/>
      <c r="KTA317" s="130"/>
      <c r="KTE317" s="130"/>
      <c r="KTI317" s="130"/>
      <c r="KTM317" s="130"/>
      <c r="KTQ317" s="130"/>
      <c r="KTU317" s="130"/>
      <c r="KTY317" s="130"/>
      <c r="KUC317" s="130"/>
      <c r="KUG317" s="130"/>
      <c r="KUK317" s="130"/>
      <c r="KUO317" s="130"/>
      <c r="KUS317" s="130"/>
      <c r="KUW317" s="130"/>
      <c r="KVA317" s="130"/>
      <c r="KVE317" s="130"/>
      <c r="KVI317" s="130"/>
      <c r="KVM317" s="130"/>
      <c r="KVQ317" s="130"/>
      <c r="KVU317" s="130"/>
      <c r="KVY317" s="130"/>
      <c r="KWC317" s="130"/>
      <c r="KWG317" s="130"/>
      <c r="KWK317" s="130"/>
      <c r="KWO317" s="130"/>
      <c r="KWS317" s="130"/>
      <c r="KWW317" s="130"/>
      <c r="KXA317" s="130"/>
      <c r="KXE317" s="130"/>
      <c r="KXI317" s="130"/>
      <c r="KXM317" s="130"/>
      <c r="KXQ317" s="130"/>
      <c r="KXU317" s="130"/>
      <c r="KXY317" s="130"/>
      <c r="KYC317" s="130"/>
      <c r="KYG317" s="130"/>
      <c r="KYK317" s="130"/>
      <c r="KYO317" s="130"/>
      <c r="KYS317" s="130"/>
      <c r="KYW317" s="130"/>
      <c r="KZA317" s="130"/>
      <c r="KZE317" s="130"/>
      <c r="KZI317" s="130"/>
      <c r="KZM317" s="130"/>
      <c r="KZQ317" s="130"/>
      <c r="KZU317" s="130"/>
      <c r="KZY317" s="130"/>
      <c r="LAC317" s="130"/>
      <c r="LAG317" s="130"/>
      <c r="LAK317" s="130"/>
      <c r="LAO317" s="130"/>
      <c r="LAS317" s="130"/>
      <c r="LAW317" s="130"/>
      <c r="LBA317" s="130"/>
      <c r="LBE317" s="130"/>
      <c r="LBI317" s="130"/>
      <c r="LBM317" s="130"/>
      <c r="LBQ317" s="130"/>
      <c r="LBU317" s="130"/>
      <c r="LBY317" s="130"/>
      <c r="LCC317" s="130"/>
      <c r="LCG317" s="130"/>
      <c r="LCK317" s="130"/>
      <c r="LCO317" s="130"/>
      <c r="LCS317" s="130"/>
      <c r="LCW317" s="130"/>
      <c r="LDA317" s="130"/>
      <c r="LDE317" s="130"/>
      <c r="LDI317" s="130"/>
      <c r="LDM317" s="130"/>
      <c r="LDQ317" s="130"/>
      <c r="LDU317" s="130"/>
      <c r="LDY317" s="130"/>
      <c r="LEC317" s="130"/>
      <c r="LEG317" s="130"/>
      <c r="LEK317" s="130"/>
      <c r="LEO317" s="130"/>
      <c r="LES317" s="130"/>
      <c r="LEW317" s="130"/>
      <c r="LFA317" s="130"/>
      <c r="LFE317" s="130"/>
      <c r="LFI317" s="130"/>
      <c r="LFM317" s="130"/>
      <c r="LFQ317" s="130"/>
      <c r="LFU317" s="130"/>
      <c r="LFY317" s="130"/>
      <c r="LGC317" s="130"/>
      <c r="LGG317" s="130"/>
      <c r="LGK317" s="130"/>
      <c r="LGO317" s="130"/>
      <c r="LGS317" s="130"/>
      <c r="LGW317" s="130"/>
      <c r="LHA317" s="130"/>
      <c r="LHE317" s="130"/>
      <c r="LHI317" s="130"/>
      <c r="LHM317" s="130"/>
      <c r="LHQ317" s="130"/>
      <c r="LHU317" s="130"/>
      <c r="LHY317" s="130"/>
      <c r="LIC317" s="130"/>
      <c r="LIG317" s="130"/>
      <c r="LIK317" s="130"/>
      <c r="LIO317" s="130"/>
      <c r="LIS317" s="130"/>
      <c r="LIW317" s="130"/>
      <c r="LJA317" s="130"/>
      <c r="LJE317" s="130"/>
      <c r="LJI317" s="130"/>
      <c r="LJM317" s="130"/>
      <c r="LJQ317" s="130"/>
      <c r="LJU317" s="130"/>
      <c r="LJY317" s="130"/>
      <c r="LKC317" s="130"/>
      <c r="LKG317" s="130"/>
      <c r="LKK317" s="130"/>
      <c r="LKO317" s="130"/>
      <c r="LKS317" s="130"/>
      <c r="LKW317" s="130"/>
      <c r="LLA317" s="130"/>
      <c r="LLE317" s="130"/>
      <c r="LLI317" s="130"/>
      <c r="LLM317" s="130"/>
      <c r="LLQ317" s="130"/>
      <c r="LLU317" s="130"/>
      <c r="LLY317" s="130"/>
      <c r="LMC317" s="130"/>
      <c r="LMG317" s="130"/>
      <c r="LMK317" s="130"/>
      <c r="LMO317" s="130"/>
      <c r="LMS317" s="130"/>
      <c r="LMW317" s="130"/>
      <c r="LNA317" s="130"/>
      <c r="LNE317" s="130"/>
      <c r="LNI317" s="130"/>
      <c r="LNM317" s="130"/>
      <c r="LNQ317" s="130"/>
      <c r="LNU317" s="130"/>
      <c r="LNY317" s="130"/>
      <c r="LOC317" s="130"/>
      <c r="LOG317" s="130"/>
      <c r="LOK317" s="130"/>
      <c r="LOO317" s="130"/>
      <c r="LOS317" s="130"/>
      <c r="LOW317" s="130"/>
      <c r="LPA317" s="130"/>
      <c r="LPE317" s="130"/>
      <c r="LPI317" s="130"/>
      <c r="LPM317" s="130"/>
      <c r="LPQ317" s="130"/>
      <c r="LPU317" s="130"/>
      <c r="LPY317" s="130"/>
      <c r="LQC317" s="130"/>
      <c r="LQG317" s="130"/>
      <c r="LQK317" s="130"/>
      <c r="LQO317" s="130"/>
      <c r="LQS317" s="130"/>
      <c r="LQW317" s="130"/>
      <c r="LRA317" s="130"/>
      <c r="LRE317" s="130"/>
      <c r="LRI317" s="130"/>
      <c r="LRM317" s="130"/>
      <c r="LRQ317" s="130"/>
      <c r="LRU317" s="130"/>
      <c r="LRY317" s="130"/>
      <c r="LSC317" s="130"/>
      <c r="LSG317" s="130"/>
      <c r="LSK317" s="130"/>
      <c r="LSO317" s="130"/>
      <c r="LSS317" s="130"/>
      <c r="LSW317" s="130"/>
      <c r="LTA317" s="130"/>
      <c r="LTE317" s="130"/>
      <c r="LTI317" s="130"/>
      <c r="LTM317" s="130"/>
      <c r="LTQ317" s="130"/>
      <c r="LTU317" s="130"/>
      <c r="LTY317" s="130"/>
      <c r="LUC317" s="130"/>
      <c r="LUG317" s="130"/>
      <c r="LUK317" s="130"/>
      <c r="LUO317" s="130"/>
      <c r="LUS317" s="130"/>
      <c r="LUW317" s="130"/>
      <c r="LVA317" s="130"/>
      <c r="LVE317" s="130"/>
      <c r="LVI317" s="130"/>
      <c r="LVM317" s="130"/>
      <c r="LVQ317" s="130"/>
      <c r="LVU317" s="130"/>
      <c r="LVY317" s="130"/>
      <c r="LWC317" s="130"/>
      <c r="LWG317" s="130"/>
      <c r="LWK317" s="130"/>
      <c r="LWO317" s="130"/>
      <c r="LWS317" s="130"/>
      <c r="LWW317" s="130"/>
      <c r="LXA317" s="130"/>
      <c r="LXE317" s="130"/>
      <c r="LXI317" s="130"/>
      <c r="LXM317" s="130"/>
      <c r="LXQ317" s="130"/>
      <c r="LXU317" s="130"/>
      <c r="LXY317" s="130"/>
      <c r="LYC317" s="130"/>
      <c r="LYG317" s="130"/>
      <c r="LYK317" s="130"/>
      <c r="LYO317" s="130"/>
      <c r="LYS317" s="130"/>
      <c r="LYW317" s="130"/>
      <c r="LZA317" s="130"/>
      <c r="LZE317" s="130"/>
      <c r="LZI317" s="130"/>
      <c r="LZM317" s="130"/>
      <c r="LZQ317" s="130"/>
      <c r="LZU317" s="130"/>
      <c r="LZY317" s="130"/>
      <c r="MAC317" s="130"/>
      <c r="MAG317" s="130"/>
      <c r="MAK317" s="130"/>
      <c r="MAO317" s="130"/>
      <c r="MAS317" s="130"/>
      <c r="MAW317" s="130"/>
      <c r="MBA317" s="130"/>
      <c r="MBE317" s="130"/>
      <c r="MBI317" s="130"/>
      <c r="MBM317" s="130"/>
      <c r="MBQ317" s="130"/>
      <c r="MBU317" s="130"/>
      <c r="MBY317" s="130"/>
      <c r="MCC317" s="130"/>
      <c r="MCG317" s="130"/>
      <c r="MCK317" s="130"/>
      <c r="MCO317" s="130"/>
      <c r="MCS317" s="130"/>
      <c r="MCW317" s="130"/>
      <c r="MDA317" s="130"/>
      <c r="MDE317" s="130"/>
      <c r="MDI317" s="130"/>
      <c r="MDM317" s="130"/>
      <c r="MDQ317" s="130"/>
      <c r="MDU317" s="130"/>
      <c r="MDY317" s="130"/>
      <c r="MEC317" s="130"/>
      <c r="MEG317" s="130"/>
      <c r="MEK317" s="130"/>
      <c r="MEO317" s="130"/>
      <c r="MES317" s="130"/>
      <c r="MEW317" s="130"/>
      <c r="MFA317" s="130"/>
      <c r="MFE317" s="130"/>
      <c r="MFI317" s="130"/>
      <c r="MFM317" s="130"/>
      <c r="MFQ317" s="130"/>
      <c r="MFU317" s="130"/>
      <c r="MFY317" s="130"/>
      <c r="MGC317" s="130"/>
      <c r="MGG317" s="130"/>
      <c r="MGK317" s="130"/>
      <c r="MGO317" s="130"/>
      <c r="MGS317" s="130"/>
      <c r="MGW317" s="130"/>
      <c r="MHA317" s="130"/>
      <c r="MHE317" s="130"/>
      <c r="MHI317" s="130"/>
      <c r="MHM317" s="130"/>
      <c r="MHQ317" s="130"/>
      <c r="MHU317" s="130"/>
      <c r="MHY317" s="130"/>
      <c r="MIC317" s="130"/>
      <c r="MIG317" s="130"/>
      <c r="MIK317" s="130"/>
      <c r="MIO317" s="130"/>
      <c r="MIS317" s="130"/>
      <c r="MIW317" s="130"/>
      <c r="MJA317" s="130"/>
      <c r="MJE317" s="130"/>
      <c r="MJI317" s="130"/>
      <c r="MJM317" s="130"/>
      <c r="MJQ317" s="130"/>
      <c r="MJU317" s="130"/>
      <c r="MJY317" s="130"/>
      <c r="MKC317" s="130"/>
      <c r="MKG317" s="130"/>
      <c r="MKK317" s="130"/>
      <c r="MKO317" s="130"/>
      <c r="MKS317" s="130"/>
      <c r="MKW317" s="130"/>
      <c r="MLA317" s="130"/>
      <c r="MLE317" s="130"/>
      <c r="MLI317" s="130"/>
      <c r="MLM317" s="130"/>
      <c r="MLQ317" s="130"/>
      <c r="MLU317" s="130"/>
      <c r="MLY317" s="130"/>
      <c r="MMC317" s="130"/>
      <c r="MMG317" s="130"/>
      <c r="MMK317" s="130"/>
      <c r="MMO317" s="130"/>
      <c r="MMS317" s="130"/>
      <c r="MMW317" s="130"/>
      <c r="MNA317" s="130"/>
      <c r="MNE317" s="130"/>
      <c r="MNI317" s="130"/>
      <c r="MNM317" s="130"/>
      <c r="MNQ317" s="130"/>
      <c r="MNU317" s="130"/>
      <c r="MNY317" s="130"/>
      <c r="MOC317" s="130"/>
      <c r="MOG317" s="130"/>
      <c r="MOK317" s="130"/>
      <c r="MOO317" s="130"/>
      <c r="MOS317" s="130"/>
      <c r="MOW317" s="130"/>
      <c r="MPA317" s="130"/>
      <c r="MPE317" s="130"/>
      <c r="MPI317" s="130"/>
      <c r="MPM317" s="130"/>
      <c r="MPQ317" s="130"/>
      <c r="MPU317" s="130"/>
      <c r="MPY317" s="130"/>
      <c r="MQC317" s="130"/>
      <c r="MQG317" s="130"/>
      <c r="MQK317" s="130"/>
      <c r="MQO317" s="130"/>
      <c r="MQS317" s="130"/>
      <c r="MQW317" s="130"/>
      <c r="MRA317" s="130"/>
      <c r="MRE317" s="130"/>
      <c r="MRI317" s="130"/>
      <c r="MRM317" s="130"/>
      <c r="MRQ317" s="130"/>
      <c r="MRU317" s="130"/>
      <c r="MRY317" s="130"/>
      <c r="MSC317" s="130"/>
      <c r="MSG317" s="130"/>
      <c r="MSK317" s="130"/>
      <c r="MSO317" s="130"/>
      <c r="MSS317" s="130"/>
      <c r="MSW317" s="130"/>
      <c r="MTA317" s="130"/>
      <c r="MTE317" s="130"/>
      <c r="MTI317" s="130"/>
      <c r="MTM317" s="130"/>
      <c r="MTQ317" s="130"/>
      <c r="MTU317" s="130"/>
      <c r="MTY317" s="130"/>
      <c r="MUC317" s="130"/>
      <c r="MUG317" s="130"/>
      <c r="MUK317" s="130"/>
      <c r="MUO317" s="130"/>
      <c r="MUS317" s="130"/>
      <c r="MUW317" s="130"/>
      <c r="MVA317" s="130"/>
      <c r="MVE317" s="130"/>
      <c r="MVI317" s="130"/>
      <c r="MVM317" s="130"/>
      <c r="MVQ317" s="130"/>
      <c r="MVU317" s="130"/>
      <c r="MVY317" s="130"/>
      <c r="MWC317" s="130"/>
      <c r="MWG317" s="130"/>
      <c r="MWK317" s="130"/>
      <c r="MWO317" s="130"/>
      <c r="MWS317" s="130"/>
      <c r="MWW317" s="130"/>
      <c r="MXA317" s="130"/>
      <c r="MXE317" s="130"/>
      <c r="MXI317" s="130"/>
      <c r="MXM317" s="130"/>
      <c r="MXQ317" s="130"/>
      <c r="MXU317" s="130"/>
      <c r="MXY317" s="130"/>
      <c r="MYC317" s="130"/>
      <c r="MYG317" s="130"/>
      <c r="MYK317" s="130"/>
      <c r="MYO317" s="130"/>
      <c r="MYS317" s="130"/>
      <c r="MYW317" s="130"/>
      <c r="MZA317" s="130"/>
      <c r="MZE317" s="130"/>
      <c r="MZI317" s="130"/>
      <c r="MZM317" s="130"/>
      <c r="MZQ317" s="130"/>
      <c r="MZU317" s="130"/>
      <c r="MZY317" s="130"/>
      <c r="NAC317" s="130"/>
      <c r="NAG317" s="130"/>
      <c r="NAK317" s="130"/>
      <c r="NAO317" s="130"/>
      <c r="NAS317" s="130"/>
      <c r="NAW317" s="130"/>
      <c r="NBA317" s="130"/>
      <c r="NBE317" s="130"/>
      <c r="NBI317" s="130"/>
      <c r="NBM317" s="130"/>
      <c r="NBQ317" s="130"/>
      <c r="NBU317" s="130"/>
      <c r="NBY317" s="130"/>
      <c r="NCC317" s="130"/>
      <c r="NCG317" s="130"/>
      <c r="NCK317" s="130"/>
      <c r="NCO317" s="130"/>
      <c r="NCS317" s="130"/>
      <c r="NCW317" s="130"/>
      <c r="NDA317" s="130"/>
      <c r="NDE317" s="130"/>
      <c r="NDI317" s="130"/>
      <c r="NDM317" s="130"/>
      <c r="NDQ317" s="130"/>
      <c r="NDU317" s="130"/>
      <c r="NDY317" s="130"/>
      <c r="NEC317" s="130"/>
      <c r="NEG317" s="130"/>
      <c r="NEK317" s="130"/>
      <c r="NEO317" s="130"/>
      <c r="NES317" s="130"/>
      <c r="NEW317" s="130"/>
      <c r="NFA317" s="130"/>
      <c r="NFE317" s="130"/>
      <c r="NFI317" s="130"/>
      <c r="NFM317" s="130"/>
      <c r="NFQ317" s="130"/>
      <c r="NFU317" s="130"/>
      <c r="NFY317" s="130"/>
      <c r="NGC317" s="130"/>
      <c r="NGG317" s="130"/>
      <c r="NGK317" s="130"/>
      <c r="NGO317" s="130"/>
      <c r="NGS317" s="130"/>
      <c r="NGW317" s="130"/>
      <c r="NHA317" s="130"/>
      <c r="NHE317" s="130"/>
      <c r="NHI317" s="130"/>
      <c r="NHM317" s="130"/>
      <c r="NHQ317" s="130"/>
      <c r="NHU317" s="130"/>
      <c r="NHY317" s="130"/>
      <c r="NIC317" s="130"/>
      <c r="NIG317" s="130"/>
      <c r="NIK317" s="130"/>
      <c r="NIO317" s="130"/>
      <c r="NIS317" s="130"/>
      <c r="NIW317" s="130"/>
      <c r="NJA317" s="130"/>
      <c r="NJE317" s="130"/>
      <c r="NJI317" s="130"/>
      <c r="NJM317" s="130"/>
      <c r="NJQ317" s="130"/>
      <c r="NJU317" s="130"/>
      <c r="NJY317" s="130"/>
      <c r="NKC317" s="130"/>
      <c r="NKG317" s="130"/>
      <c r="NKK317" s="130"/>
      <c r="NKO317" s="130"/>
      <c r="NKS317" s="130"/>
      <c r="NKW317" s="130"/>
      <c r="NLA317" s="130"/>
      <c r="NLE317" s="130"/>
      <c r="NLI317" s="130"/>
      <c r="NLM317" s="130"/>
      <c r="NLQ317" s="130"/>
      <c r="NLU317" s="130"/>
      <c r="NLY317" s="130"/>
      <c r="NMC317" s="130"/>
      <c r="NMG317" s="130"/>
      <c r="NMK317" s="130"/>
      <c r="NMO317" s="130"/>
      <c r="NMS317" s="130"/>
      <c r="NMW317" s="130"/>
      <c r="NNA317" s="130"/>
      <c r="NNE317" s="130"/>
      <c r="NNI317" s="130"/>
      <c r="NNM317" s="130"/>
      <c r="NNQ317" s="130"/>
      <c r="NNU317" s="130"/>
      <c r="NNY317" s="130"/>
      <c r="NOC317" s="130"/>
      <c r="NOG317" s="130"/>
      <c r="NOK317" s="130"/>
      <c r="NOO317" s="130"/>
      <c r="NOS317" s="130"/>
      <c r="NOW317" s="130"/>
      <c r="NPA317" s="130"/>
      <c r="NPE317" s="130"/>
      <c r="NPI317" s="130"/>
      <c r="NPM317" s="130"/>
      <c r="NPQ317" s="130"/>
      <c r="NPU317" s="130"/>
      <c r="NPY317" s="130"/>
      <c r="NQC317" s="130"/>
      <c r="NQG317" s="130"/>
      <c r="NQK317" s="130"/>
      <c r="NQO317" s="130"/>
      <c r="NQS317" s="130"/>
      <c r="NQW317" s="130"/>
      <c r="NRA317" s="130"/>
      <c r="NRE317" s="130"/>
      <c r="NRI317" s="130"/>
      <c r="NRM317" s="130"/>
      <c r="NRQ317" s="130"/>
      <c r="NRU317" s="130"/>
      <c r="NRY317" s="130"/>
      <c r="NSC317" s="130"/>
      <c r="NSG317" s="130"/>
      <c r="NSK317" s="130"/>
      <c r="NSO317" s="130"/>
      <c r="NSS317" s="130"/>
      <c r="NSW317" s="130"/>
      <c r="NTA317" s="130"/>
      <c r="NTE317" s="130"/>
      <c r="NTI317" s="130"/>
      <c r="NTM317" s="130"/>
      <c r="NTQ317" s="130"/>
      <c r="NTU317" s="130"/>
      <c r="NTY317" s="130"/>
      <c r="NUC317" s="130"/>
      <c r="NUG317" s="130"/>
      <c r="NUK317" s="130"/>
      <c r="NUO317" s="130"/>
      <c r="NUS317" s="130"/>
      <c r="NUW317" s="130"/>
      <c r="NVA317" s="130"/>
      <c r="NVE317" s="130"/>
      <c r="NVI317" s="130"/>
      <c r="NVM317" s="130"/>
      <c r="NVQ317" s="130"/>
      <c r="NVU317" s="130"/>
      <c r="NVY317" s="130"/>
      <c r="NWC317" s="130"/>
      <c r="NWG317" s="130"/>
      <c r="NWK317" s="130"/>
      <c r="NWO317" s="130"/>
      <c r="NWS317" s="130"/>
      <c r="NWW317" s="130"/>
      <c r="NXA317" s="130"/>
      <c r="NXE317" s="130"/>
      <c r="NXI317" s="130"/>
      <c r="NXM317" s="130"/>
      <c r="NXQ317" s="130"/>
      <c r="NXU317" s="130"/>
      <c r="NXY317" s="130"/>
      <c r="NYC317" s="130"/>
      <c r="NYG317" s="130"/>
      <c r="NYK317" s="130"/>
      <c r="NYO317" s="130"/>
      <c r="NYS317" s="130"/>
      <c r="NYW317" s="130"/>
      <c r="NZA317" s="130"/>
      <c r="NZE317" s="130"/>
      <c r="NZI317" s="130"/>
      <c r="NZM317" s="130"/>
      <c r="NZQ317" s="130"/>
      <c r="NZU317" s="130"/>
      <c r="NZY317" s="130"/>
      <c r="OAC317" s="130"/>
      <c r="OAG317" s="130"/>
      <c r="OAK317" s="130"/>
      <c r="OAO317" s="130"/>
      <c r="OAS317" s="130"/>
      <c r="OAW317" s="130"/>
      <c r="OBA317" s="130"/>
      <c r="OBE317" s="130"/>
      <c r="OBI317" s="130"/>
      <c r="OBM317" s="130"/>
      <c r="OBQ317" s="130"/>
      <c r="OBU317" s="130"/>
      <c r="OBY317" s="130"/>
      <c r="OCC317" s="130"/>
      <c r="OCG317" s="130"/>
      <c r="OCK317" s="130"/>
      <c r="OCO317" s="130"/>
      <c r="OCS317" s="130"/>
      <c r="OCW317" s="130"/>
      <c r="ODA317" s="130"/>
      <c r="ODE317" s="130"/>
      <c r="ODI317" s="130"/>
      <c r="ODM317" s="130"/>
      <c r="ODQ317" s="130"/>
      <c r="ODU317" s="130"/>
      <c r="ODY317" s="130"/>
      <c r="OEC317" s="130"/>
      <c r="OEG317" s="130"/>
      <c r="OEK317" s="130"/>
      <c r="OEO317" s="130"/>
      <c r="OES317" s="130"/>
      <c r="OEW317" s="130"/>
      <c r="OFA317" s="130"/>
      <c r="OFE317" s="130"/>
      <c r="OFI317" s="130"/>
      <c r="OFM317" s="130"/>
      <c r="OFQ317" s="130"/>
      <c r="OFU317" s="130"/>
      <c r="OFY317" s="130"/>
      <c r="OGC317" s="130"/>
      <c r="OGG317" s="130"/>
      <c r="OGK317" s="130"/>
      <c r="OGO317" s="130"/>
      <c r="OGS317" s="130"/>
      <c r="OGW317" s="130"/>
      <c r="OHA317" s="130"/>
      <c r="OHE317" s="130"/>
      <c r="OHI317" s="130"/>
      <c r="OHM317" s="130"/>
      <c r="OHQ317" s="130"/>
      <c r="OHU317" s="130"/>
      <c r="OHY317" s="130"/>
      <c r="OIC317" s="130"/>
      <c r="OIG317" s="130"/>
      <c r="OIK317" s="130"/>
      <c r="OIO317" s="130"/>
      <c r="OIS317" s="130"/>
      <c r="OIW317" s="130"/>
      <c r="OJA317" s="130"/>
      <c r="OJE317" s="130"/>
      <c r="OJI317" s="130"/>
      <c r="OJM317" s="130"/>
      <c r="OJQ317" s="130"/>
      <c r="OJU317" s="130"/>
      <c r="OJY317" s="130"/>
      <c r="OKC317" s="130"/>
      <c r="OKG317" s="130"/>
      <c r="OKK317" s="130"/>
      <c r="OKO317" s="130"/>
      <c r="OKS317" s="130"/>
      <c r="OKW317" s="130"/>
      <c r="OLA317" s="130"/>
      <c r="OLE317" s="130"/>
      <c r="OLI317" s="130"/>
      <c r="OLM317" s="130"/>
      <c r="OLQ317" s="130"/>
      <c r="OLU317" s="130"/>
      <c r="OLY317" s="130"/>
      <c r="OMC317" s="130"/>
      <c r="OMG317" s="130"/>
      <c r="OMK317" s="130"/>
      <c r="OMO317" s="130"/>
      <c r="OMS317" s="130"/>
      <c r="OMW317" s="130"/>
      <c r="ONA317" s="130"/>
      <c r="ONE317" s="130"/>
      <c r="ONI317" s="130"/>
      <c r="ONM317" s="130"/>
      <c r="ONQ317" s="130"/>
      <c r="ONU317" s="130"/>
      <c r="ONY317" s="130"/>
      <c r="OOC317" s="130"/>
      <c r="OOG317" s="130"/>
      <c r="OOK317" s="130"/>
      <c r="OOO317" s="130"/>
      <c r="OOS317" s="130"/>
      <c r="OOW317" s="130"/>
      <c r="OPA317" s="130"/>
      <c r="OPE317" s="130"/>
      <c r="OPI317" s="130"/>
      <c r="OPM317" s="130"/>
      <c r="OPQ317" s="130"/>
      <c r="OPU317" s="130"/>
      <c r="OPY317" s="130"/>
      <c r="OQC317" s="130"/>
      <c r="OQG317" s="130"/>
      <c r="OQK317" s="130"/>
      <c r="OQO317" s="130"/>
      <c r="OQS317" s="130"/>
      <c r="OQW317" s="130"/>
      <c r="ORA317" s="130"/>
      <c r="ORE317" s="130"/>
      <c r="ORI317" s="130"/>
      <c r="ORM317" s="130"/>
      <c r="ORQ317" s="130"/>
      <c r="ORU317" s="130"/>
      <c r="ORY317" s="130"/>
      <c r="OSC317" s="130"/>
      <c r="OSG317" s="130"/>
      <c r="OSK317" s="130"/>
      <c r="OSO317" s="130"/>
      <c r="OSS317" s="130"/>
      <c r="OSW317" s="130"/>
      <c r="OTA317" s="130"/>
      <c r="OTE317" s="130"/>
      <c r="OTI317" s="130"/>
      <c r="OTM317" s="130"/>
      <c r="OTQ317" s="130"/>
      <c r="OTU317" s="130"/>
      <c r="OTY317" s="130"/>
      <c r="OUC317" s="130"/>
      <c r="OUG317" s="130"/>
      <c r="OUK317" s="130"/>
      <c r="OUO317" s="130"/>
      <c r="OUS317" s="130"/>
      <c r="OUW317" s="130"/>
      <c r="OVA317" s="130"/>
      <c r="OVE317" s="130"/>
      <c r="OVI317" s="130"/>
      <c r="OVM317" s="130"/>
      <c r="OVQ317" s="130"/>
      <c r="OVU317" s="130"/>
      <c r="OVY317" s="130"/>
      <c r="OWC317" s="130"/>
      <c r="OWG317" s="130"/>
      <c r="OWK317" s="130"/>
      <c r="OWO317" s="130"/>
      <c r="OWS317" s="130"/>
      <c r="OWW317" s="130"/>
      <c r="OXA317" s="130"/>
      <c r="OXE317" s="130"/>
      <c r="OXI317" s="130"/>
      <c r="OXM317" s="130"/>
      <c r="OXQ317" s="130"/>
      <c r="OXU317" s="130"/>
      <c r="OXY317" s="130"/>
      <c r="OYC317" s="130"/>
      <c r="OYG317" s="130"/>
      <c r="OYK317" s="130"/>
      <c r="OYO317" s="130"/>
      <c r="OYS317" s="130"/>
      <c r="OYW317" s="130"/>
      <c r="OZA317" s="130"/>
      <c r="OZE317" s="130"/>
      <c r="OZI317" s="130"/>
      <c r="OZM317" s="130"/>
      <c r="OZQ317" s="130"/>
      <c r="OZU317" s="130"/>
      <c r="OZY317" s="130"/>
      <c r="PAC317" s="130"/>
      <c r="PAG317" s="130"/>
      <c r="PAK317" s="130"/>
      <c r="PAO317" s="130"/>
      <c r="PAS317" s="130"/>
      <c r="PAW317" s="130"/>
      <c r="PBA317" s="130"/>
      <c r="PBE317" s="130"/>
      <c r="PBI317" s="130"/>
      <c r="PBM317" s="130"/>
      <c r="PBQ317" s="130"/>
      <c r="PBU317" s="130"/>
      <c r="PBY317" s="130"/>
      <c r="PCC317" s="130"/>
      <c r="PCG317" s="130"/>
      <c r="PCK317" s="130"/>
      <c r="PCO317" s="130"/>
      <c r="PCS317" s="130"/>
      <c r="PCW317" s="130"/>
      <c r="PDA317" s="130"/>
      <c r="PDE317" s="130"/>
      <c r="PDI317" s="130"/>
      <c r="PDM317" s="130"/>
      <c r="PDQ317" s="130"/>
      <c r="PDU317" s="130"/>
      <c r="PDY317" s="130"/>
      <c r="PEC317" s="130"/>
      <c r="PEG317" s="130"/>
      <c r="PEK317" s="130"/>
      <c r="PEO317" s="130"/>
      <c r="PES317" s="130"/>
      <c r="PEW317" s="130"/>
      <c r="PFA317" s="130"/>
      <c r="PFE317" s="130"/>
      <c r="PFI317" s="130"/>
      <c r="PFM317" s="130"/>
      <c r="PFQ317" s="130"/>
      <c r="PFU317" s="130"/>
      <c r="PFY317" s="130"/>
      <c r="PGC317" s="130"/>
      <c r="PGG317" s="130"/>
      <c r="PGK317" s="130"/>
      <c r="PGO317" s="130"/>
      <c r="PGS317" s="130"/>
      <c r="PGW317" s="130"/>
      <c r="PHA317" s="130"/>
      <c r="PHE317" s="130"/>
      <c r="PHI317" s="130"/>
      <c r="PHM317" s="130"/>
      <c r="PHQ317" s="130"/>
      <c r="PHU317" s="130"/>
      <c r="PHY317" s="130"/>
      <c r="PIC317" s="130"/>
      <c r="PIG317" s="130"/>
      <c r="PIK317" s="130"/>
      <c r="PIO317" s="130"/>
      <c r="PIS317" s="130"/>
      <c r="PIW317" s="130"/>
      <c r="PJA317" s="130"/>
      <c r="PJE317" s="130"/>
      <c r="PJI317" s="130"/>
      <c r="PJM317" s="130"/>
      <c r="PJQ317" s="130"/>
      <c r="PJU317" s="130"/>
      <c r="PJY317" s="130"/>
      <c r="PKC317" s="130"/>
      <c r="PKG317" s="130"/>
      <c r="PKK317" s="130"/>
      <c r="PKO317" s="130"/>
      <c r="PKS317" s="130"/>
      <c r="PKW317" s="130"/>
      <c r="PLA317" s="130"/>
      <c r="PLE317" s="130"/>
      <c r="PLI317" s="130"/>
      <c r="PLM317" s="130"/>
      <c r="PLQ317" s="130"/>
      <c r="PLU317" s="130"/>
      <c r="PLY317" s="130"/>
      <c r="PMC317" s="130"/>
      <c r="PMG317" s="130"/>
      <c r="PMK317" s="130"/>
      <c r="PMO317" s="130"/>
      <c r="PMS317" s="130"/>
      <c r="PMW317" s="130"/>
      <c r="PNA317" s="130"/>
      <c r="PNE317" s="130"/>
      <c r="PNI317" s="130"/>
      <c r="PNM317" s="130"/>
      <c r="PNQ317" s="130"/>
      <c r="PNU317" s="130"/>
      <c r="PNY317" s="130"/>
      <c r="POC317" s="130"/>
      <c r="POG317" s="130"/>
      <c r="POK317" s="130"/>
      <c r="POO317" s="130"/>
      <c r="POS317" s="130"/>
      <c r="POW317" s="130"/>
      <c r="PPA317" s="130"/>
      <c r="PPE317" s="130"/>
      <c r="PPI317" s="130"/>
      <c r="PPM317" s="130"/>
      <c r="PPQ317" s="130"/>
      <c r="PPU317" s="130"/>
      <c r="PPY317" s="130"/>
      <c r="PQC317" s="130"/>
      <c r="PQG317" s="130"/>
      <c r="PQK317" s="130"/>
      <c r="PQO317" s="130"/>
      <c r="PQS317" s="130"/>
      <c r="PQW317" s="130"/>
      <c r="PRA317" s="130"/>
      <c r="PRE317" s="130"/>
      <c r="PRI317" s="130"/>
      <c r="PRM317" s="130"/>
      <c r="PRQ317" s="130"/>
      <c r="PRU317" s="130"/>
      <c r="PRY317" s="130"/>
      <c r="PSC317" s="130"/>
      <c r="PSG317" s="130"/>
      <c r="PSK317" s="130"/>
      <c r="PSO317" s="130"/>
      <c r="PSS317" s="130"/>
      <c r="PSW317" s="130"/>
      <c r="PTA317" s="130"/>
      <c r="PTE317" s="130"/>
      <c r="PTI317" s="130"/>
      <c r="PTM317" s="130"/>
      <c r="PTQ317" s="130"/>
      <c r="PTU317" s="130"/>
      <c r="PTY317" s="130"/>
      <c r="PUC317" s="130"/>
      <c r="PUG317" s="130"/>
      <c r="PUK317" s="130"/>
      <c r="PUO317" s="130"/>
      <c r="PUS317" s="130"/>
      <c r="PUW317" s="130"/>
      <c r="PVA317" s="130"/>
      <c r="PVE317" s="130"/>
      <c r="PVI317" s="130"/>
      <c r="PVM317" s="130"/>
      <c r="PVQ317" s="130"/>
      <c r="PVU317" s="130"/>
      <c r="PVY317" s="130"/>
      <c r="PWC317" s="130"/>
      <c r="PWG317" s="130"/>
      <c r="PWK317" s="130"/>
      <c r="PWO317" s="130"/>
      <c r="PWS317" s="130"/>
      <c r="PWW317" s="130"/>
      <c r="PXA317" s="130"/>
      <c r="PXE317" s="130"/>
      <c r="PXI317" s="130"/>
      <c r="PXM317" s="130"/>
      <c r="PXQ317" s="130"/>
      <c r="PXU317" s="130"/>
      <c r="PXY317" s="130"/>
      <c r="PYC317" s="130"/>
      <c r="PYG317" s="130"/>
      <c r="PYK317" s="130"/>
      <c r="PYO317" s="130"/>
      <c r="PYS317" s="130"/>
      <c r="PYW317" s="130"/>
      <c r="PZA317" s="130"/>
      <c r="PZE317" s="130"/>
      <c r="PZI317" s="130"/>
      <c r="PZM317" s="130"/>
      <c r="PZQ317" s="130"/>
      <c r="PZU317" s="130"/>
      <c r="PZY317" s="130"/>
      <c r="QAC317" s="130"/>
      <c r="QAG317" s="130"/>
      <c r="QAK317" s="130"/>
      <c r="QAO317" s="130"/>
      <c r="QAS317" s="130"/>
      <c r="QAW317" s="130"/>
      <c r="QBA317" s="130"/>
      <c r="QBE317" s="130"/>
      <c r="QBI317" s="130"/>
      <c r="QBM317" s="130"/>
      <c r="QBQ317" s="130"/>
      <c r="QBU317" s="130"/>
      <c r="QBY317" s="130"/>
      <c r="QCC317" s="130"/>
      <c r="QCG317" s="130"/>
      <c r="QCK317" s="130"/>
      <c r="QCO317" s="130"/>
      <c r="QCS317" s="130"/>
      <c r="QCW317" s="130"/>
      <c r="QDA317" s="130"/>
      <c r="QDE317" s="130"/>
      <c r="QDI317" s="130"/>
      <c r="QDM317" s="130"/>
      <c r="QDQ317" s="130"/>
      <c r="QDU317" s="130"/>
      <c r="QDY317" s="130"/>
      <c r="QEC317" s="130"/>
      <c r="QEG317" s="130"/>
      <c r="QEK317" s="130"/>
      <c r="QEO317" s="130"/>
      <c r="QES317" s="130"/>
      <c r="QEW317" s="130"/>
      <c r="QFA317" s="130"/>
      <c r="QFE317" s="130"/>
      <c r="QFI317" s="130"/>
      <c r="QFM317" s="130"/>
      <c r="QFQ317" s="130"/>
      <c r="QFU317" s="130"/>
      <c r="QFY317" s="130"/>
      <c r="QGC317" s="130"/>
      <c r="QGG317" s="130"/>
      <c r="QGK317" s="130"/>
      <c r="QGO317" s="130"/>
      <c r="QGS317" s="130"/>
      <c r="QGW317" s="130"/>
      <c r="QHA317" s="130"/>
      <c r="QHE317" s="130"/>
      <c r="QHI317" s="130"/>
      <c r="QHM317" s="130"/>
      <c r="QHQ317" s="130"/>
      <c r="QHU317" s="130"/>
      <c r="QHY317" s="130"/>
      <c r="QIC317" s="130"/>
      <c r="QIG317" s="130"/>
      <c r="QIK317" s="130"/>
      <c r="QIO317" s="130"/>
      <c r="QIS317" s="130"/>
      <c r="QIW317" s="130"/>
      <c r="QJA317" s="130"/>
      <c r="QJE317" s="130"/>
      <c r="QJI317" s="130"/>
      <c r="QJM317" s="130"/>
      <c r="QJQ317" s="130"/>
      <c r="QJU317" s="130"/>
      <c r="QJY317" s="130"/>
      <c r="QKC317" s="130"/>
      <c r="QKG317" s="130"/>
      <c r="QKK317" s="130"/>
      <c r="QKO317" s="130"/>
      <c r="QKS317" s="130"/>
      <c r="QKW317" s="130"/>
      <c r="QLA317" s="130"/>
      <c r="QLE317" s="130"/>
      <c r="QLI317" s="130"/>
      <c r="QLM317" s="130"/>
      <c r="QLQ317" s="130"/>
      <c r="QLU317" s="130"/>
      <c r="QLY317" s="130"/>
      <c r="QMC317" s="130"/>
      <c r="QMG317" s="130"/>
      <c r="QMK317" s="130"/>
      <c r="QMO317" s="130"/>
      <c r="QMS317" s="130"/>
      <c r="QMW317" s="130"/>
      <c r="QNA317" s="130"/>
      <c r="QNE317" s="130"/>
      <c r="QNI317" s="130"/>
      <c r="QNM317" s="130"/>
      <c r="QNQ317" s="130"/>
      <c r="QNU317" s="130"/>
      <c r="QNY317" s="130"/>
      <c r="QOC317" s="130"/>
      <c r="QOG317" s="130"/>
      <c r="QOK317" s="130"/>
      <c r="QOO317" s="130"/>
      <c r="QOS317" s="130"/>
      <c r="QOW317" s="130"/>
      <c r="QPA317" s="130"/>
      <c r="QPE317" s="130"/>
      <c r="QPI317" s="130"/>
      <c r="QPM317" s="130"/>
      <c r="QPQ317" s="130"/>
      <c r="QPU317" s="130"/>
      <c r="QPY317" s="130"/>
      <c r="QQC317" s="130"/>
      <c r="QQG317" s="130"/>
      <c r="QQK317" s="130"/>
      <c r="QQO317" s="130"/>
      <c r="QQS317" s="130"/>
      <c r="QQW317" s="130"/>
      <c r="QRA317" s="130"/>
      <c r="QRE317" s="130"/>
      <c r="QRI317" s="130"/>
      <c r="QRM317" s="130"/>
      <c r="QRQ317" s="130"/>
      <c r="QRU317" s="130"/>
      <c r="QRY317" s="130"/>
      <c r="QSC317" s="130"/>
      <c r="QSG317" s="130"/>
      <c r="QSK317" s="130"/>
      <c r="QSO317" s="130"/>
      <c r="QSS317" s="130"/>
      <c r="QSW317" s="130"/>
      <c r="QTA317" s="130"/>
      <c r="QTE317" s="130"/>
      <c r="QTI317" s="130"/>
      <c r="QTM317" s="130"/>
      <c r="QTQ317" s="130"/>
      <c r="QTU317" s="130"/>
      <c r="QTY317" s="130"/>
      <c r="QUC317" s="130"/>
      <c r="QUG317" s="130"/>
      <c r="QUK317" s="130"/>
      <c r="QUO317" s="130"/>
      <c r="QUS317" s="130"/>
      <c r="QUW317" s="130"/>
      <c r="QVA317" s="130"/>
      <c r="QVE317" s="130"/>
      <c r="QVI317" s="130"/>
      <c r="QVM317" s="130"/>
      <c r="QVQ317" s="130"/>
      <c r="QVU317" s="130"/>
      <c r="QVY317" s="130"/>
      <c r="QWC317" s="130"/>
      <c r="QWG317" s="130"/>
      <c r="QWK317" s="130"/>
      <c r="QWO317" s="130"/>
      <c r="QWS317" s="130"/>
      <c r="QWW317" s="130"/>
      <c r="QXA317" s="130"/>
      <c r="QXE317" s="130"/>
      <c r="QXI317" s="130"/>
      <c r="QXM317" s="130"/>
      <c r="QXQ317" s="130"/>
      <c r="QXU317" s="130"/>
      <c r="QXY317" s="130"/>
      <c r="QYC317" s="130"/>
      <c r="QYG317" s="130"/>
      <c r="QYK317" s="130"/>
      <c r="QYO317" s="130"/>
      <c r="QYS317" s="130"/>
      <c r="QYW317" s="130"/>
      <c r="QZA317" s="130"/>
      <c r="QZE317" s="130"/>
      <c r="QZI317" s="130"/>
      <c r="QZM317" s="130"/>
      <c r="QZQ317" s="130"/>
      <c r="QZU317" s="130"/>
      <c r="QZY317" s="130"/>
      <c r="RAC317" s="130"/>
      <c r="RAG317" s="130"/>
      <c r="RAK317" s="130"/>
      <c r="RAO317" s="130"/>
      <c r="RAS317" s="130"/>
      <c r="RAW317" s="130"/>
      <c r="RBA317" s="130"/>
      <c r="RBE317" s="130"/>
      <c r="RBI317" s="130"/>
      <c r="RBM317" s="130"/>
      <c r="RBQ317" s="130"/>
      <c r="RBU317" s="130"/>
      <c r="RBY317" s="130"/>
      <c r="RCC317" s="130"/>
      <c r="RCG317" s="130"/>
      <c r="RCK317" s="130"/>
      <c r="RCO317" s="130"/>
      <c r="RCS317" s="130"/>
      <c r="RCW317" s="130"/>
      <c r="RDA317" s="130"/>
      <c r="RDE317" s="130"/>
      <c r="RDI317" s="130"/>
      <c r="RDM317" s="130"/>
      <c r="RDQ317" s="130"/>
      <c r="RDU317" s="130"/>
      <c r="RDY317" s="130"/>
      <c r="REC317" s="130"/>
      <c r="REG317" s="130"/>
      <c r="REK317" s="130"/>
      <c r="REO317" s="130"/>
      <c r="RES317" s="130"/>
      <c r="REW317" s="130"/>
      <c r="RFA317" s="130"/>
      <c r="RFE317" s="130"/>
      <c r="RFI317" s="130"/>
      <c r="RFM317" s="130"/>
      <c r="RFQ317" s="130"/>
      <c r="RFU317" s="130"/>
      <c r="RFY317" s="130"/>
      <c r="RGC317" s="130"/>
      <c r="RGG317" s="130"/>
      <c r="RGK317" s="130"/>
      <c r="RGO317" s="130"/>
      <c r="RGS317" s="130"/>
      <c r="RGW317" s="130"/>
      <c r="RHA317" s="130"/>
      <c r="RHE317" s="130"/>
      <c r="RHI317" s="130"/>
      <c r="RHM317" s="130"/>
      <c r="RHQ317" s="130"/>
      <c r="RHU317" s="130"/>
      <c r="RHY317" s="130"/>
      <c r="RIC317" s="130"/>
      <c r="RIG317" s="130"/>
      <c r="RIK317" s="130"/>
      <c r="RIO317" s="130"/>
      <c r="RIS317" s="130"/>
      <c r="RIW317" s="130"/>
      <c r="RJA317" s="130"/>
      <c r="RJE317" s="130"/>
      <c r="RJI317" s="130"/>
      <c r="RJM317" s="130"/>
      <c r="RJQ317" s="130"/>
      <c r="RJU317" s="130"/>
      <c r="RJY317" s="130"/>
      <c r="RKC317" s="130"/>
      <c r="RKG317" s="130"/>
      <c r="RKK317" s="130"/>
      <c r="RKO317" s="130"/>
      <c r="RKS317" s="130"/>
      <c r="RKW317" s="130"/>
      <c r="RLA317" s="130"/>
      <c r="RLE317" s="130"/>
      <c r="RLI317" s="130"/>
      <c r="RLM317" s="130"/>
      <c r="RLQ317" s="130"/>
      <c r="RLU317" s="130"/>
      <c r="RLY317" s="130"/>
      <c r="RMC317" s="130"/>
      <c r="RMG317" s="130"/>
      <c r="RMK317" s="130"/>
      <c r="RMO317" s="130"/>
      <c r="RMS317" s="130"/>
      <c r="RMW317" s="130"/>
      <c r="RNA317" s="130"/>
      <c r="RNE317" s="130"/>
      <c r="RNI317" s="130"/>
      <c r="RNM317" s="130"/>
      <c r="RNQ317" s="130"/>
      <c r="RNU317" s="130"/>
      <c r="RNY317" s="130"/>
      <c r="ROC317" s="130"/>
      <c r="ROG317" s="130"/>
      <c r="ROK317" s="130"/>
      <c r="ROO317" s="130"/>
      <c r="ROS317" s="130"/>
      <c r="ROW317" s="130"/>
      <c r="RPA317" s="130"/>
      <c r="RPE317" s="130"/>
      <c r="RPI317" s="130"/>
      <c r="RPM317" s="130"/>
      <c r="RPQ317" s="130"/>
      <c r="RPU317" s="130"/>
      <c r="RPY317" s="130"/>
      <c r="RQC317" s="130"/>
      <c r="RQG317" s="130"/>
      <c r="RQK317" s="130"/>
      <c r="RQO317" s="130"/>
      <c r="RQS317" s="130"/>
      <c r="RQW317" s="130"/>
      <c r="RRA317" s="130"/>
      <c r="RRE317" s="130"/>
      <c r="RRI317" s="130"/>
      <c r="RRM317" s="130"/>
      <c r="RRQ317" s="130"/>
      <c r="RRU317" s="130"/>
      <c r="RRY317" s="130"/>
      <c r="RSC317" s="130"/>
      <c r="RSG317" s="130"/>
      <c r="RSK317" s="130"/>
      <c r="RSO317" s="130"/>
      <c r="RSS317" s="130"/>
      <c r="RSW317" s="130"/>
      <c r="RTA317" s="130"/>
      <c r="RTE317" s="130"/>
      <c r="RTI317" s="130"/>
      <c r="RTM317" s="130"/>
      <c r="RTQ317" s="130"/>
      <c r="RTU317" s="130"/>
      <c r="RTY317" s="130"/>
      <c r="RUC317" s="130"/>
      <c r="RUG317" s="130"/>
      <c r="RUK317" s="130"/>
      <c r="RUO317" s="130"/>
      <c r="RUS317" s="130"/>
      <c r="RUW317" s="130"/>
      <c r="RVA317" s="130"/>
      <c r="RVE317" s="130"/>
      <c r="RVI317" s="130"/>
      <c r="RVM317" s="130"/>
      <c r="RVQ317" s="130"/>
      <c r="RVU317" s="130"/>
      <c r="RVY317" s="130"/>
      <c r="RWC317" s="130"/>
      <c r="RWG317" s="130"/>
      <c r="RWK317" s="130"/>
      <c r="RWO317" s="130"/>
      <c r="RWS317" s="130"/>
      <c r="RWW317" s="130"/>
      <c r="RXA317" s="130"/>
      <c r="RXE317" s="130"/>
      <c r="RXI317" s="130"/>
      <c r="RXM317" s="130"/>
      <c r="RXQ317" s="130"/>
      <c r="RXU317" s="130"/>
      <c r="RXY317" s="130"/>
      <c r="RYC317" s="130"/>
      <c r="RYG317" s="130"/>
      <c r="RYK317" s="130"/>
      <c r="RYO317" s="130"/>
      <c r="RYS317" s="130"/>
      <c r="RYW317" s="130"/>
      <c r="RZA317" s="130"/>
      <c r="RZE317" s="130"/>
      <c r="RZI317" s="130"/>
      <c r="RZM317" s="130"/>
      <c r="RZQ317" s="130"/>
      <c r="RZU317" s="130"/>
      <c r="RZY317" s="130"/>
      <c r="SAC317" s="130"/>
      <c r="SAG317" s="130"/>
      <c r="SAK317" s="130"/>
      <c r="SAO317" s="130"/>
      <c r="SAS317" s="130"/>
      <c r="SAW317" s="130"/>
      <c r="SBA317" s="130"/>
      <c r="SBE317" s="130"/>
      <c r="SBI317" s="130"/>
      <c r="SBM317" s="130"/>
      <c r="SBQ317" s="130"/>
      <c r="SBU317" s="130"/>
      <c r="SBY317" s="130"/>
      <c r="SCC317" s="130"/>
      <c r="SCG317" s="130"/>
      <c r="SCK317" s="130"/>
      <c r="SCO317" s="130"/>
      <c r="SCS317" s="130"/>
      <c r="SCW317" s="130"/>
      <c r="SDA317" s="130"/>
      <c r="SDE317" s="130"/>
      <c r="SDI317" s="130"/>
      <c r="SDM317" s="130"/>
      <c r="SDQ317" s="130"/>
      <c r="SDU317" s="130"/>
      <c r="SDY317" s="130"/>
      <c r="SEC317" s="130"/>
      <c r="SEG317" s="130"/>
      <c r="SEK317" s="130"/>
      <c r="SEO317" s="130"/>
      <c r="SES317" s="130"/>
      <c r="SEW317" s="130"/>
      <c r="SFA317" s="130"/>
      <c r="SFE317" s="130"/>
      <c r="SFI317" s="130"/>
      <c r="SFM317" s="130"/>
      <c r="SFQ317" s="130"/>
      <c r="SFU317" s="130"/>
      <c r="SFY317" s="130"/>
      <c r="SGC317" s="130"/>
      <c r="SGG317" s="130"/>
      <c r="SGK317" s="130"/>
      <c r="SGO317" s="130"/>
      <c r="SGS317" s="130"/>
      <c r="SGW317" s="130"/>
      <c r="SHA317" s="130"/>
      <c r="SHE317" s="130"/>
      <c r="SHI317" s="130"/>
      <c r="SHM317" s="130"/>
      <c r="SHQ317" s="130"/>
      <c r="SHU317" s="130"/>
      <c r="SHY317" s="130"/>
      <c r="SIC317" s="130"/>
      <c r="SIG317" s="130"/>
      <c r="SIK317" s="130"/>
      <c r="SIO317" s="130"/>
      <c r="SIS317" s="130"/>
      <c r="SIW317" s="130"/>
      <c r="SJA317" s="130"/>
      <c r="SJE317" s="130"/>
      <c r="SJI317" s="130"/>
      <c r="SJM317" s="130"/>
      <c r="SJQ317" s="130"/>
      <c r="SJU317" s="130"/>
      <c r="SJY317" s="130"/>
      <c r="SKC317" s="130"/>
      <c r="SKG317" s="130"/>
      <c r="SKK317" s="130"/>
      <c r="SKO317" s="130"/>
      <c r="SKS317" s="130"/>
      <c r="SKW317" s="130"/>
      <c r="SLA317" s="130"/>
      <c r="SLE317" s="130"/>
      <c r="SLI317" s="130"/>
      <c r="SLM317" s="130"/>
      <c r="SLQ317" s="130"/>
      <c r="SLU317" s="130"/>
      <c r="SLY317" s="130"/>
      <c r="SMC317" s="130"/>
      <c r="SMG317" s="130"/>
      <c r="SMK317" s="130"/>
      <c r="SMO317" s="130"/>
      <c r="SMS317" s="130"/>
      <c r="SMW317" s="130"/>
      <c r="SNA317" s="130"/>
      <c r="SNE317" s="130"/>
      <c r="SNI317" s="130"/>
      <c r="SNM317" s="130"/>
      <c r="SNQ317" s="130"/>
      <c r="SNU317" s="130"/>
      <c r="SNY317" s="130"/>
      <c r="SOC317" s="130"/>
      <c r="SOG317" s="130"/>
      <c r="SOK317" s="130"/>
      <c r="SOO317" s="130"/>
      <c r="SOS317" s="130"/>
      <c r="SOW317" s="130"/>
      <c r="SPA317" s="130"/>
      <c r="SPE317" s="130"/>
      <c r="SPI317" s="130"/>
      <c r="SPM317" s="130"/>
      <c r="SPQ317" s="130"/>
      <c r="SPU317" s="130"/>
      <c r="SPY317" s="130"/>
      <c r="SQC317" s="130"/>
      <c r="SQG317" s="130"/>
      <c r="SQK317" s="130"/>
      <c r="SQO317" s="130"/>
      <c r="SQS317" s="130"/>
      <c r="SQW317" s="130"/>
      <c r="SRA317" s="130"/>
      <c r="SRE317" s="130"/>
      <c r="SRI317" s="130"/>
      <c r="SRM317" s="130"/>
      <c r="SRQ317" s="130"/>
      <c r="SRU317" s="130"/>
      <c r="SRY317" s="130"/>
      <c r="SSC317" s="130"/>
      <c r="SSG317" s="130"/>
      <c r="SSK317" s="130"/>
      <c r="SSO317" s="130"/>
      <c r="SSS317" s="130"/>
      <c r="SSW317" s="130"/>
      <c r="STA317" s="130"/>
      <c r="STE317" s="130"/>
      <c r="STI317" s="130"/>
      <c r="STM317" s="130"/>
      <c r="STQ317" s="130"/>
      <c r="STU317" s="130"/>
      <c r="STY317" s="130"/>
      <c r="SUC317" s="130"/>
      <c r="SUG317" s="130"/>
      <c r="SUK317" s="130"/>
      <c r="SUO317" s="130"/>
      <c r="SUS317" s="130"/>
      <c r="SUW317" s="130"/>
      <c r="SVA317" s="130"/>
      <c r="SVE317" s="130"/>
      <c r="SVI317" s="130"/>
      <c r="SVM317" s="130"/>
      <c r="SVQ317" s="130"/>
      <c r="SVU317" s="130"/>
      <c r="SVY317" s="130"/>
      <c r="SWC317" s="130"/>
      <c r="SWG317" s="130"/>
      <c r="SWK317" s="130"/>
      <c r="SWO317" s="130"/>
      <c r="SWS317" s="130"/>
      <c r="SWW317" s="130"/>
      <c r="SXA317" s="130"/>
      <c r="SXE317" s="130"/>
      <c r="SXI317" s="130"/>
      <c r="SXM317" s="130"/>
      <c r="SXQ317" s="130"/>
      <c r="SXU317" s="130"/>
      <c r="SXY317" s="130"/>
      <c r="SYC317" s="130"/>
      <c r="SYG317" s="130"/>
      <c r="SYK317" s="130"/>
      <c r="SYO317" s="130"/>
      <c r="SYS317" s="130"/>
      <c r="SYW317" s="130"/>
      <c r="SZA317" s="130"/>
      <c r="SZE317" s="130"/>
      <c r="SZI317" s="130"/>
      <c r="SZM317" s="130"/>
      <c r="SZQ317" s="130"/>
      <c r="SZU317" s="130"/>
      <c r="SZY317" s="130"/>
      <c r="TAC317" s="130"/>
      <c r="TAG317" s="130"/>
      <c r="TAK317" s="130"/>
      <c r="TAO317" s="130"/>
      <c r="TAS317" s="130"/>
      <c r="TAW317" s="130"/>
      <c r="TBA317" s="130"/>
      <c r="TBE317" s="130"/>
      <c r="TBI317" s="130"/>
      <c r="TBM317" s="130"/>
      <c r="TBQ317" s="130"/>
      <c r="TBU317" s="130"/>
      <c r="TBY317" s="130"/>
      <c r="TCC317" s="130"/>
      <c r="TCG317" s="130"/>
      <c r="TCK317" s="130"/>
      <c r="TCO317" s="130"/>
      <c r="TCS317" s="130"/>
      <c r="TCW317" s="130"/>
      <c r="TDA317" s="130"/>
      <c r="TDE317" s="130"/>
      <c r="TDI317" s="130"/>
      <c r="TDM317" s="130"/>
      <c r="TDQ317" s="130"/>
      <c r="TDU317" s="130"/>
      <c r="TDY317" s="130"/>
      <c r="TEC317" s="130"/>
      <c r="TEG317" s="130"/>
      <c r="TEK317" s="130"/>
      <c r="TEO317" s="130"/>
      <c r="TES317" s="130"/>
      <c r="TEW317" s="130"/>
      <c r="TFA317" s="130"/>
      <c r="TFE317" s="130"/>
      <c r="TFI317" s="130"/>
      <c r="TFM317" s="130"/>
      <c r="TFQ317" s="130"/>
      <c r="TFU317" s="130"/>
      <c r="TFY317" s="130"/>
      <c r="TGC317" s="130"/>
      <c r="TGG317" s="130"/>
      <c r="TGK317" s="130"/>
      <c r="TGO317" s="130"/>
      <c r="TGS317" s="130"/>
      <c r="TGW317" s="130"/>
      <c r="THA317" s="130"/>
      <c r="THE317" s="130"/>
      <c r="THI317" s="130"/>
      <c r="THM317" s="130"/>
      <c r="THQ317" s="130"/>
      <c r="THU317" s="130"/>
      <c r="THY317" s="130"/>
      <c r="TIC317" s="130"/>
      <c r="TIG317" s="130"/>
      <c r="TIK317" s="130"/>
      <c r="TIO317" s="130"/>
      <c r="TIS317" s="130"/>
      <c r="TIW317" s="130"/>
      <c r="TJA317" s="130"/>
      <c r="TJE317" s="130"/>
      <c r="TJI317" s="130"/>
      <c r="TJM317" s="130"/>
      <c r="TJQ317" s="130"/>
      <c r="TJU317" s="130"/>
      <c r="TJY317" s="130"/>
      <c r="TKC317" s="130"/>
      <c r="TKG317" s="130"/>
      <c r="TKK317" s="130"/>
      <c r="TKO317" s="130"/>
      <c r="TKS317" s="130"/>
      <c r="TKW317" s="130"/>
      <c r="TLA317" s="130"/>
      <c r="TLE317" s="130"/>
      <c r="TLI317" s="130"/>
      <c r="TLM317" s="130"/>
      <c r="TLQ317" s="130"/>
      <c r="TLU317" s="130"/>
      <c r="TLY317" s="130"/>
      <c r="TMC317" s="130"/>
      <c r="TMG317" s="130"/>
      <c r="TMK317" s="130"/>
      <c r="TMO317" s="130"/>
      <c r="TMS317" s="130"/>
      <c r="TMW317" s="130"/>
      <c r="TNA317" s="130"/>
      <c r="TNE317" s="130"/>
      <c r="TNI317" s="130"/>
      <c r="TNM317" s="130"/>
      <c r="TNQ317" s="130"/>
      <c r="TNU317" s="130"/>
      <c r="TNY317" s="130"/>
      <c r="TOC317" s="130"/>
      <c r="TOG317" s="130"/>
      <c r="TOK317" s="130"/>
      <c r="TOO317" s="130"/>
      <c r="TOS317" s="130"/>
      <c r="TOW317" s="130"/>
      <c r="TPA317" s="130"/>
      <c r="TPE317" s="130"/>
      <c r="TPI317" s="130"/>
      <c r="TPM317" s="130"/>
      <c r="TPQ317" s="130"/>
      <c r="TPU317" s="130"/>
      <c r="TPY317" s="130"/>
      <c r="TQC317" s="130"/>
      <c r="TQG317" s="130"/>
      <c r="TQK317" s="130"/>
      <c r="TQO317" s="130"/>
      <c r="TQS317" s="130"/>
      <c r="TQW317" s="130"/>
      <c r="TRA317" s="130"/>
      <c r="TRE317" s="130"/>
      <c r="TRI317" s="130"/>
      <c r="TRM317" s="130"/>
      <c r="TRQ317" s="130"/>
      <c r="TRU317" s="130"/>
      <c r="TRY317" s="130"/>
      <c r="TSC317" s="130"/>
      <c r="TSG317" s="130"/>
      <c r="TSK317" s="130"/>
      <c r="TSO317" s="130"/>
      <c r="TSS317" s="130"/>
      <c r="TSW317" s="130"/>
      <c r="TTA317" s="130"/>
      <c r="TTE317" s="130"/>
      <c r="TTI317" s="130"/>
      <c r="TTM317" s="130"/>
      <c r="TTQ317" s="130"/>
      <c r="TTU317" s="130"/>
      <c r="TTY317" s="130"/>
      <c r="TUC317" s="130"/>
      <c r="TUG317" s="130"/>
      <c r="TUK317" s="130"/>
      <c r="TUO317" s="130"/>
      <c r="TUS317" s="130"/>
      <c r="TUW317" s="130"/>
      <c r="TVA317" s="130"/>
      <c r="TVE317" s="130"/>
      <c r="TVI317" s="130"/>
      <c r="TVM317" s="130"/>
      <c r="TVQ317" s="130"/>
      <c r="TVU317" s="130"/>
      <c r="TVY317" s="130"/>
      <c r="TWC317" s="130"/>
      <c r="TWG317" s="130"/>
      <c r="TWK317" s="130"/>
      <c r="TWO317" s="130"/>
      <c r="TWS317" s="130"/>
      <c r="TWW317" s="130"/>
      <c r="TXA317" s="130"/>
      <c r="TXE317" s="130"/>
      <c r="TXI317" s="130"/>
      <c r="TXM317" s="130"/>
      <c r="TXQ317" s="130"/>
      <c r="TXU317" s="130"/>
      <c r="TXY317" s="130"/>
      <c r="TYC317" s="130"/>
      <c r="TYG317" s="130"/>
      <c r="TYK317" s="130"/>
      <c r="TYO317" s="130"/>
      <c r="TYS317" s="130"/>
      <c r="TYW317" s="130"/>
      <c r="TZA317" s="130"/>
      <c r="TZE317" s="130"/>
      <c r="TZI317" s="130"/>
      <c r="TZM317" s="130"/>
      <c r="TZQ317" s="130"/>
      <c r="TZU317" s="130"/>
      <c r="TZY317" s="130"/>
      <c r="UAC317" s="130"/>
      <c r="UAG317" s="130"/>
      <c r="UAK317" s="130"/>
      <c r="UAO317" s="130"/>
      <c r="UAS317" s="130"/>
      <c r="UAW317" s="130"/>
      <c r="UBA317" s="130"/>
      <c r="UBE317" s="130"/>
      <c r="UBI317" s="130"/>
      <c r="UBM317" s="130"/>
      <c r="UBQ317" s="130"/>
      <c r="UBU317" s="130"/>
      <c r="UBY317" s="130"/>
      <c r="UCC317" s="130"/>
      <c r="UCG317" s="130"/>
      <c r="UCK317" s="130"/>
      <c r="UCO317" s="130"/>
      <c r="UCS317" s="130"/>
      <c r="UCW317" s="130"/>
      <c r="UDA317" s="130"/>
      <c r="UDE317" s="130"/>
      <c r="UDI317" s="130"/>
      <c r="UDM317" s="130"/>
      <c r="UDQ317" s="130"/>
      <c r="UDU317" s="130"/>
      <c r="UDY317" s="130"/>
      <c r="UEC317" s="130"/>
      <c r="UEG317" s="130"/>
      <c r="UEK317" s="130"/>
      <c r="UEO317" s="130"/>
      <c r="UES317" s="130"/>
      <c r="UEW317" s="130"/>
      <c r="UFA317" s="130"/>
      <c r="UFE317" s="130"/>
      <c r="UFI317" s="130"/>
      <c r="UFM317" s="130"/>
      <c r="UFQ317" s="130"/>
      <c r="UFU317" s="130"/>
      <c r="UFY317" s="130"/>
      <c r="UGC317" s="130"/>
      <c r="UGG317" s="130"/>
      <c r="UGK317" s="130"/>
      <c r="UGO317" s="130"/>
      <c r="UGS317" s="130"/>
      <c r="UGW317" s="130"/>
      <c r="UHA317" s="130"/>
      <c r="UHE317" s="130"/>
      <c r="UHI317" s="130"/>
      <c r="UHM317" s="130"/>
      <c r="UHQ317" s="130"/>
      <c r="UHU317" s="130"/>
      <c r="UHY317" s="130"/>
      <c r="UIC317" s="130"/>
      <c r="UIG317" s="130"/>
      <c r="UIK317" s="130"/>
      <c r="UIO317" s="130"/>
      <c r="UIS317" s="130"/>
      <c r="UIW317" s="130"/>
      <c r="UJA317" s="130"/>
      <c r="UJE317" s="130"/>
      <c r="UJI317" s="130"/>
      <c r="UJM317" s="130"/>
      <c r="UJQ317" s="130"/>
      <c r="UJU317" s="130"/>
      <c r="UJY317" s="130"/>
      <c r="UKC317" s="130"/>
      <c r="UKG317" s="130"/>
      <c r="UKK317" s="130"/>
      <c r="UKO317" s="130"/>
      <c r="UKS317" s="130"/>
      <c r="UKW317" s="130"/>
      <c r="ULA317" s="130"/>
      <c r="ULE317" s="130"/>
      <c r="ULI317" s="130"/>
      <c r="ULM317" s="130"/>
      <c r="ULQ317" s="130"/>
      <c r="ULU317" s="130"/>
      <c r="ULY317" s="130"/>
      <c r="UMC317" s="130"/>
      <c r="UMG317" s="130"/>
      <c r="UMK317" s="130"/>
      <c r="UMO317" s="130"/>
      <c r="UMS317" s="130"/>
      <c r="UMW317" s="130"/>
      <c r="UNA317" s="130"/>
      <c r="UNE317" s="130"/>
      <c r="UNI317" s="130"/>
      <c r="UNM317" s="130"/>
      <c r="UNQ317" s="130"/>
      <c r="UNU317" s="130"/>
      <c r="UNY317" s="130"/>
      <c r="UOC317" s="130"/>
      <c r="UOG317" s="130"/>
      <c r="UOK317" s="130"/>
      <c r="UOO317" s="130"/>
      <c r="UOS317" s="130"/>
      <c r="UOW317" s="130"/>
      <c r="UPA317" s="130"/>
      <c r="UPE317" s="130"/>
      <c r="UPI317" s="130"/>
      <c r="UPM317" s="130"/>
      <c r="UPQ317" s="130"/>
      <c r="UPU317" s="130"/>
      <c r="UPY317" s="130"/>
      <c r="UQC317" s="130"/>
      <c r="UQG317" s="130"/>
      <c r="UQK317" s="130"/>
      <c r="UQO317" s="130"/>
      <c r="UQS317" s="130"/>
      <c r="UQW317" s="130"/>
      <c r="URA317" s="130"/>
      <c r="URE317" s="130"/>
      <c r="URI317" s="130"/>
      <c r="URM317" s="130"/>
      <c r="URQ317" s="130"/>
      <c r="URU317" s="130"/>
      <c r="URY317" s="130"/>
      <c r="USC317" s="130"/>
      <c r="USG317" s="130"/>
      <c r="USK317" s="130"/>
      <c r="USO317" s="130"/>
      <c r="USS317" s="130"/>
      <c r="USW317" s="130"/>
      <c r="UTA317" s="130"/>
      <c r="UTE317" s="130"/>
      <c r="UTI317" s="130"/>
      <c r="UTM317" s="130"/>
      <c r="UTQ317" s="130"/>
      <c r="UTU317" s="130"/>
      <c r="UTY317" s="130"/>
      <c r="UUC317" s="130"/>
      <c r="UUG317" s="130"/>
      <c r="UUK317" s="130"/>
      <c r="UUO317" s="130"/>
      <c r="UUS317" s="130"/>
      <c r="UUW317" s="130"/>
      <c r="UVA317" s="130"/>
      <c r="UVE317" s="130"/>
      <c r="UVI317" s="130"/>
      <c r="UVM317" s="130"/>
      <c r="UVQ317" s="130"/>
      <c r="UVU317" s="130"/>
      <c r="UVY317" s="130"/>
      <c r="UWC317" s="130"/>
      <c r="UWG317" s="130"/>
      <c r="UWK317" s="130"/>
      <c r="UWO317" s="130"/>
      <c r="UWS317" s="130"/>
      <c r="UWW317" s="130"/>
      <c r="UXA317" s="130"/>
      <c r="UXE317" s="130"/>
      <c r="UXI317" s="130"/>
      <c r="UXM317" s="130"/>
      <c r="UXQ317" s="130"/>
      <c r="UXU317" s="130"/>
      <c r="UXY317" s="130"/>
      <c r="UYC317" s="130"/>
      <c r="UYG317" s="130"/>
      <c r="UYK317" s="130"/>
      <c r="UYO317" s="130"/>
      <c r="UYS317" s="130"/>
      <c r="UYW317" s="130"/>
      <c r="UZA317" s="130"/>
      <c r="UZE317" s="130"/>
      <c r="UZI317" s="130"/>
      <c r="UZM317" s="130"/>
      <c r="UZQ317" s="130"/>
      <c r="UZU317" s="130"/>
      <c r="UZY317" s="130"/>
      <c r="VAC317" s="130"/>
      <c r="VAG317" s="130"/>
      <c r="VAK317" s="130"/>
      <c r="VAO317" s="130"/>
      <c r="VAS317" s="130"/>
      <c r="VAW317" s="130"/>
      <c r="VBA317" s="130"/>
      <c r="VBE317" s="130"/>
      <c r="VBI317" s="130"/>
      <c r="VBM317" s="130"/>
      <c r="VBQ317" s="130"/>
      <c r="VBU317" s="130"/>
      <c r="VBY317" s="130"/>
      <c r="VCC317" s="130"/>
      <c r="VCG317" s="130"/>
      <c r="VCK317" s="130"/>
      <c r="VCO317" s="130"/>
      <c r="VCS317" s="130"/>
      <c r="VCW317" s="130"/>
      <c r="VDA317" s="130"/>
      <c r="VDE317" s="130"/>
      <c r="VDI317" s="130"/>
      <c r="VDM317" s="130"/>
      <c r="VDQ317" s="130"/>
      <c r="VDU317" s="130"/>
      <c r="VDY317" s="130"/>
      <c r="VEC317" s="130"/>
      <c r="VEG317" s="130"/>
      <c r="VEK317" s="130"/>
      <c r="VEO317" s="130"/>
      <c r="VES317" s="130"/>
      <c r="VEW317" s="130"/>
      <c r="VFA317" s="130"/>
      <c r="VFE317" s="130"/>
      <c r="VFI317" s="130"/>
      <c r="VFM317" s="130"/>
      <c r="VFQ317" s="130"/>
      <c r="VFU317" s="130"/>
      <c r="VFY317" s="130"/>
      <c r="VGC317" s="130"/>
      <c r="VGG317" s="130"/>
      <c r="VGK317" s="130"/>
      <c r="VGO317" s="130"/>
      <c r="VGS317" s="130"/>
      <c r="VGW317" s="130"/>
      <c r="VHA317" s="130"/>
      <c r="VHE317" s="130"/>
      <c r="VHI317" s="130"/>
      <c r="VHM317" s="130"/>
      <c r="VHQ317" s="130"/>
      <c r="VHU317" s="130"/>
      <c r="VHY317" s="130"/>
      <c r="VIC317" s="130"/>
      <c r="VIG317" s="130"/>
      <c r="VIK317" s="130"/>
      <c r="VIO317" s="130"/>
      <c r="VIS317" s="130"/>
      <c r="VIW317" s="130"/>
      <c r="VJA317" s="130"/>
      <c r="VJE317" s="130"/>
      <c r="VJI317" s="130"/>
      <c r="VJM317" s="130"/>
      <c r="VJQ317" s="130"/>
      <c r="VJU317" s="130"/>
      <c r="VJY317" s="130"/>
      <c r="VKC317" s="130"/>
      <c r="VKG317" s="130"/>
      <c r="VKK317" s="130"/>
      <c r="VKO317" s="130"/>
      <c r="VKS317" s="130"/>
      <c r="VKW317" s="130"/>
      <c r="VLA317" s="130"/>
      <c r="VLE317" s="130"/>
      <c r="VLI317" s="130"/>
      <c r="VLM317" s="130"/>
      <c r="VLQ317" s="130"/>
      <c r="VLU317" s="130"/>
      <c r="VLY317" s="130"/>
      <c r="VMC317" s="130"/>
      <c r="VMG317" s="130"/>
      <c r="VMK317" s="130"/>
      <c r="VMO317" s="130"/>
      <c r="VMS317" s="130"/>
      <c r="VMW317" s="130"/>
      <c r="VNA317" s="130"/>
      <c r="VNE317" s="130"/>
      <c r="VNI317" s="130"/>
      <c r="VNM317" s="130"/>
      <c r="VNQ317" s="130"/>
      <c r="VNU317" s="130"/>
      <c r="VNY317" s="130"/>
      <c r="VOC317" s="130"/>
      <c r="VOG317" s="130"/>
      <c r="VOK317" s="130"/>
      <c r="VOO317" s="130"/>
      <c r="VOS317" s="130"/>
      <c r="VOW317" s="130"/>
      <c r="VPA317" s="130"/>
      <c r="VPE317" s="130"/>
      <c r="VPI317" s="130"/>
      <c r="VPM317" s="130"/>
      <c r="VPQ317" s="130"/>
      <c r="VPU317" s="130"/>
      <c r="VPY317" s="130"/>
      <c r="VQC317" s="130"/>
      <c r="VQG317" s="130"/>
      <c r="VQK317" s="130"/>
      <c r="VQO317" s="130"/>
      <c r="VQS317" s="130"/>
      <c r="VQW317" s="130"/>
      <c r="VRA317" s="130"/>
      <c r="VRE317" s="130"/>
      <c r="VRI317" s="130"/>
      <c r="VRM317" s="130"/>
      <c r="VRQ317" s="130"/>
      <c r="VRU317" s="130"/>
      <c r="VRY317" s="130"/>
      <c r="VSC317" s="130"/>
      <c r="VSG317" s="130"/>
      <c r="VSK317" s="130"/>
      <c r="VSO317" s="130"/>
      <c r="VSS317" s="130"/>
      <c r="VSW317" s="130"/>
      <c r="VTA317" s="130"/>
      <c r="VTE317" s="130"/>
      <c r="VTI317" s="130"/>
      <c r="VTM317" s="130"/>
      <c r="VTQ317" s="130"/>
      <c r="VTU317" s="130"/>
      <c r="VTY317" s="130"/>
      <c r="VUC317" s="130"/>
      <c r="VUG317" s="130"/>
      <c r="VUK317" s="130"/>
      <c r="VUO317" s="130"/>
      <c r="VUS317" s="130"/>
      <c r="VUW317" s="130"/>
      <c r="VVA317" s="130"/>
      <c r="VVE317" s="130"/>
      <c r="VVI317" s="130"/>
      <c r="VVM317" s="130"/>
      <c r="VVQ317" s="130"/>
      <c r="VVU317" s="130"/>
      <c r="VVY317" s="130"/>
      <c r="VWC317" s="130"/>
      <c r="VWG317" s="130"/>
      <c r="VWK317" s="130"/>
      <c r="VWO317" s="130"/>
      <c r="VWS317" s="130"/>
      <c r="VWW317" s="130"/>
      <c r="VXA317" s="130"/>
      <c r="VXE317" s="130"/>
      <c r="VXI317" s="130"/>
      <c r="VXM317" s="130"/>
      <c r="VXQ317" s="130"/>
      <c r="VXU317" s="130"/>
      <c r="VXY317" s="130"/>
      <c r="VYC317" s="130"/>
      <c r="VYG317" s="130"/>
      <c r="VYK317" s="130"/>
      <c r="VYO317" s="130"/>
      <c r="VYS317" s="130"/>
      <c r="VYW317" s="130"/>
      <c r="VZA317" s="130"/>
      <c r="VZE317" s="130"/>
      <c r="VZI317" s="130"/>
      <c r="VZM317" s="130"/>
      <c r="VZQ317" s="130"/>
      <c r="VZU317" s="130"/>
      <c r="VZY317" s="130"/>
      <c r="WAC317" s="130"/>
      <c r="WAG317" s="130"/>
      <c r="WAK317" s="130"/>
      <c r="WAO317" s="130"/>
      <c r="WAS317" s="130"/>
      <c r="WAW317" s="130"/>
      <c r="WBA317" s="130"/>
      <c r="WBE317" s="130"/>
      <c r="WBI317" s="130"/>
      <c r="WBM317" s="130"/>
      <c r="WBQ317" s="130"/>
      <c r="WBU317" s="130"/>
      <c r="WBY317" s="130"/>
      <c r="WCC317" s="130"/>
      <c r="WCG317" s="130"/>
      <c r="WCK317" s="130"/>
      <c r="WCO317" s="130"/>
      <c r="WCS317" s="130"/>
      <c r="WCW317" s="130"/>
      <c r="WDA317" s="130"/>
      <c r="WDE317" s="130"/>
      <c r="WDI317" s="130"/>
      <c r="WDM317" s="130"/>
      <c r="WDQ317" s="130"/>
      <c r="WDU317" s="130"/>
      <c r="WDY317" s="130"/>
      <c r="WEC317" s="130"/>
      <c r="WEG317" s="130"/>
      <c r="WEK317" s="130"/>
      <c r="WEO317" s="130"/>
      <c r="WES317" s="130"/>
      <c r="WEW317" s="130"/>
      <c r="WFA317" s="130"/>
      <c r="WFE317" s="130"/>
      <c r="WFI317" s="130"/>
      <c r="WFM317" s="130"/>
      <c r="WFQ317" s="130"/>
      <c r="WFU317" s="130"/>
      <c r="WFY317" s="130"/>
      <c r="WGC317" s="130"/>
      <c r="WGG317" s="130"/>
      <c r="WGK317" s="130"/>
      <c r="WGO317" s="130"/>
      <c r="WGS317" s="130"/>
      <c r="WGW317" s="130"/>
      <c r="WHA317" s="130"/>
      <c r="WHE317" s="130"/>
      <c r="WHI317" s="130"/>
      <c r="WHM317" s="130"/>
      <c r="WHQ317" s="130"/>
      <c r="WHU317" s="130"/>
      <c r="WHY317" s="130"/>
      <c r="WIC317" s="130"/>
      <c r="WIG317" s="130"/>
      <c r="WIK317" s="130"/>
      <c r="WIO317" s="130"/>
      <c r="WIS317" s="130"/>
      <c r="WIW317" s="130"/>
      <c r="WJA317" s="130"/>
      <c r="WJE317" s="130"/>
      <c r="WJI317" s="130"/>
      <c r="WJM317" s="130"/>
      <c r="WJQ317" s="130"/>
      <c r="WJU317" s="130"/>
      <c r="WJY317" s="130"/>
      <c r="WKC317" s="130"/>
      <c r="WKG317" s="130"/>
      <c r="WKK317" s="130"/>
      <c r="WKO317" s="130"/>
      <c r="WKS317" s="130"/>
      <c r="WKW317" s="130"/>
      <c r="WLA317" s="130"/>
      <c r="WLE317" s="130"/>
      <c r="WLI317" s="130"/>
      <c r="WLM317" s="130"/>
      <c r="WLQ317" s="130"/>
      <c r="WLU317" s="130"/>
      <c r="WLY317" s="130"/>
      <c r="WMC317" s="130"/>
      <c r="WMG317" s="130"/>
      <c r="WMK317" s="130"/>
      <c r="WMO317" s="130"/>
      <c r="WMS317" s="130"/>
      <c r="WMW317" s="130"/>
      <c r="WNA317" s="130"/>
      <c r="WNE317" s="130"/>
      <c r="WNI317" s="130"/>
      <c r="WNM317" s="130"/>
      <c r="WNQ317" s="130"/>
      <c r="WNU317" s="130"/>
      <c r="WNY317" s="130"/>
      <c r="WOC317" s="130"/>
      <c r="WOG317" s="130"/>
      <c r="WOK317" s="130"/>
      <c r="WOO317" s="130"/>
      <c r="WOS317" s="130"/>
      <c r="WOW317" s="130"/>
      <c r="WPA317" s="130"/>
      <c r="WPE317" s="130"/>
      <c r="WPI317" s="130"/>
      <c r="WPM317" s="130"/>
      <c r="WPQ317" s="130"/>
      <c r="WPU317" s="130"/>
      <c r="WPY317" s="130"/>
      <c r="WQC317" s="130"/>
      <c r="WQG317" s="130"/>
      <c r="WQK317" s="130"/>
      <c r="WQO317" s="130"/>
      <c r="WQS317" s="130"/>
      <c r="WQW317" s="130"/>
      <c r="WRA317" s="130"/>
      <c r="WRE317" s="130"/>
      <c r="WRI317" s="130"/>
      <c r="WRM317" s="130"/>
      <c r="WRQ317" s="130"/>
      <c r="WRU317" s="130"/>
      <c r="WRY317" s="130"/>
      <c r="WSC317" s="130"/>
      <c r="WSG317" s="130"/>
      <c r="WSK317" s="130"/>
      <c r="WSO317" s="130"/>
      <c r="WSS317" s="130"/>
      <c r="WSW317" s="130"/>
      <c r="WTA317" s="130"/>
      <c r="WTE317" s="130"/>
      <c r="WTI317" s="130"/>
      <c r="WTM317" s="130"/>
      <c r="WTQ317" s="130"/>
      <c r="WTU317" s="130"/>
      <c r="WTY317" s="130"/>
      <c r="WUC317" s="130"/>
      <c r="WUG317" s="130"/>
      <c r="WUK317" s="130"/>
      <c r="WUO317" s="130"/>
      <c r="WUS317" s="130"/>
      <c r="WUW317" s="130"/>
      <c r="WVA317" s="130"/>
      <c r="WVE317" s="130"/>
      <c r="WVI317" s="130"/>
      <c r="WVM317" s="130"/>
      <c r="WVQ317" s="130"/>
      <c r="WVU317" s="130"/>
      <c r="WVY317" s="130"/>
      <c r="WWC317" s="130"/>
      <c r="WWG317" s="130"/>
      <c r="WWK317" s="130"/>
      <c r="WWO317" s="130"/>
      <c r="WWS317" s="130"/>
      <c r="WWW317" s="130"/>
      <c r="WXA317" s="130"/>
      <c r="WXE317" s="130"/>
      <c r="WXI317" s="130"/>
      <c r="WXM317" s="130"/>
      <c r="WXQ317" s="130"/>
      <c r="WXU317" s="130"/>
      <c r="WXY317" s="130"/>
      <c r="WYC317" s="130"/>
      <c r="WYG317" s="130"/>
      <c r="WYK317" s="130"/>
      <c r="WYO317" s="130"/>
      <c r="WYS317" s="130"/>
      <c r="WYW317" s="130"/>
      <c r="WZA317" s="130"/>
      <c r="WZE317" s="130"/>
      <c r="WZI317" s="130"/>
      <c r="WZM317" s="130"/>
      <c r="WZQ317" s="130"/>
      <c r="WZU317" s="130"/>
      <c r="WZY317" s="130"/>
      <c r="XAC317" s="130"/>
      <c r="XAG317" s="130"/>
      <c r="XAK317" s="130"/>
      <c r="XAO317" s="130"/>
      <c r="XAS317" s="130"/>
      <c r="XAW317" s="130"/>
      <c r="XBA317" s="130"/>
      <c r="XBE317" s="130"/>
      <c r="XBI317" s="130"/>
      <c r="XBM317" s="130"/>
      <c r="XBQ317" s="130"/>
      <c r="XBU317" s="130"/>
      <c r="XBY317" s="130"/>
      <c r="XCC317" s="130"/>
      <c r="XCG317" s="130"/>
      <c r="XCK317" s="130"/>
      <c r="XCO317" s="130"/>
      <c r="XCS317" s="130"/>
      <c r="XCW317" s="130"/>
      <c r="XDA317" s="130"/>
      <c r="XDE317" s="130"/>
      <c r="XDI317" s="130"/>
      <c r="XDM317" s="130"/>
      <c r="XDQ317" s="130"/>
      <c r="XDU317" s="130"/>
      <c r="XDY317" s="130"/>
      <c r="XEC317" s="130"/>
      <c r="XEG317" s="130"/>
      <c r="XEK317" s="130"/>
      <c r="XEO317" s="130"/>
      <c r="XES317" s="130"/>
      <c r="XEW317" s="130"/>
      <c r="XFA317" s="130"/>
    </row>
    <row r="318" spans="1:1021 1025:2045 2049:3069 3073:4093 4097:5117 5121:6141 6145:7165 7169:8189 8193:9213 9217:10237 10241:11261 11265:12285 12289:13309 13313:14333 14337:15357 15361:16381" s="256" customFormat="1" ht="12.5">
      <c r="A318" s="130">
        <v>46203</v>
      </c>
      <c r="B318" s="256">
        <v>3.4384003292633326E-3</v>
      </c>
      <c r="C318" s="256">
        <v>1.4883472216033138E-2</v>
      </c>
      <c r="D318" s="256">
        <v>3.8625658779157346E-3</v>
      </c>
      <c r="E318" s="130"/>
      <c r="I318" s="130"/>
      <c r="M318" s="130"/>
      <c r="Q318" s="130"/>
      <c r="U318" s="130"/>
      <c r="Y318" s="130"/>
      <c r="AC318" s="130"/>
      <c r="AG318" s="130"/>
      <c r="AK318" s="130"/>
      <c r="AO318" s="130"/>
      <c r="AS318" s="130"/>
      <c r="AW318" s="130"/>
      <c r="BA318" s="130"/>
      <c r="BE318" s="130"/>
      <c r="BI318" s="130"/>
      <c r="BM318" s="130"/>
      <c r="BQ318" s="130"/>
      <c r="BU318" s="130"/>
      <c r="BY318" s="130"/>
      <c r="CC318" s="130"/>
      <c r="CG318" s="130"/>
      <c r="CK318" s="130"/>
      <c r="CO318" s="130"/>
      <c r="CS318" s="130"/>
      <c r="CW318" s="130"/>
      <c r="DA318" s="130"/>
      <c r="DE318" s="130"/>
      <c r="DI318" s="130"/>
      <c r="DM318" s="130"/>
      <c r="DQ318" s="130"/>
      <c r="DU318" s="130"/>
      <c r="DY318" s="130"/>
      <c r="EC318" s="130"/>
      <c r="EG318" s="130"/>
      <c r="EK318" s="130"/>
      <c r="EO318" s="130"/>
      <c r="ES318" s="130"/>
      <c r="EW318" s="130"/>
      <c r="FA318" s="130"/>
      <c r="FE318" s="130"/>
      <c r="FI318" s="130"/>
      <c r="FM318" s="130"/>
      <c r="FQ318" s="130"/>
      <c r="FU318" s="130"/>
      <c r="FY318" s="130"/>
      <c r="GC318" s="130"/>
      <c r="GG318" s="130"/>
      <c r="GK318" s="130"/>
      <c r="GO318" s="130"/>
      <c r="GS318" s="130"/>
      <c r="GW318" s="130"/>
      <c r="HA318" s="130"/>
      <c r="HE318" s="130"/>
      <c r="HI318" s="130"/>
      <c r="HM318" s="130"/>
      <c r="HQ318" s="130"/>
      <c r="HU318" s="130"/>
      <c r="HY318" s="130"/>
      <c r="IC318" s="130"/>
      <c r="IG318" s="130"/>
      <c r="IK318" s="130"/>
      <c r="IO318" s="130"/>
      <c r="IS318" s="130"/>
      <c r="IW318" s="130"/>
      <c r="JA318" s="130"/>
      <c r="JE318" s="130"/>
      <c r="JI318" s="130"/>
      <c r="JM318" s="130"/>
      <c r="JQ318" s="130"/>
      <c r="JU318" s="130"/>
      <c r="JY318" s="130"/>
      <c r="KC318" s="130"/>
      <c r="KG318" s="130"/>
      <c r="KK318" s="130"/>
      <c r="KO318" s="130"/>
      <c r="KS318" s="130"/>
      <c r="KW318" s="130"/>
      <c r="LA318" s="130"/>
      <c r="LE318" s="130"/>
      <c r="LI318" s="130"/>
      <c r="LM318" s="130"/>
      <c r="LQ318" s="130"/>
      <c r="LU318" s="130"/>
      <c r="LY318" s="130"/>
      <c r="MC318" s="130"/>
      <c r="MG318" s="130"/>
      <c r="MK318" s="130"/>
      <c r="MO318" s="130"/>
      <c r="MS318" s="130"/>
      <c r="MW318" s="130"/>
      <c r="NA318" s="130"/>
      <c r="NE318" s="130"/>
      <c r="NI318" s="130"/>
      <c r="NM318" s="130"/>
      <c r="NQ318" s="130"/>
      <c r="NU318" s="130"/>
      <c r="NY318" s="130"/>
      <c r="OC318" s="130"/>
      <c r="OG318" s="130"/>
      <c r="OK318" s="130"/>
      <c r="OO318" s="130"/>
      <c r="OS318" s="130"/>
      <c r="OW318" s="130"/>
      <c r="PA318" s="130"/>
      <c r="PE318" s="130"/>
      <c r="PI318" s="130"/>
      <c r="PM318" s="130"/>
      <c r="PQ318" s="130"/>
      <c r="PU318" s="130"/>
      <c r="PY318" s="130"/>
      <c r="QC318" s="130"/>
      <c r="QG318" s="130"/>
      <c r="QK318" s="130"/>
      <c r="QO318" s="130"/>
      <c r="QS318" s="130"/>
      <c r="QW318" s="130"/>
      <c r="RA318" s="130"/>
      <c r="RE318" s="130"/>
      <c r="RI318" s="130"/>
      <c r="RM318" s="130"/>
      <c r="RQ318" s="130"/>
      <c r="RU318" s="130"/>
      <c r="RY318" s="130"/>
      <c r="SC318" s="130"/>
      <c r="SG318" s="130"/>
      <c r="SK318" s="130"/>
      <c r="SO318" s="130"/>
      <c r="SS318" s="130"/>
      <c r="SW318" s="130"/>
      <c r="TA318" s="130"/>
      <c r="TE318" s="130"/>
      <c r="TI318" s="130"/>
      <c r="TM318" s="130"/>
      <c r="TQ318" s="130"/>
      <c r="TU318" s="130"/>
      <c r="TY318" s="130"/>
      <c r="UC318" s="130"/>
      <c r="UG318" s="130"/>
      <c r="UK318" s="130"/>
      <c r="UO318" s="130"/>
      <c r="US318" s="130"/>
      <c r="UW318" s="130"/>
      <c r="VA318" s="130"/>
      <c r="VE318" s="130"/>
      <c r="VI318" s="130"/>
      <c r="VM318" s="130"/>
      <c r="VQ318" s="130"/>
      <c r="VU318" s="130"/>
      <c r="VY318" s="130"/>
      <c r="WC318" s="130"/>
      <c r="WG318" s="130"/>
      <c r="WK318" s="130"/>
      <c r="WO318" s="130"/>
      <c r="WS318" s="130"/>
      <c r="WW318" s="130"/>
      <c r="XA318" s="130"/>
      <c r="XE318" s="130"/>
      <c r="XI318" s="130"/>
      <c r="XM318" s="130"/>
      <c r="XQ318" s="130"/>
      <c r="XU318" s="130"/>
      <c r="XY318" s="130"/>
      <c r="YC318" s="130"/>
      <c r="YG318" s="130"/>
      <c r="YK318" s="130"/>
      <c r="YO318" s="130"/>
      <c r="YS318" s="130"/>
      <c r="YW318" s="130"/>
      <c r="ZA318" s="130"/>
      <c r="ZE318" s="130"/>
      <c r="ZI318" s="130"/>
      <c r="ZM318" s="130"/>
      <c r="ZQ318" s="130"/>
      <c r="ZU318" s="130"/>
      <c r="ZY318" s="130"/>
      <c r="AAC318" s="130"/>
      <c r="AAG318" s="130"/>
      <c r="AAK318" s="130"/>
      <c r="AAO318" s="130"/>
      <c r="AAS318" s="130"/>
      <c r="AAW318" s="130"/>
      <c r="ABA318" s="130"/>
      <c r="ABE318" s="130"/>
      <c r="ABI318" s="130"/>
      <c r="ABM318" s="130"/>
      <c r="ABQ318" s="130"/>
      <c r="ABU318" s="130"/>
      <c r="ABY318" s="130"/>
      <c r="ACC318" s="130"/>
      <c r="ACG318" s="130"/>
      <c r="ACK318" s="130"/>
      <c r="ACO318" s="130"/>
      <c r="ACS318" s="130"/>
      <c r="ACW318" s="130"/>
      <c r="ADA318" s="130"/>
      <c r="ADE318" s="130"/>
      <c r="ADI318" s="130"/>
      <c r="ADM318" s="130"/>
      <c r="ADQ318" s="130"/>
      <c r="ADU318" s="130"/>
      <c r="ADY318" s="130"/>
      <c r="AEC318" s="130"/>
      <c r="AEG318" s="130"/>
      <c r="AEK318" s="130"/>
      <c r="AEO318" s="130"/>
      <c r="AES318" s="130"/>
      <c r="AEW318" s="130"/>
      <c r="AFA318" s="130"/>
      <c r="AFE318" s="130"/>
      <c r="AFI318" s="130"/>
      <c r="AFM318" s="130"/>
      <c r="AFQ318" s="130"/>
      <c r="AFU318" s="130"/>
      <c r="AFY318" s="130"/>
      <c r="AGC318" s="130"/>
      <c r="AGG318" s="130"/>
      <c r="AGK318" s="130"/>
      <c r="AGO318" s="130"/>
      <c r="AGS318" s="130"/>
      <c r="AGW318" s="130"/>
      <c r="AHA318" s="130"/>
      <c r="AHE318" s="130"/>
      <c r="AHI318" s="130"/>
      <c r="AHM318" s="130"/>
      <c r="AHQ318" s="130"/>
      <c r="AHU318" s="130"/>
      <c r="AHY318" s="130"/>
      <c r="AIC318" s="130"/>
      <c r="AIG318" s="130"/>
      <c r="AIK318" s="130"/>
      <c r="AIO318" s="130"/>
      <c r="AIS318" s="130"/>
      <c r="AIW318" s="130"/>
      <c r="AJA318" s="130"/>
      <c r="AJE318" s="130"/>
      <c r="AJI318" s="130"/>
      <c r="AJM318" s="130"/>
      <c r="AJQ318" s="130"/>
      <c r="AJU318" s="130"/>
      <c r="AJY318" s="130"/>
      <c r="AKC318" s="130"/>
      <c r="AKG318" s="130"/>
      <c r="AKK318" s="130"/>
      <c r="AKO318" s="130"/>
      <c r="AKS318" s="130"/>
      <c r="AKW318" s="130"/>
      <c r="ALA318" s="130"/>
      <c r="ALE318" s="130"/>
      <c r="ALI318" s="130"/>
      <c r="ALM318" s="130"/>
      <c r="ALQ318" s="130"/>
      <c r="ALU318" s="130"/>
      <c r="ALY318" s="130"/>
      <c r="AMC318" s="130"/>
      <c r="AMG318" s="130"/>
      <c r="AMK318" s="130"/>
      <c r="AMO318" s="130"/>
      <c r="AMS318" s="130"/>
      <c r="AMW318" s="130"/>
      <c r="ANA318" s="130"/>
      <c r="ANE318" s="130"/>
      <c r="ANI318" s="130"/>
      <c r="ANM318" s="130"/>
      <c r="ANQ318" s="130"/>
      <c r="ANU318" s="130"/>
      <c r="ANY318" s="130"/>
      <c r="AOC318" s="130"/>
      <c r="AOG318" s="130"/>
      <c r="AOK318" s="130"/>
      <c r="AOO318" s="130"/>
      <c r="AOS318" s="130"/>
      <c r="AOW318" s="130"/>
      <c r="APA318" s="130"/>
      <c r="APE318" s="130"/>
      <c r="API318" s="130"/>
      <c r="APM318" s="130"/>
      <c r="APQ318" s="130"/>
      <c r="APU318" s="130"/>
      <c r="APY318" s="130"/>
      <c r="AQC318" s="130"/>
      <c r="AQG318" s="130"/>
      <c r="AQK318" s="130"/>
      <c r="AQO318" s="130"/>
      <c r="AQS318" s="130"/>
      <c r="AQW318" s="130"/>
      <c r="ARA318" s="130"/>
      <c r="ARE318" s="130"/>
      <c r="ARI318" s="130"/>
      <c r="ARM318" s="130"/>
      <c r="ARQ318" s="130"/>
      <c r="ARU318" s="130"/>
      <c r="ARY318" s="130"/>
      <c r="ASC318" s="130"/>
      <c r="ASG318" s="130"/>
      <c r="ASK318" s="130"/>
      <c r="ASO318" s="130"/>
      <c r="ASS318" s="130"/>
      <c r="ASW318" s="130"/>
      <c r="ATA318" s="130"/>
      <c r="ATE318" s="130"/>
      <c r="ATI318" s="130"/>
      <c r="ATM318" s="130"/>
      <c r="ATQ318" s="130"/>
      <c r="ATU318" s="130"/>
      <c r="ATY318" s="130"/>
      <c r="AUC318" s="130"/>
      <c r="AUG318" s="130"/>
      <c r="AUK318" s="130"/>
      <c r="AUO318" s="130"/>
      <c r="AUS318" s="130"/>
      <c r="AUW318" s="130"/>
      <c r="AVA318" s="130"/>
      <c r="AVE318" s="130"/>
      <c r="AVI318" s="130"/>
      <c r="AVM318" s="130"/>
      <c r="AVQ318" s="130"/>
      <c r="AVU318" s="130"/>
      <c r="AVY318" s="130"/>
      <c r="AWC318" s="130"/>
      <c r="AWG318" s="130"/>
      <c r="AWK318" s="130"/>
      <c r="AWO318" s="130"/>
      <c r="AWS318" s="130"/>
      <c r="AWW318" s="130"/>
      <c r="AXA318" s="130"/>
      <c r="AXE318" s="130"/>
      <c r="AXI318" s="130"/>
      <c r="AXM318" s="130"/>
      <c r="AXQ318" s="130"/>
      <c r="AXU318" s="130"/>
      <c r="AXY318" s="130"/>
      <c r="AYC318" s="130"/>
      <c r="AYG318" s="130"/>
      <c r="AYK318" s="130"/>
      <c r="AYO318" s="130"/>
      <c r="AYS318" s="130"/>
      <c r="AYW318" s="130"/>
      <c r="AZA318" s="130"/>
      <c r="AZE318" s="130"/>
      <c r="AZI318" s="130"/>
      <c r="AZM318" s="130"/>
      <c r="AZQ318" s="130"/>
      <c r="AZU318" s="130"/>
      <c r="AZY318" s="130"/>
      <c r="BAC318" s="130"/>
      <c r="BAG318" s="130"/>
      <c r="BAK318" s="130"/>
      <c r="BAO318" s="130"/>
      <c r="BAS318" s="130"/>
      <c r="BAW318" s="130"/>
      <c r="BBA318" s="130"/>
      <c r="BBE318" s="130"/>
      <c r="BBI318" s="130"/>
      <c r="BBM318" s="130"/>
      <c r="BBQ318" s="130"/>
      <c r="BBU318" s="130"/>
      <c r="BBY318" s="130"/>
      <c r="BCC318" s="130"/>
      <c r="BCG318" s="130"/>
      <c r="BCK318" s="130"/>
      <c r="BCO318" s="130"/>
      <c r="BCS318" s="130"/>
      <c r="BCW318" s="130"/>
      <c r="BDA318" s="130"/>
      <c r="BDE318" s="130"/>
      <c r="BDI318" s="130"/>
      <c r="BDM318" s="130"/>
      <c r="BDQ318" s="130"/>
      <c r="BDU318" s="130"/>
      <c r="BDY318" s="130"/>
      <c r="BEC318" s="130"/>
      <c r="BEG318" s="130"/>
      <c r="BEK318" s="130"/>
      <c r="BEO318" s="130"/>
      <c r="BES318" s="130"/>
      <c r="BEW318" s="130"/>
      <c r="BFA318" s="130"/>
      <c r="BFE318" s="130"/>
      <c r="BFI318" s="130"/>
      <c r="BFM318" s="130"/>
      <c r="BFQ318" s="130"/>
      <c r="BFU318" s="130"/>
      <c r="BFY318" s="130"/>
      <c r="BGC318" s="130"/>
      <c r="BGG318" s="130"/>
      <c r="BGK318" s="130"/>
      <c r="BGO318" s="130"/>
      <c r="BGS318" s="130"/>
      <c r="BGW318" s="130"/>
      <c r="BHA318" s="130"/>
      <c r="BHE318" s="130"/>
      <c r="BHI318" s="130"/>
      <c r="BHM318" s="130"/>
      <c r="BHQ318" s="130"/>
      <c r="BHU318" s="130"/>
      <c r="BHY318" s="130"/>
      <c r="BIC318" s="130"/>
      <c r="BIG318" s="130"/>
      <c r="BIK318" s="130"/>
      <c r="BIO318" s="130"/>
      <c r="BIS318" s="130"/>
      <c r="BIW318" s="130"/>
      <c r="BJA318" s="130"/>
      <c r="BJE318" s="130"/>
      <c r="BJI318" s="130"/>
      <c r="BJM318" s="130"/>
      <c r="BJQ318" s="130"/>
      <c r="BJU318" s="130"/>
      <c r="BJY318" s="130"/>
      <c r="BKC318" s="130"/>
      <c r="BKG318" s="130"/>
      <c r="BKK318" s="130"/>
      <c r="BKO318" s="130"/>
      <c r="BKS318" s="130"/>
      <c r="BKW318" s="130"/>
      <c r="BLA318" s="130"/>
      <c r="BLE318" s="130"/>
      <c r="BLI318" s="130"/>
      <c r="BLM318" s="130"/>
      <c r="BLQ318" s="130"/>
      <c r="BLU318" s="130"/>
      <c r="BLY318" s="130"/>
      <c r="BMC318" s="130"/>
      <c r="BMG318" s="130"/>
      <c r="BMK318" s="130"/>
      <c r="BMO318" s="130"/>
      <c r="BMS318" s="130"/>
      <c r="BMW318" s="130"/>
      <c r="BNA318" s="130"/>
      <c r="BNE318" s="130"/>
      <c r="BNI318" s="130"/>
      <c r="BNM318" s="130"/>
      <c r="BNQ318" s="130"/>
      <c r="BNU318" s="130"/>
      <c r="BNY318" s="130"/>
      <c r="BOC318" s="130"/>
      <c r="BOG318" s="130"/>
      <c r="BOK318" s="130"/>
      <c r="BOO318" s="130"/>
      <c r="BOS318" s="130"/>
      <c r="BOW318" s="130"/>
      <c r="BPA318" s="130"/>
      <c r="BPE318" s="130"/>
      <c r="BPI318" s="130"/>
      <c r="BPM318" s="130"/>
      <c r="BPQ318" s="130"/>
      <c r="BPU318" s="130"/>
      <c r="BPY318" s="130"/>
      <c r="BQC318" s="130"/>
      <c r="BQG318" s="130"/>
      <c r="BQK318" s="130"/>
      <c r="BQO318" s="130"/>
      <c r="BQS318" s="130"/>
      <c r="BQW318" s="130"/>
      <c r="BRA318" s="130"/>
      <c r="BRE318" s="130"/>
      <c r="BRI318" s="130"/>
      <c r="BRM318" s="130"/>
      <c r="BRQ318" s="130"/>
      <c r="BRU318" s="130"/>
      <c r="BRY318" s="130"/>
      <c r="BSC318" s="130"/>
      <c r="BSG318" s="130"/>
      <c r="BSK318" s="130"/>
      <c r="BSO318" s="130"/>
      <c r="BSS318" s="130"/>
      <c r="BSW318" s="130"/>
      <c r="BTA318" s="130"/>
      <c r="BTE318" s="130"/>
      <c r="BTI318" s="130"/>
      <c r="BTM318" s="130"/>
      <c r="BTQ318" s="130"/>
      <c r="BTU318" s="130"/>
      <c r="BTY318" s="130"/>
      <c r="BUC318" s="130"/>
      <c r="BUG318" s="130"/>
      <c r="BUK318" s="130"/>
      <c r="BUO318" s="130"/>
      <c r="BUS318" s="130"/>
      <c r="BUW318" s="130"/>
      <c r="BVA318" s="130"/>
      <c r="BVE318" s="130"/>
      <c r="BVI318" s="130"/>
      <c r="BVM318" s="130"/>
      <c r="BVQ318" s="130"/>
      <c r="BVU318" s="130"/>
      <c r="BVY318" s="130"/>
      <c r="BWC318" s="130"/>
      <c r="BWG318" s="130"/>
      <c r="BWK318" s="130"/>
      <c r="BWO318" s="130"/>
      <c r="BWS318" s="130"/>
      <c r="BWW318" s="130"/>
      <c r="BXA318" s="130"/>
      <c r="BXE318" s="130"/>
      <c r="BXI318" s="130"/>
      <c r="BXM318" s="130"/>
      <c r="BXQ318" s="130"/>
      <c r="BXU318" s="130"/>
      <c r="BXY318" s="130"/>
      <c r="BYC318" s="130"/>
      <c r="BYG318" s="130"/>
      <c r="BYK318" s="130"/>
      <c r="BYO318" s="130"/>
      <c r="BYS318" s="130"/>
      <c r="BYW318" s="130"/>
      <c r="BZA318" s="130"/>
      <c r="BZE318" s="130"/>
      <c r="BZI318" s="130"/>
      <c r="BZM318" s="130"/>
      <c r="BZQ318" s="130"/>
      <c r="BZU318" s="130"/>
      <c r="BZY318" s="130"/>
      <c r="CAC318" s="130"/>
      <c r="CAG318" s="130"/>
      <c r="CAK318" s="130"/>
      <c r="CAO318" s="130"/>
      <c r="CAS318" s="130"/>
      <c r="CAW318" s="130"/>
      <c r="CBA318" s="130"/>
      <c r="CBE318" s="130"/>
      <c r="CBI318" s="130"/>
      <c r="CBM318" s="130"/>
      <c r="CBQ318" s="130"/>
      <c r="CBU318" s="130"/>
      <c r="CBY318" s="130"/>
      <c r="CCC318" s="130"/>
      <c r="CCG318" s="130"/>
      <c r="CCK318" s="130"/>
      <c r="CCO318" s="130"/>
      <c r="CCS318" s="130"/>
      <c r="CCW318" s="130"/>
      <c r="CDA318" s="130"/>
      <c r="CDE318" s="130"/>
      <c r="CDI318" s="130"/>
      <c r="CDM318" s="130"/>
      <c r="CDQ318" s="130"/>
      <c r="CDU318" s="130"/>
      <c r="CDY318" s="130"/>
      <c r="CEC318" s="130"/>
      <c r="CEG318" s="130"/>
      <c r="CEK318" s="130"/>
      <c r="CEO318" s="130"/>
      <c r="CES318" s="130"/>
      <c r="CEW318" s="130"/>
      <c r="CFA318" s="130"/>
      <c r="CFE318" s="130"/>
      <c r="CFI318" s="130"/>
      <c r="CFM318" s="130"/>
      <c r="CFQ318" s="130"/>
      <c r="CFU318" s="130"/>
      <c r="CFY318" s="130"/>
      <c r="CGC318" s="130"/>
      <c r="CGG318" s="130"/>
      <c r="CGK318" s="130"/>
      <c r="CGO318" s="130"/>
      <c r="CGS318" s="130"/>
      <c r="CGW318" s="130"/>
      <c r="CHA318" s="130"/>
      <c r="CHE318" s="130"/>
      <c r="CHI318" s="130"/>
      <c r="CHM318" s="130"/>
      <c r="CHQ318" s="130"/>
      <c r="CHU318" s="130"/>
      <c r="CHY318" s="130"/>
      <c r="CIC318" s="130"/>
      <c r="CIG318" s="130"/>
      <c r="CIK318" s="130"/>
      <c r="CIO318" s="130"/>
      <c r="CIS318" s="130"/>
      <c r="CIW318" s="130"/>
      <c r="CJA318" s="130"/>
      <c r="CJE318" s="130"/>
      <c r="CJI318" s="130"/>
      <c r="CJM318" s="130"/>
      <c r="CJQ318" s="130"/>
      <c r="CJU318" s="130"/>
      <c r="CJY318" s="130"/>
      <c r="CKC318" s="130"/>
      <c r="CKG318" s="130"/>
      <c r="CKK318" s="130"/>
      <c r="CKO318" s="130"/>
      <c r="CKS318" s="130"/>
      <c r="CKW318" s="130"/>
      <c r="CLA318" s="130"/>
      <c r="CLE318" s="130"/>
      <c r="CLI318" s="130"/>
      <c r="CLM318" s="130"/>
      <c r="CLQ318" s="130"/>
      <c r="CLU318" s="130"/>
      <c r="CLY318" s="130"/>
      <c r="CMC318" s="130"/>
      <c r="CMG318" s="130"/>
      <c r="CMK318" s="130"/>
      <c r="CMO318" s="130"/>
      <c r="CMS318" s="130"/>
      <c r="CMW318" s="130"/>
      <c r="CNA318" s="130"/>
      <c r="CNE318" s="130"/>
      <c r="CNI318" s="130"/>
      <c r="CNM318" s="130"/>
      <c r="CNQ318" s="130"/>
      <c r="CNU318" s="130"/>
      <c r="CNY318" s="130"/>
      <c r="COC318" s="130"/>
      <c r="COG318" s="130"/>
      <c r="COK318" s="130"/>
      <c r="COO318" s="130"/>
      <c r="COS318" s="130"/>
      <c r="COW318" s="130"/>
      <c r="CPA318" s="130"/>
      <c r="CPE318" s="130"/>
      <c r="CPI318" s="130"/>
      <c r="CPM318" s="130"/>
      <c r="CPQ318" s="130"/>
      <c r="CPU318" s="130"/>
      <c r="CPY318" s="130"/>
      <c r="CQC318" s="130"/>
      <c r="CQG318" s="130"/>
      <c r="CQK318" s="130"/>
      <c r="CQO318" s="130"/>
      <c r="CQS318" s="130"/>
      <c r="CQW318" s="130"/>
      <c r="CRA318" s="130"/>
      <c r="CRE318" s="130"/>
      <c r="CRI318" s="130"/>
      <c r="CRM318" s="130"/>
      <c r="CRQ318" s="130"/>
      <c r="CRU318" s="130"/>
      <c r="CRY318" s="130"/>
      <c r="CSC318" s="130"/>
      <c r="CSG318" s="130"/>
      <c r="CSK318" s="130"/>
      <c r="CSO318" s="130"/>
      <c r="CSS318" s="130"/>
      <c r="CSW318" s="130"/>
      <c r="CTA318" s="130"/>
      <c r="CTE318" s="130"/>
      <c r="CTI318" s="130"/>
      <c r="CTM318" s="130"/>
      <c r="CTQ318" s="130"/>
      <c r="CTU318" s="130"/>
      <c r="CTY318" s="130"/>
      <c r="CUC318" s="130"/>
      <c r="CUG318" s="130"/>
      <c r="CUK318" s="130"/>
      <c r="CUO318" s="130"/>
      <c r="CUS318" s="130"/>
      <c r="CUW318" s="130"/>
      <c r="CVA318" s="130"/>
      <c r="CVE318" s="130"/>
      <c r="CVI318" s="130"/>
      <c r="CVM318" s="130"/>
      <c r="CVQ318" s="130"/>
      <c r="CVU318" s="130"/>
      <c r="CVY318" s="130"/>
      <c r="CWC318" s="130"/>
      <c r="CWG318" s="130"/>
      <c r="CWK318" s="130"/>
      <c r="CWO318" s="130"/>
      <c r="CWS318" s="130"/>
      <c r="CWW318" s="130"/>
      <c r="CXA318" s="130"/>
      <c r="CXE318" s="130"/>
      <c r="CXI318" s="130"/>
      <c r="CXM318" s="130"/>
      <c r="CXQ318" s="130"/>
      <c r="CXU318" s="130"/>
      <c r="CXY318" s="130"/>
      <c r="CYC318" s="130"/>
      <c r="CYG318" s="130"/>
      <c r="CYK318" s="130"/>
      <c r="CYO318" s="130"/>
      <c r="CYS318" s="130"/>
      <c r="CYW318" s="130"/>
      <c r="CZA318" s="130"/>
      <c r="CZE318" s="130"/>
      <c r="CZI318" s="130"/>
      <c r="CZM318" s="130"/>
      <c r="CZQ318" s="130"/>
      <c r="CZU318" s="130"/>
      <c r="CZY318" s="130"/>
      <c r="DAC318" s="130"/>
      <c r="DAG318" s="130"/>
      <c r="DAK318" s="130"/>
      <c r="DAO318" s="130"/>
      <c r="DAS318" s="130"/>
      <c r="DAW318" s="130"/>
      <c r="DBA318" s="130"/>
      <c r="DBE318" s="130"/>
      <c r="DBI318" s="130"/>
      <c r="DBM318" s="130"/>
      <c r="DBQ318" s="130"/>
      <c r="DBU318" s="130"/>
      <c r="DBY318" s="130"/>
      <c r="DCC318" s="130"/>
      <c r="DCG318" s="130"/>
      <c r="DCK318" s="130"/>
      <c r="DCO318" s="130"/>
      <c r="DCS318" s="130"/>
      <c r="DCW318" s="130"/>
      <c r="DDA318" s="130"/>
      <c r="DDE318" s="130"/>
      <c r="DDI318" s="130"/>
      <c r="DDM318" s="130"/>
      <c r="DDQ318" s="130"/>
      <c r="DDU318" s="130"/>
      <c r="DDY318" s="130"/>
      <c r="DEC318" s="130"/>
      <c r="DEG318" s="130"/>
      <c r="DEK318" s="130"/>
      <c r="DEO318" s="130"/>
      <c r="DES318" s="130"/>
      <c r="DEW318" s="130"/>
      <c r="DFA318" s="130"/>
      <c r="DFE318" s="130"/>
      <c r="DFI318" s="130"/>
      <c r="DFM318" s="130"/>
      <c r="DFQ318" s="130"/>
      <c r="DFU318" s="130"/>
      <c r="DFY318" s="130"/>
      <c r="DGC318" s="130"/>
      <c r="DGG318" s="130"/>
      <c r="DGK318" s="130"/>
      <c r="DGO318" s="130"/>
      <c r="DGS318" s="130"/>
      <c r="DGW318" s="130"/>
      <c r="DHA318" s="130"/>
      <c r="DHE318" s="130"/>
      <c r="DHI318" s="130"/>
      <c r="DHM318" s="130"/>
      <c r="DHQ318" s="130"/>
      <c r="DHU318" s="130"/>
      <c r="DHY318" s="130"/>
      <c r="DIC318" s="130"/>
      <c r="DIG318" s="130"/>
      <c r="DIK318" s="130"/>
      <c r="DIO318" s="130"/>
      <c r="DIS318" s="130"/>
      <c r="DIW318" s="130"/>
      <c r="DJA318" s="130"/>
      <c r="DJE318" s="130"/>
      <c r="DJI318" s="130"/>
      <c r="DJM318" s="130"/>
      <c r="DJQ318" s="130"/>
      <c r="DJU318" s="130"/>
      <c r="DJY318" s="130"/>
      <c r="DKC318" s="130"/>
      <c r="DKG318" s="130"/>
      <c r="DKK318" s="130"/>
      <c r="DKO318" s="130"/>
      <c r="DKS318" s="130"/>
      <c r="DKW318" s="130"/>
      <c r="DLA318" s="130"/>
      <c r="DLE318" s="130"/>
      <c r="DLI318" s="130"/>
      <c r="DLM318" s="130"/>
      <c r="DLQ318" s="130"/>
      <c r="DLU318" s="130"/>
      <c r="DLY318" s="130"/>
      <c r="DMC318" s="130"/>
      <c r="DMG318" s="130"/>
      <c r="DMK318" s="130"/>
      <c r="DMO318" s="130"/>
      <c r="DMS318" s="130"/>
      <c r="DMW318" s="130"/>
      <c r="DNA318" s="130"/>
      <c r="DNE318" s="130"/>
      <c r="DNI318" s="130"/>
      <c r="DNM318" s="130"/>
      <c r="DNQ318" s="130"/>
      <c r="DNU318" s="130"/>
      <c r="DNY318" s="130"/>
      <c r="DOC318" s="130"/>
      <c r="DOG318" s="130"/>
      <c r="DOK318" s="130"/>
      <c r="DOO318" s="130"/>
      <c r="DOS318" s="130"/>
      <c r="DOW318" s="130"/>
      <c r="DPA318" s="130"/>
      <c r="DPE318" s="130"/>
      <c r="DPI318" s="130"/>
      <c r="DPM318" s="130"/>
      <c r="DPQ318" s="130"/>
      <c r="DPU318" s="130"/>
      <c r="DPY318" s="130"/>
      <c r="DQC318" s="130"/>
      <c r="DQG318" s="130"/>
      <c r="DQK318" s="130"/>
      <c r="DQO318" s="130"/>
      <c r="DQS318" s="130"/>
      <c r="DQW318" s="130"/>
      <c r="DRA318" s="130"/>
      <c r="DRE318" s="130"/>
      <c r="DRI318" s="130"/>
      <c r="DRM318" s="130"/>
      <c r="DRQ318" s="130"/>
      <c r="DRU318" s="130"/>
      <c r="DRY318" s="130"/>
      <c r="DSC318" s="130"/>
      <c r="DSG318" s="130"/>
      <c r="DSK318" s="130"/>
      <c r="DSO318" s="130"/>
      <c r="DSS318" s="130"/>
      <c r="DSW318" s="130"/>
      <c r="DTA318" s="130"/>
      <c r="DTE318" s="130"/>
      <c r="DTI318" s="130"/>
      <c r="DTM318" s="130"/>
      <c r="DTQ318" s="130"/>
      <c r="DTU318" s="130"/>
      <c r="DTY318" s="130"/>
      <c r="DUC318" s="130"/>
      <c r="DUG318" s="130"/>
      <c r="DUK318" s="130"/>
      <c r="DUO318" s="130"/>
      <c r="DUS318" s="130"/>
      <c r="DUW318" s="130"/>
      <c r="DVA318" s="130"/>
      <c r="DVE318" s="130"/>
      <c r="DVI318" s="130"/>
      <c r="DVM318" s="130"/>
      <c r="DVQ318" s="130"/>
      <c r="DVU318" s="130"/>
      <c r="DVY318" s="130"/>
      <c r="DWC318" s="130"/>
      <c r="DWG318" s="130"/>
      <c r="DWK318" s="130"/>
      <c r="DWO318" s="130"/>
      <c r="DWS318" s="130"/>
      <c r="DWW318" s="130"/>
      <c r="DXA318" s="130"/>
      <c r="DXE318" s="130"/>
      <c r="DXI318" s="130"/>
      <c r="DXM318" s="130"/>
      <c r="DXQ318" s="130"/>
      <c r="DXU318" s="130"/>
      <c r="DXY318" s="130"/>
      <c r="DYC318" s="130"/>
      <c r="DYG318" s="130"/>
      <c r="DYK318" s="130"/>
      <c r="DYO318" s="130"/>
      <c r="DYS318" s="130"/>
      <c r="DYW318" s="130"/>
      <c r="DZA318" s="130"/>
      <c r="DZE318" s="130"/>
      <c r="DZI318" s="130"/>
      <c r="DZM318" s="130"/>
      <c r="DZQ318" s="130"/>
      <c r="DZU318" s="130"/>
      <c r="DZY318" s="130"/>
      <c r="EAC318" s="130"/>
      <c r="EAG318" s="130"/>
      <c r="EAK318" s="130"/>
      <c r="EAO318" s="130"/>
      <c r="EAS318" s="130"/>
      <c r="EAW318" s="130"/>
      <c r="EBA318" s="130"/>
      <c r="EBE318" s="130"/>
      <c r="EBI318" s="130"/>
      <c r="EBM318" s="130"/>
      <c r="EBQ318" s="130"/>
      <c r="EBU318" s="130"/>
      <c r="EBY318" s="130"/>
      <c r="ECC318" s="130"/>
      <c r="ECG318" s="130"/>
      <c r="ECK318" s="130"/>
      <c r="ECO318" s="130"/>
      <c r="ECS318" s="130"/>
      <c r="ECW318" s="130"/>
      <c r="EDA318" s="130"/>
      <c r="EDE318" s="130"/>
      <c r="EDI318" s="130"/>
      <c r="EDM318" s="130"/>
      <c r="EDQ318" s="130"/>
      <c r="EDU318" s="130"/>
      <c r="EDY318" s="130"/>
      <c r="EEC318" s="130"/>
      <c r="EEG318" s="130"/>
      <c r="EEK318" s="130"/>
      <c r="EEO318" s="130"/>
      <c r="EES318" s="130"/>
      <c r="EEW318" s="130"/>
      <c r="EFA318" s="130"/>
      <c r="EFE318" s="130"/>
      <c r="EFI318" s="130"/>
      <c r="EFM318" s="130"/>
      <c r="EFQ318" s="130"/>
      <c r="EFU318" s="130"/>
      <c r="EFY318" s="130"/>
      <c r="EGC318" s="130"/>
      <c r="EGG318" s="130"/>
      <c r="EGK318" s="130"/>
      <c r="EGO318" s="130"/>
      <c r="EGS318" s="130"/>
      <c r="EGW318" s="130"/>
      <c r="EHA318" s="130"/>
      <c r="EHE318" s="130"/>
      <c r="EHI318" s="130"/>
      <c r="EHM318" s="130"/>
      <c r="EHQ318" s="130"/>
      <c r="EHU318" s="130"/>
      <c r="EHY318" s="130"/>
      <c r="EIC318" s="130"/>
      <c r="EIG318" s="130"/>
      <c r="EIK318" s="130"/>
      <c r="EIO318" s="130"/>
      <c r="EIS318" s="130"/>
      <c r="EIW318" s="130"/>
      <c r="EJA318" s="130"/>
      <c r="EJE318" s="130"/>
      <c r="EJI318" s="130"/>
      <c r="EJM318" s="130"/>
      <c r="EJQ318" s="130"/>
      <c r="EJU318" s="130"/>
      <c r="EJY318" s="130"/>
      <c r="EKC318" s="130"/>
      <c r="EKG318" s="130"/>
      <c r="EKK318" s="130"/>
      <c r="EKO318" s="130"/>
      <c r="EKS318" s="130"/>
      <c r="EKW318" s="130"/>
      <c r="ELA318" s="130"/>
      <c r="ELE318" s="130"/>
      <c r="ELI318" s="130"/>
      <c r="ELM318" s="130"/>
      <c r="ELQ318" s="130"/>
      <c r="ELU318" s="130"/>
      <c r="ELY318" s="130"/>
      <c r="EMC318" s="130"/>
      <c r="EMG318" s="130"/>
      <c r="EMK318" s="130"/>
      <c r="EMO318" s="130"/>
      <c r="EMS318" s="130"/>
      <c r="EMW318" s="130"/>
      <c r="ENA318" s="130"/>
      <c r="ENE318" s="130"/>
      <c r="ENI318" s="130"/>
      <c r="ENM318" s="130"/>
      <c r="ENQ318" s="130"/>
      <c r="ENU318" s="130"/>
      <c r="ENY318" s="130"/>
      <c r="EOC318" s="130"/>
      <c r="EOG318" s="130"/>
      <c r="EOK318" s="130"/>
      <c r="EOO318" s="130"/>
      <c r="EOS318" s="130"/>
      <c r="EOW318" s="130"/>
      <c r="EPA318" s="130"/>
      <c r="EPE318" s="130"/>
      <c r="EPI318" s="130"/>
      <c r="EPM318" s="130"/>
      <c r="EPQ318" s="130"/>
      <c r="EPU318" s="130"/>
      <c r="EPY318" s="130"/>
      <c r="EQC318" s="130"/>
      <c r="EQG318" s="130"/>
      <c r="EQK318" s="130"/>
      <c r="EQO318" s="130"/>
      <c r="EQS318" s="130"/>
      <c r="EQW318" s="130"/>
      <c r="ERA318" s="130"/>
      <c r="ERE318" s="130"/>
      <c r="ERI318" s="130"/>
      <c r="ERM318" s="130"/>
      <c r="ERQ318" s="130"/>
      <c r="ERU318" s="130"/>
      <c r="ERY318" s="130"/>
      <c r="ESC318" s="130"/>
      <c r="ESG318" s="130"/>
      <c r="ESK318" s="130"/>
      <c r="ESO318" s="130"/>
      <c r="ESS318" s="130"/>
      <c r="ESW318" s="130"/>
      <c r="ETA318" s="130"/>
      <c r="ETE318" s="130"/>
      <c r="ETI318" s="130"/>
      <c r="ETM318" s="130"/>
      <c r="ETQ318" s="130"/>
      <c r="ETU318" s="130"/>
      <c r="ETY318" s="130"/>
      <c r="EUC318" s="130"/>
      <c r="EUG318" s="130"/>
      <c r="EUK318" s="130"/>
      <c r="EUO318" s="130"/>
      <c r="EUS318" s="130"/>
      <c r="EUW318" s="130"/>
      <c r="EVA318" s="130"/>
      <c r="EVE318" s="130"/>
      <c r="EVI318" s="130"/>
      <c r="EVM318" s="130"/>
      <c r="EVQ318" s="130"/>
      <c r="EVU318" s="130"/>
      <c r="EVY318" s="130"/>
      <c r="EWC318" s="130"/>
      <c r="EWG318" s="130"/>
      <c r="EWK318" s="130"/>
      <c r="EWO318" s="130"/>
      <c r="EWS318" s="130"/>
      <c r="EWW318" s="130"/>
      <c r="EXA318" s="130"/>
      <c r="EXE318" s="130"/>
      <c r="EXI318" s="130"/>
      <c r="EXM318" s="130"/>
      <c r="EXQ318" s="130"/>
      <c r="EXU318" s="130"/>
      <c r="EXY318" s="130"/>
      <c r="EYC318" s="130"/>
      <c r="EYG318" s="130"/>
      <c r="EYK318" s="130"/>
      <c r="EYO318" s="130"/>
      <c r="EYS318" s="130"/>
      <c r="EYW318" s="130"/>
      <c r="EZA318" s="130"/>
      <c r="EZE318" s="130"/>
      <c r="EZI318" s="130"/>
      <c r="EZM318" s="130"/>
      <c r="EZQ318" s="130"/>
      <c r="EZU318" s="130"/>
      <c r="EZY318" s="130"/>
      <c r="FAC318" s="130"/>
      <c r="FAG318" s="130"/>
      <c r="FAK318" s="130"/>
      <c r="FAO318" s="130"/>
      <c r="FAS318" s="130"/>
      <c r="FAW318" s="130"/>
      <c r="FBA318" s="130"/>
      <c r="FBE318" s="130"/>
      <c r="FBI318" s="130"/>
      <c r="FBM318" s="130"/>
      <c r="FBQ318" s="130"/>
      <c r="FBU318" s="130"/>
      <c r="FBY318" s="130"/>
      <c r="FCC318" s="130"/>
      <c r="FCG318" s="130"/>
      <c r="FCK318" s="130"/>
      <c r="FCO318" s="130"/>
      <c r="FCS318" s="130"/>
      <c r="FCW318" s="130"/>
      <c r="FDA318" s="130"/>
      <c r="FDE318" s="130"/>
      <c r="FDI318" s="130"/>
      <c r="FDM318" s="130"/>
      <c r="FDQ318" s="130"/>
      <c r="FDU318" s="130"/>
      <c r="FDY318" s="130"/>
      <c r="FEC318" s="130"/>
      <c r="FEG318" s="130"/>
      <c r="FEK318" s="130"/>
      <c r="FEO318" s="130"/>
      <c r="FES318" s="130"/>
      <c r="FEW318" s="130"/>
      <c r="FFA318" s="130"/>
      <c r="FFE318" s="130"/>
      <c r="FFI318" s="130"/>
      <c r="FFM318" s="130"/>
      <c r="FFQ318" s="130"/>
      <c r="FFU318" s="130"/>
      <c r="FFY318" s="130"/>
      <c r="FGC318" s="130"/>
      <c r="FGG318" s="130"/>
      <c r="FGK318" s="130"/>
      <c r="FGO318" s="130"/>
      <c r="FGS318" s="130"/>
      <c r="FGW318" s="130"/>
      <c r="FHA318" s="130"/>
      <c r="FHE318" s="130"/>
      <c r="FHI318" s="130"/>
      <c r="FHM318" s="130"/>
      <c r="FHQ318" s="130"/>
      <c r="FHU318" s="130"/>
      <c r="FHY318" s="130"/>
      <c r="FIC318" s="130"/>
      <c r="FIG318" s="130"/>
      <c r="FIK318" s="130"/>
      <c r="FIO318" s="130"/>
      <c r="FIS318" s="130"/>
      <c r="FIW318" s="130"/>
      <c r="FJA318" s="130"/>
      <c r="FJE318" s="130"/>
      <c r="FJI318" s="130"/>
      <c r="FJM318" s="130"/>
      <c r="FJQ318" s="130"/>
      <c r="FJU318" s="130"/>
      <c r="FJY318" s="130"/>
      <c r="FKC318" s="130"/>
      <c r="FKG318" s="130"/>
      <c r="FKK318" s="130"/>
      <c r="FKO318" s="130"/>
      <c r="FKS318" s="130"/>
      <c r="FKW318" s="130"/>
      <c r="FLA318" s="130"/>
      <c r="FLE318" s="130"/>
      <c r="FLI318" s="130"/>
      <c r="FLM318" s="130"/>
      <c r="FLQ318" s="130"/>
      <c r="FLU318" s="130"/>
      <c r="FLY318" s="130"/>
      <c r="FMC318" s="130"/>
      <c r="FMG318" s="130"/>
      <c r="FMK318" s="130"/>
      <c r="FMO318" s="130"/>
      <c r="FMS318" s="130"/>
      <c r="FMW318" s="130"/>
      <c r="FNA318" s="130"/>
      <c r="FNE318" s="130"/>
      <c r="FNI318" s="130"/>
      <c r="FNM318" s="130"/>
      <c r="FNQ318" s="130"/>
      <c r="FNU318" s="130"/>
      <c r="FNY318" s="130"/>
      <c r="FOC318" s="130"/>
      <c r="FOG318" s="130"/>
      <c r="FOK318" s="130"/>
      <c r="FOO318" s="130"/>
      <c r="FOS318" s="130"/>
      <c r="FOW318" s="130"/>
      <c r="FPA318" s="130"/>
      <c r="FPE318" s="130"/>
      <c r="FPI318" s="130"/>
      <c r="FPM318" s="130"/>
      <c r="FPQ318" s="130"/>
      <c r="FPU318" s="130"/>
      <c r="FPY318" s="130"/>
      <c r="FQC318" s="130"/>
      <c r="FQG318" s="130"/>
      <c r="FQK318" s="130"/>
      <c r="FQO318" s="130"/>
      <c r="FQS318" s="130"/>
      <c r="FQW318" s="130"/>
      <c r="FRA318" s="130"/>
      <c r="FRE318" s="130"/>
      <c r="FRI318" s="130"/>
      <c r="FRM318" s="130"/>
      <c r="FRQ318" s="130"/>
      <c r="FRU318" s="130"/>
      <c r="FRY318" s="130"/>
      <c r="FSC318" s="130"/>
      <c r="FSG318" s="130"/>
      <c r="FSK318" s="130"/>
      <c r="FSO318" s="130"/>
      <c r="FSS318" s="130"/>
      <c r="FSW318" s="130"/>
      <c r="FTA318" s="130"/>
      <c r="FTE318" s="130"/>
      <c r="FTI318" s="130"/>
      <c r="FTM318" s="130"/>
      <c r="FTQ318" s="130"/>
      <c r="FTU318" s="130"/>
      <c r="FTY318" s="130"/>
      <c r="FUC318" s="130"/>
      <c r="FUG318" s="130"/>
      <c r="FUK318" s="130"/>
      <c r="FUO318" s="130"/>
      <c r="FUS318" s="130"/>
      <c r="FUW318" s="130"/>
      <c r="FVA318" s="130"/>
      <c r="FVE318" s="130"/>
      <c r="FVI318" s="130"/>
      <c r="FVM318" s="130"/>
      <c r="FVQ318" s="130"/>
      <c r="FVU318" s="130"/>
      <c r="FVY318" s="130"/>
      <c r="FWC318" s="130"/>
      <c r="FWG318" s="130"/>
      <c r="FWK318" s="130"/>
      <c r="FWO318" s="130"/>
      <c r="FWS318" s="130"/>
      <c r="FWW318" s="130"/>
      <c r="FXA318" s="130"/>
      <c r="FXE318" s="130"/>
      <c r="FXI318" s="130"/>
      <c r="FXM318" s="130"/>
      <c r="FXQ318" s="130"/>
      <c r="FXU318" s="130"/>
      <c r="FXY318" s="130"/>
      <c r="FYC318" s="130"/>
      <c r="FYG318" s="130"/>
      <c r="FYK318" s="130"/>
      <c r="FYO318" s="130"/>
      <c r="FYS318" s="130"/>
      <c r="FYW318" s="130"/>
      <c r="FZA318" s="130"/>
      <c r="FZE318" s="130"/>
      <c r="FZI318" s="130"/>
      <c r="FZM318" s="130"/>
      <c r="FZQ318" s="130"/>
      <c r="FZU318" s="130"/>
      <c r="FZY318" s="130"/>
      <c r="GAC318" s="130"/>
      <c r="GAG318" s="130"/>
      <c r="GAK318" s="130"/>
      <c r="GAO318" s="130"/>
      <c r="GAS318" s="130"/>
      <c r="GAW318" s="130"/>
      <c r="GBA318" s="130"/>
      <c r="GBE318" s="130"/>
      <c r="GBI318" s="130"/>
      <c r="GBM318" s="130"/>
      <c r="GBQ318" s="130"/>
      <c r="GBU318" s="130"/>
      <c r="GBY318" s="130"/>
      <c r="GCC318" s="130"/>
      <c r="GCG318" s="130"/>
      <c r="GCK318" s="130"/>
      <c r="GCO318" s="130"/>
      <c r="GCS318" s="130"/>
      <c r="GCW318" s="130"/>
      <c r="GDA318" s="130"/>
      <c r="GDE318" s="130"/>
      <c r="GDI318" s="130"/>
      <c r="GDM318" s="130"/>
      <c r="GDQ318" s="130"/>
      <c r="GDU318" s="130"/>
      <c r="GDY318" s="130"/>
      <c r="GEC318" s="130"/>
      <c r="GEG318" s="130"/>
      <c r="GEK318" s="130"/>
      <c r="GEO318" s="130"/>
      <c r="GES318" s="130"/>
      <c r="GEW318" s="130"/>
      <c r="GFA318" s="130"/>
      <c r="GFE318" s="130"/>
      <c r="GFI318" s="130"/>
      <c r="GFM318" s="130"/>
      <c r="GFQ318" s="130"/>
      <c r="GFU318" s="130"/>
      <c r="GFY318" s="130"/>
      <c r="GGC318" s="130"/>
      <c r="GGG318" s="130"/>
      <c r="GGK318" s="130"/>
      <c r="GGO318" s="130"/>
      <c r="GGS318" s="130"/>
      <c r="GGW318" s="130"/>
      <c r="GHA318" s="130"/>
      <c r="GHE318" s="130"/>
      <c r="GHI318" s="130"/>
      <c r="GHM318" s="130"/>
      <c r="GHQ318" s="130"/>
      <c r="GHU318" s="130"/>
      <c r="GHY318" s="130"/>
      <c r="GIC318" s="130"/>
      <c r="GIG318" s="130"/>
      <c r="GIK318" s="130"/>
      <c r="GIO318" s="130"/>
      <c r="GIS318" s="130"/>
      <c r="GIW318" s="130"/>
      <c r="GJA318" s="130"/>
      <c r="GJE318" s="130"/>
      <c r="GJI318" s="130"/>
      <c r="GJM318" s="130"/>
      <c r="GJQ318" s="130"/>
      <c r="GJU318" s="130"/>
      <c r="GJY318" s="130"/>
      <c r="GKC318" s="130"/>
      <c r="GKG318" s="130"/>
      <c r="GKK318" s="130"/>
      <c r="GKO318" s="130"/>
      <c r="GKS318" s="130"/>
      <c r="GKW318" s="130"/>
      <c r="GLA318" s="130"/>
      <c r="GLE318" s="130"/>
      <c r="GLI318" s="130"/>
      <c r="GLM318" s="130"/>
      <c r="GLQ318" s="130"/>
      <c r="GLU318" s="130"/>
      <c r="GLY318" s="130"/>
      <c r="GMC318" s="130"/>
      <c r="GMG318" s="130"/>
      <c r="GMK318" s="130"/>
      <c r="GMO318" s="130"/>
      <c r="GMS318" s="130"/>
      <c r="GMW318" s="130"/>
      <c r="GNA318" s="130"/>
      <c r="GNE318" s="130"/>
      <c r="GNI318" s="130"/>
      <c r="GNM318" s="130"/>
      <c r="GNQ318" s="130"/>
      <c r="GNU318" s="130"/>
      <c r="GNY318" s="130"/>
      <c r="GOC318" s="130"/>
      <c r="GOG318" s="130"/>
      <c r="GOK318" s="130"/>
      <c r="GOO318" s="130"/>
      <c r="GOS318" s="130"/>
      <c r="GOW318" s="130"/>
      <c r="GPA318" s="130"/>
      <c r="GPE318" s="130"/>
      <c r="GPI318" s="130"/>
      <c r="GPM318" s="130"/>
      <c r="GPQ318" s="130"/>
      <c r="GPU318" s="130"/>
      <c r="GPY318" s="130"/>
      <c r="GQC318" s="130"/>
      <c r="GQG318" s="130"/>
      <c r="GQK318" s="130"/>
      <c r="GQO318" s="130"/>
      <c r="GQS318" s="130"/>
      <c r="GQW318" s="130"/>
      <c r="GRA318" s="130"/>
      <c r="GRE318" s="130"/>
      <c r="GRI318" s="130"/>
      <c r="GRM318" s="130"/>
      <c r="GRQ318" s="130"/>
      <c r="GRU318" s="130"/>
      <c r="GRY318" s="130"/>
      <c r="GSC318" s="130"/>
      <c r="GSG318" s="130"/>
      <c r="GSK318" s="130"/>
      <c r="GSO318" s="130"/>
      <c r="GSS318" s="130"/>
      <c r="GSW318" s="130"/>
      <c r="GTA318" s="130"/>
      <c r="GTE318" s="130"/>
      <c r="GTI318" s="130"/>
      <c r="GTM318" s="130"/>
      <c r="GTQ318" s="130"/>
      <c r="GTU318" s="130"/>
      <c r="GTY318" s="130"/>
      <c r="GUC318" s="130"/>
      <c r="GUG318" s="130"/>
      <c r="GUK318" s="130"/>
      <c r="GUO318" s="130"/>
      <c r="GUS318" s="130"/>
      <c r="GUW318" s="130"/>
      <c r="GVA318" s="130"/>
      <c r="GVE318" s="130"/>
      <c r="GVI318" s="130"/>
      <c r="GVM318" s="130"/>
      <c r="GVQ318" s="130"/>
      <c r="GVU318" s="130"/>
      <c r="GVY318" s="130"/>
      <c r="GWC318" s="130"/>
      <c r="GWG318" s="130"/>
      <c r="GWK318" s="130"/>
      <c r="GWO318" s="130"/>
      <c r="GWS318" s="130"/>
      <c r="GWW318" s="130"/>
      <c r="GXA318" s="130"/>
      <c r="GXE318" s="130"/>
      <c r="GXI318" s="130"/>
      <c r="GXM318" s="130"/>
      <c r="GXQ318" s="130"/>
      <c r="GXU318" s="130"/>
      <c r="GXY318" s="130"/>
      <c r="GYC318" s="130"/>
      <c r="GYG318" s="130"/>
      <c r="GYK318" s="130"/>
      <c r="GYO318" s="130"/>
      <c r="GYS318" s="130"/>
      <c r="GYW318" s="130"/>
      <c r="GZA318" s="130"/>
      <c r="GZE318" s="130"/>
      <c r="GZI318" s="130"/>
      <c r="GZM318" s="130"/>
      <c r="GZQ318" s="130"/>
      <c r="GZU318" s="130"/>
      <c r="GZY318" s="130"/>
      <c r="HAC318" s="130"/>
      <c r="HAG318" s="130"/>
      <c r="HAK318" s="130"/>
      <c r="HAO318" s="130"/>
      <c r="HAS318" s="130"/>
      <c r="HAW318" s="130"/>
      <c r="HBA318" s="130"/>
      <c r="HBE318" s="130"/>
      <c r="HBI318" s="130"/>
      <c r="HBM318" s="130"/>
      <c r="HBQ318" s="130"/>
      <c r="HBU318" s="130"/>
      <c r="HBY318" s="130"/>
      <c r="HCC318" s="130"/>
      <c r="HCG318" s="130"/>
      <c r="HCK318" s="130"/>
      <c r="HCO318" s="130"/>
      <c r="HCS318" s="130"/>
      <c r="HCW318" s="130"/>
      <c r="HDA318" s="130"/>
      <c r="HDE318" s="130"/>
      <c r="HDI318" s="130"/>
      <c r="HDM318" s="130"/>
      <c r="HDQ318" s="130"/>
      <c r="HDU318" s="130"/>
      <c r="HDY318" s="130"/>
      <c r="HEC318" s="130"/>
      <c r="HEG318" s="130"/>
      <c r="HEK318" s="130"/>
      <c r="HEO318" s="130"/>
      <c r="HES318" s="130"/>
      <c r="HEW318" s="130"/>
      <c r="HFA318" s="130"/>
      <c r="HFE318" s="130"/>
      <c r="HFI318" s="130"/>
      <c r="HFM318" s="130"/>
      <c r="HFQ318" s="130"/>
      <c r="HFU318" s="130"/>
      <c r="HFY318" s="130"/>
      <c r="HGC318" s="130"/>
      <c r="HGG318" s="130"/>
      <c r="HGK318" s="130"/>
      <c r="HGO318" s="130"/>
      <c r="HGS318" s="130"/>
      <c r="HGW318" s="130"/>
      <c r="HHA318" s="130"/>
      <c r="HHE318" s="130"/>
      <c r="HHI318" s="130"/>
      <c r="HHM318" s="130"/>
      <c r="HHQ318" s="130"/>
      <c r="HHU318" s="130"/>
      <c r="HHY318" s="130"/>
      <c r="HIC318" s="130"/>
      <c r="HIG318" s="130"/>
      <c r="HIK318" s="130"/>
      <c r="HIO318" s="130"/>
      <c r="HIS318" s="130"/>
      <c r="HIW318" s="130"/>
      <c r="HJA318" s="130"/>
      <c r="HJE318" s="130"/>
      <c r="HJI318" s="130"/>
      <c r="HJM318" s="130"/>
      <c r="HJQ318" s="130"/>
      <c r="HJU318" s="130"/>
      <c r="HJY318" s="130"/>
      <c r="HKC318" s="130"/>
      <c r="HKG318" s="130"/>
      <c r="HKK318" s="130"/>
      <c r="HKO318" s="130"/>
      <c r="HKS318" s="130"/>
      <c r="HKW318" s="130"/>
      <c r="HLA318" s="130"/>
      <c r="HLE318" s="130"/>
      <c r="HLI318" s="130"/>
      <c r="HLM318" s="130"/>
      <c r="HLQ318" s="130"/>
      <c r="HLU318" s="130"/>
      <c r="HLY318" s="130"/>
      <c r="HMC318" s="130"/>
      <c r="HMG318" s="130"/>
      <c r="HMK318" s="130"/>
      <c r="HMO318" s="130"/>
      <c r="HMS318" s="130"/>
      <c r="HMW318" s="130"/>
      <c r="HNA318" s="130"/>
      <c r="HNE318" s="130"/>
      <c r="HNI318" s="130"/>
      <c r="HNM318" s="130"/>
      <c r="HNQ318" s="130"/>
      <c r="HNU318" s="130"/>
      <c r="HNY318" s="130"/>
      <c r="HOC318" s="130"/>
      <c r="HOG318" s="130"/>
      <c r="HOK318" s="130"/>
      <c r="HOO318" s="130"/>
      <c r="HOS318" s="130"/>
      <c r="HOW318" s="130"/>
      <c r="HPA318" s="130"/>
      <c r="HPE318" s="130"/>
      <c r="HPI318" s="130"/>
      <c r="HPM318" s="130"/>
      <c r="HPQ318" s="130"/>
      <c r="HPU318" s="130"/>
      <c r="HPY318" s="130"/>
      <c r="HQC318" s="130"/>
      <c r="HQG318" s="130"/>
      <c r="HQK318" s="130"/>
      <c r="HQO318" s="130"/>
      <c r="HQS318" s="130"/>
      <c r="HQW318" s="130"/>
      <c r="HRA318" s="130"/>
      <c r="HRE318" s="130"/>
      <c r="HRI318" s="130"/>
      <c r="HRM318" s="130"/>
      <c r="HRQ318" s="130"/>
      <c r="HRU318" s="130"/>
      <c r="HRY318" s="130"/>
      <c r="HSC318" s="130"/>
      <c r="HSG318" s="130"/>
      <c r="HSK318" s="130"/>
      <c r="HSO318" s="130"/>
      <c r="HSS318" s="130"/>
      <c r="HSW318" s="130"/>
      <c r="HTA318" s="130"/>
      <c r="HTE318" s="130"/>
      <c r="HTI318" s="130"/>
      <c r="HTM318" s="130"/>
      <c r="HTQ318" s="130"/>
      <c r="HTU318" s="130"/>
      <c r="HTY318" s="130"/>
      <c r="HUC318" s="130"/>
      <c r="HUG318" s="130"/>
      <c r="HUK318" s="130"/>
      <c r="HUO318" s="130"/>
      <c r="HUS318" s="130"/>
      <c r="HUW318" s="130"/>
      <c r="HVA318" s="130"/>
      <c r="HVE318" s="130"/>
      <c r="HVI318" s="130"/>
      <c r="HVM318" s="130"/>
      <c r="HVQ318" s="130"/>
      <c r="HVU318" s="130"/>
      <c r="HVY318" s="130"/>
      <c r="HWC318" s="130"/>
      <c r="HWG318" s="130"/>
      <c r="HWK318" s="130"/>
      <c r="HWO318" s="130"/>
      <c r="HWS318" s="130"/>
      <c r="HWW318" s="130"/>
      <c r="HXA318" s="130"/>
      <c r="HXE318" s="130"/>
      <c r="HXI318" s="130"/>
      <c r="HXM318" s="130"/>
      <c r="HXQ318" s="130"/>
      <c r="HXU318" s="130"/>
      <c r="HXY318" s="130"/>
      <c r="HYC318" s="130"/>
      <c r="HYG318" s="130"/>
      <c r="HYK318" s="130"/>
      <c r="HYO318" s="130"/>
      <c r="HYS318" s="130"/>
      <c r="HYW318" s="130"/>
      <c r="HZA318" s="130"/>
      <c r="HZE318" s="130"/>
      <c r="HZI318" s="130"/>
      <c r="HZM318" s="130"/>
      <c r="HZQ318" s="130"/>
      <c r="HZU318" s="130"/>
      <c r="HZY318" s="130"/>
      <c r="IAC318" s="130"/>
      <c r="IAG318" s="130"/>
      <c r="IAK318" s="130"/>
      <c r="IAO318" s="130"/>
      <c r="IAS318" s="130"/>
      <c r="IAW318" s="130"/>
      <c r="IBA318" s="130"/>
      <c r="IBE318" s="130"/>
      <c r="IBI318" s="130"/>
      <c r="IBM318" s="130"/>
      <c r="IBQ318" s="130"/>
      <c r="IBU318" s="130"/>
      <c r="IBY318" s="130"/>
      <c r="ICC318" s="130"/>
      <c r="ICG318" s="130"/>
      <c r="ICK318" s="130"/>
      <c r="ICO318" s="130"/>
      <c r="ICS318" s="130"/>
      <c r="ICW318" s="130"/>
      <c r="IDA318" s="130"/>
      <c r="IDE318" s="130"/>
      <c r="IDI318" s="130"/>
      <c r="IDM318" s="130"/>
      <c r="IDQ318" s="130"/>
      <c r="IDU318" s="130"/>
      <c r="IDY318" s="130"/>
      <c r="IEC318" s="130"/>
      <c r="IEG318" s="130"/>
      <c r="IEK318" s="130"/>
      <c r="IEO318" s="130"/>
      <c r="IES318" s="130"/>
      <c r="IEW318" s="130"/>
      <c r="IFA318" s="130"/>
      <c r="IFE318" s="130"/>
      <c r="IFI318" s="130"/>
      <c r="IFM318" s="130"/>
      <c r="IFQ318" s="130"/>
      <c r="IFU318" s="130"/>
      <c r="IFY318" s="130"/>
      <c r="IGC318" s="130"/>
      <c r="IGG318" s="130"/>
      <c r="IGK318" s="130"/>
      <c r="IGO318" s="130"/>
      <c r="IGS318" s="130"/>
      <c r="IGW318" s="130"/>
      <c r="IHA318" s="130"/>
      <c r="IHE318" s="130"/>
      <c r="IHI318" s="130"/>
      <c r="IHM318" s="130"/>
      <c r="IHQ318" s="130"/>
      <c r="IHU318" s="130"/>
      <c r="IHY318" s="130"/>
      <c r="IIC318" s="130"/>
      <c r="IIG318" s="130"/>
      <c r="IIK318" s="130"/>
      <c r="IIO318" s="130"/>
      <c r="IIS318" s="130"/>
      <c r="IIW318" s="130"/>
      <c r="IJA318" s="130"/>
      <c r="IJE318" s="130"/>
      <c r="IJI318" s="130"/>
      <c r="IJM318" s="130"/>
      <c r="IJQ318" s="130"/>
      <c r="IJU318" s="130"/>
      <c r="IJY318" s="130"/>
      <c r="IKC318" s="130"/>
      <c r="IKG318" s="130"/>
      <c r="IKK318" s="130"/>
      <c r="IKO318" s="130"/>
      <c r="IKS318" s="130"/>
      <c r="IKW318" s="130"/>
      <c r="ILA318" s="130"/>
      <c r="ILE318" s="130"/>
      <c r="ILI318" s="130"/>
      <c r="ILM318" s="130"/>
      <c r="ILQ318" s="130"/>
      <c r="ILU318" s="130"/>
      <c r="ILY318" s="130"/>
      <c r="IMC318" s="130"/>
      <c r="IMG318" s="130"/>
      <c r="IMK318" s="130"/>
      <c r="IMO318" s="130"/>
      <c r="IMS318" s="130"/>
      <c r="IMW318" s="130"/>
      <c r="INA318" s="130"/>
      <c r="INE318" s="130"/>
      <c r="INI318" s="130"/>
      <c r="INM318" s="130"/>
      <c r="INQ318" s="130"/>
      <c r="INU318" s="130"/>
      <c r="INY318" s="130"/>
      <c r="IOC318" s="130"/>
      <c r="IOG318" s="130"/>
      <c r="IOK318" s="130"/>
      <c r="IOO318" s="130"/>
      <c r="IOS318" s="130"/>
      <c r="IOW318" s="130"/>
      <c r="IPA318" s="130"/>
      <c r="IPE318" s="130"/>
      <c r="IPI318" s="130"/>
      <c r="IPM318" s="130"/>
      <c r="IPQ318" s="130"/>
      <c r="IPU318" s="130"/>
      <c r="IPY318" s="130"/>
      <c r="IQC318" s="130"/>
      <c r="IQG318" s="130"/>
      <c r="IQK318" s="130"/>
      <c r="IQO318" s="130"/>
      <c r="IQS318" s="130"/>
      <c r="IQW318" s="130"/>
      <c r="IRA318" s="130"/>
      <c r="IRE318" s="130"/>
      <c r="IRI318" s="130"/>
      <c r="IRM318" s="130"/>
      <c r="IRQ318" s="130"/>
      <c r="IRU318" s="130"/>
      <c r="IRY318" s="130"/>
      <c r="ISC318" s="130"/>
      <c r="ISG318" s="130"/>
      <c r="ISK318" s="130"/>
      <c r="ISO318" s="130"/>
      <c r="ISS318" s="130"/>
      <c r="ISW318" s="130"/>
      <c r="ITA318" s="130"/>
      <c r="ITE318" s="130"/>
      <c r="ITI318" s="130"/>
      <c r="ITM318" s="130"/>
      <c r="ITQ318" s="130"/>
      <c r="ITU318" s="130"/>
      <c r="ITY318" s="130"/>
      <c r="IUC318" s="130"/>
      <c r="IUG318" s="130"/>
      <c r="IUK318" s="130"/>
      <c r="IUO318" s="130"/>
      <c r="IUS318" s="130"/>
      <c r="IUW318" s="130"/>
      <c r="IVA318" s="130"/>
      <c r="IVE318" s="130"/>
      <c r="IVI318" s="130"/>
      <c r="IVM318" s="130"/>
      <c r="IVQ318" s="130"/>
      <c r="IVU318" s="130"/>
      <c r="IVY318" s="130"/>
      <c r="IWC318" s="130"/>
      <c r="IWG318" s="130"/>
      <c r="IWK318" s="130"/>
      <c r="IWO318" s="130"/>
      <c r="IWS318" s="130"/>
      <c r="IWW318" s="130"/>
      <c r="IXA318" s="130"/>
      <c r="IXE318" s="130"/>
      <c r="IXI318" s="130"/>
      <c r="IXM318" s="130"/>
      <c r="IXQ318" s="130"/>
      <c r="IXU318" s="130"/>
      <c r="IXY318" s="130"/>
      <c r="IYC318" s="130"/>
      <c r="IYG318" s="130"/>
      <c r="IYK318" s="130"/>
      <c r="IYO318" s="130"/>
      <c r="IYS318" s="130"/>
      <c r="IYW318" s="130"/>
      <c r="IZA318" s="130"/>
      <c r="IZE318" s="130"/>
      <c r="IZI318" s="130"/>
      <c r="IZM318" s="130"/>
      <c r="IZQ318" s="130"/>
      <c r="IZU318" s="130"/>
      <c r="IZY318" s="130"/>
      <c r="JAC318" s="130"/>
      <c r="JAG318" s="130"/>
      <c r="JAK318" s="130"/>
      <c r="JAO318" s="130"/>
      <c r="JAS318" s="130"/>
      <c r="JAW318" s="130"/>
      <c r="JBA318" s="130"/>
      <c r="JBE318" s="130"/>
      <c r="JBI318" s="130"/>
      <c r="JBM318" s="130"/>
      <c r="JBQ318" s="130"/>
      <c r="JBU318" s="130"/>
      <c r="JBY318" s="130"/>
      <c r="JCC318" s="130"/>
      <c r="JCG318" s="130"/>
      <c r="JCK318" s="130"/>
      <c r="JCO318" s="130"/>
      <c r="JCS318" s="130"/>
      <c r="JCW318" s="130"/>
      <c r="JDA318" s="130"/>
      <c r="JDE318" s="130"/>
      <c r="JDI318" s="130"/>
      <c r="JDM318" s="130"/>
      <c r="JDQ318" s="130"/>
      <c r="JDU318" s="130"/>
      <c r="JDY318" s="130"/>
      <c r="JEC318" s="130"/>
      <c r="JEG318" s="130"/>
      <c r="JEK318" s="130"/>
      <c r="JEO318" s="130"/>
      <c r="JES318" s="130"/>
      <c r="JEW318" s="130"/>
      <c r="JFA318" s="130"/>
      <c r="JFE318" s="130"/>
      <c r="JFI318" s="130"/>
      <c r="JFM318" s="130"/>
      <c r="JFQ318" s="130"/>
      <c r="JFU318" s="130"/>
      <c r="JFY318" s="130"/>
      <c r="JGC318" s="130"/>
      <c r="JGG318" s="130"/>
      <c r="JGK318" s="130"/>
      <c r="JGO318" s="130"/>
      <c r="JGS318" s="130"/>
      <c r="JGW318" s="130"/>
      <c r="JHA318" s="130"/>
      <c r="JHE318" s="130"/>
      <c r="JHI318" s="130"/>
      <c r="JHM318" s="130"/>
      <c r="JHQ318" s="130"/>
      <c r="JHU318" s="130"/>
      <c r="JHY318" s="130"/>
      <c r="JIC318" s="130"/>
      <c r="JIG318" s="130"/>
      <c r="JIK318" s="130"/>
      <c r="JIO318" s="130"/>
      <c r="JIS318" s="130"/>
      <c r="JIW318" s="130"/>
      <c r="JJA318" s="130"/>
      <c r="JJE318" s="130"/>
      <c r="JJI318" s="130"/>
      <c r="JJM318" s="130"/>
      <c r="JJQ318" s="130"/>
      <c r="JJU318" s="130"/>
      <c r="JJY318" s="130"/>
      <c r="JKC318" s="130"/>
      <c r="JKG318" s="130"/>
      <c r="JKK318" s="130"/>
      <c r="JKO318" s="130"/>
      <c r="JKS318" s="130"/>
      <c r="JKW318" s="130"/>
      <c r="JLA318" s="130"/>
      <c r="JLE318" s="130"/>
      <c r="JLI318" s="130"/>
      <c r="JLM318" s="130"/>
      <c r="JLQ318" s="130"/>
      <c r="JLU318" s="130"/>
      <c r="JLY318" s="130"/>
      <c r="JMC318" s="130"/>
      <c r="JMG318" s="130"/>
      <c r="JMK318" s="130"/>
      <c r="JMO318" s="130"/>
      <c r="JMS318" s="130"/>
      <c r="JMW318" s="130"/>
      <c r="JNA318" s="130"/>
      <c r="JNE318" s="130"/>
      <c r="JNI318" s="130"/>
      <c r="JNM318" s="130"/>
      <c r="JNQ318" s="130"/>
      <c r="JNU318" s="130"/>
      <c r="JNY318" s="130"/>
      <c r="JOC318" s="130"/>
      <c r="JOG318" s="130"/>
      <c r="JOK318" s="130"/>
      <c r="JOO318" s="130"/>
      <c r="JOS318" s="130"/>
      <c r="JOW318" s="130"/>
      <c r="JPA318" s="130"/>
      <c r="JPE318" s="130"/>
      <c r="JPI318" s="130"/>
      <c r="JPM318" s="130"/>
      <c r="JPQ318" s="130"/>
      <c r="JPU318" s="130"/>
      <c r="JPY318" s="130"/>
      <c r="JQC318" s="130"/>
      <c r="JQG318" s="130"/>
      <c r="JQK318" s="130"/>
      <c r="JQO318" s="130"/>
      <c r="JQS318" s="130"/>
      <c r="JQW318" s="130"/>
      <c r="JRA318" s="130"/>
      <c r="JRE318" s="130"/>
      <c r="JRI318" s="130"/>
      <c r="JRM318" s="130"/>
      <c r="JRQ318" s="130"/>
      <c r="JRU318" s="130"/>
      <c r="JRY318" s="130"/>
      <c r="JSC318" s="130"/>
      <c r="JSG318" s="130"/>
      <c r="JSK318" s="130"/>
      <c r="JSO318" s="130"/>
      <c r="JSS318" s="130"/>
      <c r="JSW318" s="130"/>
      <c r="JTA318" s="130"/>
      <c r="JTE318" s="130"/>
      <c r="JTI318" s="130"/>
      <c r="JTM318" s="130"/>
      <c r="JTQ318" s="130"/>
      <c r="JTU318" s="130"/>
      <c r="JTY318" s="130"/>
      <c r="JUC318" s="130"/>
      <c r="JUG318" s="130"/>
      <c r="JUK318" s="130"/>
      <c r="JUO318" s="130"/>
      <c r="JUS318" s="130"/>
      <c r="JUW318" s="130"/>
      <c r="JVA318" s="130"/>
      <c r="JVE318" s="130"/>
      <c r="JVI318" s="130"/>
      <c r="JVM318" s="130"/>
      <c r="JVQ318" s="130"/>
      <c r="JVU318" s="130"/>
      <c r="JVY318" s="130"/>
      <c r="JWC318" s="130"/>
      <c r="JWG318" s="130"/>
      <c r="JWK318" s="130"/>
      <c r="JWO318" s="130"/>
      <c r="JWS318" s="130"/>
      <c r="JWW318" s="130"/>
      <c r="JXA318" s="130"/>
      <c r="JXE318" s="130"/>
      <c r="JXI318" s="130"/>
      <c r="JXM318" s="130"/>
      <c r="JXQ318" s="130"/>
      <c r="JXU318" s="130"/>
      <c r="JXY318" s="130"/>
      <c r="JYC318" s="130"/>
      <c r="JYG318" s="130"/>
      <c r="JYK318" s="130"/>
      <c r="JYO318" s="130"/>
      <c r="JYS318" s="130"/>
      <c r="JYW318" s="130"/>
      <c r="JZA318" s="130"/>
      <c r="JZE318" s="130"/>
      <c r="JZI318" s="130"/>
      <c r="JZM318" s="130"/>
      <c r="JZQ318" s="130"/>
      <c r="JZU318" s="130"/>
      <c r="JZY318" s="130"/>
      <c r="KAC318" s="130"/>
      <c r="KAG318" s="130"/>
      <c r="KAK318" s="130"/>
      <c r="KAO318" s="130"/>
      <c r="KAS318" s="130"/>
      <c r="KAW318" s="130"/>
      <c r="KBA318" s="130"/>
      <c r="KBE318" s="130"/>
      <c r="KBI318" s="130"/>
      <c r="KBM318" s="130"/>
      <c r="KBQ318" s="130"/>
      <c r="KBU318" s="130"/>
      <c r="KBY318" s="130"/>
      <c r="KCC318" s="130"/>
      <c r="KCG318" s="130"/>
      <c r="KCK318" s="130"/>
      <c r="KCO318" s="130"/>
      <c r="KCS318" s="130"/>
      <c r="KCW318" s="130"/>
      <c r="KDA318" s="130"/>
      <c r="KDE318" s="130"/>
      <c r="KDI318" s="130"/>
      <c r="KDM318" s="130"/>
      <c r="KDQ318" s="130"/>
      <c r="KDU318" s="130"/>
      <c r="KDY318" s="130"/>
      <c r="KEC318" s="130"/>
      <c r="KEG318" s="130"/>
      <c r="KEK318" s="130"/>
      <c r="KEO318" s="130"/>
      <c r="KES318" s="130"/>
      <c r="KEW318" s="130"/>
      <c r="KFA318" s="130"/>
      <c r="KFE318" s="130"/>
      <c r="KFI318" s="130"/>
      <c r="KFM318" s="130"/>
      <c r="KFQ318" s="130"/>
      <c r="KFU318" s="130"/>
      <c r="KFY318" s="130"/>
      <c r="KGC318" s="130"/>
      <c r="KGG318" s="130"/>
      <c r="KGK318" s="130"/>
      <c r="KGO318" s="130"/>
      <c r="KGS318" s="130"/>
      <c r="KGW318" s="130"/>
      <c r="KHA318" s="130"/>
      <c r="KHE318" s="130"/>
      <c r="KHI318" s="130"/>
      <c r="KHM318" s="130"/>
      <c r="KHQ318" s="130"/>
      <c r="KHU318" s="130"/>
      <c r="KHY318" s="130"/>
      <c r="KIC318" s="130"/>
      <c r="KIG318" s="130"/>
      <c r="KIK318" s="130"/>
      <c r="KIO318" s="130"/>
      <c r="KIS318" s="130"/>
      <c r="KIW318" s="130"/>
      <c r="KJA318" s="130"/>
      <c r="KJE318" s="130"/>
      <c r="KJI318" s="130"/>
      <c r="KJM318" s="130"/>
      <c r="KJQ318" s="130"/>
      <c r="KJU318" s="130"/>
      <c r="KJY318" s="130"/>
      <c r="KKC318" s="130"/>
      <c r="KKG318" s="130"/>
      <c r="KKK318" s="130"/>
      <c r="KKO318" s="130"/>
      <c r="KKS318" s="130"/>
      <c r="KKW318" s="130"/>
      <c r="KLA318" s="130"/>
      <c r="KLE318" s="130"/>
      <c r="KLI318" s="130"/>
      <c r="KLM318" s="130"/>
      <c r="KLQ318" s="130"/>
      <c r="KLU318" s="130"/>
      <c r="KLY318" s="130"/>
      <c r="KMC318" s="130"/>
      <c r="KMG318" s="130"/>
      <c r="KMK318" s="130"/>
      <c r="KMO318" s="130"/>
      <c r="KMS318" s="130"/>
      <c r="KMW318" s="130"/>
      <c r="KNA318" s="130"/>
      <c r="KNE318" s="130"/>
      <c r="KNI318" s="130"/>
      <c r="KNM318" s="130"/>
      <c r="KNQ318" s="130"/>
      <c r="KNU318" s="130"/>
      <c r="KNY318" s="130"/>
      <c r="KOC318" s="130"/>
      <c r="KOG318" s="130"/>
      <c r="KOK318" s="130"/>
      <c r="KOO318" s="130"/>
      <c r="KOS318" s="130"/>
      <c r="KOW318" s="130"/>
      <c r="KPA318" s="130"/>
      <c r="KPE318" s="130"/>
      <c r="KPI318" s="130"/>
      <c r="KPM318" s="130"/>
      <c r="KPQ318" s="130"/>
      <c r="KPU318" s="130"/>
      <c r="KPY318" s="130"/>
      <c r="KQC318" s="130"/>
      <c r="KQG318" s="130"/>
      <c r="KQK318" s="130"/>
      <c r="KQO318" s="130"/>
      <c r="KQS318" s="130"/>
      <c r="KQW318" s="130"/>
      <c r="KRA318" s="130"/>
      <c r="KRE318" s="130"/>
      <c r="KRI318" s="130"/>
      <c r="KRM318" s="130"/>
      <c r="KRQ318" s="130"/>
      <c r="KRU318" s="130"/>
      <c r="KRY318" s="130"/>
      <c r="KSC318" s="130"/>
      <c r="KSG318" s="130"/>
      <c r="KSK318" s="130"/>
      <c r="KSO318" s="130"/>
      <c r="KSS318" s="130"/>
      <c r="KSW318" s="130"/>
      <c r="KTA318" s="130"/>
      <c r="KTE318" s="130"/>
      <c r="KTI318" s="130"/>
      <c r="KTM318" s="130"/>
      <c r="KTQ318" s="130"/>
      <c r="KTU318" s="130"/>
      <c r="KTY318" s="130"/>
      <c r="KUC318" s="130"/>
      <c r="KUG318" s="130"/>
      <c r="KUK318" s="130"/>
      <c r="KUO318" s="130"/>
      <c r="KUS318" s="130"/>
      <c r="KUW318" s="130"/>
      <c r="KVA318" s="130"/>
      <c r="KVE318" s="130"/>
      <c r="KVI318" s="130"/>
      <c r="KVM318" s="130"/>
      <c r="KVQ318" s="130"/>
      <c r="KVU318" s="130"/>
      <c r="KVY318" s="130"/>
      <c r="KWC318" s="130"/>
      <c r="KWG318" s="130"/>
      <c r="KWK318" s="130"/>
      <c r="KWO318" s="130"/>
      <c r="KWS318" s="130"/>
      <c r="KWW318" s="130"/>
      <c r="KXA318" s="130"/>
      <c r="KXE318" s="130"/>
      <c r="KXI318" s="130"/>
      <c r="KXM318" s="130"/>
      <c r="KXQ318" s="130"/>
      <c r="KXU318" s="130"/>
      <c r="KXY318" s="130"/>
      <c r="KYC318" s="130"/>
      <c r="KYG318" s="130"/>
      <c r="KYK318" s="130"/>
      <c r="KYO318" s="130"/>
      <c r="KYS318" s="130"/>
      <c r="KYW318" s="130"/>
      <c r="KZA318" s="130"/>
      <c r="KZE318" s="130"/>
      <c r="KZI318" s="130"/>
      <c r="KZM318" s="130"/>
      <c r="KZQ318" s="130"/>
      <c r="KZU318" s="130"/>
      <c r="KZY318" s="130"/>
      <c r="LAC318" s="130"/>
      <c r="LAG318" s="130"/>
      <c r="LAK318" s="130"/>
      <c r="LAO318" s="130"/>
      <c r="LAS318" s="130"/>
      <c r="LAW318" s="130"/>
      <c r="LBA318" s="130"/>
      <c r="LBE318" s="130"/>
      <c r="LBI318" s="130"/>
      <c r="LBM318" s="130"/>
      <c r="LBQ318" s="130"/>
      <c r="LBU318" s="130"/>
      <c r="LBY318" s="130"/>
      <c r="LCC318" s="130"/>
      <c r="LCG318" s="130"/>
      <c r="LCK318" s="130"/>
      <c r="LCO318" s="130"/>
      <c r="LCS318" s="130"/>
      <c r="LCW318" s="130"/>
      <c r="LDA318" s="130"/>
      <c r="LDE318" s="130"/>
      <c r="LDI318" s="130"/>
      <c r="LDM318" s="130"/>
      <c r="LDQ318" s="130"/>
      <c r="LDU318" s="130"/>
      <c r="LDY318" s="130"/>
      <c r="LEC318" s="130"/>
      <c r="LEG318" s="130"/>
      <c r="LEK318" s="130"/>
      <c r="LEO318" s="130"/>
      <c r="LES318" s="130"/>
      <c r="LEW318" s="130"/>
      <c r="LFA318" s="130"/>
      <c r="LFE318" s="130"/>
      <c r="LFI318" s="130"/>
      <c r="LFM318" s="130"/>
      <c r="LFQ318" s="130"/>
      <c r="LFU318" s="130"/>
      <c r="LFY318" s="130"/>
      <c r="LGC318" s="130"/>
      <c r="LGG318" s="130"/>
      <c r="LGK318" s="130"/>
      <c r="LGO318" s="130"/>
      <c r="LGS318" s="130"/>
      <c r="LGW318" s="130"/>
      <c r="LHA318" s="130"/>
      <c r="LHE318" s="130"/>
      <c r="LHI318" s="130"/>
      <c r="LHM318" s="130"/>
      <c r="LHQ318" s="130"/>
      <c r="LHU318" s="130"/>
      <c r="LHY318" s="130"/>
      <c r="LIC318" s="130"/>
      <c r="LIG318" s="130"/>
      <c r="LIK318" s="130"/>
      <c r="LIO318" s="130"/>
      <c r="LIS318" s="130"/>
      <c r="LIW318" s="130"/>
      <c r="LJA318" s="130"/>
      <c r="LJE318" s="130"/>
      <c r="LJI318" s="130"/>
      <c r="LJM318" s="130"/>
      <c r="LJQ318" s="130"/>
      <c r="LJU318" s="130"/>
      <c r="LJY318" s="130"/>
      <c r="LKC318" s="130"/>
      <c r="LKG318" s="130"/>
      <c r="LKK318" s="130"/>
      <c r="LKO318" s="130"/>
      <c r="LKS318" s="130"/>
      <c r="LKW318" s="130"/>
      <c r="LLA318" s="130"/>
      <c r="LLE318" s="130"/>
      <c r="LLI318" s="130"/>
      <c r="LLM318" s="130"/>
      <c r="LLQ318" s="130"/>
      <c r="LLU318" s="130"/>
      <c r="LLY318" s="130"/>
      <c r="LMC318" s="130"/>
      <c r="LMG318" s="130"/>
      <c r="LMK318" s="130"/>
      <c r="LMO318" s="130"/>
      <c r="LMS318" s="130"/>
      <c r="LMW318" s="130"/>
      <c r="LNA318" s="130"/>
      <c r="LNE318" s="130"/>
      <c r="LNI318" s="130"/>
      <c r="LNM318" s="130"/>
      <c r="LNQ318" s="130"/>
      <c r="LNU318" s="130"/>
      <c r="LNY318" s="130"/>
      <c r="LOC318" s="130"/>
      <c r="LOG318" s="130"/>
      <c r="LOK318" s="130"/>
      <c r="LOO318" s="130"/>
      <c r="LOS318" s="130"/>
      <c r="LOW318" s="130"/>
      <c r="LPA318" s="130"/>
      <c r="LPE318" s="130"/>
      <c r="LPI318" s="130"/>
      <c r="LPM318" s="130"/>
      <c r="LPQ318" s="130"/>
      <c r="LPU318" s="130"/>
      <c r="LPY318" s="130"/>
      <c r="LQC318" s="130"/>
      <c r="LQG318" s="130"/>
      <c r="LQK318" s="130"/>
      <c r="LQO318" s="130"/>
      <c r="LQS318" s="130"/>
      <c r="LQW318" s="130"/>
      <c r="LRA318" s="130"/>
      <c r="LRE318" s="130"/>
      <c r="LRI318" s="130"/>
      <c r="LRM318" s="130"/>
      <c r="LRQ318" s="130"/>
      <c r="LRU318" s="130"/>
      <c r="LRY318" s="130"/>
      <c r="LSC318" s="130"/>
      <c r="LSG318" s="130"/>
      <c r="LSK318" s="130"/>
      <c r="LSO318" s="130"/>
      <c r="LSS318" s="130"/>
      <c r="LSW318" s="130"/>
      <c r="LTA318" s="130"/>
      <c r="LTE318" s="130"/>
      <c r="LTI318" s="130"/>
      <c r="LTM318" s="130"/>
      <c r="LTQ318" s="130"/>
      <c r="LTU318" s="130"/>
      <c r="LTY318" s="130"/>
      <c r="LUC318" s="130"/>
      <c r="LUG318" s="130"/>
      <c r="LUK318" s="130"/>
      <c r="LUO318" s="130"/>
      <c r="LUS318" s="130"/>
      <c r="LUW318" s="130"/>
      <c r="LVA318" s="130"/>
      <c r="LVE318" s="130"/>
      <c r="LVI318" s="130"/>
      <c r="LVM318" s="130"/>
      <c r="LVQ318" s="130"/>
      <c r="LVU318" s="130"/>
      <c r="LVY318" s="130"/>
      <c r="LWC318" s="130"/>
      <c r="LWG318" s="130"/>
      <c r="LWK318" s="130"/>
      <c r="LWO318" s="130"/>
      <c r="LWS318" s="130"/>
      <c r="LWW318" s="130"/>
      <c r="LXA318" s="130"/>
      <c r="LXE318" s="130"/>
      <c r="LXI318" s="130"/>
      <c r="LXM318" s="130"/>
      <c r="LXQ318" s="130"/>
      <c r="LXU318" s="130"/>
      <c r="LXY318" s="130"/>
      <c r="LYC318" s="130"/>
      <c r="LYG318" s="130"/>
      <c r="LYK318" s="130"/>
      <c r="LYO318" s="130"/>
      <c r="LYS318" s="130"/>
      <c r="LYW318" s="130"/>
      <c r="LZA318" s="130"/>
      <c r="LZE318" s="130"/>
      <c r="LZI318" s="130"/>
      <c r="LZM318" s="130"/>
      <c r="LZQ318" s="130"/>
      <c r="LZU318" s="130"/>
      <c r="LZY318" s="130"/>
      <c r="MAC318" s="130"/>
      <c r="MAG318" s="130"/>
      <c r="MAK318" s="130"/>
      <c r="MAO318" s="130"/>
      <c r="MAS318" s="130"/>
      <c r="MAW318" s="130"/>
      <c r="MBA318" s="130"/>
      <c r="MBE318" s="130"/>
      <c r="MBI318" s="130"/>
      <c r="MBM318" s="130"/>
      <c r="MBQ318" s="130"/>
      <c r="MBU318" s="130"/>
      <c r="MBY318" s="130"/>
      <c r="MCC318" s="130"/>
      <c r="MCG318" s="130"/>
      <c r="MCK318" s="130"/>
      <c r="MCO318" s="130"/>
      <c r="MCS318" s="130"/>
      <c r="MCW318" s="130"/>
      <c r="MDA318" s="130"/>
      <c r="MDE318" s="130"/>
      <c r="MDI318" s="130"/>
      <c r="MDM318" s="130"/>
      <c r="MDQ318" s="130"/>
      <c r="MDU318" s="130"/>
      <c r="MDY318" s="130"/>
      <c r="MEC318" s="130"/>
      <c r="MEG318" s="130"/>
      <c r="MEK318" s="130"/>
      <c r="MEO318" s="130"/>
      <c r="MES318" s="130"/>
      <c r="MEW318" s="130"/>
      <c r="MFA318" s="130"/>
      <c r="MFE318" s="130"/>
      <c r="MFI318" s="130"/>
      <c r="MFM318" s="130"/>
      <c r="MFQ318" s="130"/>
      <c r="MFU318" s="130"/>
      <c r="MFY318" s="130"/>
      <c r="MGC318" s="130"/>
      <c r="MGG318" s="130"/>
      <c r="MGK318" s="130"/>
      <c r="MGO318" s="130"/>
      <c r="MGS318" s="130"/>
      <c r="MGW318" s="130"/>
      <c r="MHA318" s="130"/>
      <c r="MHE318" s="130"/>
      <c r="MHI318" s="130"/>
      <c r="MHM318" s="130"/>
      <c r="MHQ318" s="130"/>
      <c r="MHU318" s="130"/>
      <c r="MHY318" s="130"/>
      <c r="MIC318" s="130"/>
      <c r="MIG318" s="130"/>
      <c r="MIK318" s="130"/>
      <c r="MIO318" s="130"/>
      <c r="MIS318" s="130"/>
      <c r="MIW318" s="130"/>
      <c r="MJA318" s="130"/>
      <c r="MJE318" s="130"/>
      <c r="MJI318" s="130"/>
      <c r="MJM318" s="130"/>
      <c r="MJQ318" s="130"/>
      <c r="MJU318" s="130"/>
      <c r="MJY318" s="130"/>
      <c r="MKC318" s="130"/>
      <c r="MKG318" s="130"/>
      <c r="MKK318" s="130"/>
      <c r="MKO318" s="130"/>
      <c r="MKS318" s="130"/>
      <c r="MKW318" s="130"/>
      <c r="MLA318" s="130"/>
      <c r="MLE318" s="130"/>
      <c r="MLI318" s="130"/>
      <c r="MLM318" s="130"/>
      <c r="MLQ318" s="130"/>
      <c r="MLU318" s="130"/>
      <c r="MLY318" s="130"/>
      <c r="MMC318" s="130"/>
      <c r="MMG318" s="130"/>
      <c r="MMK318" s="130"/>
      <c r="MMO318" s="130"/>
      <c r="MMS318" s="130"/>
      <c r="MMW318" s="130"/>
      <c r="MNA318" s="130"/>
      <c r="MNE318" s="130"/>
      <c r="MNI318" s="130"/>
      <c r="MNM318" s="130"/>
      <c r="MNQ318" s="130"/>
      <c r="MNU318" s="130"/>
      <c r="MNY318" s="130"/>
      <c r="MOC318" s="130"/>
      <c r="MOG318" s="130"/>
      <c r="MOK318" s="130"/>
      <c r="MOO318" s="130"/>
      <c r="MOS318" s="130"/>
      <c r="MOW318" s="130"/>
      <c r="MPA318" s="130"/>
      <c r="MPE318" s="130"/>
      <c r="MPI318" s="130"/>
      <c r="MPM318" s="130"/>
      <c r="MPQ318" s="130"/>
      <c r="MPU318" s="130"/>
      <c r="MPY318" s="130"/>
      <c r="MQC318" s="130"/>
      <c r="MQG318" s="130"/>
      <c r="MQK318" s="130"/>
      <c r="MQO318" s="130"/>
      <c r="MQS318" s="130"/>
      <c r="MQW318" s="130"/>
      <c r="MRA318" s="130"/>
      <c r="MRE318" s="130"/>
      <c r="MRI318" s="130"/>
      <c r="MRM318" s="130"/>
      <c r="MRQ318" s="130"/>
      <c r="MRU318" s="130"/>
      <c r="MRY318" s="130"/>
      <c r="MSC318" s="130"/>
      <c r="MSG318" s="130"/>
      <c r="MSK318" s="130"/>
      <c r="MSO318" s="130"/>
      <c r="MSS318" s="130"/>
      <c r="MSW318" s="130"/>
      <c r="MTA318" s="130"/>
      <c r="MTE318" s="130"/>
      <c r="MTI318" s="130"/>
      <c r="MTM318" s="130"/>
      <c r="MTQ318" s="130"/>
      <c r="MTU318" s="130"/>
      <c r="MTY318" s="130"/>
      <c r="MUC318" s="130"/>
      <c r="MUG318" s="130"/>
      <c r="MUK318" s="130"/>
      <c r="MUO318" s="130"/>
      <c r="MUS318" s="130"/>
      <c r="MUW318" s="130"/>
      <c r="MVA318" s="130"/>
      <c r="MVE318" s="130"/>
      <c r="MVI318" s="130"/>
      <c r="MVM318" s="130"/>
      <c r="MVQ318" s="130"/>
      <c r="MVU318" s="130"/>
      <c r="MVY318" s="130"/>
      <c r="MWC318" s="130"/>
      <c r="MWG318" s="130"/>
      <c r="MWK318" s="130"/>
      <c r="MWO318" s="130"/>
      <c r="MWS318" s="130"/>
      <c r="MWW318" s="130"/>
      <c r="MXA318" s="130"/>
      <c r="MXE318" s="130"/>
      <c r="MXI318" s="130"/>
      <c r="MXM318" s="130"/>
      <c r="MXQ318" s="130"/>
      <c r="MXU318" s="130"/>
      <c r="MXY318" s="130"/>
      <c r="MYC318" s="130"/>
      <c r="MYG318" s="130"/>
      <c r="MYK318" s="130"/>
      <c r="MYO318" s="130"/>
      <c r="MYS318" s="130"/>
      <c r="MYW318" s="130"/>
      <c r="MZA318" s="130"/>
      <c r="MZE318" s="130"/>
      <c r="MZI318" s="130"/>
      <c r="MZM318" s="130"/>
      <c r="MZQ318" s="130"/>
      <c r="MZU318" s="130"/>
      <c r="MZY318" s="130"/>
      <c r="NAC318" s="130"/>
      <c r="NAG318" s="130"/>
      <c r="NAK318" s="130"/>
      <c r="NAO318" s="130"/>
      <c r="NAS318" s="130"/>
      <c r="NAW318" s="130"/>
      <c r="NBA318" s="130"/>
      <c r="NBE318" s="130"/>
      <c r="NBI318" s="130"/>
      <c r="NBM318" s="130"/>
      <c r="NBQ318" s="130"/>
      <c r="NBU318" s="130"/>
      <c r="NBY318" s="130"/>
      <c r="NCC318" s="130"/>
      <c r="NCG318" s="130"/>
      <c r="NCK318" s="130"/>
      <c r="NCO318" s="130"/>
      <c r="NCS318" s="130"/>
      <c r="NCW318" s="130"/>
      <c r="NDA318" s="130"/>
      <c r="NDE318" s="130"/>
      <c r="NDI318" s="130"/>
      <c r="NDM318" s="130"/>
      <c r="NDQ318" s="130"/>
      <c r="NDU318" s="130"/>
      <c r="NDY318" s="130"/>
      <c r="NEC318" s="130"/>
      <c r="NEG318" s="130"/>
      <c r="NEK318" s="130"/>
      <c r="NEO318" s="130"/>
      <c r="NES318" s="130"/>
      <c r="NEW318" s="130"/>
      <c r="NFA318" s="130"/>
      <c r="NFE318" s="130"/>
      <c r="NFI318" s="130"/>
      <c r="NFM318" s="130"/>
      <c r="NFQ318" s="130"/>
      <c r="NFU318" s="130"/>
      <c r="NFY318" s="130"/>
      <c r="NGC318" s="130"/>
      <c r="NGG318" s="130"/>
      <c r="NGK318" s="130"/>
      <c r="NGO318" s="130"/>
      <c r="NGS318" s="130"/>
      <c r="NGW318" s="130"/>
      <c r="NHA318" s="130"/>
      <c r="NHE318" s="130"/>
      <c r="NHI318" s="130"/>
      <c r="NHM318" s="130"/>
      <c r="NHQ318" s="130"/>
      <c r="NHU318" s="130"/>
      <c r="NHY318" s="130"/>
      <c r="NIC318" s="130"/>
      <c r="NIG318" s="130"/>
      <c r="NIK318" s="130"/>
      <c r="NIO318" s="130"/>
      <c r="NIS318" s="130"/>
      <c r="NIW318" s="130"/>
      <c r="NJA318" s="130"/>
      <c r="NJE318" s="130"/>
      <c r="NJI318" s="130"/>
      <c r="NJM318" s="130"/>
      <c r="NJQ318" s="130"/>
      <c r="NJU318" s="130"/>
      <c r="NJY318" s="130"/>
      <c r="NKC318" s="130"/>
      <c r="NKG318" s="130"/>
      <c r="NKK318" s="130"/>
      <c r="NKO318" s="130"/>
      <c r="NKS318" s="130"/>
      <c r="NKW318" s="130"/>
      <c r="NLA318" s="130"/>
      <c r="NLE318" s="130"/>
      <c r="NLI318" s="130"/>
      <c r="NLM318" s="130"/>
      <c r="NLQ318" s="130"/>
      <c r="NLU318" s="130"/>
      <c r="NLY318" s="130"/>
      <c r="NMC318" s="130"/>
      <c r="NMG318" s="130"/>
      <c r="NMK318" s="130"/>
      <c r="NMO318" s="130"/>
      <c r="NMS318" s="130"/>
      <c r="NMW318" s="130"/>
      <c r="NNA318" s="130"/>
      <c r="NNE318" s="130"/>
      <c r="NNI318" s="130"/>
      <c r="NNM318" s="130"/>
      <c r="NNQ318" s="130"/>
      <c r="NNU318" s="130"/>
      <c r="NNY318" s="130"/>
      <c r="NOC318" s="130"/>
      <c r="NOG318" s="130"/>
      <c r="NOK318" s="130"/>
      <c r="NOO318" s="130"/>
      <c r="NOS318" s="130"/>
      <c r="NOW318" s="130"/>
      <c r="NPA318" s="130"/>
      <c r="NPE318" s="130"/>
      <c r="NPI318" s="130"/>
      <c r="NPM318" s="130"/>
      <c r="NPQ318" s="130"/>
      <c r="NPU318" s="130"/>
      <c r="NPY318" s="130"/>
      <c r="NQC318" s="130"/>
      <c r="NQG318" s="130"/>
      <c r="NQK318" s="130"/>
      <c r="NQO318" s="130"/>
      <c r="NQS318" s="130"/>
      <c r="NQW318" s="130"/>
      <c r="NRA318" s="130"/>
      <c r="NRE318" s="130"/>
      <c r="NRI318" s="130"/>
      <c r="NRM318" s="130"/>
      <c r="NRQ318" s="130"/>
      <c r="NRU318" s="130"/>
      <c r="NRY318" s="130"/>
      <c r="NSC318" s="130"/>
      <c r="NSG318" s="130"/>
      <c r="NSK318" s="130"/>
      <c r="NSO318" s="130"/>
      <c r="NSS318" s="130"/>
      <c r="NSW318" s="130"/>
      <c r="NTA318" s="130"/>
      <c r="NTE318" s="130"/>
      <c r="NTI318" s="130"/>
      <c r="NTM318" s="130"/>
      <c r="NTQ318" s="130"/>
      <c r="NTU318" s="130"/>
      <c r="NTY318" s="130"/>
      <c r="NUC318" s="130"/>
      <c r="NUG318" s="130"/>
      <c r="NUK318" s="130"/>
      <c r="NUO318" s="130"/>
      <c r="NUS318" s="130"/>
      <c r="NUW318" s="130"/>
      <c r="NVA318" s="130"/>
      <c r="NVE318" s="130"/>
      <c r="NVI318" s="130"/>
      <c r="NVM318" s="130"/>
      <c r="NVQ318" s="130"/>
      <c r="NVU318" s="130"/>
      <c r="NVY318" s="130"/>
      <c r="NWC318" s="130"/>
      <c r="NWG318" s="130"/>
      <c r="NWK318" s="130"/>
      <c r="NWO318" s="130"/>
      <c r="NWS318" s="130"/>
      <c r="NWW318" s="130"/>
      <c r="NXA318" s="130"/>
      <c r="NXE318" s="130"/>
      <c r="NXI318" s="130"/>
      <c r="NXM318" s="130"/>
      <c r="NXQ318" s="130"/>
      <c r="NXU318" s="130"/>
      <c r="NXY318" s="130"/>
      <c r="NYC318" s="130"/>
      <c r="NYG318" s="130"/>
      <c r="NYK318" s="130"/>
      <c r="NYO318" s="130"/>
      <c r="NYS318" s="130"/>
      <c r="NYW318" s="130"/>
      <c r="NZA318" s="130"/>
      <c r="NZE318" s="130"/>
      <c r="NZI318" s="130"/>
      <c r="NZM318" s="130"/>
      <c r="NZQ318" s="130"/>
      <c r="NZU318" s="130"/>
      <c r="NZY318" s="130"/>
      <c r="OAC318" s="130"/>
      <c r="OAG318" s="130"/>
      <c r="OAK318" s="130"/>
      <c r="OAO318" s="130"/>
      <c r="OAS318" s="130"/>
      <c r="OAW318" s="130"/>
      <c r="OBA318" s="130"/>
      <c r="OBE318" s="130"/>
      <c r="OBI318" s="130"/>
      <c r="OBM318" s="130"/>
      <c r="OBQ318" s="130"/>
      <c r="OBU318" s="130"/>
      <c r="OBY318" s="130"/>
      <c r="OCC318" s="130"/>
      <c r="OCG318" s="130"/>
      <c r="OCK318" s="130"/>
      <c r="OCO318" s="130"/>
      <c r="OCS318" s="130"/>
      <c r="OCW318" s="130"/>
      <c r="ODA318" s="130"/>
      <c r="ODE318" s="130"/>
      <c r="ODI318" s="130"/>
      <c r="ODM318" s="130"/>
      <c r="ODQ318" s="130"/>
      <c r="ODU318" s="130"/>
      <c r="ODY318" s="130"/>
      <c r="OEC318" s="130"/>
      <c r="OEG318" s="130"/>
      <c r="OEK318" s="130"/>
      <c r="OEO318" s="130"/>
      <c r="OES318" s="130"/>
      <c r="OEW318" s="130"/>
      <c r="OFA318" s="130"/>
      <c r="OFE318" s="130"/>
      <c r="OFI318" s="130"/>
      <c r="OFM318" s="130"/>
      <c r="OFQ318" s="130"/>
      <c r="OFU318" s="130"/>
      <c r="OFY318" s="130"/>
      <c r="OGC318" s="130"/>
      <c r="OGG318" s="130"/>
      <c r="OGK318" s="130"/>
      <c r="OGO318" s="130"/>
      <c r="OGS318" s="130"/>
      <c r="OGW318" s="130"/>
      <c r="OHA318" s="130"/>
      <c r="OHE318" s="130"/>
      <c r="OHI318" s="130"/>
      <c r="OHM318" s="130"/>
      <c r="OHQ318" s="130"/>
      <c r="OHU318" s="130"/>
      <c r="OHY318" s="130"/>
      <c r="OIC318" s="130"/>
      <c r="OIG318" s="130"/>
      <c r="OIK318" s="130"/>
      <c r="OIO318" s="130"/>
      <c r="OIS318" s="130"/>
      <c r="OIW318" s="130"/>
      <c r="OJA318" s="130"/>
      <c r="OJE318" s="130"/>
      <c r="OJI318" s="130"/>
      <c r="OJM318" s="130"/>
      <c r="OJQ318" s="130"/>
      <c r="OJU318" s="130"/>
      <c r="OJY318" s="130"/>
      <c r="OKC318" s="130"/>
      <c r="OKG318" s="130"/>
      <c r="OKK318" s="130"/>
      <c r="OKO318" s="130"/>
      <c r="OKS318" s="130"/>
      <c r="OKW318" s="130"/>
      <c r="OLA318" s="130"/>
      <c r="OLE318" s="130"/>
      <c r="OLI318" s="130"/>
      <c r="OLM318" s="130"/>
      <c r="OLQ318" s="130"/>
      <c r="OLU318" s="130"/>
      <c r="OLY318" s="130"/>
      <c r="OMC318" s="130"/>
      <c r="OMG318" s="130"/>
      <c r="OMK318" s="130"/>
      <c r="OMO318" s="130"/>
      <c r="OMS318" s="130"/>
      <c r="OMW318" s="130"/>
      <c r="ONA318" s="130"/>
      <c r="ONE318" s="130"/>
      <c r="ONI318" s="130"/>
      <c r="ONM318" s="130"/>
      <c r="ONQ318" s="130"/>
      <c r="ONU318" s="130"/>
      <c r="ONY318" s="130"/>
      <c r="OOC318" s="130"/>
      <c r="OOG318" s="130"/>
      <c r="OOK318" s="130"/>
      <c r="OOO318" s="130"/>
      <c r="OOS318" s="130"/>
      <c r="OOW318" s="130"/>
      <c r="OPA318" s="130"/>
      <c r="OPE318" s="130"/>
      <c r="OPI318" s="130"/>
      <c r="OPM318" s="130"/>
      <c r="OPQ318" s="130"/>
      <c r="OPU318" s="130"/>
      <c r="OPY318" s="130"/>
      <c r="OQC318" s="130"/>
      <c r="OQG318" s="130"/>
      <c r="OQK318" s="130"/>
      <c r="OQO318" s="130"/>
      <c r="OQS318" s="130"/>
      <c r="OQW318" s="130"/>
      <c r="ORA318" s="130"/>
      <c r="ORE318" s="130"/>
      <c r="ORI318" s="130"/>
      <c r="ORM318" s="130"/>
      <c r="ORQ318" s="130"/>
      <c r="ORU318" s="130"/>
      <c r="ORY318" s="130"/>
      <c r="OSC318" s="130"/>
      <c r="OSG318" s="130"/>
      <c r="OSK318" s="130"/>
      <c r="OSO318" s="130"/>
      <c r="OSS318" s="130"/>
      <c r="OSW318" s="130"/>
      <c r="OTA318" s="130"/>
      <c r="OTE318" s="130"/>
      <c r="OTI318" s="130"/>
      <c r="OTM318" s="130"/>
      <c r="OTQ318" s="130"/>
      <c r="OTU318" s="130"/>
      <c r="OTY318" s="130"/>
      <c r="OUC318" s="130"/>
      <c r="OUG318" s="130"/>
      <c r="OUK318" s="130"/>
      <c r="OUO318" s="130"/>
      <c r="OUS318" s="130"/>
      <c r="OUW318" s="130"/>
      <c r="OVA318" s="130"/>
      <c r="OVE318" s="130"/>
      <c r="OVI318" s="130"/>
      <c r="OVM318" s="130"/>
      <c r="OVQ318" s="130"/>
      <c r="OVU318" s="130"/>
      <c r="OVY318" s="130"/>
      <c r="OWC318" s="130"/>
      <c r="OWG318" s="130"/>
      <c r="OWK318" s="130"/>
      <c r="OWO318" s="130"/>
      <c r="OWS318" s="130"/>
      <c r="OWW318" s="130"/>
      <c r="OXA318" s="130"/>
      <c r="OXE318" s="130"/>
      <c r="OXI318" s="130"/>
      <c r="OXM318" s="130"/>
      <c r="OXQ318" s="130"/>
      <c r="OXU318" s="130"/>
      <c r="OXY318" s="130"/>
      <c r="OYC318" s="130"/>
      <c r="OYG318" s="130"/>
      <c r="OYK318" s="130"/>
      <c r="OYO318" s="130"/>
      <c r="OYS318" s="130"/>
      <c r="OYW318" s="130"/>
      <c r="OZA318" s="130"/>
      <c r="OZE318" s="130"/>
      <c r="OZI318" s="130"/>
      <c r="OZM318" s="130"/>
      <c r="OZQ318" s="130"/>
      <c r="OZU318" s="130"/>
      <c r="OZY318" s="130"/>
      <c r="PAC318" s="130"/>
      <c r="PAG318" s="130"/>
      <c r="PAK318" s="130"/>
      <c r="PAO318" s="130"/>
      <c r="PAS318" s="130"/>
      <c r="PAW318" s="130"/>
      <c r="PBA318" s="130"/>
      <c r="PBE318" s="130"/>
      <c r="PBI318" s="130"/>
      <c r="PBM318" s="130"/>
      <c r="PBQ318" s="130"/>
      <c r="PBU318" s="130"/>
      <c r="PBY318" s="130"/>
      <c r="PCC318" s="130"/>
      <c r="PCG318" s="130"/>
      <c r="PCK318" s="130"/>
      <c r="PCO318" s="130"/>
      <c r="PCS318" s="130"/>
      <c r="PCW318" s="130"/>
      <c r="PDA318" s="130"/>
      <c r="PDE318" s="130"/>
      <c r="PDI318" s="130"/>
      <c r="PDM318" s="130"/>
      <c r="PDQ318" s="130"/>
      <c r="PDU318" s="130"/>
      <c r="PDY318" s="130"/>
      <c r="PEC318" s="130"/>
      <c r="PEG318" s="130"/>
      <c r="PEK318" s="130"/>
      <c r="PEO318" s="130"/>
      <c r="PES318" s="130"/>
      <c r="PEW318" s="130"/>
      <c r="PFA318" s="130"/>
      <c r="PFE318" s="130"/>
      <c r="PFI318" s="130"/>
      <c r="PFM318" s="130"/>
      <c r="PFQ318" s="130"/>
      <c r="PFU318" s="130"/>
      <c r="PFY318" s="130"/>
      <c r="PGC318" s="130"/>
      <c r="PGG318" s="130"/>
      <c r="PGK318" s="130"/>
      <c r="PGO318" s="130"/>
      <c r="PGS318" s="130"/>
      <c r="PGW318" s="130"/>
      <c r="PHA318" s="130"/>
      <c r="PHE318" s="130"/>
      <c r="PHI318" s="130"/>
      <c r="PHM318" s="130"/>
      <c r="PHQ318" s="130"/>
      <c r="PHU318" s="130"/>
      <c r="PHY318" s="130"/>
      <c r="PIC318" s="130"/>
      <c r="PIG318" s="130"/>
      <c r="PIK318" s="130"/>
      <c r="PIO318" s="130"/>
      <c r="PIS318" s="130"/>
      <c r="PIW318" s="130"/>
      <c r="PJA318" s="130"/>
      <c r="PJE318" s="130"/>
      <c r="PJI318" s="130"/>
      <c r="PJM318" s="130"/>
      <c r="PJQ318" s="130"/>
      <c r="PJU318" s="130"/>
      <c r="PJY318" s="130"/>
      <c r="PKC318" s="130"/>
      <c r="PKG318" s="130"/>
      <c r="PKK318" s="130"/>
      <c r="PKO318" s="130"/>
      <c r="PKS318" s="130"/>
      <c r="PKW318" s="130"/>
      <c r="PLA318" s="130"/>
      <c r="PLE318" s="130"/>
      <c r="PLI318" s="130"/>
      <c r="PLM318" s="130"/>
      <c r="PLQ318" s="130"/>
      <c r="PLU318" s="130"/>
      <c r="PLY318" s="130"/>
      <c r="PMC318" s="130"/>
      <c r="PMG318" s="130"/>
      <c r="PMK318" s="130"/>
      <c r="PMO318" s="130"/>
      <c r="PMS318" s="130"/>
      <c r="PMW318" s="130"/>
      <c r="PNA318" s="130"/>
      <c r="PNE318" s="130"/>
      <c r="PNI318" s="130"/>
      <c r="PNM318" s="130"/>
      <c r="PNQ318" s="130"/>
      <c r="PNU318" s="130"/>
      <c r="PNY318" s="130"/>
      <c r="POC318" s="130"/>
      <c r="POG318" s="130"/>
      <c r="POK318" s="130"/>
      <c r="POO318" s="130"/>
      <c r="POS318" s="130"/>
      <c r="POW318" s="130"/>
      <c r="PPA318" s="130"/>
      <c r="PPE318" s="130"/>
      <c r="PPI318" s="130"/>
      <c r="PPM318" s="130"/>
      <c r="PPQ318" s="130"/>
      <c r="PPU318" s="130"/>
      <c r="PPY318" s="130"/>
      <c r="PQC318" s="130"/>
      <c r="PQG318" s="130"/>
      <c r="PQK318" s="130"/>
      <c r="PQO318" s="130"/>
      <c r="PQS318" s="130"/>
      <c r="PQW318" s="130"/>
      <c r="PRA318" s="130"/>
      <c r="PRE318" s="130"/>
      <c r="PRI318" s="130"/>
      <c r="PRM318" s="130"/>
      <c r="PRQ318" s="130"/>
      <c r="PRU318" s="130"/>
      <c r="PRY318" s="130"/>
      <c r="PSC318" s="130"/>
      <c r="PSG318" s="130"/>
      <c r="PSK318" s="130"/>
      <c r="PSO318" s="130"/>
      <c r="PSS318" s="130"/>
      <c r="PSW318" s="130"/>
      <c r="PTA318" s="130"/>
      <c r="PTE318" s="130"/>
      <c r="PTI318" s="130"/>
      <c r="PTM318" s="130"/>
      <c r="PTQ318" s="130"/>
      <c r="PTU318" s="130"/>
      <c r="PTY318" s="130"/>
      <c r="PUC318" s="130"/>
      <c r="PUG318" s="130"/>
      <c r="PUK318" s="130"/>
      <c r="PUO318" s="130"/>
      <c r="PUS318" s="130"/>
      <c r="PUW318" s="130"/>
      <c r="PVA318" s="130"/>
      <c r="PVE318" s="130"/>
      <c r="PVI318" s="130"/>
      <c r="PVM318" s="130"/>
      <c r="PVQ318" s="130"/>
      <c r="PVU318" s="130"/>
      <c r="PVY318" s="130"/>
      <c r="PWC318" s="130"/>
      <c r="PWG318" s="130"/>
      <c r="PWK318" s="130"/>
      <c r="PWO318" s="130"/>
      <c r="PWS318" s="130"/>
      <c r="PWW318" s="130"/>
      <c r="PXA318" s="130"/>
      <c r="PXE318" s="130"/>
      <c r="PXI318" s="130"/>
      <c r="PXM318" s="130"/>
      <c r="PXQ318" s="130"/>
      <c r="PXU318" s="130"/>
      <c r="PXY318" s="130"/>
      <c r="PYC318" s="130"/>
      <c r="PYG318" s="130"/>
      <c r="PYK318" s="130"/>
      <c r="PYO318" s="130"/>
      <c r="PYS318" s="130"/>
      <c r="PYW318" s="130"/>
      <c r="PZA318" s="130"/>
      <c r="PZE318" s="130"/>
      <c r="PZI318" s="130"/>
      <c r="PZM318" s="130"/>
      <c r="PZQ318" s="130"/>
      <c r="PZU318" s="130"/>
      <c r="PZY318" s="130"/>
      <c r="QAC318" s="130"/>
      <c r="QAG318" s="130"/>
      <c r="QAK318" s="130"/>
      <c r="QAO318" s="130"/>
      <c r="QAS318" s="130"/>
      <c r="QAW318" s="130"/>
      <c r="QBA318" s="130"/>
      <c r="QBE318" s="130"/>
      <c r="QBI318" s="130"/>
      <c r="QBM318" s="130"/>
      <c r="QBQ318" s="130"/>
      <c r="QBU318" s="130"/>
      <c r="QBY318" s="130"/>
      <c r="QCC318" s="130"/>
      <c r="QCG318" s="130"/>
      <c r="QCK318" s="130"/>
      <c r="QCO318" s="130"/>
      <c r="QCS318" s="130"/>
      <c r="QCW318" s="130"/>
      <c r="QDA318" s="130"/>
      <c r="QDE318" s="130"/>
      <c r="QDI318" s="130"/>
      <c r="QDM318" s="130"/>
      <c r="QDQ318" s="130"/>
      <c r="QDU318" s="130"/>
      <c r="QDY318" s="130"/>
      <c r="QEC318" s="130"/>
      <c r="QEG318" s="130"/>
      <c r="QEK318" s="130"/>
      <c r="QEO318" s="130"/>
      <c r="QES318" s="130"/>
      <c r="QEW318" s="130"/>
      <c r="QFA318" s="130"/>
      <c r="QFE318" s="130"/>
      <c r="QFI318" s="130"/>
      <c r="QFM318" s="130"/>
      <c r="QFQ318" s="130"/>
      <c r="QFU318" s="130"/>
      <c r="QFY318" s="130"/>
      <c r="QGC318" s="130"/>
      <c r="QGG318" s="130"/>
      <c r="QGK318" s="130"/>
      <c r="QGO318" s="130"/>
      <c r="QGS318" s="130"/>
      <c r="QGW318" s="130"/>
      <c r="QHA318" s="130"/>
      <c r="QHE318" s="130"/>
      <c r="QHI318" s="130"/>
      <c r="QHM318" s="130"/>
      <c r="QHQ318" s="130"/>
      <c r="QHU318" s="130"/>
      <c r="QHY318" s="130"/>
      <c r="QIC318" s="130"/>
      <c r="QIG318" s="130"/>
      <c r="QIK318" s="130"/>
      <c r="QIO318" s="130"/>
      <c r="QIS318" s="130"/>
      <c r="QIW318" s="130"/>
      <c r="QJA318" s="130"/>
      <c r="QJE318" s="130"/>
      <c r="QJI318" s="130"/>
      <c r="QJM318" s="130"/>
      <c r="QJQ318" s="130"/>
      <c r="QJU318" s="130"/>
      <c r="QJY318" s="130"/>
      <c r="QKC318" s="130"/>
      <c r="QKG318" s="130"/>
      <c r="QKK318" s="130"/>
      <c r="QKO318" s="130"/>
      <c r="QKS318" s="130"/>
      <c r="QKW318" s="130"/>
      <c r="QLA318" s="130"/>
      <c r="QLE318" s="130"/>
      <c r="QLI318" s="130"/>
      <c r="QLM318" s="130"/>
      <c r="QLQ318" s="130"/>
      <c r="QLU318" s="130"/>
      <c r="QLY318" s="130"/>
      <c r="QMC318" s="130"/>
      <c r="QMG318" s="130"/>
      <c r="QMK318" s="130"/>
      <c r="QMO318" s="130"/>
      <c r="QMS318" s="130"/>
      <c r="QMW318" s="130"/>
      <c r="QNA318" s="130"/>
      <c r="QNE318" s="130"/>
      <c r="QNI318" s="130"/>
      <c r="QNM318" s="130"/>
      <c r="QNQ318" s="130"/>
      <c r="QNU318" s="130"/>
      <c r="QNY318" s="130"/>
      <c r="QOC318" s="130"/>
      <c r="QOG318" s="130"/>
      <c r="QOK318" s="130"/>
      <c r="QOO318" s="130"/>
      <c r="QOS318" s="130"/>
      <c r="QOW318" s="130"/>
      <c r="QPA318" s="130"/>
      <c r="QPE318" s="130"/>
      <c r="QPI318" s="130"/>
      <c r="QPM318" s="130"/>
      <c r="QPQ318" s="130"/>
      <c r="QPU318" s="130"/>
      <c r="QPY318" s="130"/>
      <c r="QQC318" s="130"/>
      <c r="QQG318" s="130"/>
      <c r="QQK318" s="130"/>
      <c r="QQO318" s="130"/>
      <c r="QQS318" s="130"/>
      <c r="QQW318" s="130"/>
      <c r="QRA318" s="130"/>
      <c r="QRE318" s="130"/>
      <c r="QRI318" s="130"/>
      <c r="QRM318" s="130"/>
      <c r="QRQ318" s="130"/>
      <c r="QRU318" s="130"/>
      <c r="QRY318" s="130"/>
      <c r="QSC318" s="130"/>
      <c r="QSG318" s="130"/>
      <c r="QSK318" s="130"/>
      <c r="QSO318" s="130"/>
      <c r="QSS318" s="130"/>
      <c r="QSW318" s="130"/>
      <c r="QTA318" s="130"/>
      <c r="QTE318" s="130"/>
      <c r="QTI318" s="130"/>
      <c r="QTM318" s="130"/>
      <c r="QTQ318" s="130"/>
      <c r="QTU318" s="130"/>
      <c r="QTY318" s="130"/>
      <c r="QUC318" s="130"/>
      <c r="QUG318" s="130"/>
      <c r="QUK318" s="130"/>
      <c r="QUO318" s="130"/>
      <c r="QUS318" s="130"/>
      <c r="QUW318" s="130"/>
      <c r="QVA318" s="130"/>
      <c r="QVE318" s="130"/>
      <c r="QVI318" s="130"/>
      <c r="QVM318" s="130"/>
      <c r="QVQ318" s="130"/>
      <c r="QVU318" s="130"/>
      <c r="QVY318" s="130"/>
      <c r="QWC318" s="130"/>
      <c r="QWG318" s="130"/>
      <c r="QWK318" s="130"/>
      <c r="QWO318" s="130"/>
      <c r="QWS318" s="130"/>
      <c r="QWW318" s="130"/>
      <c r="QXA318" s="130"/>
      <c r="QXE318" s="130"/>
      <c r="QXI318" s="130"/>
      <c r="QXM318" s="130"/>
      <c r="QXQ318" s="130"/>
      <c r="QXU318" s="130"/>
      <c r="QXY318" s="130"/>
      <c r="QYC318" s="130"/>
      <c r="QYG318" s="130"/>
      <c r="QYK318" s="130"/>
      <c r="QYO318" s="130"/>
      <c r="QYS318" s="130"/>
      <c r="QYW318" s="130"/>
      <c r="QZA318" s="130"/>
      <c r="QZE318" s="130"/>
      <c r="QZI318" s="130"/>
      <c r="QZM318" s="130"/>
      <c r="QZQ318" s="130"/>
      <c r="QZU318" s="130"/>
      <c r="QZY318" s="130"/>
      <c r="RAC318" s="130"/>
      <c r="RAG318" s="130"/>
      <c r="RAK318" s="130"/>
      <c r="RAO318" s="130"/>
      <c r="RAS318" s="130"/>
      <c r="RAW318" s="130"/>
      <c r="RBA318" s="130"/>
      <c r="RBE318" s="130"/>
      <c r="RBI318" s="130"/>
      <c r="RBM318" s="130"/>
      <c r="RBQ318" s="130"/>
      <c r="RBU318" s="130"/>
      <c r="RBY318" s="130"/>
      <c r="RCC318" s="130"/>
      <c r="RCG318" s="130"/>
      <c r="RCK318" s="130"/>
      <c r="RCO318" s="130"/>
      <c r="RCS318" s="130"/>
      <c r="RCW318" s="130"/>
      <c r="RDA318" s="130"/>
      <c r="RDE318" s="130"/>
      <c r="RDI318" s="130"/>
      <c r="RDM318" s="130"/>
      <c r="RDQ318" s="130"/>
      <c r="RDU318" s="130"/>
      <c r="RDY318" s="130"/>
      <c r="REC318" s="130"/>
      <c r="REG318" s="130"/>
      <c r="REK318" s="130"/>
      <c r="REO318" s="130"/>
      <c r="RES318" s="130"/>
      <c r="REW318" s="130"/>
      <c r="RFA318" s="130"/>
      <c r="RFE318" s="130"/>
      <c r="RFI318" s="130"/>
      <c r="RFM318" s="130"/>
      <c r="RFQ318" s="130"/>
      <c r="RFU318" s="130"/>
      <c r="RFY318" s="130"/>
      <c r="RGC318" s="130"/>
      <c r="RGG318" s="130"/>
      <c r="RGK318" s="130"/>
      <c r="RGO318" s="130"/>
      <c r="RGS318" s="130"/>
      <c r="RGW318" s="130"/>
      <c r="RHA318" s="130"/>
      <c r="RHE318" s="130"/>
      <c r="RHI318" s="130"/>
      <c r="RHM318" s="130"/>
      <c r="RHQ318" s="130"/>
      <c r="RHU318" s="130"/>
      <c r="RHY318" s="130"/>
      <c r="RIC318" s="130"/>
      <c r="RIG318" s="130"/>
      <c r="RIK318" s="130"/>
      <c r="RIO318" s="130"/>
      <c r="RIS318" s="130"/>
      <c r="RIW318" s="130"/>
      <c r="RJA318" s="130"/>
      <c r="RJE318" s="130"/>
      <c r="RJI318" s="130"/>
      <c r="RJM318" s="130"/>
      <c r="RJQ318" s="130"/>
      <c r="RJU318" s="130"/>
      <c r="RJY318" s="130"/>
      <c r="RKC318" s="130"/>
      <c r="RKG318" s="130"/>
      <c r="RKK318" s="130"/>
      <c r="RKO318" s="130"/>
      <c r="RKS318" s="130"/>
      <c r="RKW318" s="130"/>
      <c r="RLA318" s="130"/>
      <c r="RLE318" s="130"/>
      <c r="RLI318" s="130"/>
      <c r="RLM318" s="130"/>
      <c r="RLQ318" s="130"/>
      <c r="RLU318" s="130"/>
      <c r="RLY318" s="130"/>
      <c r="RMC318" s="130"/>
      <c r="RMG318" s="130"/>
      <c r="RMK318" s="130"/>
      <c r="RMO318" s="130"/>
      <c r="RMS318" s="130"/>
      <c r="RMW318" s="130"/>
      <c r="RNA318" s="130"/>
      <c r="RNE318" s="130"/>
      <c r="RNI318" s="130"/>
      <c r="RNM318" s="130"/>
      <c r="RNQ318" s="130"/>
      <c r="RNU318" s="130"/>
      <c r="RNY318" s="130"/>
      <c r="ROC318" s="130"/>
      <c r="ROG318" s="130"/>
      <c r="ROK318" s="130"/>
      <c r="ROO318" s="130"/>
      <c r="ROS318" s="130"/>
      <c r="ROW318" s="130"/>
      <c r="RPA318" s="130"/>
      <c r="RPE318" s="130"/>
      <c r="RPI318" s="130"/>
      <c r="RPM318" s="130"/>
      <c r="RPQ318" s="130"/>
      <c r="RPU318" s="130"/>
      <c r="RPY318" s="130"/>
      <c r="RQC318" s="130"/>
      <c r="RQG318" s="130"/>
      <c r="RQK318" s="130"/>
      <c r="RQO318" s="130"/>
      <c r="RQS318" s="130"/>
      <c r="RQW318" s="130"/>
      <c r="RRA318" s="130"/>
      <c r="RRE318" s="130"/>
      <c r="RRI318" s="130"/>
      <c r="RRM318" s="130"/>
      <c r="RRQ318" s="130"/>
      <c r="RRU318" s="130"/>
      <c r="RRY318" s="130"/>
      <c r="RSC318" s="130"/>
      <c r="RSG318" s="130"/>
      <c r="RSK318" s="130"/>
      <c r="RSO318" s="130"/>
      <c r="RSS318" s="130"/>
      <c r="RSW318" s="130"/>
      <c r="RTA318" s="130"/>
      <c r="RTE318" s="130"/>
      <c r="RTI318" s="130"/>
      <c r="RTM318" s="130"/>
      <c r="RTQ318" s="130"/>
      <c r="RTU318" s="130"/>
      <c r="RTY318" s="130"/>
      <c r="RUC318" s="130"/>
      <c r="RUG318" s="130"/>
      <c r="RUK318" s="130"/>
      <c r="RUO318" s="130"/>
      <c r="RUS318" s="130"/>
      <c r="RUW318" s="130"/>
      <c r="RVA318" s="130"/>
      <c r="RVE318" s="130"/>
      <c r="RVI318" s="130"/>
      <c r="RVM318" s="130"/>
      <c r="RVQ318" s="130"/>
      <c r="RVU318" s="130"/>
      <c r="RVY318" s="130"/>
      <c r="RWC318" s="130"/>
      <c r="RWG318" s="130"/>
      <c r="RWK318" s="130"/>
      <c r="RWO318" s="130"/>
      <c r="RWS318" s="130"/>
      <c r="RWW318" s="130"/>
      <c r="RXA318" s="130"/>
      <c r="RXE318" s="130"/>
      <c r="RXI318" s="130"/>
      <c r="RXM318" s="130"/>
      <c r="RXQ318" s="130"/>
      <c r="RXU318" s="130"/>
      <c r="RXY318" s="130"/>
      <c r="RYC318" s="130"/>
      <c r="RYG318" s="130"/>
      <c r="RYK318" s="130"/>
      <c r="RYO318" s="130"/>
      <c r="RYS318" s="130"/>
      <c r="RYW318" s="130"/>
      <c r="RZA318" s="130"/>
      <c r="RZE318" s="130"/>
      <c r="RZI318" s="130"/>
      <c r="RZM318" s="130"/>
      <c r="RZQ318" s="130"/>
      <c r="RZU318" s="130"/>
      <c r="RZY318" s="130"/>
      <c r="SAC318" s="130"/>
      <c r="SAG318" s="130"/>
      <c r="SAK318" s="130"/>
      <c r="SAO318" s="130"/>
      <c r="SAS318" s="130"/>
      <c r="SAW318" s="130"/>
      <c r="SBA318" s="130"/>
      <c r="SBE318" s="130"/>
      <c r="SBI318" s="130"/>
      <c r="SBM318" s="130"/>
      <c r="SBQ318" s="130"/>
      <c r="SBU318" s="130"/>
      <c r="SBY318" s="130"/>
      <c r="SCC318" s="130"/>
      <c r="SCG318" s="130"/>
      <c r="SCK318" s="130"/>
      <c r="SCO318" s="130"/>
      <c r="SCS318" s="130"/>
      <c r="SCW318" s="130"/>
      <c r="SDA318" s="130"/>
      <c r="SDE318" s="130"/>
      <c r="SDI318" s="130"/>
      <c r="SDM318" s="130"/>
      <c r="SDQ318" s="130"/>
      <c r="SDU318" s="130"/>
      <c r="SDY318" s="130"/>
      <c r="SEC318" s="130"/>
      <c r="SEG318" s="130"/>
      <c r="SEK318" s="130"/>
      <c r="SEO318" s="130"/>
      <c r="SES318" s="130"/>
      <c r="SEW318" s="130"/>
      <c r="SFA318" s="130"/>
      <c r="SFE318" s="130"/>
      <c r="SFI318" s="130"/>
      <c r="SFM318" s="130"/>
      <c r="SFQ318" s="130"/>
      <c r="SFU318" s="130"/>
      <c r="SFY318" s="130"/>
      <c r="SGC318" s="130"/>
      <c r="SGG318" s="130"/>
      <c r="SGK318" s="130"/>
      <c r="SGO318" s="130"/>
      <c r="SGS318" s="130"/>
      <c r="SGW318" s="130"/>
      <c r="SHA318" s="130"/>
      <c r="SHE318" s="130"/>
      <c r="SHI318" s="130"/>
      <c r="SHM318" s="130"/>
      <c r="SHQ318" s="130"/>
      <c r="SHU318" s="130"/>
      <c r="SHY318" s="130"/>
      <c r="SIC318" s="130"/>
      <c r="SIG318" s="130"/>
      <c r="SIK318" s="130"/>
      <c r="SIO318" s="130"/>
      <c r="SIS318" s="130"/>
      <c r="SIW318" s="130"/>
      <c r="SJA318" s="130"/>
      <c r="SJE318" s="130"/>
      <c r="SJI318" s="130"/>
      <c r="SJM318" s="130"/>
      <c r="SJQ318" s="130"/>
      <c r="SJU318" s="130"/>
      <c r="SJY318" s="130"/>
      <c r="SKC318" s="130"/>
      <c r="SKG318" s="130"/>
      <c r="SKK318" s="130"/>
      <c r="SKO318" s="130"/>
      <c r="SKS318" s="130"/>
      <c r="SKW318" s="130"/>
      <c r="SLA318" s="130"/>
      <c r="SLE318" s="130"/>
      <c r="SLI318" s="130"/>
      <c r="SLM318" s="130"/>
      <c r="SLQ318" s="130"/>
      <c r="SLU318" s="130"/>
      <c r="SLY318" s="130"/>
      <c r="SMC318" s="130"/>
      <c r="SMG318" s="130"/>
      <c r="SMK318" s="130"/>
      <c r="SMO318" s="130"/>
      <c r="SMS318" s="130"/>
      <c r="SMW318" s="130"/>
      <c r="SNA318" s="130"/>
      <c r="SNE318" s="130"/>
      <c r="SNI318" s="130"/>
      <c r="SNM318" s="130"/>
      <c r="SNQ318" s="130"/>
      <c r="SNU318" s="130"/>
      <c r="SNY318" s="130"/>
      <c r="SOC318" s="130"/>
      <c r="SOG318" s="130"/>
      <c r="SOK318" s="130"/>
      <c r="SOO318" s="130"/>
      <c r="SOS318" s="130"/>
      <c r="SOW318" s="130"/>
      <c r="SPA318" s="130"/>
      <c r="SPE318" s="130"/>
      <c r="SPI318" s="130"/>
      <c r="SPM318" s="130"/>
      <c r="SPQ318" s="130"/>
      <c r="SPU318" s="130"/>
      <c r="SPY318" s="130"/>
      <c r="SQC318" s="130"/>
      <c r="SQG318" s="130"/>
      <c r="SQK318" s="130"/>
      <c r="SQO318" s="130"/>
      <c r="SQS318" s="130"/>
      <c r="SQW318" s="130"/>
      <c r="SRA318" s="130"/>
      <c r="SRE318" s="130"/>
      <c r="SRI318" s="130"/>
      <c r="SRM318" s="130"/>
      <c r="SRQ318" s="130"/>
      <c r="SRU318" s="130"/>
      <c r="SRY318" s="130"/>
      <c r="SSC318" s="130"/>
      <c r="SSG318" s="130"/>
      <c r="SSK318" s="130"/>
      <c r="SSO318" s="130"/>
      <c r="SSS318" s="130"/>
      <c r="SSW318" s="130"/>
      <c r="STA318" s="130"/>
      <c r="STE318" s="130"/>
      <c r="STI318" s="130"/>
      <c r="STM318" s="130"/>
      <c r="STQ318" s="130"/>
      <c r="STU318" s="130"/>
      <c r="STY318" s="130"/>
      <c r="SUC318" s="130"/>
      <c r="SUG318" s="130"/>
      <c r="SUK318" s="130"/>
      <c r="SUO318" s="130"/>
      <c r="SUS318" s="130"/>
      <c r="SUW318" s="130"/>
      <c r="SVA318" s="130"/>
      <c r="SVE318" s="130"/>
      <c r="SVI318" s="130"/>
      <c r="SVM318" s="130"/>
      <c r="SVQ318" s="130"/>
      <c r="SVU318" s="130"/>
      <c r="SVY318" s="130"/>
      <c r="SWC318" s="130"/>
      <c r="SWG318" s="130"/>
      <c r="SWK318" s="130"/>
      <c r="SWO318" s="130"/>
      <c r="SWS318" s="130"/>
      <c r="SWW318" s="130"/>
      <c r="SXA318" s="130"/>
      <c r="SXE318" s="130"/>
      <c r="SXI318" s="130"/>
      <c r="SXM318" s="130"/>
      <c r="SXQ318" s="130"/>
      <c r="SXU318" s="130"/>
      <c r="SXY318" s="130"/>
      <c r="SYC318" s="130"/>
      <c r="SYG318" s="130"/>
      <c r="SYK318" s="130"/>
      <c r="SYO318" s="130"/>
      <c r="SYS318" s="130"/>
      <c r="SYW318" s="130"/>
      <c r="SZA318" s="130"/>
      <c r="SZE318" s="130"/>
      <c r="SZI318" s="130"/>
      <c r="SZM318" s="130"/>
      <c r="SZQ318" s="130"/>
      <c r="SZU318" s="130"/>
      <c r="SZY318" s="130"/>
      <c r="TAC318" s="130"/>
      <c r="TAG318" s="130"/>
      <c r="TAK318" s="130"/>
      <c r="TAO318" s="130"/>
      <c r="TAS318" s="130"/>
      <c r="TAW318" s="130"/>
      <c r="TBA318" s="130"/>
      <c r="TBE318" s="130"/>
      <c r="TBI318" s="130"/>
      <c r="TBM318" s="130"/>
      <c r="TBQ318" s="130"/>
      <c r="TBU318" s="130"/>
      <c r="TBY318" s="130"/>
      <c r="TCC318" s="130"/>
      <c r="TCG318" s="130"/>
      <c r="TCK318" s="130"/>
      <c r="TCO318" s="130"/>
      <c r="TCS318" s="130"/>
      <c r="TCW318" s="130"/>
      <c r="TDA318" s="130"/>
      <c r="TDE318" s="130"/>
      <c r="TDI318" s="130"/>
      <c r="TDM318" s="130"/>
      <c r="TDQ318" s="130"/>
      <c r="TDU318" s="130"/>
      <c r="TDY318" s="130"/>
      <c r="TEC318" s="130"/>
      <c r="TEG318" s="130"/>
      <c r="TEK318" s="130"/>
      <c r="TEO318" s="130"/>
      <c r="TES318" s="130"/>
      <c r="TEW318" s="130"/>
      <c r="TFA318" s="130"/>
      <c r="TFE318" s="130"/>
      <c r="TFI318" s="130"/>
      <c r="TFM318" s="130"/>
      <c r="TFQ318" s="130"/>
      <c r="TFU318" s="130"/>
      <c r="TFY318" s="130"/>
      <c r="TGC318" s="130"/>
      <c r="TGG318" s="130"/>
      <c r="TGK318" s="130"/>
      <c r="TGO318" s="130"/>
      <c r="TGS318" s="130"/>
      <c r="TGW318" s="130"/>
      <c r="THA318" s="130"/>
      <c r="THE318" s="130"/>
      <c r="THI318" s="130"/>
      <c r="THM318" s="130"/>
      <c r="THQ318" s="130"/>
      <c r="THU318" s="130"/>
      <c r="THY318" s="130"/>
      <c r="TIC318" s="130"/>
      <c r="TIG318" s="130"/>
      <c r="TIK318" s="130"/>
      <c r="TIO318" s="130"/>
      <c r="TIS318" s="130"/>
      <c r="TIW318" s="130"/>
      <c r="TJA318" s="130"/>
      <c r="TJE318" s="130"/>
      <c r="TJI318" s="130"/>
      <c r="TJM318" s="130"/>
      <c r="TJQ318" s="130"/>
      <c r="TJU318" s="130"/>
      <c r="TJY318" s="130"/>
      <c r="TKC318" s="130"/>
      <c r="TKG318" s="130"/>
      <c r="TKK318" s="130"/>
      <c r="TKO318" s="130"/>
      <c r="TKS318" s="130"/>
      <c r="TKW318" s="130"/>
      <c r="TLA318" s="130"/>
      <c r="TLE318" s="130"/>
      <c r="TLI318" s="130"/>
      <c r="TLM318" s="130"/>
      <c r="TLQ318" s="130"/>
      <c r="TLU318" s="130"/>
      <c r="TLY318" s="130"/>
      <c r="TMC318" s="130"/>
      <c r="TMG318" s="130"/>
      <c r="TMK318" s="130"/>
      <c r="TMO318" s="130"/>
      <c r="TMS318" s="130"/>
      <c r="TMW318" s="130"/>
      <c r="TNA318" s="130"/>
      <c r="TNE318" s="130"/>
      <c r="TNI318" s="130"/>
      <c r="TNM318" s="130"/>
      <c r="TNQ318" s="130"/>
      <c r="TNU318" s="130"/>
      <c r="TNY318" s="130"/>
      <c r="TOC318" s="130"/>
      <c r="TOG318" s="130"/>
      <c r="TOK318" s="130"/>
      <c r="TOO318" s="130"/>
      <c r="TOS318" s="130"/>
      <c r="TOW318" s="130"/>
      <c r="TPA318" s="130"/>
      <c r="TPE318" s="130"/>
      <c r="TPI318" s="130"/>
      <c r="TPM318" s="130"/>
      <c r="TPQ318" s="130"/>
      <c r="TPU318" s="130"/>
      <c r="TPY318" s="130"/>
      <c r="TQC318" s="130"/>
      <c r="TQG318" s="130"/>
      <c r="TQK318" s="130"/>
      <c r="TQO318" s="130"/>
      <c r="TQS318" s="130"/>
      <c r="TQW318" s="130"/>
      <c r="TRA318" s="130"/>
      <c r="TRE318" s="130"/>
      <c r="TRI318" s="130"/>
      <c r="TRM318" s="130"/>
      <c r="TRQ318" s="130"/>
      <c r="TRU318" s="130"/>
      <c r="TRY318" s="130"/>
      <c r="TSC318" s="130"/>
      <c r="TSG318" s="130"/>
      <c r="TSK318" s="130"/>
      <c r="TSO318" s="130"/>
      <c r="TSS318" s="130"/>
      <c r="TSW318" s="130"/>
      <c r="TTA318" s="130"/>
      <c r="TTE318" s="130"/>
      <c r="TTI318" s="130"/>
      <c r="TTM318" s="130"/>
      <c r="TTQ318" s="130"/>
      <c r="TTU318" s="130"/>
      <c r="TTY318" s="130"/>
      <c r="TUC318" s="130"/>
      <c r="TUG318" s="130"/>
      <c r="TUK318" s="130"/>
      <c r="TUO318" s="130"/>
      <c r="TUS318" s="130"/>
      <c r="TUW318" s="130"/>
      <c r="TVA318" s="130"/>
      <c r="TVE318" s="130"/>
      <c r="TVI318" s="130"/>
      <c r="TVM318" s="130"/>
      <c r="TVQ318" s="130"/>
      <c r="TVU318" s="130"/>
      <c r="TVY318" s="130"/>
      <c r="TWC318" s="130"/>
      <c r="TWG318" s="130"/>
      <c r="TWK318" s="130"/>
      <c r="TWO318" s="130"/>
      <c r="TWS318" s="130"/>
      <c r="TWW318" s="130"/>
      <c r="TXA318" s="130"/>
      <c r="TXE318" s="130"/>
      <c r="TXI318" s="130"/>
      <c r="TXM318" s="130"/>
      <c r="TXQ318" s="130"/>
      <c r="TXU318" s="130"/>
      <c r="TXY318" s="130"/>
      <c r="TYC318" s="130"/>
      <c r="TYG318" s="130"/>
      <c r="TYK318" s="130"/>
      <c r="TYO318" s="130"/>
      <c r="TYS318" s="130"/>
      <c r="TYW318" s="130"/>
      <c r="TZA318" s="130"/>
      <c r="TZE318" s="130"/>
      <c r="TZI318" s="130"/>
      <c r="TZM318" s="130"/>
      <c r="TZQ318" s="130"/>
      <c r="TZU318" s="130"/>
      <c r="TZY318" s="130"/>
      <c r="UAC318" s="130"/>
      <c r="UAG318" s="130"/>
      <c r="UAK318" s="130"/>
      <c r="UAO318" s="130"/>
      <c r="UAS318" s="130"/>
      <c r="UAW318" s="130"/>
      <c r="UBA318" s="130"/>
      <c r="UBE318" s="130"/>
      <c r="UBI318" s="130"/>
      <c r="UBM318" s="130"/>
      <c r="UBQ318" s="130"/>
      <c r="UBU318" s="130"/>
      <c r="UBY318" s="130"/>
      <c r="UCC318" s="130"/>
      <c r="UCG318" s="130"/>
      <c r="UCK318" s="130"/>
      <c r="UCO318" s="130"/>
      <c r="UCS318" s="130"/>
      <c r="UCW318" s="130"/>
      <c r="UDA318" s="130"/>
      <c r="UDE318" s="130"/>
      <c r="UDI318" s="130"/>
      <c r="UDM318" s="130"/>
      <c r="UDQ318" s="130"/>
      <c r="UDU318" s="130"/>
      <c r="UDY318" s="130"/>
      <c r="UEC318" s="130"/>
      <c r="UEG318" s="130"/>
      <c r="UEK318" s="130"/>
      <c r="UEO318" s="130"/>
      <c r="UES318" s="130"/>
      <c r="UEW318" s="130"/>
      <c r="UFA318" s="130"/>
      <c r="UFE318" s="130"/>
      <c r="UFI318" s="130"/>
      <c r="UFM318" s="130"/>
      <c r="UFQ318" s="130"/>
      <c r="UFU318" s="130"/>
      <c r="UFY318" s="130"/>
      <c r="UGC318" s="130"/>
      <c r="UGG318" s="130"/>
      <c r="UGK318" s="130"/>
      <c r="UGO318" s="130"/>
      <c r="UGS318" s="130"/>
      <c r="UGW318" s="130"/>
      <c r="UHA318" s="130"/>
      <c r="UHE318" s="130"/>
      <c r="UHI318" s="130"/>
      <c r="UHM318" s="130"/>
      <c r="UHQ318" s="130"/>
      <c r="UHU318" s="130"/>
      <c r="UHY318" s="130"/>
      <c r="UIC318" s="130"/>
      <c r="UIG318" s="130"/>
      <c r="UIK318" s="130"/>
      <c r="UIO318" s="130"/>
      <c r="UIS318" s="130"/>
      <c r="UIW318" s="130"/>
      <c r="UJA318" s="130"/>
      <c r="UJE318" s="130"/>
      <c r="UJI318" s="130"/>
      <c r="UJM318" s="130"/>
      <c r="UJQ318" s="130"/>
      <c r="UJU318" s="130"/>
      <c r="UJY318" s="130"/>
      <c r="UKC318" s="130"/>
      <c r="UKG318" s="130"/>
      <c r="UKK318" s="130"/>
      <c r="UKO318" s="130"/>
      <c r="UKS318" s="130"/>
      <c r="UKW318" s="130"/>
      <c r="ULA318" s="130"/>
      <c r="ULE318" s="130"/>
      <c r="ULI318" s="130"/>
      <c r="ULM318" s="130"/>
      <c r="ULQ318" s="130"/>
      <c r="ULU318" s="130"/>
      <c r="ULY318" s="130"/>
      <c r="UMC318" s="130"/>
      <c r="UMG318" s="130"/>
      <c r="UMK318" s="130"/>
      <c r="UMO318" s="130"/>
      <c r="UMS318" s="130"/>
      <c r="UMW318" s="130"/>
      <c r="UNA318" s="130"/>
      <c r="UNE318" s="130"/>
      <c r="UNI318" s="130"/>
      <c r="UNM318" s="130"/>
      <c r="UNQ318" s="130"/>
      <c r="UNU318" s="130"/>
      <c r="UNY318" s="130"/>
      <c r="UOC318" s="130"/>
      <c r="UOG318" s="130"/>
      <c r="UOK318" s="130"/>
      <c r="UOO318" s="130"/>
      <c r="UOS318" s="130"/>
      <c r="UOW318" s="130"/>
      <c r="UPA318" s="130"/>
      <c r="UPE318" s="130"/>
      <c r="UPI318" s="130"/>
      <c r="UPM318" s="130"/>
      <c r="UPQ318" s="130"/>
      <c r="UPU318" s="130"/>
      <c r="UPY318" s="130"/>
      <c r="UQC318" s="130"/>
      <c r="UQG318" s="130"/>
      <c r="UQK318" s="130"/>
      <c r="UQO318" s="130"/>
      <c r="UQS318" s="130"/>
      <c r="UQW318" s="130"/>
      <c r="URA318" s="130"/>
      <c r="URE318" s="130"/>
      <c r="URI318" s="130"/>
      <c r="URM318" s="130"/>
      <c r="URQ318" s="130"/>
      <c r="URU318" s="130"/>
      <c r="URY318" s="130"/>
      <c r="USC318" s="130"/>
      <c r="USG318" s="130"/>
      <c r="USK318" s="130"/>
      <c r="USO318" s="130"/>
      <c r="USS318" s="130"/>
      <c r="USW318" s="130"/>
      <c r="UTA318" s="130"/>
      <c r="UTE318" s="130"/>
      <c r="UTI318" s="130"/>
      <c r="UTM318" s="130"/>
      <c r="UTQ318" s="130"/>
      <c r="UTU318" s="130"/>
      <c r="UTY318" s="130"/>
      <c r="UUC318" s="130"/>
      <c r="UUG318" s="130"/>
      <c r="UUK318" s="130"/>
      <c r="UUO318" s="130"/>
      <c r="UUS318" s="130"/>
      <c r="UUW318" s="130"/>
      <c r="UVA318" s="130"/>
      <c r="UVE318" s="130"/>
      <c r="UVI318" s="130"/>
      <c r="UVM318" s="130"/>
      <c r="UVQ318" s="130"/>
      <c r="UVU318" s="130"/>
      <c r="UVY318" s="130"/>
      <c r="UWC318" s="130"/>
      <c r="UWG318" s="130"/>
      <c r="UWK318" s="130"/>
      <c r="UWO318" s="130"/>
      <c r="UWS318" s="130"/>
      <c r="UWW318" s="130"/>
      <c r="UXA318" s="130"/>
      <c r="UXE318" s="130"/>
      <c r="UXI318" s="130"/>
      <c r="UXM318" s="130"/>
      <c r="UXQ318" s="130"/>
      <c r="UXU318" s="130"/>
      <c r="UXY318" s="130"/>
      <c r="UYC318" s="130"/>
      <c r="UYG318" s="130"/>
      <c r="UYK318" s="130"/>
      <c r="UYO318" s="130"/>
      <c r="UYS318" s="130"/>
      <c r="UYW318" s="130"/>
      <c r="UZA318" s="130"/>
      <c r="UZE318" s="130"/>
      <c r="UZI318" s="130"/>
      <c r="UZM318" s="130"/>
      <c r="UZQ318" s="130"/>
      <c r="UZU318" s="130"/>
      <c r="UZY318" s="130"/>
      <c r="VAC318" s="130"/>
      <c r="VAG318" s="130"/>
      <c r="VAK318" s="130"/>
      <c r="VAO318" s="130"/>
      <c r="VAS318" s="130"/>
      <c r="VAW318" s="130"/>
      <c r="VBA318" s="130"/>
      <c r="VBE318" s="130"/>
      <c r="VBI318" s="130"/>
      <c r="VBM318" s="130"/>
      <c r="VBQ318" s="130"/>
      <c r="VBU318" s="130"/>
      <c r="VBY318" s="130"/>
      <c r="VCC318" s="130"/>
      <c r="VCG318" s="130"/>
      <c r="VCK318" s="130"/>
      <c r="VCO318" s="130"/>
      <c r="VCS318" s="130"/>
      <c r="VCW318" s="130"/>
      <c r="VDA318" s="130"/>
      <c r="VDE318" s="130"/>
      <c r="VDI318" s="130"/>
      <c r="VDM318" s="130"/>
      <c r="VDQ318" s="130"/>
      <c r="VDU318" s="130"/>
      <c r="VDY318" s="130"/>
      <c r="VEC318" s="130"/>
      <c r="VEG318" s="130"/>
      <c r="VEK318" s="130"/>
      <c r="VEO318" s="130"/>
      <c r="VES318" s="130"/>
      <c r="VEW318" s="130"/>
      <c r="VFA318" s="130"/>
      <c r="VFE318" s="130"/>
      <c r="VFI318" s="130"/>
      <c r="VFM318" s="130"/>
      <c r="VFQ318" s="130"/>
      <c r="VFU318" s="130"/>
      <c r="VFY318" s="130"/>
      <c r="VGC318" s="130"/>
      <c r="VGG318" s="130"/>
      <c r="VGK318" s="130"/>
      <c r="VGO318" s="130"/>
      <c r="VGS318" s="130"/>
      <c r="VGW318" s="130"/>
      <c r="VHA318" s="130"/>
      <c r="VHE318" s="130"/>
      <c r="VHI318" s="130"/>
      <c r="VHM318" s="130"/>
      <c r="VHQ318" s="130"/>
      <c r="VHU318" s="130"/>
      <c r="VHY318" s="130"/>
      <c r="VIC318" s="130"/>
      <c r="VIG318" s="130"/>
      <c r="VIK318" s="130"/>
      <c r="VIO318" s="130"/>
      <c r="VIS318" s="130"/>
      <c r="VIW318" s="130"/>
      <c r="VJA318" s="130"/>
      <c r="VJE318" s="130"/>
      <c r="VJI318" s="130"/>
      <c r="VJM318" s="130"/>
      <c r="VJQ318" s="130"/>
      <c r="VJU318" s="130"/>
      <c r="VJY318" s="130"/>
      <c r="VKC318" s="130"/>
      <c r="VKG318" s="130"/>
      <c r="VKK318" s="130"/>
      <c r="VKO318" s="130"/>
      <c r="VKS318" s="130"/>
      <c r="VKW318" s="130"/>
      <c r="VLA318" s="130"/>
      <c r="VLE318" s="130"/>
      <c r="VLI318" s="130"/>
      <c r="VLM318" s="130"/>
      <c r="VLQ318" s="130"/>
      <c r="VLU318" s="130"/>
      <c r="VLY318" s="130"/>
      <c r="VMC318" s="130"/>
      <c r="VMG318" s="130"/>
      <c r="VMK318" s="130"/>
      <c r="VMO318" s="130"/>
      <c r="VMS318" s="130"/>
      <c r="VMW318" s="130"/>
      <c r="VNA318" s="130"/>
      <c r="VNE318" s="130"/>
      <c r="VNI318" s="130"/>
      <c r="VNM318" s="130"/>
      <c r="VNQ318" s="130"/>
      <c r="VNU318" s="130"/>
      <c r="VNY318" s="130"/>
      <c r="VOC318" s="130"/>
      <c r="VOG318" s="130"/>
      <c r="VOK318" s="130"/>
      <c r="VOO318" s="130"/>
      <c r="VOS318" s="130"/>
      <c r="VOW318" s="130"/>
      <c r="VPA318" s="130"/>
      <c r="VPE318" s="130"/>
      <c r="VPI318" s="130"/>
      <c r="VPM318" s="130"/>
      <c r="VPQ318" s="130"/>
      <c r="VPU318" s="130"/>
      <c r="VPY318" s="130"/>
      <c r="VQC318" s="130"/>
      <c r="VQG318" s="130"/>
      <c r="VQK318" s="130"/>
      <c r="VQO318" s="130"/>
      <c r="VQS318" s="130"/>
      <c r="VQW318" s="130"/>
      <c r="VRA318" s="130"/>
      <c r="VRE318" s="130"/>
      <c r="VRI318" s="130"/>
      <c r="VRM318" s="130"/>
      <c r="VRQ318" s="130"/>
      <c r="VRU318" s="130"/>
      <c r="VRY318" s="130"/>
      <c r="VSC318" s="130"/>
      <c r="VSG318" s="130"/>
      <c r="VSK318" s="130"/>
      <c r="VSO318" s="130"/>
      <c r="VSS318" s="130"/>
      <c r="VSW318" s="130"/>
      <c r="VTA318" s="130"/>
      <c r="VTE318" s="130"/>
      <c r="VTI318" s="130"/>
      <c r="VTM318" s="130"/>
      <c r="VTQ318" s="130"/>
      <c r="VTU318" s="130"/>
      <c r="VTY318" s="130"/>
      <c r="VUC318" s="130"/>
      <c r="VUG318" s="130"/>
      <c r="VUK318" s="130"/>
      <c r="VUO318" s="130"/>
      <c r="VUS318" s="130"/>
      <c r="VUW318" s="130"/>
      <c r="VVA318" s="130"/>
      <c r="VVE318" s="130"/>
      <c r="VVI318" s="130"/>
      <c r="VVM318" s="130"/>
      <c r="VVQ318" s="130"/>
      <c r="VVU318" s="130"/>
      <c r="VVY318" s="130"/>
      <c r="VWC318" s="130"/>
      <c r="VWG318" s="130"/>
      <c r="VWK318" s="130"/>
      <c r="VWO318" s="130"/>
      <c r="VWS318" s="130"/>
      <c r="VWW318" s="130"/>
      <c r="VXA318" s="130"/>
      <c r="VXE318" s="130"/>
      <c r="VXI318" s="130"/>
      <c r="VXM318" s="130"/>
      <c r="VXQ318" s="130"/>
      <c r="VXU318" s="130"/>
      <c r="VXY318" s="130"/>
      <c r="VYC318" s="130"/>
      <c r="VYG318" s="130"/>
      <c r="VYK318" s="130"/>
      <c r="VYO318" s="130"/>
      <c r="VYS318" s="130"/>
      <c r="VYW318" s="130"/>
      <c r="VZA318" s="130"/>
      <c r="VZE318" s="130"/>
      <c r="VZI318" s="130"/>
      <c r="VZM318" s="130"/>
      <c r="VZQ318" s="130"/>
      <c r="VZU318" s="130"/>
      <c r="VZY318" s="130"/>
      <c r="WAC318" s="130"/>
      <c r="WAG318" s="130"/>
      <c r="WAK318" s="130"/>
      <c r="WAO318" s="130"/>
      <c r="WAS318" s="130"/>
      <c r="WAW318" s="130"/>
      <c r="WBA318" s="130"/>
      <c r="WBE318" s="130"/>
      <c r="WBI318" s="130"/>
      <c r="WBM318" s="130"/>
      <c r="WBQ318" s="130"/>
      <c r="WBU318" s="130"/>
      <c r="WBY318" s="130"/>
      <c r="WCC318" s="130"/>
      <c r="WCG318" s="130"/>
      <c r="WCK318" s="130"/>
      <c r="WCO318" s="130"/>
      <c r="WCS318" s="130"/>
      <c r="WCW318" s="130"/>
      <c r="WDA318" s="130"/>
      <c r="WDE318" s="130"/>
      <c r="WDI318" s="130"/>
      <c r="WDM318" s="130"/>
      <c r="WDQ318" s="130"/>
      <c r="WDU318" s="130"/>
      <c r="WDY318" s="130"/>
      <c r="WEC318" s="130"/>
      <c r="WEG318" s="130"/>
      <c r="WEK318" s="130"/>
      <c r="WEO318" s="130"/>
      <c r="WES318" s="130"/>
      <c r="WEW318" s="130"/>
      <c r="WFA318" s="130"/>
      <c r="WFE318" s="130"/>
      <c r="WFI318" s="130"/>
      <c r="WFM318" s="130"/>
      <c r="WFQ318" s="130"/>
      <c r="WFU318" s="130"/>
      <c r="WFY318" s="130"/>
      <c r="WGC318" s="130"/>
      <c r="WGG318" s="130"/>
      <c r="WGK318" s="130"/>
      <c r="WGO318" s="130"/>
      <c r="WGS318" s="130"/>
      <c r="WGW318" s="130"/>
      <c r="WHA318" s="130"/>
      <c r="WHE318" s="130"/>
      <c r="WHI318" s="130"/>
      <c r="WHM318" s="130"/>
      <c r="WHQ318" s="130"/>
      <c r="WHU318" s="130"/>
      <c r="WHY318" s="130"/>
      <c r="WIC318" s="130"/>
      <c r="WIG318" s="130"/>
      <c r="WIK318" s="130"/>
      <c r="WIO318" s="130"/>
      <c r="WIS318" s="130"/>
      <c r="WIW318" s="130"/>
      <c r="WJA318" s="130"/>
      <c r="WJE318" s="130"/>
      <c r="WJI318" s="130"/>
      <c r="WJM318" s="130"/>
      <c r="WJQ318" s="130"/>
      <c r="WJU318" s="130"/>
      <c r="WJY318" s="130"/>
      <c r="WKC318" s="130"/>
      <c r="WKG318" s="130"/>
      <c r="WKK318" s="130"/>
      <c r="WKO318" s="130"/>
      <c r="WKS318" s="130"/>
      <c r="WKW318" s="130"/>
      <c r="WLA318" s="130"/>
      <c r="WLE318" s="130"/>
      <c r="WLI318" s="130"/>
      <c r="WLM318" s="130"/>
      <c r="WLQ318" s="130"/>
      <c r="WLU318" s="130"/>
      <c r="WLY318" s="130"/>
      <c r="WMC318" s="130"/>
      <c r="WMG318" s="130"/>
      <c r="WMK318" s="130"/>
      <c r="WMO318" s="130"/>
      <c r="WMS318" s="130"/>
      <c r="WMW318" s="130"/>
      <c r="WNA318" s="130"/>
      <c r="WNE318" s="130"/>
      <c r="WNI318" s="130"/>
      <c r="WNM318" s="130"/>
      <c r="WNQ318" s="130"/>
      <c r="WNU318" s="130"/>
      <c r="WNY318" s="130"/>
      <c r="WOC318" s="130"/>
      <c r="WOG318" s="130"/>
      <c r="WOK318" s="130"/>
      <c r="WOO318" s="130"/>
      <c r="WOS318" s="130"/>
      <c r="WOW318" s="130"/>
      <c r="WPA318" s="130"/>
      <c r="WPE318" s="130"/>
      <c r="WPI318" s="130"/>
      <c r="WPM318" s="130"/>
      <c r="WPQ318" s="130"/>
      <c r="WPU318" s="130"/>
      <c r="WPY318" s="130"/>
      <c r="WQC318" s="130"/>
      <c r="WQG318" s="130"/>
      <c r="WQK318" s="130"/>
      <c r="WQO318" s="130"/>
      <c r="WQS318" s="130"/>
      <c r="WQW318" s="130"/>
      <c r="WRA318" s="130"/>
      <c r="WRE318" s="130"/>
      <c r="WRI318" s="130"/>
      <c r="WRM318" s="130"/>
      <c r="WRQ318" s="130"/>
      <c r="WRU318" s="130"/>
      <c r="WRY318" s="130"/>
      <c r="WSC318" s="130"/>
      <c r="WSG318" s="130"/>
      <c r="WSK318" s="130"/>
      <c r="WSO318" s="130"/>
      <c r="WSS318" s="130"/>
      <c r="WSW318" s="130"/>
      <c r="WTA318" s="130"/>
      <c r="WTE318" s="130"/>
      <c r="WTI318" s="130"/>
      <c r="WTM318" s="130"/>
      <c r="WTQ318" s="130"/>
      <c r="WTU318" s="130"/>
      <c r="WTY318" s="130"/>
      <c r="WUC318" s="130"/>
      <c r="WUG318" s="130"/>
      <c r="WUK318" s="130"/>
      <c r="WUO318" s="130"/>
      <c r="WUS318" s="130"/>
      <c r="WUW318" s="130"/>
      <c r="WVA318" s="130"/>
      <c r="WVE318" s="130"/>
      <c r="WVI318" s="130"/>
      <c r="WVM318" s="130"/>
      <c r="WVQ318" s="130"/>
      <c r="WVU318" s="130"/>
      <c r="WVY318" s="130"/>
      <c r="WWC318" s="130"/>
      <c r="WWG318" s="130"/>
      <c r="WWK318" s="130"/>
      <c r="WWO318" s="130"/>
      <c r="WWS318" s="130"/>
      <c r="WWW318" s="130"/>
      <c r="WXA318" s="130"/>
      <c r="WXE318" s="130"/>
      <c r="WXI318" s="130"/>
      <c r="WXM318" s="130"/>
      <c r="WXQ318" s="130"/>
      <c r="WXU318" s="130"/>
      <c r="WXY318" s="130"/>
      <c r="WYC318" s="130"/>
      <c r="WYG318" s="130"/>
      <c r="WYK318" s="130"/>
      <c r="WYO318" s="130"/>
      <c r="WYS318" s="130"/>
      <c r="WYW318" s="130"/>
      <c r="WZA318" s="130"/>
      <c r="WZE318" s="130"/>
      <c r="WZI318" s="130"/>
      <c r="WZM318" s="130"/>
      <c r="WZQ318" s="130"/>
      <c r="WZU318" s="130"/>
      <c r="WZY318" s="130"/>
      <c r="XAC318" s="130"/>
      <c r="XAG318" s="130"/>
      <c r="XAK318" s="130"/>
      <c r="XAO318" s="130"/>
      <c r="XAS318" s="130"/>
      <c r="XAW318" s="130"/>
      <c r="XBA318" s="130"/>
      <c r="XBE318" s="130"/>
      <c r="XBI318" s="130"/>
      <c r="XBM318" s="130"/>
      <c r="XBQ318" s="130"/>
      <c r="XBU318" s="130"/>
      <c r="XBY318" s="130"/>
      <c r="XCC318" s="130"/>
      <c r="XCG318" s="130"/>
      <c r="XCK318" s="130"/>
      <c r="XCO318" s="130"/>
      <c r="XCS318" s="130"/>
      <c r="XCW318" s="130"/>
      <c r="XDA318" s="130"/>
      <c r="XDE318" s="130"/>
      <c r="XDI318" s="130"/>
      <c r="XDM318" s="130"/>
      <c r="XDQ318" s="130"/>
      <c r="XDU318" s="130"/>
      <c r="XDY318" s="130"/>
      <c r="XEC318" s="130"/>
      <c r="XEG318" s="130"/>
      <c r="XEK318" s="130"/>
      <c r="XEO318" s="130"/>
      <c r="XES318" s="130"/>
      <c r="XEW318" s="130"/>
      <c r="XFA318" s="130"/>
    </row>
    <row r="319" spans="1:1021 1025:2045 2049:3069 3073:4093 4097:5117 5121:6141 6145:7165 7169:8189 8193:9213 9217:10237 10241:11261 11265:12285 12289:13309 13313:14333 14337:15357 15361:16381" s="256" customFormat="1" ht="12.5">
      <c r="A319" s="130">
        <v>46234</v>
      </c>
      <c r="B319" s="256">
        <v>-1.4954069643238685E-2</v>
      </c>
      <c r="C319" s="256">
        <v>-1.5148188803512574E-2</v>
      </c>
      <c r="D319" s="256">
        <v>-1.7072472270506608E-2</v>
      </c>
      <c r="E319" s="130"/>
      <c r="I319" s="130"/>
      <c r="M319" s="130"/>
      <c r="Q319" s="130"/>
      <c r="U319" s="130"/>
      <c r="Y319" s="130"/>
      <c r="AC319" s="130"/>
      <c r="AG319" s="130"/>
      <c r="AK319" s="130"/>
      <c r="AO319" s="130"/>
      <c r="AS319" s="130"/>
      <c r="AW319" s="130"/>
      <c r="BA319" s="130"/>
      <c r="BE319" s="130"/>
      <c r="BI319" s="130"/>
      <c r="BM319" s="130"/>
      <c r="BQ319" s="130"/>
      <c r="BU319" s="130"/>
      <c r="BY319" s="130"/>
      <c r="CC319" s="130"/>
      <c r="CG319" s="130"/>
      <c r="CK319" s="130"/>
      <c r="CO319" s="130"/>
      <c r="CS319" s="130"/>
      <c r="CW319" s="130"/>
      <c r="DA319" s="130"/>
      <c r="DE319" s="130"/>
      <c r="DI319" s="130"/>
      <c r="DM319" s="130"/>
      <c r="DQ319" s="130"/>
      <c r="DU319" s="130"/>
      <c r="DY319" s="130"/>
      <c r="EC319" s="130"/>
      <c r="EG319" s="130"/>
      <c r="EK319" s="130"/>
      <c r="EO319" s="130"/>
      <c r="ES319" s="130"/>
      <c r="EW319" s="130"/>
      <c r="FA319" s="130"/>
      <c r="FE319" s="130"/>
      <c r="FI319" s="130"/>
      <c r="FM319" s="130"/>
      <c r="FQ319" s="130"/>
      <c r="FU319" s="130"/>
      <c r="FY319" s="130"/>
      <c r="GC319" s="130"/>
      <c r="GG319" s="130"/>
      <c r="GK319" s="130"/>
      <c r="GO319" s="130"/>
      <c r="GS319" s="130"/>
      <c r="GW319" s="130"/>
      <c r="HA319" s="130"/>
      <c r="HE319" s="130"/>
      <c r="HI319" s="130"/>
      <c r="HM319" s="130"/>
      <c r="HQ319" s="130"/>
      <c r="HU319" s="130"/>
      <c r="HY319" s="130"/>
      <c r="IC319" s="130"/>
      <c r="IG319" s="130"/>
      <c r="IK319" s="130"/>
      <c r="IO319" s="130"/>
      <c r="IS319" s="130"/>
      <c r="IW319" s="130"/>
      <c r="JA319" s="130"/>
      <c r="JE319" s="130"/>
      <c r="JI319" s="130"/>
      <c r="JM319" s="130"/>
      <c r="JQ319" s="130"/>
      <c r="JU319" s="130"/>
      <c r="JY319" s="130"/>
      <c r="KC319" s="130"/>
      <c r="KG319" s="130"/>
      <c r="KK319" s="130"/>
      <c r="KO319" s="130"/>
      <c r="KS319" s="130"/>
      <c r="KW319" s="130"/>
      <c r="LA319" s="130"/>
      <c r="LE319" s="130"/>
      <c r="LI319" s="130"/>
      <c r="LM319" s="130"/>
      <c r="LQ319" s="130"/>
      <c r="LU319" s="130"/>
      <c r="LY319" s="130"/>
      <c r="MC319" s="130"/>
      <c r="MG319" s="130"/>
      <c r="MK319" s="130"/>
      <c r="MO319" s="130"/>
      <c r="MS319" s="130"/>
      <c r="MW319" s="130"/>
      <c r="NA319" s="130"/>
      <c r="NE319" s="130"/>
      <c r="NI319" s="130"/>
      <c r="NM319" s="130"/>
      <c r="NQ319" s="130"/>
      <c r="NU319" s="130"/>
      <c r="NY319" s="130"/>
      <c r="OC319" s="130"/>
      <c r="OG319" s="130"/>
      <c r="OK319" s="130"/>
      <c r="OO319" s="130"/>
      <c r="OS319" s="130"/>
      <c r="OW319" s="130"/>
      <c r="PA319" s="130"/>
      <c r="PE319" s="130"/>
      <c r="PI319" s="130"/>
      <c r="PM319" s="130"/>
      <c r="PQ319" s="130"/>
      <c r="PU319" s="130"/>
      <c r="PY319" s="130"/>
      <c r="QC319" s="130"/>
      <c r="QG319" s="130"/>
      <c r="QK319" s="130"/>
      <c r="QO319" s="130"/>
      <c r="QS319" s="130"/>
      <c r="QW319" s="130"/>
      <c r="RA319" s="130"/>
      <c r="RE319" s="130"/>
      <c r="RI319" s="130"/>
      <c r="RM319" s="130"/>
      <c r="RQ319" s="130"/>
      <c r="RU319" s="130"/>
      <c r="RY319" s="130"/>
      <c r="SC319" s="130"/>
      <c r="SG319" s="130"/>
      <c r="SK319" s="130"/>
      <c r="SO319" s="130"/>
      <c r="SS319" s="130"/>
      <c r="SW319" s="130"/>
      <c r="TA319" s="130"/>
      <c r="TE319" s="130"/>
      <c r="TI319" s="130"/>
      <c r="TM319" s="130"/>
      <c r="TQ319" s="130"/>
      <c r="TU319" s="130"/>
      <c r="TY319" s="130"/>
      <c r="UC319" s="130"/>
      <c r="UG319" s="130"/>
      <c r="UK319" s="130"/>
      <c r="UO319" s="130"/>
      <c r="US319" s="130"/>
      <c r="UW319" s="130"/>
      <c r="VA319" s="130"/>
      <c r="VE319" s="130"/>
      <c r="VI319" s="130"/>
      <c r="VM319" s="130"/>
      <c r="VQ319" s="130"/>
      <c r="VU319" s="130"/>
      <c r="VY319" s="130"/>
      <c r="WC319" s="130"/>
      <c r="WG319" s="130"/>
      <c r="WK319" s="130"/>
      <c r="WO319" s="130"/>
      <c r="WS319" s="130"/>
      <c r="WW319" s="130"/>
      <c r="XA319" s="130"/>
      <c r="XE319" s="130"/>
      <c r="XI319" s="130"/>
      <c r="XM319" s="130"/>
      <c r="XQ319" s="130"/>
      <c r="XU319" s="130"/>
      <c r="XY319" s="130"/>
      <c r="YC319" s="130"/>
      <c r="YG319" s="130"/>
      <c r="YK319" s="130"/>
      <c r="YO319" s="130"/>
      <c r="YS319" s="130"/>
      <c r="YW319" s="130"/>
      <c r="ZA319" s="130"/>
      <c r="ZE319" s="130"/>
      <c r="ZI319" s="130"/>
      <c r="ZM319" s="130"/>
      <c r="ZQ319" s="130"/>
      <c r="ZU319" s="130"/>
      <c r="ZY319" s="130"/>
      <c r="AAC319" s="130"/>
      <c r="AAG319" s="130"/>
      <c r="AAK319" s="130"/>
      <c r="AAO319" s="130"/>
      <c r="AAS319" s="130"/>
      <c r="AAW319" s="130"/>
      <c r="ABA319" s="130"/>
      <c r="ABE319" s="130"/>
      <c r="ABI319" s="130"/>
      <c r="ABM319" s="130"/>
      <c r="ABQ319" s="130"/>
      <c r="ABU319" s="130"/>
      <c r="ABY319" s="130"/>
      <c r="ACC319" s="130"/>
      <c r="ACG319" s="130"/>
      <c r="ACK319" s="130"/>
      <c r="ACO319" s="130"/>
      <c r="ACS319" s="130"/>
      <c r="ACW319" s="130"/>
      <c r="ADA319" s="130"/>
      <c r="ADE319" s="130"/>
      <c r="ADI319" s="130"/>
      <c r="ADM319" s="130"/>
      <c r="ADQ319" s="130"/>
      <c r="ADU319" s="130"/>
      <c r="ADY319" s="130"/>
      <c r="AEC319" s="130"/>
      <c r="AEG319" s="130"/>
      <c r="AEK319" s="130"/>
      <c r="AEO319" s="130"/>
      <c r="AES319" s="130"/>
      <c r="AEW319" s="130"/>
      <c r="AFA319" s="130"/>
      <c r="AFE319" s="130"/>
      <c r="AFI319" s="130"/>
      <c r="AFM319" s="130"/>
      <c r="AFQ319" s="130"/>
      <c r="AFU319" s="130"/>
      <c r="AFY319" s="130"/>
      <c r="AGC319" s="130"/>
      <c r="AGG319" s="130"/>
      <c r="AGK319" s="130"/>
      <c r="AGO319" s="130"/>
      <c r="AGS319" s="130"/>
      <c r="AGW319" s="130"/>
      <c r="AHA319" s="130"/>
      <c r="AHE319" s="130"/>
      <c r="AHI319" s="130"/>
      <c r="AHM319" s="130"/>
      <c r="AHQ319" s="130"/>
      <c r="AHU319" s="130"/>
      <c r="AHY319" s="130"/>
      <c r="AIC319" s="130"/>
      <c r="AIG319" s="130"/>
      <c r="AIK319" s="130"/>
      <c r="AIO319" s="130"/>
      <c r="AIS319" s="130"/>
      <c r="AIW319" s="130"/>
      <c r="AJA319" s="130"/>
      <c r="AJE319" s="130"/>
      <c r="AJI319" s="130"/>
      <c r="AJM319" s="130"/>
      <c r="AJQ319" s="130"/>
      <c r="AJU319" s="130"/>
      <c r="AJY319" s="130"/>
      <c r="AKC319" s="130"/>
      <c r="AKG319" s="130"/>
      <c r="AKK319" s="130"/>
      <c r="AKO319" s="130"/>
      <c r="AKS319" s="130"/>
      <c r="AKW319" s="130"/>
      <c r="ALA319" s="130"/>
      <c r="ALE319" s="130"/>
      <c r="ALI319" s="130"/>
      <c r="ALM319" s="130"/>
      <c r="ALQ319" s="130"/>
      <c r="ALU319" s="130"/>
      <c r="ALY319" s="130"/>
      <c r="AMC319" s="130"/>
      <c r="AMG319" s="130"/>
      <c r="AMK319" s="130"/>
      <c r="AMO319" s="130"/>
      <c r="AMS319" s="130"/>
      <c r="AMW319" s="130"/>
      <c r="ANA319" s="130"/>
      <c r="ANE319" s="130"/>
      <c r="ANI319" s="130"/>
      <c r="ANM319" s="130"/>
      <c r="ANQ319" s="130"/>
      <c r="ANU319" s="130"/>
      <c r="ANY319" s="130"/>
      <c r="AOC319" s="130"/>
      <c r="AOG319" s="130"/>
      <c r="AOK319" s="130"/>
      <c r="AOO319" s="130"/>
      <c r="AOS319" s="130"/>
      <c r="AOW319" s="130"/>
      <c r="APA319" s="130"/>
      <c r="APE319" s="130"/>
      <c r="API319" s="130"/>
      <c r="APM319" s="130"/>
      <c r="APQ319" s="130"/>
      <c r="APU319" s="130"/>
      <c r="APY319" s="130"/>
      <c r="AQC319" s="130"/>
      <c r="AQG319" s="130"/>
      <c r="AQK319" s="130"/>
      <c r="AQO319" s="130"/>
      <c r="AQS319" s="130"/>
      <c r="AQW319" s="130"/>
      <c r="ARA319" s="130"/>
      <c r="ARE319" s="130"/>
      <c r="ARI319" s="130"/>
      <c r="ARM319" s="130"/>
      <c r="ARQ319" s="130"/>
      <c r="ARU319" s="130"/>
      <c r="ARY319" s="130"/>
      <c r="ASC319" s="130"/>
      <c r="ASG319" s="130"/>
      <c r="ASK319" s="130"/>
      <c r="ASO319" s="130"/>
      <c r="ASS319" s="130"/>
      <c r="ASW319" s="130"/>
      <c r="ATA319" s="130"/>
      <c r="ATE319" s="130"/>
      <c r="ATI319" s="130"/>
      <c r="ATM319" s="130"/>
      <c r="ATQ319" s="130"/>
      <c r="ATU319" s="130"/>
      <c r="ATY319" s="130"/>
      <c r="AUC319" s="130"/>
      <c r="AUG319" s="130"/>
      <c r="AUK319" s="130"/>
      <c r="AUO319" s="130"/>
      <c r="AUS319" s="130"/>
      <c r="AUW319" s="130"/>
      <c r="AVA319" s="130"/>
      <c r="AVE319" s="130"/>
      <c r="AVI319" s="130"/>
      <c r="AVM319" s="130"/>
      <c r="AVQ319" s="130"/>
      <c r="AVU319" s="130"/>
      <c r="AVY319" s="130"/>
      <c r="AWC319" s="130"/>
      <c r="AWG319" s="130"/>
      <c r="AWK319" s="130"/>
      <c r="AWO319" s="130"/>
      <c r="AWS319" s="130"/>
      <c r="AWW319" s="130"/>
      <c r="AXA319" s="130"/>
      <c r="AXE319" s="130"/>
      <c r="AXI319" s="130"/>
      <c r="AXM319" s="130"/>
      <c r="AXQ319" s="130"/>
      <c r="AXU319" s="130"/>
      <c r="AXY319" s="130"/>
      <c r="AYC319" s="130"/>
      <c r="AYG319" s="130"/>
      <c r="AYK319" s="130"/>
      <c r="AYO319" s="130"/>
      <c r="AYS319" s="130"/>
      <c r="AYW319" s="130"/>
      <c r="AZA319" s="130"/>
      <c r="AZE319" s="130"/>
      <c r="AZI319" s="130"/>
      <c r="AZM319" s="130"/>
      <c r="AZQ319" s="130"/>
      <c r="AZU319" s="130"/>
      <c r="AZY319" s="130"/>
      <c r="BAC319" s="130"/>
      <c r="BAG319" s="130"/>
      <c r="BAK319" s="130"/>
      <c r="BAO319" s="130"/>
      <c r="BAS319" s="130"/>
      <c r="BAW319" s="130"/>
      <c r="BBA319" s="130"/>
      <c r="BBE319" s="130"/>
      <c r="BBI319" s="130"/>
      <c r="BBM319" s="130"/>
      <c r="BBQ319" s="130"/>
      <c r="BBU319" s="130"/>
      <c r="BBY319" s="130"/>
      <c r="BCC319" s="130"/>
      <c r="BCG319" s="130"/>
      <c r="BCK319" s="130"/>
      <c r="BCO319" s="130"/>
      <c r="BCS319" s="130"/>
      <c r="BCW319" s="130"/>
      <c r="BDA319" s="130"/>
      <c r="BDE319" s="130"/>
      <c r="BDI319" s="130"/>
      <c r="BDM319" s="130"/>
      <c r="BDQ319" s="130"/>
      <c r="BDU319" s="130"/>
      <c r="BDY319" s="130"/>
      <c r="BEC319" s="130"/>
      <c r="BEG319" s="130"/>
      <c r="BEK319" s="130"/>
      <c r="BEO319" s="130"/>
      <c r="BES319" s="130"/>
      <c r="BEW319" s="130"/>
      <c r="BFA319" s="130"/>
      <c r="BFE319" s="130"/>
      <c r="BFI319" s="130"/>
      <c r="BFM319" s="130"/>
      <c r="BFQ319" s="130"/>
      <c r="BFU319" s="130"/>
      <c r="BFY319" s="130"/>
      <c r="BGC319" s="130"/>
      <c r="BGG319" s="130"/>
      <c r="BGK319" s="130"/>
      <c r="BGO319" s="130"/>
      <c r="BGS319" s="130"/>
      <c r="BGW319" s="130"/>
      <c r="BHA319" s="130"/>
      <c r="BHE319" s="130"/>
      <c r="BHI319" s="130"/>
      <c r="BHM319" s="130"/>
      <c r="BHQ319" s="130"/>
      <c r="BHU319" s="130"/>
      <c r="BHY319" s="130"/>
      <c r="BIC319" s="130"/>
      <c r="BIG319" s="130"/>
      <c r="BIK319" s="130"/>
      <c r="BIO319" s="130"/>
      <c r="BIS319" s="130"/>
      <c r="BIW319" s="130"/>
      <c r="BJA319" s="130"/>
      <c r="BJE319" s="130"/>
      <c r="BJI319" s="130"/>
      <c r="BJM319" s="130"/>
      <c r="BJQ319" s="130"/>
      <c r="BJU319" s="130"/>
      <c r="BJY319" s="130"/>
      <c r="BKC319" s="130"/>
      <c r="BKG319" s="130"/>
      <c r="BKK319" s="130"/>
      <c r="BKO319" s="130"/>
      <c r="BKS319" s="130"/>
      <c r="BKW319" s="130"/>
      <c r="BLA319" s="130"/>
      <c r="BLE319" s="130"/>
      <c r="BLI319" s="130"/>
      <c r="BLM319" s="130"/>
      <c r="BLQ319" s="130"/>
      <c r="BLU319" s="130"/>
      <c r="BLY319" s="130"/>
      <c r="BMC319" s="130"/>
      <c r="BMG319" s="130"/>
      <c r="BMK319" s="130"/>
      <c r="BMO319" s="130"/>
      <c r="BMS319" s="130"/>
      <c r="BMW319" s="130"/>
      <c r="BNA319" s="130"/>
      <c r="BNE319" s="130"/>
      <c r="BNI319" s="130"/>
      <c r="BNM319" s="130"/>
      <c r="BNQ319" s="130"/>
      <c r="BNU319" s="130"/>
      <c r="BNY319" s="130"/>
      <c r="BOC319" s="130"/>
      <c r="BOG319" s="130"/>
      <c r="BOK319" s="130"/>
      <c r="BOO319" s="130"/>
      <c r="BOS319" s="130"/>
      <c r="BOW319" s="130"/>
      <c r="BPA319" s="130"/>
      <c r="BPE319" s="130"/>
      <c r="BPI319" s="130"/>
      <c r="BPM319" s="130"/>
      <c r="BPQ319" s="130"/>
      <c r="BPU319" s="130"/>
      <c r="BPY319" s="130"/>
      <c r="BQC319" s="130"/>
      <c r="BQG319" s="130"/>
      <c r="BQK319" s="130"/>
      <c r="BQO319" s="130"/>
      <c r="BQS319" s="130"/>
      <c r="BQW319" s="130"/>
      <c r="BRA319" s="130"/>
      <c r="BRE319" s="130"/>
      <c r="BRI319" s="130"/>
      <c r="BRM319" s="130"/>
      <c r="BRQ319" s="130"/>
      <c r="BRU319" s="130"/>
      <c r="BRY319" s="130"/>
      <c r="BSC319" s="130"/>
      <c r="BSG319" s="130"/>
      <c r="BSK319" s="130"/>
      <c r="BSO319" s="130"/>
      <c r="BSS319" s="130"/>
      <c r="BSW319" s="130"/>
      <c r="BTA319" s="130"/>
      <c r="BTE319" s="130"/>
      <c r="BTI319" s="130"/>
      <c r="BTM319" s="130"/>
      <c r="BTQ319" s="130"/>
      <c r="BTU319" s="130"/>
      <c r="BTY319" s="130"/>
      <c r="BUC319" s="130"/>
      <c r="BUG319" s="130"/>
      <c r="BUK319" s="130"/>
      <c r="BUO319" s="130"/>
      <c r="BUS319" s="130"/>
      <c r="BUW319" s="130"/>
      <c r="BVA319" s="130"/>
      <c r="BVE319" s="130"/>
      <c r="BVI319" s="130"/>
      <c r="BVM319" s="130"/>
      <c r="BVQ319" s="130"/>
      <c r="BVU319" s="130"/>
      <c r="BVY319" s="130"/>
      <c r="BWC319" s="130"/>
      <c r="BWG319" s="130"/>
      <c r="BWK319" s="130"/>
      <c r="BWO319" s="130"/>
      <c r="BWS319" s="130"/>
      <c r="BWW319" s="130"/>
      <c r="BXA319" s="130"/>
      <c r="BXE319" s="130"/>
      <c r="BXI319" s="130"/>
      <c r="BXM319" s="130"/>
      <c r="BXQ319" s="130"/>
      <c r="BXU319" s="130"/>
      <c r="BXY319" s="130"/>
      <c r="BYC319" s="130"/>
      <c r="BYG319" s="130"/>
      <c r="BYK319" s="130"/>
      <c r="BYO319" s="130"/>
      <c r="BYS319" s="130"/>
      <c r="BYW319" s="130"/>
      <c r="BZA319" s="130"/>
      <c r="BZE319" s="130"/>
      <c r="BZI319" s="130"/>
      <c r="BZM319" s="130"/>
      <c r="BZQ319" s="130"/>
      <c r="BZU319" s="130"/>
      <c r="BZY319" s="130"/>
      <c r="CAC319" s="130"/>
      <c r="CAG319" s="130"/>
      <c r="CAK319" s="130"/>
      <c r="CAO319" s="130"/>
      <c r="CAS319" s="130"/>
      <c r="CAW319" s="130"/>
      <c r="CBA319" s="130"/>
      <c r="CBE319" s="130"/>
      <c r="CBI319" s="130"/>
      <c r="CBM319" s="130"/>
      <c r="CBQ319" s="130"/>
      <c r="CBU319" s="130"/>
      <c r="CBY319" s="130"/>
      <c r="CCC319" s="130"/>
      <c r="CCG319" s="130"/>
      <c r="CCK319" s="130"/>
      <c r="CCO319" s="130"/>
      <c r="CCS319" s="130"/>
      <c r="CCW319" s="130"/>
      <c r="CDA319" s="130"/>
      <c r="CDE319" s="130"/>
      <c r="CDI319" s="130"/>
      <c r="CDM319" s="130"/>
      <c r="CDQ319" s="130"/>
      <c r="CDU319" s="130"/>
      <c r="CDY319" s="130"/>
      <c r="CEC319" s="130"/>
      <c r="CEG319" s="130"/>
      <c r="CEK319" s="130"/>
      <c r="CEO319" s="130"/>
      <c r="CES319" s="130"/>
      <c r="CEW319" s="130"/>
      <c r="CFA319" s="130"/>
      <c r="CFE319" s="130"/>
      <c r="CFI319" s="130"/>
      <c r="CFM319" s="130"/>
      <c r="CFQ319" s="130"/>
      <c r="CFU319" s="130"/>
      <c r="CFY319" s="130"/>
      <c r="CGC319" s="130"/>
      <c r="CGG319" s="130"/>
      <c r="CGK319" s="130"/>
      <c r="CGO319" s="130"/>
      <c r="CGS319" s="130"/>
      <c r="CGW319" s="130"/>
      <c r="CHA319" s="130"/>
      <c r="CHE319" s="130"/>
      <c r="CHI319" s="130"/>
      <c r="CHM319" s="130"/>
      <c r="CHQ319" s="130"/>
      <c r="CHU319" s="130"/>
      <c r="CHY319" s="130"/>
      <c r="CIC319" s="130"/>
      <c r="CIG319" s="130"/>
      <c r="CIK319" s="130"/>
      <c r="CIO319" s="130"/>
      <c r="CIS319" s="130"/>
      <c r="CIW319" s="130"/>
      <c r="CJA319" s="130"/>
      <c r="CJE319" s="130"/>
      <c r="CJI319" s="130"/>
      <c r="CJM319" s="130"/>
      <c r="CJQ319" s="130"/>
      <c r="CJU319" s="130"/>
      <c r="CJY319" s="130"/>
      <c r="CKC319" s="130"/>
      <c r="CKG319" s="130"/>
      <c r="CKK319" s="130"/>
      <c r="CKO319" s="130"/>
      <c r="CKS319" s="130"/>
      <c r="CKW319" s="130"/>
      <c r="CLA319" s="130"/>
      <c r="CLE319" s="130"/>
      <c r="CLI319" s="130"/>
      <c r="CLM319" s="130"/>
      <c r="CLQ319" s="130"/>
      <c r="CLU319" s="130"/>
      <c r="CLY319" s="130"/>
      <c r="CMC319" s="130"/>
      <c r="CMG319" s="130"/>
      <c r="CMK319" s="130"/>
      <c r="CMO319" s="130"/>
      <c r="CMS319" s="130"/>
      <c r="CMW319" s="130"/>
      <c r="CNA319" s="130"/>
      <c r="CNE319" s="130"/>
      <c r="CNI319" s="130"/>
      <c r="CNM319" s="130"/>
      <c r="CNQ319" s="130"/>
      <c r="CNU319" s="130"/>
      <c r="CNY319" s="130"/>
      <c r="COC319" s="130"/>
      <c r="COG319" s="130"/>
      <c r="COK319" s="130"/>
      <c r="COO319" s="130"/>
      <c r="COS319" s="130"/>
      <c r="COW319" s="130"/>
      <c r="CPA319" s="130"/>
      <c r="CPE319" s="130"/>
      <c r="CPI319" s="130"/>
      <c r="CPM319" s="130"/>
      <c r="CPQ319" s="130"/>
      <c r="CPU319" s="130"/>
      <c r="CPY319" s="130"/>
      <c r="CQC319" s="130"/>
      <c r="CQG319" s="130"/>
      <c r="CQK319" s="130"/>
      <c r="CQO319" s="130"/>
      <c r="CQS319" s="130"/>
      <c r="CQW319" s="130"/>
      <c r="CRA319" s="130"/>
      <c r="CRE319" s="130"/>
      <c r="CRI319" s="130"/>
      <c r="CRM319" s="130"/>
      <c r="CRQ319" s="130"/>
      <c r="CRU319" s="130"/>
      <c r="CRY319" s="130"/>
      <c r="CSC319" s="130"/>
      <c r="CSG319" s="130"/>
      <c r="CSK319" s="130"/>
      <c r="CSO319" s="130"/>
      <c r="CSS319" s="130"/>
      <c r="CSW319" s="130"/>
      <c r="CTA319" s="130"/>
      <c r="CTE319" s="130"/>
      <c r="CTI319" s="130"/>
      <c r="CTM319" s="130"/>
      <c r="CTQ319" s="130"/>
      <c r="CTU319" s="130"/>
      <c r="CTY319" s="130"/>
      <c r="CUC319" s="130"/>
      <c r="CUG319" s="130"/>
      <c r="CUK319" s="130"/>
      <c r="CUO319" s="130"/>
      <c r="CUS319" s="130"/>
      <c r="CUW319" s="130"/>
      <c r="CVA319" s="130"/>
      <c r="CVE319" s="130"/>
      <c r="CVI319" s="130"/>
      <c r="CVM319" s="130"/>
      <c r="CVQ319" s="130"/>
      <c r="CVU319" s="130"/>
      <c r="CVY319" s="130"/>
      <c r="CWC319" s="130"/>
      <c r="CWG319" s="130"/>
      <c r="CWK319" s="130"/>
      <c r="CWO319" s="130"/>
      <c r="CWS319" s="130"/>
      <c r="CWW319" s="130"/>
      <c r="CXA319" s="130"/>
      <c r="CXE319" s="130"/>
      <c r="CXI319" s="130"/>
      <c r="CXM319" s="130"/>
      <c r="CXQ319" s="130"/>
      <c r="CXU319" s="130"/>
      <c r="CXY319" s="130"/>
      <c r="CYC319" s="130"/>
      <c r="CYG319" s="130"/>
      <c r="CYK319" s="130"/>
      <c r="CYO319" s="130"/>
      <c r="CYS319" s="130"/>
      <c r="CYW319" s="130"/>
      <c r="CZA319" s="130"/>
      <c r="CZE319" s="130"/>
      <c r="CZI319" s="130"/>
      <c r="CZM319" s="130"/>
      <c r="CZQ319" s="130"/>
      <c r="CZU319" s="130"/>
      <c r="CZY319" s="130"/>
      <c r="DAC319" s="130"/>
      <c r="DAG319" s="130"/>
      <c r="DAK319" s="130"/>
      <c r="DAO319" s="130"/>
      <c r="DAS319" s="130"/>
      <c r="DAW319" s="130"/>
      <c r="DBA319" s="130"/>
      <c r="DBE319" s="130"/>
      <c r="DBI319" s="130"/>
      <c r="DBM319" s="130"/>
      <c r="DBQ319" s="130"/>
      <c r="DBU319" s="130"/>
      <c r="DBY319" s="130"/>
      <c r="DCC319" s="130"/>
      <c r="DCG319" s="130"/>
      <c r="DCK319" s="130"/>
      <c r="DCO319" s="130"/>
      <c r="DCS319" s="130"/>
      <c r="DCW319" s="130"/>
      <c r="DDA319" s="130"/>
      <c r="DDE319" s="130"/>
      <c r="DDI319" s="130"/>
      <c r="DDM319" s="130"/>
      <c r="DDQ319" s="130"/>
      <c r="DDU319" s="130"/>
      <c r="DDY319" s="130"/>
      <c r="DEC319" s="130"/>
      <c r="DEG319" s="130"/>
      <c r="DEK319" s="130"/>
      <c r="DEO319" s="130"/>
      <c r="DES319" s="130"/>
      <c r="DEW319" s="130"/>
      <c r="DFA319" s="130"/>
      <c r="DFE319" s="130"/>
      <c r="DFI319" s="130"/>
      <c r="DFM319" s="130"/>
      <c r="DFQ319" s="130"/>
      <c r="DFU319" s="130"/>
      <c r="DFY319" s="130"/>
      <c r="DGC319" s="130"/>
      <c r="DGG319" s="130"/>
      <c r="DGK319" s="130"/>
      <c r="DGO319" s="130"/>
      <c r="DGS319" s="130"/>
      <c r="DGW319" s="130"/>
      <c r="DHA319" s="130"/>
      <c r="DHE319" s="130"/>
      <c r="DHI319" s="130"/>
      <c r="DHM319" s="130"/>
      <c r="DHQ319" s="130"/>
      <c r="DHU319" s="130"/>
      <c r="DHY319" s="130"/>
      <c r="DIC319" s="130"/>
      <c r="DIG319" s="130"/>
      <c r="DIK319" s="130"/>
      <c r="DIO319" s="130"/>
      <c r="DIS319" s="130"/>
      <c r="DIW319" s="130"/>
      <c r="DJA319" s="130"/>
      <c r="DJE319" s="130"/>
      <c r="DJI319" s="130"/>
      <c r="DJM319" s="130"/>
      <c r="DJQ319" s="130"/>
      <c r="DJU319" s="130"/>
      <c r="DJY319" s="130"/>
      <c r="DKC319" s="130"/>
      <c r="DKG319" s="130"/>
      <c r="DKK319" s="130"/>
      <c r="DKO319" s="130"/>
      <c r="DKS319" s="130"/>
      <c r="DKW319" s="130"/>
      <c r="DLA319" s="130"/>
      <c r="DLE319" s="130"/>
      <c r="DLI319" s="130"/>
      <c r="DLM319" s="130"/>
      <c r="DLQ319" s="130"/>
      <c r="DLU319" s="130"/>
      <c r="DLY319" s="130"/>
      <c r="DMC319" s="130"/>
      <c r="DMG319" s="130"/>
      <c r="DMK319" s="130"/>
      <c r="DMO319" s="130"/>
      <c r="DMS319" s="130"/>
      <c r="DMW319" s="130"/>
      <c r="DNA319" s="130"/>
      <c r="DNE319" s="130"/>
      <c r="DNI319" s="130"/>
      <c r="DNM319" s="130"/>
      <c r="DNQ319" s="130"/>
      <c r="DNU319" s="130"/>
      <c r="DNY319" s="130"/>
      <c r="DOC319" s="130"/>
      <c r="DOG319" s="130"/>
      <c r="DOK319" s="130"/>
      <c r="DOO319" s="130"/>
      <c r="DOS319" s="130"/>
      <c r="DOW319" s="130"/>
      <c r="DPA319" s="130"/>
      <c r="DPE319" s="130"/>
      <c r="DPI319" s="130"/>
      <c r="DPM319" s="130"/>
      <c r="DPQ319" s="130"/>
      <c r="DPU319" s="130"/>
      <c r="DPY319" s="130"/>
      <c r="DQC319" s="130"/>
      <c r="DQG319" s="130"/>
      <c r="DQK319" s="130"/>
      <c r="DQO319" s="130"/>
      <c r="DQS319" s="130"/>
      <c r="DQW319" s="130"/>
      <c r="DRA319" s="130"/>
      <c r="DRE319" s="130"/>
      <c r="DRI319" s="130"/>
      <c r="DRM319" s="130"/>
      <c r="DRQ319" s="130"/>
      <c r="DRU319" s="130"/>
      <c r="DRY319" s="130"/>
      <c r="DSC319" s="130"/>
      <c r="DSG319" s="130"/>
      <c r="DSK319" s="130"/>
      <c r="DSO319" s="130"/>
      <c r="DSS319" s="130"/>
      <c r="DSW319" s="130"/>
      <c r="DTA319" s="130"/>
      <c r="DTE319" s="130"/>
      <c r="DTI319" s="130"/>
      <c r="DTM319" s="130"/>
      <c r="DTQ319" s="130"/>
      <c r="DTU319" s="130"/>
      <c r="DTY319" s="130"/>
      <c r="DUC319" s="130"/>
      <c r="DUG319" s="130"/>
      <c r="DUK319" s="130"/>
      <c r="DUO319" s="130"/>
      <c r="DUS319" s="130"/>
      <c r="DUW319" s="130"/>
      <c r="DVA319" s="130"/>
      <c r="DVE319" s="130"/>
      <c r="DVI319" s="130"/>
      <c r="DVM319" s="130"/>
      <c r="DVQ319" s="130"/>
      <c r="DVU319" s="130"/>
      <c r="DVY319" s="130"/>
      <c r="DWC319" s="130"/>
      <c r="DWG319" s="130"/>
      <c r="DWK319" s="130"/>
      <c r="DWO319" s="130"/>
      <c r="DWS319" s="130"/>
      <c r="DWW319" s="130"/>
      <c r="DXA319" s="130"/>
      <c r="DXE319" s="130"/>
      <c r="DXI319" s="130"/>
      <c r="DXM319" s="130"/>
      <c r="DXQ319" s="130"/>
      <c r="DXU319" s="130"/>
      <c r="DXY319" s="130"/>
      <c r="DYC319" s="130"/>
      <c r="DYG319" s="130"/>
      <c r="DYK319" s="130"/>
      <c r="DYO319" s="130"/>
      <c r="DYS319" s="130"/>
      <c r="DYW319" s="130"/>
      <c r="DZA319" s="130"/>
      <c r="DZE319" s="130"/>
      <c r="DZI319" s="130"/>
      <c r="DZM319" s="130"/>
      <c r="DZQ319" s="130"/>
      <c r="DZU319" s="130"/>
      <c r="DZY319" s="130"/>
      <c r="EAC319" s="130"/>
      <c r="EAG319" s="130"/>
      <c r="EAK319" s="130"/>
      <c r="EAO319" s="130"/>
      <c r="EAS319" s="130"/>
      <c r="EAW319" s="130"/>
      <c r="EBA319" s="130"/>
      <c r="EBE319" s="130"/>
      <c r="EBI319" s="130"/>
      <c r="EBM319" s="130"/>
      <c r="EBQ319" s="130"/>
      <c r="EBU319" s="130"/>
      <c r="EBY319" s="130"/>
      <c r="ECC319" s="130"/>
      <c r="ECG319" s="130"/>
      <c r="ECK319" s="130"/>
      <c r="ECO319" s="130"/>
      <c r="ECS319" s="130"/>
      <c r="ECW319" s="130"/>
      <c r="EDA319" s="130"/>
      <c r="EDE319" s="130"/>
      <c r="EDI319" s="130"/>
      <c r="EDM319" s="130"/>
      <c r="EDQ319" s="130"/>
      <c r="EDU319" s="130"/>
      <c r="EDY319" s="130"/>
      <c r="EEC319" s="130"/>
      <c r="EEG319" s="130"/>
      <c r="EEK319" s="130"/>
      <c r="EEO319" s="130"/>
      <c r="EES319" s="130"/>
      <c r="EEW319" s="130"/>
      <c r="EFA319" s="130"/>
      <c r="EFE319" s="130"/>
      <c r="EFI319" s="130"/>
      <c r="EFM319" s="130"/>
      <c r="EFQ319" s="130"/>
      <c r="EFU319" s="130"/>
      <c r="EFY319" s="130"/>
      <c r="EGC319" s="130"/>
      <c r="EGG319" s="130"/>
      <c r="EGK319" s="130"/>
      <c r="EGO319" s="130"/>
      <c r="EGS319" s="130"/>
      <c r="EGW319" s="130"/>
      <c r="EHA319" s="130"/>
      <c r="EHE319" s="130"/>
      <c r="EHI319" s="130"/>
      <c r="EHM319" s="130"/>
      <c r="EHQ319" s="130"/>
      <c r="EHU319" s="130"/>
      <c r="EHY319" s="130"/>
      <c r="EIC319" s="130"/>
      <c r="EIG319" s="130"/>
      <c r="EIK319" s="130"/>
      <c r="EIO319" s="130"/>
      <c r="EIS319" s="130"/>
      <c r="EIW319" s="130"/>
      <c r="EJA319" s="130"/>
      <c r="EJE319" s="130"/>
      <c r="EJI319" s="130"/>
      <c r="EJM319" s="130"/>
      <c r="EJQ319" s="130"/>
      <c r="EJU319" s="130"/>
      <c r="EJY319" s="130"/>
      <c r="EKC319" s="130"/>
      <c r="EKG319" s="130"/>
      <c r="EKK319" s="130"/>
      <c r="EKO319" s="130"/>
      <c r="EKS319" s="130"/>
      <c r="EKW319" s="130"/>
      <c r="ELA319" s="130"/>
      <c r="ELE319" s="130"/>
      <c r="ELI319" s="130"/>
      <c r="ELM319" s="130"/>
      <c r="ELQ319" s="130"/>
      <c r="ELU319" s="130"/>
      <c r="ELY319" s="130"/>
      <c r="EMC319" s="130"/>
      <c r="EMG319" s="130"/>
      <c r="EMK319" s="130"/>
      <c r="EMO319" s="130"/>
      <c r="EMS319" s="130"/>
      <c r="EMW319" s="130"/>
      <c r="ENA319" s="130"/>
      <c r="ENE319" s="130"/>
      <c r="ENI319" s="130"/>
      <c r="ENM319" s="130"/>
      <c r="ENQ319" s="130"/>
      <c r="ENU319" s="130"/>
      <c r="ENY319" s="130"/>
      <c r="EOC319" s="130"/>
      <c r="EOG319" s="130"/>
      <c r="EOK319" s="130"/>
      <c r="EOO319" s="130"/>
      <c r="EOS319" s="130"/>
      <c r="EOW319" s="130"/>
      <c r="EPA319" s="130"/>
      <c r="EPE319" s="130"/>
      <c r="EPI319" s="130"/>
      <c r="EPM319" s="130"/>
      <c r="EPQ319" s="130"/>
      <c r="EPU319" s="130"/>
      <c r="EPY319" s="130"/>
      <c r="EQC319" s="130"/>
      <c r="EQG319" s="130"/>
      <c r="EQK319" s="130"/>
      <c r="EQO319" s="130"/>
      <c r="EQS319" s="130"/>
      <c r="EQW319" s="130"/>
      <c r="ERA319" s="130"/>
      <c r="ERE319" s="130"/>
      <c r="ERI319" s="130"/>
      <c r="ERM319" s="130"/>
      <c r="ERQ319" s="130"/>
      <c r="ERU319" s="130"/>
      <c r="ERY319" s="130"/>
      <c r="ESC319" s="130"/>
      <c r="ESG319" s="130"/>
      <c r="ESK319" s="130"/>
      <c r="ESO319" s="130"/>
      <c r="ESS319" s="130"/>
      <c r="ESW319" s="130"/>
      <c r="ETA319" s="130"/>
      <c r="ETE319" s="130"/>
      <c r="ETI319" s="130"/>
      <c r="ETM319" s="130"/>
      <c r="ETQ319" s="130"/>
      <c r="ETU319" s="130"/>
      <c r="ETY319" s="130"/>
      <c r="EUC319" s="130"/>
      <c r="EUG319" s="130"/>
      <c r="EUK319" s="130"/>
      <c r="EUO319" s="130"/>
      <c r="EUS319" s="130"/>
      <c r="EUW319" s="130"/>
      <c r="EVA319" s="130"/>
      <c r="EVE319" s="130"/>
      <c r="EVI319" s="130"/>
      <c r="EVM319" s="130"/>
      <c r="EVQ319" s="130"/>
      <c r="EVU319" s="130"/>
      <c r="EVY319" s="130"/>
      <c r="EWC319" s="130"/>
      <c r="EWG319" s="130"/>
      <c r="EWK319" s="130"/>
      <c r="EWO319" s="130"/>
      <c r="EWS319" s="130"/>
      <c r="EWW319" s="130"/>
      <c r="EXA319" s="130"/>
      <c r="EXE319" s="130"/>
      <c r="EXI319" s="130"/>
      <c r="EXM319" s="130"/>
      <c r="EXQ319" s="130"/>
      <c r="EXU319" s="130"/>
      <c r="EXY319" s="130"/>
      <c r="EYC319" s="130"/>
      <c r="EYG319" s="130"/>
      <c r="EYK319" s="130"/>
      <c r="EYO319" s="130"/>
      <c r="EYS319" s="130"/>
      <c r="EYW319" s="130"/>
      <c r="EZA319" s="130"/>
      <c r="EZE319" s="130"/>
      <c r="EZI319" s="130"/>
      <c r="EZM319" s="130"/>
      <c r="EZQ319" s="130"/>
      <c r="EZU319" s="130"/>
      <c r="EZY319" s="130"/>
      <c r="FAC319" s="130"/>
      <c r="FAG319" s="130"/>
      <c r="FAK319" s="130"/>
      <c r="FAO319" s="130"/>
      <c r="FAS319" s="130"/>
      <c r="FAW319" s="130"/>
      <c r="FBA319" s="130"/>
      <c r="FBE319" s="130"/>
      <c r="FBI319" s="130"/>
      <c r="FBM319" s="130"/>
      <c r="FBQ319" s="130"/>
      <c r="FBU319" s="130"/>
      <c r="FBY319" s="130"/>
      <c r="FCC319" s="130"/>
      <c r="FCG319" s="130"/>
      <c r="FCK319" s="130"/>
      <c r="FCO319" s="130"/>
      <c r="FCS319" s="130"/>
      <c r="FCW319" s="130"/>
      <c r="FDA319" s="130"/>
      <c r="FDE319" s="130"/>
      <c r="FDI319" s="130"/>
      <c r="FDM319" s="130"/>
      <c r="FDQ319" s="130"/>
      <c r="FDU319" s="130"/>
      <c r="FDY319" s="130"/>
      <c r="FEC319" s="130"/>
      <c r="FEG319" s="130"/>
      <c r="FEK319" s="130"/>
      <c r="FEO319" s="130"/>
      <c r="FES319" s="130"/>
      <c r="FEW319" s="130"/>
      <c r="FFA319" s="130"/>
      <c r="FFE319" s="130"/>
      <c r="FFI319" s="130"/>
      <c r="FFM319" s="130"/>
      <c r="FFQ319" s="130"/>
      <c r="FFU319" s="130"/>
      <c r="FFY319" s="130"/>
      <c r="FGC319" s="130"/>
      <c r="FGG319" s="130"/>
      <c r="FGK319" s="130"/>
      <c r="FGO319" s="130"/>
      <c r="FGS319" s="130"/>
      <c r="FGW319" s="130"/>
      <c r="FHA319" s="130"/>
      <c r="FHE319" s="130"/>
      <c r="FHI319" s="130"/>
      <c r="FHM319" s="130"/>
      <c r="FHQ319" s="130"/>
      <c r="FHU319" s="130"/>
      <c r="FHY319" s="130"/>
      <c r="FIC319" s="130"/>
      <c r="FIG319" s="130"/>
      <c r="FIK319" s="130"/>
      <c r="FIO319" s="130"/>
      <c r="FIS319" s="130"/>
      <c r="FIW319" s="130"/>
      <c r="FJA319" s="130"/>
      <c r="FJE319" s="130"/>
      <c r="FJI319" s="130"/>
      <c r="FJM319" s="130"/>
      <c r="FJQ319" s="130"/>
      <c r="FJU319" s="130"/>
      <c r="FJY319" s="130"/>
      <c r="FKC319" s="130"/>
      <c r="FKG319" s="130"/>
      <c r="FKK319" s="130"/>
      <c r="FKO319" s="130"/>
      <c r="FKS319" s="130"/>
      <c r="FKW319" s="130"/>
      <c r="FLA319" s="130"/>
      <c r="FLE319" s="130"/>
      <c r="FLI319" s="130"/>
      <c r="FLM319" s="130"/>
      <c r="FLQ319" s="130"/>
      <c r="FLU319" s="130"/>
      <c r="FLY319" s="130"/>
      <c r="FMC319" s="130"/>
      <c r="FMG319" s="130"/>
      <c r="FMK319" s="130"/>
      <c r="FMO319" s="130"/>
      <c r="FMS319" s="130"/>
      <c r="FMW319" s="130"/>
      <c r="FNA319" s="130"/>
      <c r="FNE319" s="130"/>
      <c r="FNI319" s="130"/>
      <c r="FNM319" s="130"/>
      <c r="FNQ319" s="130"/>
      <c r="FNU319" s="130"/>
      <c r="FNY319" s="130"/>
      <c r="FOC319" s="130"/>
      <c r="FOG319" s="130"/>
      <c r="FOK319" s="130"/>
      <c r="FOO319" s="130"/>
      <c r="FOS319" s="130"/>
      <c r="FOW319" s="130"/>
      <c r="FPA319" s="130"/>
      <c r="FPE319" s="130"/>
      <c r="FPI319" s="130"/>
      <c r="FPM319" s="130"/>
      <c r="FPQ319" s="130"/>
      <c r="FPU319" s="130"/>
      <c r="FPY319" s="130"/>
      <c r="FQC319" s="130"/>
      <c r="FQG319" s="130"/>
      <c r="FQK319" s="130"/>
      <c r="FQO319" s="130"/>
      <c r="FQS319" s="130"/>
      <c r="FQW319" s="130"/>
      <c r="FRA319" s="130"/>
      <c r="FRE319" s="130"/>
      <c r="FRI319" s="130"/>
      <c r="FRM319" s="130"/>
      <c r="FRQ319" s="130"/>
      <c r="FRU319" s="130"/>
      <c r="FRY319" s="130"/>
      <c r="FSC319" s="130"/>
      <c r="FSG319" s="130"/>
      <c r="FSK319" s="130"/>
      <c r="FSO319" s="130"/>
      <c r="FSS319" s="130"/>
      <c r="FSW319" s="130"/>
      <c r="FTA319" s="130"/>
      <c r="FTE319" s="130"/>
      <c r="FTI319" s="130"/>
      <c r="FTM319" s="130"/>
      <c r="FTQ319" s="130"/>
      <c r="FTU319" s="130"/>
      <c r="FTY319" s="130"/>
      <c r="FUC319" s="130"/>
      <c r="FUG319" s="130"/>
      <c r="FUK319" s="130"/>
      <c r="FUO319" s="130"/>
      <c r="FUS319" s="130"/>
      <c r="FUW319" s="130"/>
      <c r="FVA319" s="130"/>
      <c r="FVE319" s="130"/>
      <c r="FVI319" s="130"/>
      <c r="FVM319" s="130"/>
      <c r="FVQ319" s="130"/>
      <c r="FVU319" s="130"/>
      <c r="FVY319" s="130"/>
      <c r="FWC319" s="130"/>
      <c r="FWG319" s="130"/>
      <c r="FWK319" s="130"/>
      <c r="FWO319" s="130"/>
      <c r="FWS319" s="130"/>
      <c r="FWW319" s="130"/>
      <c r="FXA319" s="130"/>
      <c r="FXE319" s="130"/>
      <c r="FXI319" s="130"/>
      <c r="FXM319" s="130"/>
      <c r="FXQ319" s="130"/>
      <c r="FXU319" s="130"/>
      <c r="FXY319" s="130"/>
      <c r="FYC319" s="130"/>
      <c r="FYG319" s="130"/>
      <c r="FYK319" s="130"/>
      <c r="FYO319" s="130"/>
      <c r="FYS319" s="130"/>
      <c r="FYW319" s="130"/>
      <c r="FZA319" s="130"/>
      <c r="FZE319" s="130"/>
      <c r="FZI319" s="130"/>
      <c r="FZM319" s="130"/>
      <c r="FZQ319" s="130"/>
      <c r="FZU319" s="130"/>
      <c r="FZY319" s="130"/>
      <c r="GAC319" s="130"/>
      <c r="GAG319" s="130"/>
      <c r="GAK319" s="130"/>
      <c r="GAO319" s="130"/>
      <c r="GAS319" s="130"/>
      <c r="GAW319" s="130"/>
      <c r="GBA319" s="130"/>
      <c r="GBE319" s="130"/>
      <c r="GBI319" s="130"/>
      <c r="GBM319" s="130"/>
      <c r="GBQ319" s="130"/>
      <c r="GBU319" s="130"/>
      <c r="GBY319" s="130"/>
      <c r="GCC319" s="130"/>
      <c r="GCG319" s="130"/>
      <c r="GCK319" s="130"/>
      <c r="GCO319" s="130"/>
      <c r="GCS319" s="130"/>
      <c r="GCW319" s="130"/>
      <c r="GDA319" s="130"/>
      <c r="GDE319" s="130"/>
      <c r="GDI319" s="130"/>
      <c r="GDM319" s="130"/>
      <c r="GDQ319" s="130"/>
      <c r="GDU319" s="130"/>
      <c r="GDY319" s="130"/>
      <c r="GEC319" s="130"/>
      <c r="GEG319" s="130"/>
      <c r="GEK319" s="130"/>
      <c r="GEO319" s="130"/>
      <c r="GES319" s="130"/>
      <c r="GEW319" s="130"/>
      <c r="GFA319" s="130"/>
      <c r="GFE319" s="130"/>
      <c r="GFI319" s="130"/>
      <c r="GFM319" s="130"/>
      <c r="GFQ319" s="130"/>
      <c r="GFU319" s="130"/>
      <c r="GFY319" s="130"/>
      <c r="GGC319" s="130"/>
      <c r="GGG319" s="130"/>
      <c r="GGK319" s="130"/>
      <c r="GGO319" s="130"/>
      <c r="GGS319" s="130"/>
      <c r="GGW319" s="130"/>
      <c r="GHA319" s="130"/>
      <c r="GHE319" s="130"/>
      <c r="GHI319" s="130"/>
      <c r="GHM319" s="130"/>
      <c r="GHQ319" s="130"/>
      <c r="GHU319" s="130"/>
      <c r="GHY319" s="130"/>
      <c r="GIC319" s="130"/>
      <c r="GIG319" s="130"/>
      <c r="GIK319" s="130"/>
      <c r="GIO319" s="130"/>
      <c r="GIS319" s="130"/>
      <c r="GIW319" s="130"/>
      <c r="GJA319" s="130"/>
      <c r="GJE319" s="130"/>
      <c r="GJI319" s="130"/>
      <c r="GJM319" s="130"/>
      <c r="GJQ319" s="130"/>
      <c r="GJU319" s="130"/>
      <c r="GJY319" s="130"/>
      <c r="GKC319" s="130"/>
      <c r="GKG319" s="130"/>
      <c r="GKK319" s="130"/>
      <c r="GKO319" s="130"/>
      <c r="GKS319" s="130"/>
      <c r="GKW319" s="130"/>
      <c r="GLA319" s="130"/>
      <c r="GLE319" s="130"/>
      <c r="GLI319" s="130"/>
      <c r="GLM319" s="130"/>
      <c r="GLQ319" s="130"/>
      <c r="GLU319" s="130"/>
      <c r="GLY319" s="130"/>
      <c r="GMC319" s="130"/>
      <c r="GMG319" s="130"/>
      <c r="GMK319" s="130"/>
      <c r="GMO319" s="130"/>
      <c r="GMS319" s="130"/>
      <c r="GMW319" s="130"/>
      <c r="GNA319" s="130"/>
      <c r="GNE319" s="130"/>
      <c r="GNI319" s="130"/>
      <c r="GNM319" s="130"/>
      <c r="GNQ319" s="130"/>
      <c r="GNU319" s="130"/>
      <c r="GNY319" s="130"/>
      <c r="GOC319" s="130"/>
      <c r="GOG319" s="130"/>
      <c r="GOK319" s="130"/>
      <c r="GOO319" s="130"/>
      <c r="GOS319" s="130"/>
      <c r="GOW319" s="130"/>
      <c r="GPA319" s="130"/>
      <c r="GPE319" s="130"/>
      <c r="GPI319" s="130"/>
      <c r="GPM319" s="130"/>
      <c r="GPQ319" s="130"/>
      <c r="GPU319" s="130"/>
      <c r="GPY319" s="130"/>
      <c r="GQC319" s="130"/>
      <c r="GQG319" s="130"/>
      <c r="GQK319" s="130"/>
      <c r="GQO319" s="130"/>
      <c r="GQS319" s="130"/>
      <c r="GQW319" s="130"/>
      <c r="GRA319" s="130"/>
      <c r="GRE319" s="130"/>
      <c r="GRI319" s="130"/>
      <c r="GRM319" s="130"/>
      <c r="GRQ319" s="130"/>
      <c r="GRU319" s="130"/>
      <c r="GRY319" s="130"/>
      <c r="GSC319" s="130"/>
      <c r="GSG319" s="130"/>
      <c r="GSK319" s="130"/>
      <c r="GSO319" s="130"/>
      <c r="GSS319" s="130"/>
      <c r="GSW319" s="130"/>
      <c r="GTA319" s="130"/>
      <c r="GTE319" s="130"/>
      <c r="GTI319" s="130"/>
      <c r="GTM319" s="130"/>
      <c r="GTQ319" s="130"/>
      <c r="GTU319" s="130"/>
      <c r="GTY319" s="130"/>
      <c r="GUC319" s="130"/>
      <c r="GUG319" s="130"/>
      <c r="GUK319" s="130"/>
      <c r="GUO319" s="130"/>
      <c r="GUS319" s="130"/>
      <c r="GUW319" s="130"/>
      <c r="GVA319" s="130"/>
      <c r="GVE319" s="130"/>
      <c r="GVI319" s="130"/>
      <c r="GVM319" s="130"/>
      <c r="GVQ319" s="130"/>
      <c r="GVU319" s="130"/>
      <c r="GVY319" s="130"/>
      <c r="GWC319" s="130"/>
      <c r="GWG319" s="130"/>
      <c r="GWK319" s="130"/>
      <c r="GWO319" s="130"/>
      <c r="GWS319" s="130"/>
      <c r="GWW319" s="130"/>
      <c r="GXA319" s="130"/>
      <c r="GXE319" s="130"/>
      <c r="GXI319" s="130"/>
      <c r="GXM319" s="130"/>
      <c r="GXQ319" s="130"/>
      <c r="GXU319" s="130"/>
      <c r="GXY319" s="130"/>
      <c r="GYC319" s="130"/>
      <c r="GYG319" s="130"/>
      <c r="GYK319" s="130"/>
      <c r="GYO319" s="130"/>
      <c r="GYS319" s="130"/>
      <c r="GYW319" s="130"/>
      <c r="GZA319" s="130"/>
      <c r="GZE319" s="130"/>
      <c r="GZI319" s="130"/>
      <c r="GZM319" s="130"/>
      <c r="GZQ319" s="130"/>
      <c r="GZU319" s="130"/>
      <c r="GZY319" s="130"/>
      <c r="HAC319" s="130"/>
      <c r="HAG319" s="130"/>
      <c r="HAK319" s="130"/>
      <c r="HAO319" s="130"/>
      <c r="HAS319" s="130"/>
      <c r="HAW319" s="130"/>
      <c r="HBA319" s="130"/>
      <c r="HBE319" s="130"/>
      <c r="HBI319" s="130"/>
      <c r="HBM319" s="130"/>
      <c r="HBQ319" s="130"/>
      <c r="HBU319" s="130"/>
      <c r="HBY319" s="130"/>
      <c r="HCC319" s="130"/>
      <c r="HCG319" s="130"/>
      <c r="HCK319" s="130"/>
      <c r="HCO319" s="130"/>
      <c r="HCS319" s="130"/>
      <c r="HCW319" s="130"/>
      <c r="HDA319" s="130"/>
      <c r="HDE319" s="130"/>
      <c r="HDI319" s="130"/>
      <c r="HDM319" s="130"/>
      <c r="HDQ319" s="130"/>
      <c r="HDU319" s="130"/>
      <c r="HDY319" s="130"/>
      <c r="HEC319" s="130"/>
      <c r="HEG319" s="130"/>
      <c r="HEK319" s="130"/>
      <c r="HEO319" s="130"/>
      <c r="HES319" s="130"/>
      <c r="HEW319" s="130"/>
      <c r="HFA319" s="130"/>
      <c r="HFE319" s="130"/>
      <c r="HFI319" s="130"/>
      <c r="HFM319" s="130"/>
      <c r="HFQ319" s="130"/>
      <c r="HFU319" s="130"/>
      <c r="HFY319" s="130"/>
      <c r="HGC319" s="130"/>
      <c r="HGG319" s="130"/>
      <c r="HGK319" s="130"/>
      <c r="HGO319" s="130"/>
      <c r="HGS319" s="130"/>
      <c r="HGW319" s="130"/>
      <c r="HHA319" s="130"/>
      <c r="HHE319" s="130"/>
      <c r="HHI319" s="130"/>
      <c r="HHM319" s="130"/>
      <c r="HHQ319" s="130"/>
      <c r="HHU319" s="130"/>
      <c r="HHY319" s="130"/>
      <c r="HIC319" s="130"/>
      <c r="HIG319" s="130"/>
      <c r="HIK319" s="130"/>
      <c r="HIO319" s="130"/>
      <c r="HIS319" s="130"/>
      <c r="HIW319" s="130"/>
      <c r="HJA319" s="130"/>
      <c r="HJE319" s="130"/>
      <c r="HJI319" s="130"/>
      <c r="HJM319" s="130"/>
      <c r="HJQ319" s="130"/>
      <c r="HJU319" s="130"/>
      <c r="HJY319" s="130"/>
      <c r="HKC319" s="130"/>
      <c r="HKG319" s="130"/>
      <c r="HKK319" s="130"/>
      <c r="HKO319" s="130"/>
      <c r="HKS319" s="130"/>
      <c r="HKW319" s="130"/>
      <c r="HLA319" s="130"/>
      <c r="HLE319" s="130"/>
      <c r="HLI319" s="130"/>
      <c r="HLM319" s="130"/>
      <c r="HLQ319" s="130"/>
      <c r="HLU319" s="130"/>
      <c r="HLY319" s="130"/>
      <c r="HMC319" s="130"/>
      <c r="HMG319" s="130"/>
      <c r="HMK319" s="130"/>
      <c r="HMO319" s="130"/>
      <c r="HMS319" s="130"/>
      <c r="HMW319" s="130"/>
      <c r="HNA319" s="130"/>
      <c r="HNE319" s="130"/>
      <c r="HNI319" s="130"/>
      <c r="HNM319" s="130"/>
      <c r="HNQ319" s="130"/>
      <c r="HNU319" s="130"/>
      <c r="HNY319" s="130"/>
      <c r="HOC319" s="130"/>
      <c r="HOG319" s="130"/>
      <c r="HOK319" s="130"/>
      <c r="HOO319" s="130"/>
      <c r="HOS319" s="130"/>
      <c r="HOW319" s="130"/>
      <c r="HPA319" s="130"/>
      <c r="HPE319" s="130"/>
      <c r="HPI319" s="130"/>
      <c r="HPM319" s="130"/>
      <c r="HPQ319" s="130"/>
      <c r="HPU319" s="130"/>
      <c r="HPY319" s="130"/>
      <c r="HQC319" s="130"/>
      <c r="HQG319" s="130"/>
      <c r="HQK319" s="130"/>
      <c r="HQO319" s="130"/>
      <c r="HQS319" s="130"/>
      <c r="HQW319" s="130"/>
      <c r="HRA319" s="130"/>
      <c r="HRE319" s="130"/>
      <c r="HRI319" s="130"/>
      <c r="HRM319" s="130"/>
      <c r="HRQ319" s="130"/>
      <c r="HRU319" s="130"/>
      <c r="HRY319" s="130"/>
      <c r="HSC319" s="130"/>
      <c r="HSG319" s="130"/>
      <c r="HSK319" s="130"/>
      <c r="HSO319" s="130"/>
      <c r="HSS319" s="130"/>
      <c r="HSW319" s="130"/>
      <c r="HTA319" s="130"/>
      <c r="HTE319" s="130"/>
      <c r="HTI319" s="130"/>
      <c r="HTM319" s="130"/>
      <c r="HTQ319" s="130"/>
      <c r="HTU319" s="130"/>
      <c r="HTY319" s="130"/>
      <c r="HUC319" s="130"/>
      <c r="HUG319" s="130"/>
      <c r="HUK319" s="130"/>
      <c r="HUO319" s="130"/>
      <c r="HUS319" s="130"/>
      <c r="HUW319" s="130"/>
      <c r="HVA319" s="130"/>
      <c r="HVE319" s="130"/>
      <c r="HVI319" s="130"/>
      <c r="HVM319" s="130"/>
      <c r="HVQ319" s="130"/>
      <c r="HVU319" s="130"/>
      <c r="HVY319" s="130"/>
      <c r="HWC319" s="130"/>
      <c r="HWG319" s="130"/>
      <c r="HWK319" s="130"/>
      <c r="HWO319" s="130"/>
      <c r="HWS319" s="130"/>
      <c r="HWW319" s="130"/>
      <c r="HXA319" s="130"/>
      <c r="HXE319" s="130"/>
      <c r="HXI319" s="130"/>
      <c r="HXM319" s="130"/>
      <c r="HXQ319" s="130"/>
      <c r="HXU319" s="130"/>
      <c r="HXY319" s="130"/>
      <c r="HYC319" s="130"/>
      <c r="HYG319" s="130"/>
      <c r="HYK319" s="130"/>
      <c r="HYO319" s="130"/>
      <c r="HYS319" s="130"/>
      <c r="HYW319" s="130"/>
      <c r="HZA319" s="130"/>
      <c r="HZE319" s="130"/>
      <c r="HZI319" s="130"/>
      <c r="HZM319" s="130"/>
      <c r="HZQ319" s="130"/>
      <c r="HZU319" s="130"/>
      <c r="HZY319" s="130"/>
      <c r="IAC319" s="130"/>
      <c r="IAG319" s="130"/>
      <c r="IAK319" s="130"/>
      <c r="IAO319" s="130"/>
      <c r="IAS319" s="130"/>
      <c r="IAW319" s="130"/>
      <c r="IBA319" s="130"/>
      <c r="IBE319" s="130"/>
      <c r="IBI319" s="130"/>
      <c r="IBM319" s="130"/>
      <c r="IBQ319" s="130"/>
      <c r="IBU319" s="130"/>
      <c r="IBY319" s="130"/>
      <c r="ICC319" s="130"/>
      <c r="ICG319" s="130"/>
      <c r="ICK319" s="130"/>
      <c r="ICO319" s="130"/>
      <c r="ICS319" s="130"/>
      <c r="ICW319" s="130"/>
      <c r="IDA319" s="130"/>
      <c r="IDE319" s="130"/>
      <c r="IDI319" s="130"/>
      <c r="IDM319" s="130"/>
      <c r="IDQ319" s="130"/>
      <c r="IDU319" s="130"/>
      <c r="IDY319" s="130"/>
      <c r="IEC319" s="130"/>
      <c r="IEG319" s="130"/>
      <c r="IEK319" s="130"/>
      <c r="IEO319" s="130"/>
      <c r="IES319" s="130"/>
      <c r="IEW319" s="130"/>
      <c r="IFA319" s="130"/>
      <c r="IFE319" s="130"/>
      <c r="IFI319" s="130"/>
      <c r="IFM319" s="130"/>
      <c r="IFQ319" s="130"/>
      <c r="IFU319" s="130"/>
      <c r="IFY319" s="130"/>
      <c r="IGC319" s="130"/>
      <c r="IGG319" s="130"/>
      <c r="IGK319" s="130"/>
      <c r="IGO319" s="130"/>
      <c r="IGS319" s="130"/>
      <c r="IGW319" s="130"/>
      <c r="IHA319" s="130"/>
      <c r="IHE319" s="130"/>
      <c r="IHI319" s="130"/>
      <c r="IHM319" s="130"/>
      <c r="IHQ319" s="130"/>
      <c r="IHU319" s="130"/>
      <c r="IHY319" s="130"/>
      <c r="IIC319" s="130"/>
      <c r="IIG319" s="130"/>
      <c r="IIK319" s="130"/>
      <c r="IIO319" s="130"/>
      <c r="IIS319" s="130"/>
      <c r="IIW319" s="130"/>
      <c r="IJA319" s="130"/>
      <c r="IJE319" s="130"/>
      <c r="IJI319" s="130"/>
      <c r="IJM319" s="130"/>
      <c r="IJQ319" s="130"/>
      <c r="IJU319" s="130"/>
      <c r="IJY319" s="130"/>
      <c r="IKC319" s="130"/>
      <c r="IKG319" s="130"/>
      <c r="IKK319" s="130"/>
      <c r="IKO319" s="130"/>
      <c r="IKS319" s="130"/>
      <c r="IKW319" s="130"/>
      <c r="ILA319" s="130"/>
      <c r="ILE319" s="130"/>
      <c r="ILI319" s="130"/>
      <c r="ILM319" s="130"/>
      <c r="ILQ319" s="130"/>
      <c r="ILU319" s="130"/>
      <c r="ILY319" s="130"/>
      <c r="IMC319" s="130"/>
      <c r="IMG319" s="130"/>
      <c r="IMK319" s="130"/>
      <c r="IMO319" s="130"/>
      <c r="IMS319" s="130"/>
      <c r="IMW319" s="130"/>
      <c r="INA319" s="130"/>
      <c r="INE319" s="130"/>
      <c r="INI319" s="130"/>
      <c r="INM319" s="130"/>
      <c r="INQ319" s="130"/>
      <c r="INU319" s="130"/>
      <c r="INY319" s="130"/>
      <c r="IOC319" s="130"/>
      <c r="IOG319" s="130"/>
      <c r="IOK319" s="130"/>
      <c r="IOO319" s="130"/>
      <c r="IOS319" s="130"/>
      <c r="IOW319" s="130"/>
      <c r="IPA319" s="130"/>
      <c r="IPE319" s="130"/>
      <c r="IPI319" s="130"/>
      <c r="IPM319" s="130"/>
      <c r="IPQ319" s="130"/>
      <c r="IPU319" s="130"/>
      <c r="IPY319" s="130"/>
      <c r="IQC319" s="130"/>
      <c r="IQG319" s="130"/>
      <c r="IQK319" s="130"/>
      <c r="IQO319" s="130"/>
      <c r="IQS319" s="130"/>
      <c r="IQW319" s="130"/>
      <c r="IRA319" s="130"/>
      <c r="IRE319" s="130"/>
      <c r="IRI319" s="130"/>
      <c r="IRM319" s="130"/>
      <c r="IRQ319" s="130"/>
      <c r="IRU319" s="130"/>
      <c r="IRY319" s="130"/>
      <c r="ISC319" s="130"/>
      <c r="ISG319" s="130"/>
      <c r="ISK319" s="130"/>
      <c r="ISO319" s="130"/>
      <c r="ISS319" s="130"/>
      <c r="ISW319" s="130"/>
      <c r="ITA319" s="130"/>
      <c r="ITE319" s="130"/>
      <c r="ITI319" s="130"/>
      <c r="ITM319" s="130"/>
      <c r="ITQ319" s="130"/>
      <c r="ITU319" s="130"/>
      <c r="ITY319" s="130"/>
      <c r="IUC319" s="130"/>
      <c r="IUG319" s="130"/>
      <c r="IUK319" s="130"/>
      <c r="IUO319" s="130"/>
      <c r="IUS319" s="130"/>
      <c r="IUW319" s="130"/>
      <c r="IVA319" s="130"/>
      <c r="IVE319" s="130"/>
      <c r="IVI319" s="130"/>
      <c r="IVM319" s="130"/>
      <c r="IVQ319" s="130"/>
      <c r="IVU319" s="130"/>
      <c r="IVY319" s="130"/>
      <c r="IWC319" s="130"/>
      <c r="IWG319" s="130"/>
      <c r="IWK319" s="130"/>
      <c r="IWO319" s="130"/>
      <c r="IWS319" s="130"/>
      <c r="IWW319" s="130"/>
      <c r="IXA319" s="130"/>
      <c r="IXE319" s="130"/>
      <c r="IXI319" s="130"/>
      <c r="IXM319" s="130"/>
      <c r="IXQ319" s="130"/>
      <c r="IXU319" s="130"/>
      <c r="IXY319" s="130"/>
      <c r="IYC319" s="130"/>
      <c r="IYG319" s="130"/>
      <c r="IYK319" s="130"/>
      <c r="IYO319" s="130"/>
      <c r="IYS319" s="130"/>
      <c r="IYW319" s="130"/>
      <c r="IZA319" s="130"/>
      <c r="IZE319" s="130"/>
      <c r="IZI319" s="130"/>
      <c r="IZM319" s="130"/>
      <c r="IZQ319" s="130"/>
      <c r="IZU319" s="130"/>
      <c r="IZY319" s="130"/>
      <c r="JAC319" s="130"/>
      <c r="JAG319" s="130"/>
      <c r="JAK319" s="130"/>
      <c r="JAO319" s="130"/>
      <c r="JAS319" s="130"/>
      <c r="JAW319" s="130"/>
      <c r="JBA319" s="130"/>
      <c r="JBE319" s="130"/>
      <c r="JBI319" s="130"/>
      <c r="JBM319" s="130"/>
      <c r="JBQ319" s="130"/>
      <c r="JBU319" s="130"/>
      <c r="JBY319" s="130"/>
      <c r="JCC319" s="130"/>
      <c r="JCG319" s="130"/>
      <c r="JCK319" s="130"/>
      <c r="JCO319" s="130"/>
      <c r="JCS319" s="130"/>
      <c r="JCW319" s="130"/>
      <c r="JDA319" s="130"/>
      <c r="JDE319" s="130"/>
      <c r="JDI319" s="130"/>
      <c r="JDM319" s="130"/>
      <c r="JDQ319" s="130"/>
      <c r="JDU319" s="130"/>
      <c r="JDY319" s="130"/>
      <c r="JEC319" s="130"/>
      <c r="JEG319" s="130"/>
      <c r="JEK319" s="130"/>
      <c r="JEO319" s="130"/>
      <c r="JES319" s="130"/>
      <c r="JEW319" s="130"/>
      <c r="JFA319" s="130"/>
      <c r="JFE319" s="130"/>
      <c r="JFI319" s="130"/>
      <c r="JFM319" s="130"/>
      <c r="JFQ319" s="130"/>
      <c r="JFU319" s="130"/>
      <c r="JFY319" s="130"/>
      <c r="JGC319" s="130"/>
      <c r="JGG319" s="130"/>
      <c r="JGK319" s="130"/>
      <c r="JGO319" s="130"/>
      <c r="JGS319" s="130"/>
      <c r="JGW319" s="130"/>
      <c r="JHA319" s="130"/>
      <c r="JHE319" s="130"/>
      <c r="JHI319" s="130"/>
      <c r="JHM319" s="130"/>
      <c r="JHQ319" s="130"/>
      <c r="JHU319" s="130"/>
      <c r="JHY319" s="130"/>
      <c r="JIC319" s="130"/>
      <c r="JIG319" s="130"/>
      <c r="JIK319" s="130"/>
      <c r="JIO319" s="130"/>
      <c r="JIS319" s="130"/>
      <c r="JIW319" s="130"/>
      <c r="JJA319" s="130"/>
      <c r="JJE319" s="130"/>
      <c r="JJI319" s="130"/>
      <c r="JJM319" s="130"/>
      <c r="JJQ319" s="130"/>
      <c r="JJU319" s="130"/>
      <c r="JJY319" s="130"/>
      <c r="JKC319" s="130"/>
      <c r="JKG319" s="130"/>
      <c r="JKK319" s="130"/>
      <c r="JKO319" s="130"/>
      <c r="JKS319" s="130"/>
      <c r="JKW319" s="130"/>
      <c r="JLA319" s="130"/>
      <c r="JLE319" s="130"/>
      <c r="JLI319" s="130"/>
      <c r="JLM319" s="130"/>
      <c r="JLQ319" s="130"/>
      <c r="JLU319" s="130"/>
      <c r="JLY319" s="130"/>
      <c r="JMC319" s="130"/>
      <c r="JMG319" s="130"/>
      <c r="JMK319" s="130"/>
      <c r="JMO319" s="130"/>
      <c r="JMS319" s="130"/>
      <c r="JMW319" s="130"/>
      <c r="JNA319" s="130"/>
      <c r="JNE319" s="130"/>
      <c r="JNI319" s="130"/>
      <c r="JNM319" s="130"/>
      <c r="JNQ319" s="130"/>
      <c r="JNU319" s="130"/>
      <c r="JNY319" s="130"/>
      <c r="JOC319" s="130"/>
      <c r="JOG319" s="130"/>
      <c r="JOK319" s="130"/>
      <c r="JOO319" s="130"/>
      <c r="JOS319" s="130"/>
      <c r="JOW319" s="130"/>
      <c r="JPA319" s="130"/>
      <c r="JPE319" s="130"/>
      <c r="JPI319" s="130"/>
      <c r="JPM319" s="130"/>
      <c r="JPQ319" s="130"/>
      <c r="JPU319" s="130"/>
      <c r="JPY319" s="130"/>
      <c r="JQC319" s="130"/>
      <c r="JQG319" s="130"/>
      <c r="JQK319" s="130"/>
      <c r="JQO319" s="130"/>
      <c r="JQS319" s="130"/>
      <c r="JQW319" s="130"/>
      <c r="JRA319" s="130"/>
      <c r="JRE319" s="130"/>
      <c r="JRI319" s="130"/>
      <c r="JRM319" s="130"/>
      <c r="JRQ319" s="130"/>
      <c r="JRU319" s="130"/>
      <c r="JRY319" s="130"/>
      <c r="JSC319" s="130"/>
      <c r="JSG319" s="130"/>
      <c r="JSK319" s="130"/>
      <c r="JSO319" s="130"/>
      <c r="JSS319" s="130"/>
      <c r="JSW319" s="130"/>
      <c r="JTA319" s="130"/>
      <c r="JTE319" s="130"/>
      <c r="JTI319" s="130"/>
      <c r="JTM319" s="130"/>
      <c r="JTQ319" s="130"/>
      <c r="JTU319" s="130"/>
      <c r="JTY319" s="130"/>
      <c r="JUC319" s="130"/>
      <c r="JUG319" s="130"/>
      <c r="JUK319" s="130"/>
      <c r="JUO319" s="130"/>
      <c r="JUS319" s="130"/>
      <c r="JUW319" s="130"/>
      <c r="JVA319" s="130"/>
      <c r="JVE319" s="130"/>
      <c r="JVI319" s="130"/>
      <c r="JVM319" s="130"/>
      <c r="JVQ319" s="130"/>
      <c r="JVU319" s="130"/>
      <c r="JVY319" s="130"/>
      <c r="JWC319" s="130"/>
      <c r="JWG319" s="130"/>
      <c r="JWK319" s="130"/>
      <c r="JWO319" s="130"/>
      <c r="JWS319" s="130"/>
      <c r="JWW319" s="130"/>
      <c r="JXA319" s="130"/>
      <c r="JXE319" s="130"/>
      <c r="JXI319" s="130"/>
      <c r="JXM319" s="130"/>
      <c r="JXQ319" s="130"/>
      <c r="JXU319" s="130"/>
      <c r="JXY319" s="130"/>
      <c r="JYC319" s="130"/>
      <c r="JYG319" s="130"/>
      <c r="JYK319" s="130"/>
      <c r="JYO319" s="130"/>
      <c r="JYS319" s="130"/>
      <c r="JYW319" s="130"/>
      <c r="JZA319" s="130"/>
      <c r="JZE319" s="130"/>
      <c r="JZI319" s="130"/>
      <c r="JZM319" s="130"/>
      <c r="JZQ319" s="130"/>
      <c r="JZU319" s="130"/>
      <c r="JZY319" s="130"/>
      <c r="KAC319" s="130"/>
      <c r="KAG319" s="130"/>
      <c r="KAK319" s="130"/>
      <c r="KAO319" s="130"/>
      <c r="KAS319" s="130"/>
      <c r="KAW319" s="130"/>
      <c r="KBA319" s="130"/>
      <c r="KBE319" s="130"/>
      <c r="KBI319" s="130"/>
      <c r="KBM319" s="130"/>
      <c r="KBQ319" s="130"/>
      <c r="KBU319" s="130"/>
      <c r="KBY319" s="130"/>
      <c r="KCC319" s="130"/>
      <c r="KCG319" s="130"/>
      <c r="KCK319" s="130"/>
      <c r="KCO319" s="130"/>
      <c r="KCS319" s="130"/>
      <c r="KCW319" s="130"/>
      <c r="KDA319" s="130"/>
      <c r="KDE319" s="130"/>
      <c r="KDI319" s="130"/>
      <c r="KDM319" s="130"/>
      <c r="KDQ319" s="130"/>
      <c r="KDU319" s="130"/>
      <c r="KDY319" s="130"/>
      <c r="KEC319" s="130"/>
      <c r="KEG319" s="130"/>
      <c r="KEK319" s="130"/>
      <c r="KEO319" s="130"/>
      <c r="KES319" s="130"/>
      <c r="KEW319" s="130"/>
      <c r="KFA319" s="130"/>
      <c r="KFE319" s="130"/>
      <c r="KFI319" s="130"/>
      <c r="KFM319" s="130"/>
      <c r="KFQ319" s="130"/>
      <c r="KFU319" s="130"/>
      <c r="KFY319" s="130"/>
      <c r="KGC319" s="130"/>
      <c r="KGG319" s="130"/>
      <c r="KGK319" s="130"/>
      <c r="KGO319" s="130"/>
      <c r="KGS319" s="130"/>
      <c r="KGW319" s="130"/>
      <c r="KHA319" s="130"/>
      <c r="KHE319" s="130"/>
      <c r="KHI319" s="130"/>
      <c r="KHM319" s="130"/>
      <c r="KHQ319" s="130"/>
      <c r="KHU319" s="130"/>
      <c r="KHY319" s="130"/>
      <c r="KIC319" s="130"/>
      <c r="KIG319" s="130"/>
      <c r="KIK319" s="130"/>
      <c r="KIO319" s="130"/>
      <c r="KIS319" s="130"/>
      <c r="KIW319" s="130"/>
      <c r="KJA319" s="130"/>
      <c r="KJE319" s="130"/>
      <c r="KJI319" s="130"/>
      <c r="KJM319" s="130"/>
      <c r="KJQ319" s="130"/>
      <c r="KJU319" s="130"/>
      <c r="KJY319" s="130"/>
      <c r="KKC319" s="130"/>
      <c r="KKG319" s="130"/>
      <c r="KKK319" s="130"/>
      <c r="KKO319" s="130"/>
      <c r="KKS319" s="130"/>
      <c r="KKW319" s="130"/>
      <c r="KLA319" s="130"/>
      <c r="KLE319" s="130"/>
      <c r="KLI319" s="130"/>
      <c r="KLM319" s="130"/>
      <c r="KLQ319" s="130"/>
      <c r="KLU319" s="130"/>
      <c r="KLY319" s="130"/>
      <c r="KMC319" s="130"/>
      <c r="KMG319" s="130"/>
      <c r="KMK319" s="130"/>
      <c r="KMO319" s="130"/>
      <c r="KMS319" s="130"/>
      <c r="KMW319" s="130"/>
      <c r="KNA319" s="130"/>
      <c r="KNE319" s="130"/>
      <c r="KNI319" s="130"/>
      <c r="KNM319" s="130"/>
      <c r="KNQ319" s="130"/>
      <c r="KNU319" s="130"/>
      <c r="KNY319" s="130"/>
      <c r="KOC319" s="130"/>
      <c r="KOG319" s="130"/>
      <c r="KOK319" s="130"/>
      <c r="KOO319" s="130"/>
      <c r="KOS319" s="130"/>
      <c r="KOW319" s="130"/>
      <c r="KPA319" s="130"/>
      <c r="KPE319" s="130"/>
      <c r="KPI319" s="130"/>
      <c r="KPM319" s="130"/>
      <c r="KPQ319" s="130"/>
      <c r="KPU319" s="130"/>
      <c r="KPY319" s="130"/>
      <c r="KQC319" s="130"/>
      <c r="KQG319" s="130"/>
      <c r="KQK319" s="130"/>
      <c r="KQO319" s="130"/>
      <c r="KQS319" s="130"/>
      <c r="KQW319" s="130"/>
      <c r="KRA319" s="130"/>
      <c r="KRE319" s="130"/>
      <c r="KRI319" s="130"/>
      <c r="KRM319" s="130"/>
      <c r="KRQ319" s="130"/>
      <c r="KRU319" s="130"/>
      <c r="KRY319" s="130"/>
      <c r="KSC319" s="130"/>
      <c r="KSG319" s="130"/>
      <c r="KSK319" s="130"/>
      <c r="KSO319" s="130"/>
      <c r="KSS319" s="130"/>
      <c r="KSW319" s="130"/>
      <c r="KTA319" s="130"/>
      <c r="KTE319" s="130"/>
      <c r="KTI319" s="130"/>
      <c r="KTM319" s="130"/>
      <c r="KTQ319" s="130"/>
      <c r="KTU319" s="130"/>
      <c r="KTY319" s="130"/>
      <c r="KUC319" s="130"/>
      <c r="KUG319" s="130"/>
      <c r="KUK319" s="130"/>
      <c r="KUO319" s="130"/>
      <c r="KUS319" s="130"/>
      <c r="KUW319" s="130"/>
      <c r="KVA319" s="130"/>
      <c r="KVE319" s="130"/>
      <c r="KVI319" s="130"/>
      <c r="KVM319" s="130"/>
      <c r="KVQ319" s="130"/>
      <c r="KVU319" s="130"/>
      <c r="KVY319" s="130"/>
      <c r="KWC319" s="130"/>
      <c r="KWG319" s="130"/>
      <c r="KWK319" s="130"/>
      <c r="KWO319" s="130"/>
      <c r="KWS319" s="130"/>
      <c r="KWW319" s="130"/>
      <c r="KXA319" s="130"/>
      <c r="KXE319" s="130"/>
      <c r="KXI319" s="130"/>
      <c r="KXM319" s="130"/>
      <c r="KXQ319" s="130"/>
      <c r="KXU319" s="130"/>
      <c r="KXY319" s="130"/>
      <c r="KYC319" s="130"/>
      <c r="KYG319" s="130"/>
      <c r="KYK319" s="130"/>
      <c r="KYO319" s="130"/>
      <c r="KYS319" s="130"/>
      <c r="KYW319" s="130"/>
      <c r="KZA319" s="130"/>
      <c r="KZE319" s="130"/>
      <c r="KZI319" s="130"/>
      <c r="KZM319" s="130"/>
      <c r="KZQ319" s="130"/>
      <c r="KZU319" s="130"/>
      <c r="KZY319" s="130"/>
      <c r="LAC319" s="130"/>
      <c r="LAG319" s="130"/>
      <c r="LAK319" s="130"/>
      <c r="LAO319" s="130"/>
      <c r="LAS319" s="130"/>
      <c r="LAW319" s="130"/>
      <c r="LBA319" s="130"/>
      <c r="LBE319" s="130"/>
      <c r="LBI319" s="130"/>
      <c r="LBM319" s="130"/>
      <c r="LBQ319" s="130"/>
      <c r="LBU319" s="130"/>
      <c r="LBY319" s="130"/>
      <c r="LCC319" s="130"/>
      <c r="LCG319" s="130"/>
      <c r="LCK319" s="130"/>
      <c r="LCO319" s="130"/>
      <c r="LCS319" s="130"/>
      <c r="LCW319" s="130"/>
      <c r="LDA319" s="130"/>
      <c r="LDE319" s="130"/>
      <c r="LDI319" s="130"/>
      <c r="LDM319" s="130"/>
      <c r="LDQ319" s="130"/>
      <c r="LDU319" s="130"/>
      <c r="LDY319" s="130"/>
      <c r="LEC319" s="130"/>
      <c r="LEG319" s="130"/>
      <c r="LEK319" s="130"/>
      <c r="LEO319" s="130"/>
      <c r="LES319" s="130"/>
      <c r="LEW319" s="130"/>
      <c r="LFA319" s="130"/>
      <c r="LFE319" s="130"/>
      <c r="LFI319" s="130"/>
      <c r="LFM319" s="130"/>
      <c r="LFQ319" s="130"/>
      <c r="LFU319" s="130"/>
      <c r="LFY319" s="130"/>
      <c r="LGC319" s="130"/>
      <c r="LGG319" s="130"/>
      <c r="LGK319" s="130"/>
      <c r="LGO319" s="130"/>
      <c r="LGS319" s="130"/>
      <c r="LGW319" s="130"/>
      <c r="LHA319" s="130"/>
      <c r="LHE319" s="130"/>
      <c r="LHI319" s="130"/>
      <c r="LHM319" s="130"/>
      <c r="LHQ319" s="130"/>
      <c r="LHU319" s="130"/>
      <c r="LHY319" s="130"/>
      <c r="LIC319" s="130"/>
      <c r="LIG319" s="130"/>
      <c r="LIK319" s="130"/>
      <c r="LIO319" s="130"/>
      <c r="LIS319" s="130"/>
      <c r="LIW319" s="130"/>
      <c r="LJA319" s="130"/>
      <c r="LJE319" s="130"/>
      <c r="LJI319" s="130"/>
      <c r="LJM319" s="130"/>
      <c r="LJQ319" s="130"/>
      <c r="LJU319" s="130"/>
      <c r="LJY319" s="130"/>
      <c r="LKC319" s="130"/>
      <c r="LKG319" s="130"/>
      <c r="LKK319" s="130"/>
      <c r="LKO319" s="130"/>
      <c r="LKS319" s="130"/>
      <c r="LKW319" s="130"/>
      <c r="LLA319" s="130"/>
      <c r="LLE319" s="130"/>
      <c r="LLI319" s="130"/>
      <c r="LLM319" s="130"/>
      <c r="LLQ319" s="130"/>
      <c r="LLU319" s="130"/>
      <c r="LLY319" s="130"/>
      <c r="LMC319" s="130"/>
      <c r="LMG319" s="130"/>
      <c r="LMK319" s="130"/>
      <c r="LMO319" s="130"/>
      <c r="LMS319" s="130"/>
      <c r="LMW319" s="130"/>
      <c r="LNA319" s="130"/>
      <c r="LNE319" s="130"/>
      <c r="LNI319" s="130"/>
      <c r="LNM319" s="130"/>
      <c r="LNQ319" s="130"/>
      <c r="LNU319" s="130"/>
      <c r="LNY319" s="130"/>
      <c r="LOC319" s="130"/>
      <c r="LOG319" s="130"/>
      <c r="LOK319" s="130"/>
      <c r="LOO319" s="130"/>
      <c r="LOS319" s="130"/>
      <c r="LOW319" s="130"/>
      <c r="LPA319" s="130"/>
      <c r="LPE319" s="130"/>
      <c r="LPI319" s="130"/>
      <c r="LPM319" s="130"/>
      <c r="LPQ319" s="130"/>
      <c r="LPU319" s="130"/>
      <c r="LPY319" s="130"/>
      <c r="LQC319" s="130"/>
      <c r="LQG319" s="130"/>
      <c r="LQK319" s="130"/>
      <c r="LQO319" s="130"/>
      <c r="LQS319" s="130"/>
      <c r="LQW319" s="130"/>
      <c r="LRA319" s="130"/>
      <c r="LRE319" s="130"/>
      <c r="LRI319" s="130"/>
      <c r="LRM319" s="130"/>
      <c r="LRQ319" s="130"/>
      <c r="LRU319" s="130"/>
      <c r="LRY319" s="130"/>
      <c r="LSC319" s="130"/>
      <c r="LSG319" s="130"/>
      <c r="LSK319" s="130"/>
      <c r="LSO319" s="130"/>
      <c r="LSS319" s="130"/>
      <c r="LSW319" s="130"/>
      <c r="LTA319" s="130"/>
      <c r="LTE319" s="130"/>
      <c r="LTI319" s="130"/>
      <c r="LTM319" s="130"/>
      <c r="LTQ319" s="130"/>
      <c r="LTU319" s="130"/>
      <c r="LTY319" s="130"/>
      <c r="LUC319" s="130"/>
      <c r="LUG319" s="130"/>
      <c r="LUK319" s="130"/>
      <c r="LUO319" s="130"/>
      <c r="LUS319" s="130"/>
      <c r="LUW319" s="130"/>
      <c r="LVA319" s="130"/>
      <c r="LVE319" s="130"/>
      <c r="LVI319" s="130"/>
      <c r="LVM319" s="130"/>
      <c r="LVQ319" s="130"/>
      <c r="LVU319" s="130"/>
      <c r="LVY319" s="130"/>
      <c r="LWC319" s="130"/>
      <c r="LWG319" s="130"/>
      <c r="LWK319" s="130"/>
      <c r="LWO319" s="130"/>
      <c r="LWS319" s="130"/>
      <c r="LWW319" s="130"/>
      <c r="LXA319" s="130"/>
      <c r="LXE319" s="130"/>
      <c r="LXI319" s="130"/>
      <c r="LXM319" s="130"/>
      <c r="LXQ319" s="130"/>
      <c r="LXU319" s="130"/>
      <c r="LXY319" s="130"/>
      <c r="LYC319" s="130"/>
      <c r="LYG319" s="130"/>
      <c r="LYK319" s="130"/>
      <c r="LYO319" s="130"/>
      <c r="LYS319" s="130"/>
      <c r="LYW319" s="130"/>
      <c r="LZA319" s="130"/>
      <c r="LZE319" s="130"/>
      <c r="LZI319" s="130"/>
      <c r="LZM319" s="130"/>
      <c r="LZQ319" s="130"/>
      <c r="LZU319" s="130"/>
      <c r="LZY319" s="130"/>
      <c r="MAC319" s="130"/>
      <c r="MAG319" s="130"/>
      <c r="MAK319" s="130"/>
      <c r="MAO319" s="130"/>
      <c r="MAS319" s="130"/>
      <c r="MAW319" s="130"/>
      <c r="MBA319" s="130"/>
      <c r="MBE319" s="130"/>
      <c r="MBI319" s="130"/>
      <c r="MBM319" s="130"/>
      <c r="MBQ319" s="130"/>
      <c r="MBU319" s="130"/>
      <c r="MBY319" s="130"/>
      <c r="MCC319" s="130"/>
      <c r="MCG319" s="130"/>
      <c r="MCK319" s="130"/>
      <c r="MCO319" s="130"/>
      <c r="MCS319" s="130"/>
      <c r="MCW319" s="130"/>
      <c r="MDA319" s="130"/>
      <c r="MDE319" s="130"/>
      <c r="MDI319" s="130"/>
      <c r="MDM319" s="130"/>
      <c r="MDQ319" s="130"/>
      <c r="MDU319" s="130"/>
      <c r="MDY319" s="130"/>
      <c r="MEC319" s="130"/>
      <c r="MEG319" s="130"/>
      <c r="MEK319" s="130"/>
      <c r="MEO319" s="130"/>
      <c r="MES319" s="130"/>
      <c r="MEW319" s="130"/>
      <c r="MFA319" s="130"/>
      <c r="MFE319" s="130"/>
      <c r="MFI319" s="130"/>
      <c r="MFM319" s="130"/>
      <c r="MFQ319" s="130"/>
      <c r="MFU319" s="130"/>
      <c r="MFY319" s="130"/>
      <c r="MGC319" s="130"/>
      <c r="MGG319" s="130"/>
      <c r="MGK319" s="130"/>
      <c r="MGO319" s="130"/>
      <c r="MGS319" s="130"/>
      <c r="MGW319" s="130"/>
      <c r="MHA319" s="130"/>
      <c r="MHE319" s="130"/>
      <c r="MHI319" s="130"/>
      <c r="MHM319" s="130"/>
      <c r="MHQ319" s="130"/>
      <c r="MHU319" s="130"/>
      <c r="MHY319" s="130"/>
      <c r="MIC319" s="130"/>
      <c r="MIG319" s="130"/>
      <c r="MIK319" s="130"/>
      <c r="MIO319" s="130"/>
      <c r="MIS319" s="130"/>
      <c r="MIW319" s="130"/>
      <c r="MJA319" s="130"/>
      <c r="MJE319" s="130"/>
      <c r="MJI319" s="130"/>
      <c r="MJM319" s="130"/>
      <c r="MJQ319" s="130"/>
      <c r="MJU319" s="130"/>
      <c r="MJY319" s="130"/>
      <c r="MKC319" s="130"/>
      <c r="MKG319" s="130"/>
      <c r="MKK319" s="130"/>
      <c r="MKO319" s="130"/>
      <c r="MKS319" s="130"/>
      <c r="MKW319" s="130"/>
      <c r="MLA319" s="130"/>
      <c r="MLE319" s="130"/>
      <c r="MLI319" s="130"/>
      <c r="MLM319" s="130"/>
      <c r="MLQ319" s="130"/>
      <c r="MLU319" s="130"/>
      <c r="MLY319" s="130"/>
      <c r="MMC319" s="130"/>
      <c r="MMG319" s="130"/>
      <c r="MMK319" s="130"/>
      <c r="MMO319" s="130"/>
      <c r="MMS319" s="130"/>
      <c r="MMW319" s="130"/>
      <c r="MNA319" s="130"/>
      <c r="MNE319" s="130"/>
      <c r="MNI319" s="130"/>
      <c r="MNM319" s="130"/>
      <c r="MNQ319" s="130"/>
      <c r="MNU319" s="130"/>
      <c r="MNY319" s="130"/>
      <c r="MOC319" s="130"/>
      <c r="MOG319" s="130"/>
      <c r="MOK319" s="130"/>
      <c r="MOO319" s="130"/>
      <c r="MOS319" s="130"/>
      <c r="MOW319" s="130"/>
      <c r="MPA319" s="130"/>
      <c r="MPE319" s="130"/>
      <c r="MPI319" s="130"/>
      <c r="MPM319" s="130"/>
      <c r="MPQ319" s="130"/>
      <c r="MPU319" s="130"/>
      <c r="MPY319" s="130"/>
      <c r="MQC319" s="130"/>
      <c r="MQG319" s="130"/>
      <c r="MQK319" s="130"/>
      <c r="MQO319" s="130"/>
      <c r="MQS319" s="130"/>
      <c r="MQW319" s="130"/>
      <c r="MRA319" s="130"/>
      <c r="MRE319" s="130"/>
      <c r="MRI319" s="130"/>
      <c r="MRM319" s="130"/>
      <c r="MRQ319" s="130"/>
      <c r="MRU319" s="130"/>
      <c r="MRY319" s="130"/>
      <c r="MSC319" s="130"/>
      <c r="MSG319" s="130"/>
      <c r="MSK319" s="130"/>
      <c r="MSO319" s="130"/>
      <c r="MSS319" s="130"/>
      <c r="MSW319" s="130"/>
      <c r="MTA319" s="130"/>
      <c r="MTE319" s="130"/>
      <c r="MTI319" s="130"/>
      <c r="MTM319" s="130"/>
      <c r="MTQ319" s="130"/>
      <c r="MTU319" s="130"/>
      <c r="MTY319" s="130"/>
      <c r="MUC319" s="130"/>
      <c r="MUG319" s="130"/>
      <c r="MUK319" s="130"/>
      <c r="MUO319" s="130"/>
      <c r="MUS319" s="130"/>
      <c r="MUW319" s="130"/>
      <c r="MVA319" s="130"/>
      <c r="MVE319" s="130"/>
      <c r="MVI319" s="130"/>
      <c r="MVM319" s="130"/>
      <c r="MVQ319" s="130"/>
      <c r="MVU319" s="130"/>
      <c r="MVY319" s="130"/>
      <c r="MWC319" s="130"/>
      <c r="MWG319" s="130"/>
      <c r="MWK319" s="130"/>
      <c r="MWO319" s="130"/>
      <c r="MWS319" s="130"/>
      <c r="MWW319" s="130"/>
      <c r="MXA319" s="130"/>
      <c r="MXE319" s="130"/>
      <c r="MXI319" s="130"/>
      <c r="MXM319" s="130"/>
      <c r="MXQ319" s="130"/>
      <c r="MXU319" s="130"/>
      <c r="MXY319" s="130"/>
      <c r="MYC319" s="130"/>
      <c r="MYG319" s="130"/>
      <c r="MYK319" s="130"/>
      <c r="MYO319" s="130"/>
      <c r="MYS319" s="130"/>
      <c r="MYW319" s="130"/>
      <c r="MZA319" s="130"/>
      <c r="MZE319" s="130"/>
      <c r="MZI319" s="130"/>
      <c r="MZM319" s="130"/>
      <c r="MZQ319" s="130"/>
      <c r="MZU319" s="130"/>
      <c r="MZY319" s="130"/>
      <c r="NAC319" s="130"/>
      <c r="NAG319" s="130"/>
      <c r="NAK319" s="130"/>
      <c r="NAO319" s="130"/>
      <c r="NAS319" s="130"/>
      <c r="NAW319" s="130"/>
      <c r="NBA319" s="130"/>
      <c r="NBE319" s="130"/>
      <c r="NBI319" s="130"/>
      <c r="NBM319" s="130"/>
      <c r="NBQ319" s="130"/>
      <c r="NBU319" s="130"/>
      <c r="NBY319" s="130"/>
      <c r="NCC319" s="130"/>
      <c r="NCG319" s="130"/>
      <c r="NCK319" s="130"/>
      <c r="NCO319" s="130"/>
      <c r="NCS319" s="130"/>
      <c r="NCW319" s="130"/>
      <c r="NDA319" s="130"/>
      <c r="NDE319" s="130"/>
      <c r="NDI319" s="130"/>
      <c r="NDM319" s="130"/>
      <c r="NDQ319" s="130"/>
      <c r="NDU319" s="130"/>
      <c r="NDY319" s="130"/>
      <c r="NEC319" s="130"/>
      <c r="NEG319" s="130"/>
      <c r="NEK319" s="130"/>
      <c r="NEO319" s="130"/>
      <c r="NES319" s="130"/>
      <c r="NEW319" s="130"/>
      <c r="NFA319" s="130"/>
      <c r="NFE319" s="130"/>
      <c r="NFI319" s="130"/>
      <c r="NFM319" s="130"/>
      <c r="NFQ319" s="130"/>
      <c r="NFU319" s="130"/>
      <c r="NFY319" s="130"/>
      <c r="NGC319" s="130"/>
      <c r="NGG319" s="130"/>
      <c r="NGK319" s="130"/>
      <c r="NGO319" s="130"/>
      <c r="NGS319" s="130"/>
      <c r="NGW319" s="130"/>
      <c r="NHA319" s="130"/>
      <c r="NHE319" s="130"/>
      <c r="NHI319" s="130"/>
      <c r="NHM319" s="130"/>
      <c r="NHQ319" s="130"/>
      <c r="NHU319" s="130"/>
      <c r="NHY319" s="130"/>
      <c r="NIC319" s="130"/>
      <c r="NIG319" s="130"/>
      <c r="NIK319" s="130"/>
      <c r="NIO319" s="130"/>
      <c r="NIS319" s="130"/>
      <c r="NIW319" s="130"/>
      <c r="NJA319" s="130"/>
      <c r="NJE319" s="130"/>
      <c r="NJI319" s="130"/>
      <c r="NJM319" s="130"/>
      <c r="NJQ319" s="130"/>
      <c r="NJU319" s="130"/>
      <c r="NJY319" s="130"/>
      <c r="NKC319" s="130"/>
      <c r="NKG319" s="130"/>
      <c r="NKK319" s="130"/>
      <c r="NKO319" s="130"/>
      <c r="NKS319" s="130"/>
      <c r="NKW319" s="130"/>
      <c r="NLA319" s="130"/>
      <c r="NLE319" s="130"/>
      <c r="NLI319" s="130"/>
      <c r="NLM319" s="130"/>
      <c r="NLQ319" s="130"/>
      <c r="NLU319" s="130"/>
      <c r="NLY319" s="130"/>
      <c r="NMC319" s="130"/>
      <c r="NMG319" s="130"/>
      <c r="NMK319" s="130"/>
      <c r="NMO319" s="130"/>
      <c r="NMS319" s="130"/>
      <c r="NMW319" s="130"/>
      <c r="NNA319" s="130"/>
      <c r="NNE319" s="130"/>
      <c r="NNI319" s="130"/>
      <c r="NNM319" s="130"/>
      <c r="NNQ319" s="130"/>
      <c r="NNU319" s="130"/>
      <c r="NNY319" s="130"/>
      <c r="NOC319" s="130"/>
      <c r="NOG319" s="130"/>
      <c r="NOK319" s="130"/>
      <c r="NOO319" s="130"/>
      <c r="NOS319" s="130"/>
      <c r="NOW319" s="130"/>
      <c r="NPA319" s="130"/>
      <c r="NPE319" s="130"/>
      <c r="NPI319" s="130"/>
      <c r="NPM319" s="130"/>
      <c r="NPQ319" s="130"/>
      <c r="NPU319" s="130"/>
      <c r="NPY319" s="130"/>
      <c r="NQC319" s="130"/>
      <c r="NQG319" s="130"/>
      <c r="NQK319" s="130"/>
      <c r="NQO319" s="130"/>
      <c r="NQS319" s="130"/>
      <c r="NQW319" s="130"/>
      <c r="NRA319" s="130"/>
      <c r="NRE319" s="130"/>
      <c r="NRI319" s="130"/>
      <c r="NRM319" s="130"/>
      <c r="NRQ319" s="130"/>
      <c r="NRU319" s="130"/>
      <c r="NRY319" s="130"/>
      <c r="NSC319" s="130"/>
      <c r="NSG319" s="130"/>
      <c r="NSK319" s="130"/>
      <c r="NSO319" s="130"/>
      <c r="NSS319" s="130"/>
      <c r="NSW319" s="130"/>
      <c r="NTA319" s="130"/>
      <c r="NTE319" s="130"/>
      <c r="NTI319" s="130"/>
      <c r="NTM319" s="130"/>
      <c r="NTQ319" s="130"/>
      <c r="NTU319" s="130"/>
      <c r="NTY319" s="130"/>
      <c r="NUC319" s="130"/>
      <c r="NUG319" s="130"/>
      <c r="NUK319" s="130"/>
      <c r="NUO319" s="130"/>
      <c r="NUS319" s="130"/>
      <c r="NUW319" s="130"/>
      <c r="NVA319" s="130"/>
      <c r="NVE319" s="130"/>
      <c r="NVI319" s="130"/>
      <c r="NVM319" s="130"/>
      <c r="NVQ319" s="130"/>
      <c r="NVU319" s="130"/>
      <c r="NVY319" s="130"/>
      <c r="NWC319" s="130"/>
      <c r="NWG319" s="130"/>
      <c r="NWK319" s="130"/>
      <c r="NWO319" s="130"/>
      <c r="NWS319" s="130"/>
      <c r="NWW319" s="130"/>
      <c r="NXA319" s="130"/>
      <c r="NXE319" s="130"/>
      <c r="NXI319" s="130"/>
      <c r="NXM319" s="130"/>
      <c r="NXQ319" s="130"/>
      <c r="NXU319" s="130"/>
      <c r="NXY319" s="130"/>
      <c r="NYC319" s="130"/>
      <c r="NYG319" s="130"/>
      <c r="NYK319" s="130"/>
      <c r="NYO319" s="130"/>
      <c r="NYS319" s="130"/>
      <c r="NYW319" s="130"/>
      <c r="NZA319" s="130"/>
      <c r="NZE319" s="130"/>
      <c r="NZI319" s="130"/>
      <c r="NZM319" s="130"/>
      <c r="NZQ319" s="130"/>
      <c r="NZU319" s="130"/>
      <c r="NZY319" s="130"/>
      <c r="OAC319" s="130"/>
      <c r="OAG319" s="130"/>
      <c r="OAK319" s="130"/>
      <c r="OAO319" s="130"/>
      <c r="OAS319" s="130"/>
      <c r="OAW319" s="130"/>
      <c r="OBA319" s="130"/>
      <c r="OBE319" s="130"/>
      <c r="OBI319" s="130"/>
      <c r="OBM319" s="130"/>
      <c r="OBQ319" s="130"/>
      <c r="OBU319" s="130"/>
      <c r="OBY319" s="130"/>
      <c r="OCC319" s="130"/>
      <c r="OCG319" s="130"/>
      <c r="OCK319" s="130"/>
      <c r="OCO319" s="130"/>
      <c r="OCS319" s="130"/>
      <c r="OCW319" s="130"/>
      <c r="ODA319" s="130"/>
      <c r="ODE319" s="130"/>
      <c r="ODI319" s="130"/>
      <c r="ODM319" s="130"/>
      <c r="ODQ319" s="130"/>
      <c r="ODU319" s="130"/>
      <c r="ODY319" s="130"/>
      <c r="OEC319" s="130"/>
      <c r="OEG319" s="130"/>
      <c r="OEK319" s="130"/>
      <c r="OEO319" s="130"/>
      <c r="OES319" s="130"/>
      <c r="OEW319" s="130"/>
      <c r="OFA319" s="130"/>
      <c r="OFE319" s="130"/>
      <c r="OFI319" s="130"/>
      <c r="OFM319" s="130"/>
      <c r="OFQ319" s="130"/>
      <c r="OFU319" s="130"/>
      <c r="OFY319" s="130"/>
      <c r="OGC319" s="130"/>
      <c r="OGG319" s="130"/>
      <c r="OGK319" s="130"/>
      <c r="OGO319" s="130"/>
      <c r="OGS319" s="130"/>
      <c r="OGW319" s="130"/>
      <c r="OHA319" s="130"/>
      <c r="OHE319" s="130"/>
      <c r="OHI319" s="130"/>
      <c r="OHM319" s="130"/>
      <c r="OHQ319" s="130"/>
      <c r="OHU319" s="130"/>
      <c r="OHY319" s="130"/>
      <c r="OIC319" s="130"/>
      <c r="OIG319" s="130"/>
      <c r="OIK319" s="130"/>
      <c r="OIO319" s="130"/>
      <c r="OIS319" s="130"/>
      <c r="OIW319" s="130"/>
      <c r="OJA319" s="130"/>
      <c r="OJE319" s="130"/>
      <c r="OJI319" s="130"/>
      <c r="OJM319" s="130"/>
      <c r="OJQ319" s="130"/>
      <c r="OJU319" s="130"/>
      <c r="OJY319" s="130"/>
      <c r="OKC319" s="130"/>
      <c r="OKG319" s="130"/>
      <c r="OKK319" s="130"/>
      <c r="OKO319" s="130"/>
      <c r="OKS319" s="130"/>
      <c r="OKW319" s="130"/>
      <c r="OLA319" s="130"/>
      <c r="OLE319" s="130"/>
      <c r="OLI319" s="130"/>
      <c r="OLM319" s="130"/>
      <c r="OLQ319" s="130"/>
      <c r="OLU319" s="130"/>
      <c r="OLY319" s="130"/>
      <c r="OMC319" s="130"/>
      <c r="OMG319" s="130"/>
      <c r="OMK319" s="130"/>
      <c r="OMO319" s="130"/>
      <c r="OMS319" s="130"/>
      <c r="OMW319" s="130"/>
      <c r="ONA319" s="130"/>
      <c r="ONE319" s="130"/>
      <c r="ONI319" s="130"/>
      <c r="ONM319" s="130"/>
      <c r="ONQ319" s="130"/>
      <c r="ONU319" s="130"/>
      <c r="ONY319" s="130"/>
      <c r="OOC319" s="130"/>
      <c r="OOG319" s="130"/>
      <c r="OOK319" s="130"/>
      <c r="OOO319" s="130"/>
      <c r="OOS319" s="130"/>
      <c r="OOW319" s="130"/>
      <c r="OPA319" s="130"/>
      <c r="OPE319" s="130"/>
      <c r="OPI319" s="130"/>
      <c r="OPM319" s="130"/>
      <c r="OPQ319" s="130"/>
      <c r="OPU319" s="130"/>
      <c r="OPY319" s="130"/>
      <c r="OQC319" s="130"/>
      <c r="OQG319" s="130"/>
      <c r="OQK319" s="130"/>
      <c r="OQO319" s="130"/>
      <c r="OQS319" s="130"/>
      <c r="OQW319" s="130"/>
      <c r="ORA319" s="130"/>
      <c r="ORE319" s="130"/>
      <c r="ORI319" s="130"/>
      <c r="ORM319" s="130"/>
      <c r="ORQ319" s="130"/>
      <c r="ORU319" s="130"/>
      <c r="ORY319" s="130"/>
      <c r="OSC319" s="130"/>
      <c r="OSG319" s="130"/>
      <c r="OSK319" s="130"/>
      <c r="OSO319" s="130"/>
      <c r="OSS319" s="130"/>
      <c r="OSW319" s="130"/>
      <c r="OTA319" s="130"/>
      <c r="OTE319" s="130"/>
      <c r="OTI319" s="130"/>
      <c r="OTM319" s="130"/>
      <c r="OTQ319" s="130"/>
      <c r="OTU319" s="130"/>
      <c r="OTY319" s="130"/>
      <c r="OUC319" s="130"/>
      <c r="OUG319" s="130"/>
      <c r="OUK319" s="130"/>
      <c r="OUO319" s="130"/>
      <c r="OUS319" s="130"/>
      <c r="OUW319" s="130"/>
      <c r="OVA319" s="130"/>
      <c r="OVE319" s="130"/>
      <c r="OVI319" s="130"/>
      <c r="OVM319" s="130"/>
      <c r="OVQ319" s="130"/>
      <c r="OVU319" s="130"/>
      <c r="OVY319" s="130"/>
      <c r="OWC319" s="130"/>
      <c r="OWG319" s="130"/>
      <c r="OWK319" s="130"/>
      <c r="OWO319" s="130"/>
      <c r="OWS319" s="130"/>
      <c r="OWW319" s="130"/>
      <c r="OXA319" s="130"/>
      <c r="OXE319" s="130"/>
      <c r="OXI319" s="130"/>
      <c r="OXM319" s="130"/>
      <c r="OXQ319" s="130"/>
      <c r="OXU319" s="130"/>
      <c r="OXY319" s="130"/>
      <c r="OYC319" s="130"/>
      <c r="OYG319" s="130"/>
      <c r="OYK319" s="130"/>
      <c r="OYO319" s="130"/>
      <c r="OYS319" s="130"/>
      <c r="OYW319" s="130"/>
      <c r="OZA319" s="130"/>
      <c r="OZE319" s="130"/>
      <c r="OZI319" s="130"/>
      <c r="OZM319" s="130"/>
      <c r="OZQ319" s="130"/>
      <c r="OZU319" s="130"/>
      <c r="OZY319" s="130"/>
      <c r="PAC319" s="130"/>
      <c r="PAG319" s="130"/>
      <c r="PAK319" s="130"/>
      <c r="PAO319" s="130"/>
      <c r="PAS319" s="130"/>
      <c r="PAW319" s="130"/>
      <c r="PBA319" s="130"/>
      <c r="PBE319" s="130"/>
      <c r="PBI319" s="130"/>
      <c r="PBM319" s="130"/>
      <c r="PBQ319" s="130"/>
      <c r="PBU319" s="130"/>
      <c r="PBY319" s="130"/>
      <c r="PCC319" s="130"/>
      <c r="PCG319" s="130"/>
      <c r="PCK319" s="130"/>
      <c r="PCO319" s="130"/>
      <c r="PCS319" s="130"/>
      <c r="PCW319" s="130"/>
      <c r="PDA319" s="130"/>
      <c r="PDE319" s="130"/>
      <c r="PDI319" s="130"/>
      <c r="PDM319" s="130"/>
      <c r="PDQ319" s="130"/>
      <c r="PDU319" s="130"/>
      <c r="PDY319" s="130"/>
      <c r="PEC319" s="130"/>
      <c r="PEG319" s="130"/>
      <c r="PEK319" s="130"/>
      <c r="PEO319" s="130"/>
      <c r="PES319" s="130"/>
      <c r="PEW319" s="130"/>
      <c r="PFA319" s="130"/>
      <c r="PFE319" s="130"/>
      <c r="PFI319" s="130"/>
      <c r="PFM319" s="130"/>
      <c r="PFQ319" s="130"/>
      <c r="PFU319" s="130"/>
      <c r="PFY319" s="130"/>
      <c r="PGC319" s="130"/>
      <c r="PGG319" s="130"/>
      <c r="PGK319" s="130"/>
      <c r="PGO319" s="130"/>
      <c r="PGS319" s="130"/>
      <c r="PGW319" s="130"/>
      <c r="PHA319" s="130"/>
      <c r="PHE319" s="130"/>
      <c r="PHI319" s="130"/>
      <c r="PHM319" s="130"/>
      <c r="PHQ319" s="130"/>
      <c r="PHU319" s="130"/>
      <c r="PHY319" s="130"/>
      <c r="PIC319" s="130"/>
      <c r="PIG319" s="130"/>
      <c r="PIK319" s="130"/>
      <c r="PIO319" s="130"/>
      <c r="PIS319" s="130"/>
      <c r="PIW319" s="130"/>
      <c r="PJA319" s="130"/>
      <c r="PJE319" s="130"/>
      <c r="PJI319" s="130"/>
      <c r="PJM319" s="130"/>
      <c r="PJQ319" s="130"/>
      <c r="PJU319" s="130"/>
      <c r="PJY319" s="130"/>
      <c r="PKC319" s="130"/>
      <c r="PKG319" s="130"/>
      <c r="PKK319" s="130"/>
      <c r="PKO319" s="130"/>
      <c r="PKS319" s="130"/>
      <c r="PKW319" s="130"/>
      <c r="PLA319" s="130"/>
      <c r="PLE319" s="130"/>
      <c r="PLI319" s="130"/>
      <c r="PLM319" s="130"/>
      <c r="PLQ319" s="130"/>
      <c r="PLU319" s="130"/>
      <c r="PLY319" s="130"/>
      <c r="PMC319" s="130"/>
      <c r="PMG319" s="130"/>
      <c r="PMK319" s="130"/>
      <c r="PMO319" s="130"/>
      <c r="PMS319" s="130"/>
      <c r="PMW319" s="130"/>
      <c r="PNA319" s="130"/>
      <c r="PNE319" s="130"/>
      <c r="PNI319" s="130"/>
      <c r="PNM319" s="130"/>
      <c r="PNQ319" s="130"/>
      <c r="PNU319" s="130"/>
      <c r="PNY319" s="130"/>
      <c r="POC319" s="130"/>
      <c r="POG319" s="130"/>
      <c r="POK319" s="130"/>
      <c r="POO319" s="130"/>
      <c r="POS319" s="130"/>
      <c r="POW319" s="130"/>
      <c r="PPA319" s="130"/>
      <c r="PPE319" s="130"/>
      <c r="PPI319" s="130"/>
      <c r="PPM319" s="130"/>
      <c r="PPQ319" s="130"/>
      <c r="PPU319" s="130"/>
      <c r="PPY319" s="130"/>
      <c r="PQC319" s="130"/>
      <c r="PQG319" s="130"/>
      <c r="PQK319" s="130"/>
      <c r="PQO319" s="130"/>
      <c r="PQS319" s="130"/>
      <c r="PQW319" s="130"/>
      <c r="PRA319" s="130"/>
      <c r="PRE319" s="130"/>
      <c r="PRI319" s="130"/>
      <c r="PRM319" s="130"/>
      <c r="PRQ319" s="130"/>
      <c r="PRU319" s="130"/>
      <c r="PRY319" s="130"/>
      <c r="PSC319" s="130"/>
      <c r="PSG319" s="130"/>
      <c r="PSK319" s="130"/>
      <c r="PSO319" s="130"/>
      <c r="PSS319" s="130"/>
      <c r="PSW319" s="130"/>
      <c r="PTA319" s="130"/>
      <c r="PTE319" s="130"/>
      <c r="PTI319" s="130"/>
      <c r="PTM319" s="130"/>
      <c r="PTQ319" s="130"/>
      <c r="PTU319" s="130"/>
      <c r="PTY319" s="130"/>
      <c r="PUC319" s="130"/>
      <c r="PUG319" s="130"/>
      <c r="PUK319" s="130"/>
      <c r="PUO319" s="130"/>
      <c r="PUS319" s="130"/>
      <c r="PUW319" s="130"/>
      <c r="PVA319" s="130"/>
      <c r="PVE319" s="130"/>
      <c r="PVI319" s="130"/>
      <c r="PVM319" s="130"/>
      <c r="PVQ319" s="130"/>
      <c r="PVU319" s="130"/>
      <c r="PVY319" s="130"/>
      <c r="PWC319" s="130"/>
      <c r="PWG319" s="130"/>
      <c r="PWK319" s="130"/>
      <c r="PWO319" s="130"/>
      <c r="PWS319" s="130"/>
      <c r="PWW319" s="130"/>
      <c r="PXA319" s="130"/>
      <c r="PXE319" s="130"/>
      <c r="PXI319" s="130"/>
      <c r="PXM319" s="130"/>
      <c r="PXQ319" s="130"/>
      <c r="PXU319" s="130"/>
      <c r="PXY319" s="130"/>
      <c r="PYC319" s="130"/>
      <c r="PYG319" s="130"/>
      <c r="PYK319" s="130"/>
      <c r="PYO319" s="130"/>
      <c r="PYS319" s="130"/>
      <c r="PYW319" s="130"/>
      <c r="PZA319" s="130"/>
      <c r="PZE319" s="130"/>
      <c r="PZI319" s="130"/>
      <c r="PZM319" s="130"/>
      <c r="PZQ319" s="130"/>
      <c r="PZU319" s="130"/>
      <c r="PZY319" s="130"/>
      <c r="QAC319" s="130"/>
      <c r="QAG319" s="130"/>
      <c r="QAK319" s="130"/>
      <c r="QAO319" s="130"/>
      <c r="QAS319" s="130"/>
      <c r="QAW319" s="130"/>
      <c r="QBA319" s="130"/>
      <c r="QBE319" s="130"/>
      <c r="QBI319" s="130"/>
      <c r="QBM319" s="130"/>
      <c r="QBQ319" s="130"/>
      <c r="QBU319" s="130"/>
      <c r="QBY319" s="130"/>
      <c r="QCC319" s="130"/>
      <c r="QCG319" s="130"/>
      <c r="QCK319" s="130"/>
      <c r="QCO319" s="130"/>
      <c r="QCS319" s="130"/>
      <c r="QCW319" s="130"/>
      <c r="QDA319" s="130"/>
      <c r="QDE319" s="130"/>
      <c r="QDI319" s="130"/>
      <c r="QDM319" s="130"/>
      <c r="QDQ319" s="130"/>
      <c r="QDU319" s="130"/>
      <c r="QDY319" s="130"/>
      <c r="QEC319" s="130"/>
      <c r="QEG319" s="130"/>
      <c r="QEK319" s="130"/>
      <c r="QEO319" s="130"/>
      <c r="QES319" s="130"/>
      <c r="QEW319" s="130"/>
      <c r="QFA319" s="130"/>
      <c r="QFE319" s="130"/>
      <c r="QFI319" s="130"/>
      <c r="QFM319" s="130"/>
      <c r="QFQ319" s="130"/>
      <c r="QFU319" s="130"/>
      <c r="QFY319" s="130"/>
      <c r="QGC319" s="130"/>
      <c r="QGG319" s="130"/>
      <c r="QGK319" s="130"/>
      <c r="QGO319" s="130"/>
      <c r="QGS319" s="130"/>
      <c r="QGW319" s="130"/>
      <c r="QHA319" s="130"/>
      <c r="QHE319" s="130"/>
      <c r="QHI319" s="130"/>
      <c r="QHM319" s="130"/>
      <c r="QHQ319" s="130"/>
      <c r="QHU319" s="130"/>
      <c r="QHY319" s="130"/>
      <c r="QIC319" s="130"/>
      <c r="QIG319" s="130"/>
      <c r="QIK319" s="130"/>
      <c r="QIO319" s="130"/>
      <c r="QIS319" s="130"/>
      <c r="QIW319" s="130"/>
      <c r="QJA319" s="130"/>
      <c r="QJE319" s="130"/>
      <c r="QJI319" s="130"/>
      <c r="QJM319" s="130"/>
      <c r="QJQ319" s="130"/>
      <c r="QJU319" s="130"/>
      <c r="QJY319" s="130"/>
      <c r="QKC319" s="130"/>
      <c r="QKG319" s="130"/>
      <c r="QKK319" s="130"/>
      <c r="QKO319" s="130"/>
      <c r="QKS319" s="130"/>
      <c r="QKW319" s="130"/>
      <c r="QLA319" s="130"/>
      <c r="QLE319" s="130"/>
      <c r="QLI319" s="130"/>
      <c r="QLM319" s="130"/>
      <c r="QLQ319" s="130"/>
      <c r="QLU319" s="130"/>
      <c r="QLY319" s="130"/>
      <c r="QMC319" s="130"/>
      <c r="QMG319" s="130"/>
      <c r="QMK319" s="130"/>
      <c r="QMO319" s="130"/>
      <c r="QMS319" s="130"/>
      <c r="QMW319" s="130"/>
      <c r="QNA319" s="130"/>
      <c r="QNE319" s="130"/>
      <c r="QNI319" s="130"/>
      <c r="QNM319" s="130"/>
      <c r="QNQ319" s="130"/>
      <c r="QNU319" s="130"/>
      <c r="QNY319" s="130"/>
      <c r="QOC319" s="130"/>
      <c r="QOG319" s="130"/>
      <c r="QOK319" s="130"/>
      <c r="QOO319" s="130"/>
      <c r="QOS319" s="130"/>
      <c r="QOW319" s="130"/>
      <c r="QPA319" s="130"/>
      <c r="QPE319" s="130"/>
      <c r="QPI319" s="130"/>
      <c r="QPM319" s="130"/>
      <c r="QPQ319" s="130"/>
      <c r="QPU319" s="130"/>
      <c r="QPY319" s="130"/>
      <c r="QQC319" s="130"/>
      <c r="QQG319" s="130"/>
      <c r="QQK319" s="130"/>
      <c r="QQO319" s="130"/>
      <c r="QQS319" s="130"/>
      <c r="QQW319" s="130"/>
      <c r="QRA319" s="130"/>
      <c r="QRE319" s="130"/>
      <c r="QRI319" s="130"/>
      <c r="QRM319" s="130"/>
      <c r="QRQ319" s="130"/>
      <c r="QRU319" s="130"/>
      <c r="QRY319" s="130"/>
      <c r="QSC319" s="130"/>
      <c r="QSG319" s="130"/>
      <c r="QSK319" s="130"/>
      <c r="QSO319" s="130"/>
      <c r="QSS319" s="130"/>
      <c r="QSW319" s="130"/>
      <c r="QTA319" s="130"/>
      <c r="QTE319" s="130"/>
      <c r="QTI319" s="130"/>
      <c r="QTM319" s="130"/>
      <c r="QTQ319" s="130"/>
      <c r="QTU319" s="130"/>
      <c r="QTY319" s="130"/>
      <c r="QUC319" s="130"/>
      <c r="QUG319" s="130"/>
      <c r="QUK319" s="130"/>
      <c r="QUO319" s="130"/>
      <c r="QUS319" s="130"/>
      <c r="QUW319" s="130"/>
      <c r="QVA319" s="130"/>
      <c r="QVE319" s="130"/>
      <c r="QVI319" s="130"/>
      <c r="QVM319" s="130"/>
      <c r="QVQ319" s="130"/>
      <c r="QVU319" s="130"/>
      <c r="QVY319" s="130"/>
      <c r="QWC319" s="130"/>
      <c r="QWG319" s="130"/>
      <c r="QWK319" s="130"/>
      <c r="QWO319" s="130"/>
      <c r="QWS319" s="130"/>
      <c r="QWW319" s="130"/>
      <c r="QXA319" s="130"/>
      <c r="QXE319" s="130"/>
      <c r="QXI319" s="130"/>
      <c r="QXM319" s="130"/>
      <c r="QXQ319" s="130"/>
      <c r="QXU319" s="130"/>
      <c r="QXY319" s="130"/>
      <c r="QYC319" s="130"/>
      <c r="QYG319" s="130"/>
      <c r="QYK319" s="130"/>
      <c r="QYO319" s="130"/>
      <c r="QYS319" s="130"/>
      <c r="QYW319" s="130"/>
      <c r="QZA319" s="130"/>
      <c r="QZE319" s="130"/>
      <c r="QZI319" s="130"/>
      <c r="QZM319" s="130"/>
      <c r="QZQ319" s="130"/>
      <c r="QZU319" s="130"/>
      <c r="QZY319" s="130"/>
      <c r="RAC319" s="130"/>
      <c r="RAG319" s="130"/>
      <c r="RAK319" s="130"/>
      <c r="RAO319" s="130"/>
      <c r="RAS319" s="130"/>
      <c r="RAW319" s="130"/>
      <c r="RBA319" s="130"/>
      <c r="RBE319" s="130"/>
      <c r="RBI319" s="130"/>
      <c r="RBM319" s="130"/>
      <c r="RBQ319" s="130"/>
      <c r="RBU319" s="130"/>
      <c r="RBY319" s="130"/>
      <c r="RCC319" s="130"/>
      <c r="RCG319" s="130"/>
      <c r="RCK319" s="130"/>
      <c r="RCO319" s="130"/>
      <c r="RCS319" s="130"/>
      <c r="RCW319" s="130"/>
      <c r="RDA319" s="130"/>
      <c r="RDE319" s="130"/>
      <c r="RDI319" s="130"/>
      <c r="RDM319" s="130"/>
      <c r="RDQ319" s="130"/>
      <c r="RDU319" s="130"/>
      <c r="RDY319" s="130"/>
      <c r="REC319" s="130"/>
      <c r="REG319" s="130"/>
      <c r="REK319" s="130"/>
      <c r="REO319" s="130"/>
      <c r="RES319" s="130"/>
      <c r="REW319" s="130"/>
      <c r="RFA319" s="130"/>
      <c r="RFE319" s="130"/>
      <c r="RFI319" s="130"/>
      <c r="RFM319" s="130"/>
      <c r="RFQ319" s="130"/>
      <c r="RFU319" s="130"/>
      <c r="RFY319" s="130"/>
      <c r="RGC319" s="130"/>
      <c r="RGG319" s="130"/>
      <c r="RGK319" s="130"/>
      <c r="RGO319" s="130"/>
      <c r="RGS319" s="130"/>
      <c r="RGW319" s="130"/>
      <c r="RHA319" s="130"/>
      <c r="RHE319" s="130"/>
      <c r="RHI319" s="130"/>
      <c r="RHM319" s="130"/>
      <c r="RHQ319" s="130"/>
      <c r="RHU319" s="130"/>
      <c r="RHY319" s="130"/>
      <c r="RIC319" s="130"/>
      <c r="RIG319" s="130"/>
      <c r="RIK319" s="130"/>
      <c r="RIO319" s="130"/>
      <c r="RIS319" s="130"/>
      <c r="RIW319" s="130"/>
      <c r="RJA319" s="130"/>
      <c r="RJE319" s="130"/>
      <c r="RJI319" s="130"/>
      <c r="RJM319" s="130"/>
      <c r="RJQ319" s="130"/>
      <c r="RJU319" s="130"/>
      <c r="RJY319" s="130"/>
      <c r="RKC319" s="130"/>
      <c r="RKG319" s="130"/>
      <c r="RKK319" s="130"/>
      <c r="RKO319" s="130"/>
      <c r="RKS319" s="130"/>
      <c r="RKW319" s="130"/>
      <c r="RLA319" s="130"/>
      <c r="RLE319" s="130"/>
      <c r="RLI319" s="130"/>
      <c r="RLM319" s="130"/>
      <c r="RLQ319" s="130"/>
      <c r="RLU319" s="130"/>
      <c r="RLY319" s="130"/>
      <c r="RMC319" s="130"/>
      <c r="RMG319" s="130"/>
      <c r="RMK319" s="130"/>
      <c r="RMO319" s="130"/>
      <c r="RMS319" s="130"/>
      <c r="RMW319" s="130"/>
      <c r="RNA319" s="130"/>
      <c r="RNE319" s="130"/>
      <c r="RNI319" s="130"/>
      <c r="RNM319" s="130"/>
      <c r="RNQ319" s="130"/>
      <c r="RNU319" s="130"/>
      <c r="RNY319" s="130"/>
      <c r="ROC319" s="130"/>
      <c r="ROG319" s="130"/>
      <c r="ROK319" s="130"/>
      <c r="ROO319" s="130"/>
      <c r="ROS319" s="130"/>
      <c r="ROW319" s="130"/>
      <c r="RPA319" s="130"/>
      <c r="RPE319" s="130"/>
      <c r="RPI319" s="130"/>
      <c r="RPM319" s="130"/>
      <c r="RPQ319" s="130"/>
      <c r="RPU319" s="130"/>
      <c r="RPY319" s="130"/>
      <c r="RQC319" s="130"/>
      <c r="RQG319" s="130"/>
      <c r="RQK319" s="130"/>
      <c r="RQO319" s="130"/>
      <c r="RQS319" s="130"/>
      <c r="RQW319" s="130"/>
      <c r="RRA319" s="130"/>
      <c r="RRE319" s="130"/>
      <c r="RRI319" s="130"/>
      <c r="RRM319" s="130"/>
      <c r="RRQ319" s="130"/>
      <c r="RRU319" s="130"/>
      <c r="RRY319" s="130"/>
      <c r="RSC319" s="130"/>
      <c r="RSG319" s="130"/>
      <c r="RSK319" s="130"/>
      <c r="RSO319" s="130"/>
      <c r="RSS319" s="130"/>
      <c r="RSW319" s="130"/>
      <c r="RTA319" s="130"/>
      <c r="RTE319" s="130"/>
      <c r="RTI319" s="130"/>
      <c r="RTM319" s="130"/>
      <c r="RTQ319" s="130"/>
      <c r="RTU319" s="130"/>
      <c r="RTY319" s="130"/>
      <c r="RUC319" s="130"/>
      <c r="RUG319" s="130"/>
      <c r="RUK319" s="130"/>
      <c r="RUO319" s="130"/>
      <c r="RUS319" s="130"/>
      <c r="RUW319" s="130"/>
      <c r="RVA319" s="130"/>
      <c r="RVE319" s="130"/>
      <c r="RVI319" s="130"/>
      <c r="RVM319" s="130"/>
      <c r="RVQ319" s="130"/>
      <c r="RVU319" s="130"/>
      <c r="RVY319" s="130"/>
      <c r="RWC319" s="130"/>
      <c r="RWG319" s="130"/>
      <c r="RWK319" s="130"/>
      <c r="RWO319" s="130"/>
      <c r="RWS319" s="130"/>
      <c r="RWW319" s="130"/>
      <c r="RXA319" s="130"/>
      <c r="RXE319" s="130"/>
      <c r="RXI319" s="130"/>
      <c r="RXM319" s="130"/>
      <c r="RXQ319" s="130"/>
      <c r="RXU319" s="130"/>
      <c r="RXY319" s="130"/>
      <c r="RYC319" s="130"/>
      <c r="RYG319" s="130"/>
      <c r="RYK319" s="130"/>
      <c r="RYO319" s="130"/>
      <c r="RYS319" s="130"/>
      <c r="RYW319" s="130"/>
      <c r="RZA319" s="130"/>
      <c r="RZE319" s="130"/>
      <c r="RZI319" s="130"/>
      <c r="RZM319" s="130"/>
      <c r="RZQ319" s="130"/>
      <c r="RZU319" s="130"/>
      <c r="RZY319" s="130"/>
      <c r="SAC319" s="130"/>
      <c r="SAG319" s="130"/>
      <c r="SAK319" s="130"/>
      <c r="SAO319" s="130"/>
      <c r="SAS319" s="130"/>
      <c r="SAW319" s="130"/>
      <c r="SBA319" s="130"/>
      <c r="SBE319" s="130"/>
      <c r="SBI319" s="130"/>
      <c r="SBM319" s="130"/>
      <c r="SBQ319" s="130"/>
      <c r="SBU319" s="130"/>
      <c r="SBY319" s="130"/>
      <c r="SCC319" s="130"/>
      <c r="SCG319" s="130"/>
      <c r="SCK319" s="130"/>
      <c r="SCO319" s="130"/>
      <c r="SCS319" s="130"/>
      <c r="SCW319" s="130"/>
      <c r="SDA319" s="130"/>
      <c r="SDE319" s="130"/>
      <c r="SDI319" s="130"/>
      <c r="SDM319" s="130"/>
      <c r="SDQ319" s="130"/>
      <c r="SDU319" s="130"/>
      <c r="SDY319" s="130"/>
      <c r="SEC319" s="130"/>
      <c r="SEG319" s="130"/>
      <c r="SEK319" s="130"/>
      <c r="SEO319" s="130"/>
      <c r="SES319" s="130"/>
      <c r="SEW319" s="130"/>
      <c r="SFA319" s="130"/>
      <c r="SFE319" s="130"/>
      <c r="SFI319" s="130"/>
      <c r="SFM319" s="130"/>
      <c r="SFQ319" s="130"/>
      <c r="SFU319" s="130"/>
      <c r="SFY319" s="130"/>
      <c r="SGC319" s="130"/>
      <c r="SGG319" s="130"/>
      <c r="SGK319" s="130"/>
      <c r="SGO319" s="130"/>
      <c r="SGS319" s="130"/>
      <c r="SGW319" s="130"/>
      <c r="SHA319" s="130"/>
      <c r="SHE319" s="130"/>
      <c r="SHI319" s="130"/>
      <c r="SHM319" s="130"/>
      <c r="SHQ319" s="130"/>
      <c r="SHU319" s="130"/>
      <c r="SHY319" s="130"/>
      <c r="SIC319" s="130"/>
      <c r="SIG319" s="130"/>
      <c r="SIK319" s="130"/>
      <c r="SIO319" s="130"/>
      <c r="SIS319" s="130"/>
      <c r="SIW319" s="130"/>
      <c r="SJA319" s="130"/>
      <c r="SJE319" s="130"/>
      <c r="SJI319" s="130"/>
      <c r="SJM319" s="130"/>
      <c r="SJQ319" s="130"/>
      <c r="SJU319" s="130"/>
      <c r="SJY319" s="130"/>
      <c r="SKC319" s="130"/>
      <c r="SKG319" s="130"/>
      <c r="SKK319" s="130"/>
      <c r="SKO319" s="130"/>
      <c r="SKS319" s="130"/>
      <c r="SKW319" s="130"/>
      <c r="SLA319" s="130"/>
      <c r="SLE319" s="130"/>
      <c r="SLI319" s="130"/>
      <c r="SLM319" s="130"/>
      <c r="SLQ319" s="130"/>
      <c r="SLU319" s="130"/>
      <c r="SLY319" s="130"/>
      <c r="SMC319" s="130"/>
      <c r="SMG319" s="130"/>
      <c r="SMK319" s="130"/>
      <c r="SMO319" s="130"/>
      <c r="SMS319" s="130"/>
      <c r="SMW319" s="130"/>
      <c r="SNA319" s="130"/>
      <c r="SNE319" s="130"/>
      <c r="SNI319" s="130"/>
      <c r="SNM319" s="130"/>
      <c r="SNQ319" s="130"/>
      <c r="SNU319" s="130"/>
      <c r="SNY319" s="130"/>
      <c r="SOC319" s="130"/>
      <c r="SOG319" s="130"/>
      <c r="SOK319" s="130"/>
      <c r="SOO319" s="130"/>
      <c r="SOS319" s="130"/>
      <c r="SOW319" s="130"/>
      <c r="SPA319" s="130"/>
      <c r="SPE319" s="130"/>
      <c r="SPI319" s="130"/>
      <c r="SPM319" s="130"/>
      <c r="SPQ319" s="130"/>
      <c r="SPU319" s="130"/>
      <c r="SPY319" s="130"/>
      <c r="SQC319" s="130"/>
      <c r="SQG319" s="130"/>
      <c r="SQK319" s="130"/>
      <c r="SQO319" s="130"/>
      <c r="SQS319" s="130"/>
      <c r="SQW319" s="130"/>
      <c r="SRA319" s="130"/>
      <c r="SRE319" s="130"/>
      <c r="SRI319" s="130"/>
      <c r="SRM319" s="130"/>
      <c r="SRQ319" s="130"/>
      <c r="SRU319" s="130"/>
      <c r="SRY319" s="130"/>
      <c r="SSC319" s="130"/>
      <c r="SSG319" s="130"/>
      <c r="SSK319" s="130"/>
      <c r="SSO319" s="130"/>
      <c r="SSS319" s="130"/>
      <c r="SSW319" s="130"/>
      <c r="STA319" s="130"/>
      <c r="STE319" s="130"/>
      <c r="STI319" s="130"/>
      <c r="STM319" s="130"/>
      <c r="STQ319" s="130"/>
      <c r="STU319" s="130"/>
      <c r="STY319" s="130"/>
      <c r="SUC319" s="130"/>
      <c r="SUG319" s="130"/>
      <c r="SUK319" s="130"/>
      <c r="SUO319" s="130"/>
      <c r="SUS319" s="130"/>
      <c r="SUW319" s="130"/>
      <c r="SVA319" s="130"/>
      <c r="SVE319" s="130"/>
      <c r="SVI319" s="130"/>
      <c r="SVM319" s="130"/>
      <c r="SVQ319" s="130"/>
      <c r="SVU319" s="130"/>
      <c r="SVY319" s="130"/>
      <c r="SWC319" s="130"/>
      <c r="SWG319" s="130"/>
      <c r="SWK319" s="130"/>
      <c r="SWO319" s="130"/>
      <c r="SWS319" s="130"/>
      <c r="SWW319" s="130"/>
      <c r="SXA319" s="130"/>
      <c r="SXE319" s="130"/>
      <c r="SXI319" s="130"/>
      <c r="SXM319" s="130"/>
      <c r="SXQ319" s="130"/>
      <c r="SXU319" s="130"/>
      <c r="SXY319" s="130"/>
      <c r="SYC319" s="130"/>
      <c r="SYG319" s="130"/>
      <c r="SYK319" s="130"/>
      <c r="SYO319" s="130"/>
      <c r="SYS319" s="130"/>
      <c r="SYW319" s="130"/>
      <c r="SZA319" s="130"/>
      <c r="SZE319" s="130"/>
      <c r="SZI319" s="130"/>
      <c r="SZM319" s="130"/>
      <c r="SZQ319" s="130"/>
      <c r="SZU319" s="130"/>
      <c r="SZY319" s="130"/>
      <c r="TAC319" s="130"/>
      <c r="TAG319" s="130"/>
      <c r="TAK319" s="130"/>
      <c r="TAO319" s="130"/>
      <c r="TAS319" s="130"/>
      <c r="TAW319" s="130"/>
      <c r="TBA319" s="130"/>
      <c r="TBE319" s="130"/>
      <c r="TBI319" s="130"/>
      <c r="TBM319" s="130"/>
      <c r="TBQ319" s="130"/>
      <c r="TBU319" s="130"/>
      <c r="TBY319" s="130"/>
      <c r="TCC319" s="130"/>
      <c r="TCG319" s="130"/>
      <c r="TCK319" s="130"/>
      <c r="TCO319" s="130"/>
      <c r="TCS319" s="130"/>
      <c r="TCW319" s="130"/>
      <c r="TDA319" s="130"/>
      <c r="TDE319" s="130"/>
      <c r="TDI319" s="130"/>
      <c r="TDM319" s="130"/>
      <c r="TDQ319" s="130"/>
      <c r="TDU319" s="130"/>
      <c r="TDY319" s="130"/>
      <c r="TEC319" s="130"/>
      <c r="TEG319" s="130"/>
      <c r="TEK319" s="130"/>
      <c r="TEO319" s="130"/>
      <c r="TES319" s="130"/>
      <c r="TEW319" s="130"/>
      <c r="TFA319" s="130"/>
      <c r="TFE319" s="130"/>
      <c r="TFI319" s="130"/>
      <c r="TFM319" s="130"/>
      <c r="TFQ319" s="130"/>
      <c r="TFU319" s="130"/>
      <c r="TFY319" s="130"/>
      <c r="TGC319" s="130"/>
      <c r="TGG319" s="130"/>
      <c r="TGK319" s="130"/>
      <c r="TGO319" s="130"/>
      <c r="TGS319" s="130"/>
      <c r="TGW319" s="130"/>
      <c r="THA319" s="130"/>
      <c r="THE319" s="130"/>
      <c r="THI319" s="130"/>
      <c r="THM319" s="130"/>
      <c r="THQ319" s="130"/>
      <c r="THU319" s="130"/>
      <c r="THY319" s="130"/>
      <c r="TIC319" s="130"/>
      <c r="TIG319" s="130"/>
      <c r="TIK319" s="130"/>
      <c r="TIO319" s="130"/>
      <c r="TIS319" s="130"/>
      <c r="TIW319" s="130"/>
      <c r="TJA319" s="130"/>
      <c r="TJE319" s="130"/>
      <c r="TJI319" s="130"/>
      <c r="TJM319" s="130"/>
      <c r="TJQ319" s="130"/>
      <c r="TJU319" s="130"/>
      <c r="TJY319" s="130"/>
      <c r="TKC319" s="130"/>
      <c r="TKG319" s="130"/>
      <c r="TKK319" s="130"/>
      <c r="TKO319" s="130"/>
      <c r="TKS319" s="130"/>
      <c r="TKW319" s="130"/>
      <c r="TLA319" s="130"/>
      <c r="TLE319" s="130"/>
      <c r="TLI319" s="130"/>
      <c r="TLM319" s="130"/>
      <c r="TLQ319" s="130"/>
      <c r="TLU319" s="130"/>
      <c r="TLY319" s="130"/>
      <c r="TMC319" s="130"/>
      <c r="TMG319" s="130"/>
      <c r="TMK319" s="130"/>
      <c r="TMO319" s="130"/>
      <c r="TMS319" s="130"/>
      <c r="TMW319" s="130"/>
      <c r="TNA319" s="130"/>
      <c r="TNE319" s="130"/>
      <c r="TNI319" s="130"/>
      <c r="TNM319" s="130"/>
      <c r="TNQ319" s="130"/>
      <c r="TNU319" s="130"/>
      <c r="TNY319" s="130"/>
      <c r="TOC319" s="130"/>
      <c r="TOG319" s="130"/>
      <c r="TOK319" s="130"/>
      <c r="TOO319" s="130"/>
      <c r="TOS319" s="130"/>
      <c r="TOW319" s="130"/>
      <c r="TPA319" s="130"/>
      <c r="TPE319" s="130"/>
      <c r="TPI319" s="130"/>
      <c r="TPM319" s="130"/>
      <c r="TPQ319" s="130"/>
      <c r="TPU319" s="130"/>
      <c r="TPY319" s="130"/>
      <c r="TQC319" s="130"/>
      <c r="TQG319" s="130"/>
      <c r="TQK319" s="130"/>
      <c r="TQO319" s="130"/>
      <c r="TQS319" s="130"/>
      <c r="TQW319" s="130"/>
      <c r="TRA319" s="130"/>
      <c r="TRE319" s="130"/>
      <c r="TRI319" s="130"/>
      <c r="TRM319" s="130"/>
      <c r="TRQ319" s="130"/>
      <c r="TRU319" s="130"/>
      <c r="TRY319" s="130"/>
      <c r="TSC319" s="130"/>
      <c r="TSG319" s="130"/>
      <c r="TSK319" s="130"/>
      <c r="TSO319" s="130"/>
      <c r="TSS319" s="130"/>
      <c r="TSW319" s="130"/>
      <c r="TTA319" s="130"/>
      <c r="TTE319" s="130"/>
      <c r="TTI319" s="130"/>
      <c r="TTM319" s="130"/>
      <c r="TTQ319" s="130"/>
      <c r="TTU319" s="130"/>
      <c r="TTY319" s="130"/>
      <c r="TUC319" s="130"/>
      <c r="TUG319" s="130"/>
      <c r="TUK319" s="130"/>
      <c r="TUO319" s="130"/>
      <c r="TUS319" s="130"/>
      <c r="TUW319" s="130"/>
      <c r="TVA319" s="130"/>
      <c r="TVE319" s="130"/>
      <c r="TVI319" s="130"/>
      <c r="TVM319" s="130"/>
      <c r="TVQ319" s="130"/>
      <c r="TVU319" s="130"/>
      <c r="TVY319" s="130"/>
      <c r="TWC319" s="130"/>
      <c r="TWG319" s="130"/>
      <c r="TWK319" s="130"/>
      <c r="TWO319" s="130"/>
      <c r="TWS319" s="130"/>
      <c r="TWW319" s="130"/>
      <c r="TXA319" s="130"/>
      <c r="TXE319" s="130"/>
      <c r="TXI319" s="130"/>
      <c r="TXM319" s="130"/>
      <c r="TXQ319" s="130"/>
      <c r="TXU319" s="130"/>
      <c r="TXY319" s="130"/>
      <c r="TYC319" s="130"/>
      <c r="TYG319" s="130"/>
      <c r="TYK319" s="130"/>
      <c r="TYO319" s="130"/>
      <c r="TYS319" s="130"/>
      <c r="TYW319" s="130"/>
      <c r="TZA319" s="130"/>
      <c r="TZE319" s="130"/>
      <c r="TZI319" s="130"/>
      <c r="TZM319" s="130"/>
      <c r="TZQ319" s="130"/>
      <c r="TZU319" s="130"/>
      <c r="TZY319" s="130"/>
      <c r="UAC319" s="130"/>
      <c r="UAG319" s="130"/>
      <c r="UAK319" s="130"/>
      <c r="UAO319" s="130"/>
      <c r="UAS319" s="130"/>
      <c r="UAW319" s="130"/>
      <c r="UBA319" s="130"/>
      <c r="UBE319" s="130"/>
      <c r="UBI319" s="130"/>
      <c r="UBM319" s="130"/>
      <c r="UBQ319" s="130"/>
      <c r="UBU319" s="130"/>
      <c r="UBY319" s="130"/>
      <c r="UCC319" s="130"/>
      <c r="UCG319" s="130"/>
      <c r="UCK319" s="130"/>
      <c r="UCO319" s="130"/>
      <c r="UCS319" s="130"/>
      <c r="UCW319" s="130"/>
      <c r="UDA319" s="130"/>
      <c r="UDE319" s="130"/>
      <c r="UDI319" s="130"/>
      <c r="UDM319" s="130"/>
      <c r="UDQ319" s="130"/>
      <c r="UDU319" s="130"/>
      <c r="UDY319" s="130"/>
      <c r="UEC319" s="130"/>
      <c r="UEG319" s="130"/>
      <c r="UEK319" s="130"/>
      <c r="UEO319" s="130"/>
      <c r="UES319" s="130"/>
      <c r="UEW319" s="130"/>
      <c r="UFA319" s="130"/>
      <c r="UFE319" s="130"/>
      <c r="UFI319" s="130"/>
      <c r="UFM319" s="130"/>
      <c r="UFQ319" s="130"/>
      <c r="UFU319" s="130"/>
      <c r="UFY319" s="130"/>
      <c r="UGC319" s="130"/>
      <c r="UGG319" s="130"/>
      <c r="UGK319" s="130"/>
      <c r="UGO319" s="130"/>
      <c r="UGS319" s="130"/>
      <c r="UGW319" s="130"/>
      <c r="UHA319" s="130"/>
      <c r="UHE319" s="130"/>
      <c r="UHI319" s="130"/>
      <c r="UHM319" s="130"/>
      <c r="UHQ319" s="130"/>
      <c r="UHU319" s="130"/>
      <c r="UHY319" s="130"/>
      <c r="UIC319" s="130"/>
      <c r="UIG319" s="130"/>
      <c r="UIK319" s="130"/>
      <c r="UIO319" s="130"/>
      <c r="UIS319" s="130"/>
      <c r="UIW319" s="130"/>
      <c r="UJA319" s="130"/>
      <c r="UJE319" s="130"/>
      <c r="UJI319" s="130"/>
      <c r="UJM319" s="130"/>
      <c r="UJQ319" s="130"/>
      <c r="UJU319" s="130"/>
      <c r="UJY319" s="130"/>
      <c r="UKC319" s="130"/>
      <c r="UKG319" s="130"/>
      <c r="UKK319" s="130"/>
      <c r="UKO319" s="130"/>
      <c r="UKS319" s="130"/>
      <c r="UKW319" s="130"/>
      <c r="ULA319" s="130"/>
      <c r="ULE319" s="130"/>
      <c r="ULI319" s="130"/>
      <c r="ULM319" s="130"/>
      <c r="ULQ319" s="130"/>
      <c r="ULU319" s="130"/>
      <c r="ULY319" s="130"/>
      <c r="UMC319" s="130"/>
      <c r="UMG319" s="130"/>
      <c r="UMK319" s="130"/>
      <c r="UMO319" s="130"/>
      <c r="UMS319" s="130"/>
      <c r="UMW319" s="130"/>
      <c r="UNA319" s="130"/>
      <c r="UNE319" s="130"/>
      <c r="UNI319" s="130"/>
      <c r="UNM319" s="130"/>
      <c r="UNQ319" s="130"/>
      <c r="UNU319" s="130"/>
      <c r="UNY319" s="130"/>
      <c r="UOC319" s="130"/>
      <c r="UOG319" s="130"/>
      <c r="UOK319" s="130"/>
      <c r="UOO319" s="130"/>
      <c r="UOS319" s="130"/>
      <c r="UOW319" s="130"/>
      <c r="UPA319" s="130"/>
      <c r="UPE319" s="130"/>
      <c r="UPI319" s="130"/>
      <c r="UPM319" s="130"/>
      <c r="UPQ319" s="130"/>
      <c r="UPU319" s="130"/>
      <c r="UPY319" s="130"/>
      <c r="UQC319" s="130"/>
      <c r="UQG319" s="130"/>
      <c r="UQK319" s="130"/>
      <c r="UQO319" s="130"/>
      <c r="UQS319" s="130"/>
      <c r="UQW319" s="130"/>
      <c r="URA319" s="130"/>
      <c r="URE319" s="130"/>
      <c r="URI319" s="130"/>
      <c r="URM319" s="130"/>
      <c r="URQ319" s="130"/>
      <c r="URU319" s="130"/>
      <c r="URY319" s="130"/>
      <c r="USC319" s="130"/>
      <c r="USG319" s="130"/>
      <c r="USK319" s="130"/>
      <c r="USO319" s="130"/>
      <c r="USS319" s="130"/>
      <c r="USW319" s="130"/>
      <c r="UTA319" s="130"/>
      <c r="UTE319" s="130"/>
      <c r="UTI319" s="130"/>
      <c r="UTM319" s="130"/>
      <c r="UTQ319" s="130"/>
      <c r="UTU319" s="130"/>
      <c r="UTY319" s="130"/>
      <c r="UUC319" s="130"/>
      <c r="UUG319" s="130"/>
      <c r="UUK319" s="130"/>
      <c r="UUO319" s="130"/>
      <c r="UUS319" s="130"/>
      <c r="UUW319" s="130"/>
      <c r="UVA319" s="130"/>
      <c r="UVE319" s="130"/>
      <c r="UVI319" s="130"/>
      <c r="UVM319" s="130"/>
      <c r="UVQ319" s="130"/>
      <c r="UVU319" s="130"/>
      <c r="UVY319" s="130"/>
      <c r="UWC319" s="130"/>
      <c r="UWG319" s="130"/>
      <c r="UWK319" s="130"/>
      <c r="UWO319" s="130"/>
      <c r="UWS319" s="130"/>
      <c r="UWW319" s="130"/>
      <c r="UXA319" s="130"/>
      <c r="UXE319" s="130"/>
      <c r="UXI319" s="130"/>
      <c r="UXM319" s="130"/>
      <c r="UXQ319" s="130"/>
      <c r="UXU319" s="130"/>
      <c r="UXY319" s="130"/>
      <c r="UYC319" s="130"/>
      <c r="UYG319" s="130"/>
      <c r="UYK319" s="130"/>
      <c r="UYO319" s="130"/>
      <c r="UYS319" s="130"/>
      <c r="UYW319" s="130"/>
      <c r="UZA319" s="130"/>
      <c r="UZE319" s="130"/>
      <c r="UZI319" s="130"/>
      <c r="UZM319" s="130"/>
      <c r="UZQ319" s="130"/>
      <c r="UZU319" s="130"/>
      <c r="UZY319" s="130"/>
      <c r="VAC319" s="130"/>
      <c r="VAG319" s="130"/>
      <c r="VAK319" s="130"/>
      <c r="VAO319" s="130"/>
      <c r="VAS319" s="130"/>
      <c r="VAW319" s="130"/>
      <c r="VBA319" s="130"/>
      <c r="VBE319" s="130"/>
      <c r="VBI319" s="130"/>
      <c r="VBM319" s="130"/>
      <c r="VBQ319" s="130"/>
      <c r="VBU319" s="130"/>
      <c r="VBY319" s="130"/>
      <c r="VCC319" s="130"/>
      <c r="VCG319" s="130"/>
      <c r="VCK319" s="130"/>
      <c r="VCO319" s="130"/>
      <c r="VCS319" s="130"/>
      <c r="VCW319" s="130"/>
      <c r="VDA319" s="130"/>
      <c r="VDE319" s="130"/>
      <c r="VDI319" s="130"/>
      <c r="VDM319" s="130"/>
      <c r="VDQ319" s="130"/>
      <c r="VDU319" s="130"/>
      <c r="VDY319" s="130"/>
      <c r="VEC319" s="130"/>
      <c r="VEG319" s="130"/>
      <c r="VEK319" s="130"/>
      <c r="VEO319" s="130"/>
      <c r="VES319" s="130"/>
      <c r="VEW319" s="130"/>
      <c r="VFA319" s="130"/>
      <c r="VFE319" s="130"/>
      <c r="VFI319" s="130"/>
      <c r="VFM319" s="130"/>
      <c r="VFQ319" s="130"/>
      <c r="VFU319" s="130"/>
      <c r="VFY319" s="130"/>
      <c r="VGC319" s="130"/>
      <c r="VGG319" s="130"/>
      <c r="VGK319" s="130"/>
      <c r="VGO319" s="130"/>
      <c r="VGS319" s="130"/>
      <c r="VGW319" s="130"/>
      <c r="VHA319" s="130"/>
      <c r="VHE319" s="130"/>
      <c r="VHI319" s="130"/>
      <c r="VHM319" s="130"/>
      <c r="VHQ319" s="130"/>
      <c r="VHU319" s="130"/>
      <c r="VHY319" s="130"/>
      <c r="VIC319" s="130"/>
      <c r="VIG319" s="130"/>
      <c r="VIK319" s="130"/>
      <c r="VIO319" s="130"/>
      <c r="VIS319" s="130"/>
      <c r="VIW319" s="130"/>
      <c r="VJA319" s="130"/>
      <c r="VJE319" s="130"/>
      <c r="VJI319" s="130"/>
      <c r="VJM319" s="130"/>
      <c r="VJQ319" s="130"/>
      <c r="VJU319" s="130"/>
      <c r="VJY319" s="130"/>
      <c r="VKC319" s="130"/>
      <c r="VKG319" s="130"/>
      <c r="VKK319" s="130"/>
      <c r="VKO319" s="130"/>
      <c r="VKS319" s="130"/>
      <c r="VKW319" s="130"/>
      <c r="VLA319" s="130"/>
      <c r="VLE319" s="130"/>
      <c r="VLI319" s="130"/>
      <c r="VLM319" s="130"/>
      <c r="VLQ319" s="130"/>
      <c r="VLU319" s="130"/>
      <c r="VLY319" s="130"/>
      <c r="VMC319" s="130"/>
      <c r="VMG319" s="130"/>
      <c r="VMK319" s="130"/>
      <c r="VMO319" s="130"/>
      <c r="VMS319" s="130"/>
      <c r="VMW319" s="130"/>
      <c r="VNA319" s="130"/>
      <c r="VNE319" s="130"/>
      <c r="VNI319" s="130"/>
      <c r="VNM319" s="130"/>
      <c r="VNQ319" s="130"/>
      <c r="VNU319" s="130"/>
      <c r="VNY319" s="130"/>
      <c r="VOC319" s="130"/>
      <c r="VOG319" s="130"/>
      <c r="VOK319" s="130"/>
      <c r="VOO319" s="130"/>
      <c r="VOS319" s="130"/>
      <c r="VOW319" s="130"/>
      <c r="VPA319" s="130"/>
      <c r="VPE319" s="130"/>
      <c r="VPI319" s="130"/>
      <c r="VPM319" s="130"/>
      <c r="VPQ319" s="130"/>
      <c r="VPU319" s="130"/>
      <c r="VPY319" s="130"/>
      <c r="VQC319" s="130"/>
      <c r="VQG319" s="130"/>
      <c r="VQK319" s="130"/>
      <c r="VQO319" s="130"/>
      <c r="VQS319" s="130"/>
      <c r="VQW319" s="130"/>
      <c r="VRA319" s="130"/>
      <c r="VRE319" s="130"/>
      <c r="VRI319" s="130"/>
      <c r="VRM319" s="130"/>
      <c r="VRQ319" s="130"/>
      <c r="VRU319" s="130"/>
      <c r="VRY319" s="130"/>
      <c r="VSC319" s="130"/>
      <c r="VSG319" s="130"/>
      <c r="VSK319" s="130"/>
      <c r="VSO319" s="130"/>
      <c r="VSS319" s="130"/>
      <c r="VSW319" s="130"/>
      <c r="VTA319" s="130"/>
      <c r="VTE319" s="130"/>
      <c r="VTI319" s="130"/>
      <c r="VTM319" s="130"/>
      <c r="VTQ319" s="130"/>
      <c r="VTU319" s="130"/>
      <c r="VTY319" s="130"/>
      <c r="VUC319" s="130"/>
      <c r="VUG319" s="130"/>
      <c r="VUK319" s="130"/>
      <c r="VUO319" s="130"/>
      <c r="VUS319" s="130"/>
      <c r="VUW319" s="130"/>
      <c r="VVA319" s="130"/>
      <c r="VVE319" s="130"/>
      <c r="VVI319" s="130"/>
      <c r="VVM319" s="130"/>
      <c r="VVQ319" s="130"/>
      <c r="VVU319" s="130"/>
      <c r="VVY319" s="130"/>
      <c r="VWC319" s="130"/>
      <c r="VWG319" s="130"/>
      <c r="VWK319" s="130"/>
      <c r="VWO319" s="130"/>
      <c r="VWS319" s="130"/>
      <c r="VWW319" s="130"/>
      <c r="VXA319" s="130"/>
      <c r="VXE319" s="130"/>
      <c r="VXI319" s="130"/>
      <c r="VXM319" s="130"/>
      <c r="VXQ319" s="130"/>
      <c r="VXU319" s="130"/>
      <c r="VXY319" s="130"/>
      <c r="VYC319" s="130"/>
      <c r="VYG319" s="130"/>
      <c r="VYK319" s="130"/>
      <c r="VYO319" s="130"/>
      <c r="VYS319" s="130"/>
      <c r="VYW319" s="130"/>
      <c r="VZA319" s="130"/>
      <c r="VZE319" s="130"/>
      <c r="VZI319" s="130"/>
      <c r="VZM319" s="130"/>
      <c r="VZQ319" s="130"/>
      <c r="VZU319" s="130"/>
      <c r="VZY319" s="130"/>
      <c r="WAC319" s="130"/>
      <c r="WAG319" s="130"/>
      <c r="WAK319" s="130"/>
      <c r="WAO319" s="130"/>
      <c r="WAS319" s="130"/>
      <c r="WAW319" s="130"/>
      <c r="WBA319" s="130"/>
      <c r="WBE319" s="130"/>
      <c r="WBI319" s="130"/>
      <c r="WBM319" s="130"/>
      <c r="WBQ319" s="130"/>
      <c r="WBU319" s="130"/>
      <c r="WBY319" s="130"/>
      <c r="WCC319" s="130"/>
      <c r="WCG319" s="130"/>
      <c r="WCK319" s="130"/>
      <c r="WCO319" s="130"/>
      <c r="WCS319" s="130"/>
      <c r="WCW319" s="130"/>
      <c r="WDA319" s="130"/>
      <c r="WDE319" s="130"/>
      <c r="WDI319" s="130"/>
      <c r="WDM319" s="130"/>
      <c r="WDQ319" s="130"/>
      <c r="WDU319" s="130"/>
      <c r="WDY319" s="130"/>
      <c r="WEC319" s="130"/>
      <c r="WEG319" s="130"/>
      <c r="WEK319" s="130"/>
      <c r="WEO319" s="130"/>
      <c r="WES319" s="130"/>
      <c r="WEW319" s="130"/>
      <c r="WFA319" s="130"/>
      <c r="WFE319" s="130"/>
      <c r="WFI319" s="130"/>
      <c r="WFM319" s="130"/>
      <c r="WFQ319" s="130"/>
      <c r="WFU319" s="130"/>
      <c r="WFY319" s="130"/>
      <c r="WGC319" s="130"/>
      <c r="WGG319" s="130"/>
      <c r="WGK319" s="130"/>
      <c r="WGO319" s="130"/>
      <c r="WGS319" s="130"/>
      <c r="WGW319" s="130"/>
      <c r="WHA319" s="130"/>
      <c r="WHE319" s="130"/>
      <c r="WHI319" s="130"/>
      <c r="WHM319" s="130"/>
      <c r="WHQ319" s="130"/>
      <c r="WHU319" s="130"/>
      <c r="WHY319" s="130"/>
      <c r="WIC319" s="130"/>
      <c r="WIG319" s="130"/>
      <c r="WIK319" s="130"/>
      <c r="WIO319" s="130"/>
      <c r="WIS319" s="130"/>
      <c r="WIW319" s="130"/>
      <c r="WJA319" s="130"/>
      <c r="WJE319" s="130"/>
      <c r="WJI319" s="130"/>
      <c r="WJM319" s="130"/>
      <c r="WJQ319" s="130"/>
      <c r="WJU319" s="130"/>
      <c r="WJY319" s="130"/>
      <c r="WKC319" s="130"/>
      <c r="WKG319" s="130"/>
      <c r="WKK319" s="130"/>
      <c r="WKO319" s="130"/>
      <c r="WKS319" s="130"/>
      <c r="WKW319" s="130"/>
      <c r="WLA319" s="130"/>
      <c r="WLE319" s="130"/>
      <c r="WLI319" s="130"/>
      <c r="WLM319" s="130"/>
      <c r="WLQ319" s="130"/>
      <c r="WLU319" s="130"/>
      <c r="WLY319" s="130"/>
      <c r="WMC319" s="130"/>
      <c r="WMG319" s="130"/>
      <c r="WMK319" s="130"/>
      <c r="WMO319" s="130"/>
      <c r="WMS319" s="130"/>
      <c r="WMW319" s="130"/>
      <c r="WNA319" s="130"/>
      <c r="WNE319" s="130"/>
      <c r="WNI319" s="130"/>
      <c r="WNM319" s="130"/>
      <c r="WNQ319" s="130"/>
      <c r="WNU319" s="130"/>
      <c r="WNY319" s="130"/>
      <c r="WOC319" s="130"/>
      <c r="WOG319" s="130"/>
      <c r="WOK319" s="130"/>
      <c r="WOO319" s="130"/>
      <c r="WOS319" s="130"/>
      <c r="WOW319" s="130"/>
      <c r="WPA319" s="130"/>
      <c r="WPE319" s="130"/>
      <c r="WPI319" s="130"/>
      <c r="WPM319" s="130"/>
      <c r="WPQ319" s="130"/>
      <c r="WPU319" s="130"/>
      <c r="WPY319" s="130"/>
      <c r="WQC319" s="130"/>
      <c r="WQG319" s="130"/>
      <c r="WQK319" s="130"/>
      <c r="WQO319" s="130"/>
      <c r="WQS319" s="130"/>
      <c r="WQW319" s="130"/>
      <c r="WRA319" s="130"/>
      <c r="WRE319" s="130"/>
      <c r="WRI319" s="130"/>
      <c r="WRM319" s="130"/>
      <c r="WRQ319" s="130"/>
      <c r="WRU319" s="130"/>
      <c r="WRY319" s="130"/>
      <c r="WSC319" s="130"/>
      <c r="WSG319" s="130"/>
      <c r="WSK319" s="130"/>
      <c r="WSO319" s="130"/>
      <c r="WSS319" s="130"/>
      <c r="WSW319" s="130"/>
      <c r="WTA319" s="130"/>
      <c r="WTE319" s="130"/>
      <c r="WTI319" s="130"/>
      <c r="WTM319" s="130"/>
      <c r="WTQ319" s="130"/>
      <c r="WTU319" s="130"/>
      <c r="WTY319" s="130"/>
      <c r="WUC319" s="130"/>
      <c r="WUG319" s="130"/>
      <c r="WUK319" s="130"/>
      <c r="WUO319" s="130"/>
      <c r="WUS319" s="130"/>
      <c r="WUW319" s="130"/>
      <c r="WVA319" s="130"/>
      <c r="WVE319" s="130"/>
      <c r="WVI319" s="130"/>
      <c r="WVM319" s="130"/>
      <c r="WVQ319" s="130"/>
      <c r="WVU319" s="130"/>
      <c r="WVY319" s="130"/>
      <c r="WWC319" s="130"/>
      <c r="WWG319" s="130"/>
      <c r="WWK319" s="130"/>
      <c r="WWO319" s="130"/>
      <c r="WWS319" s="130"/>
      <c r="WWW319" s="130"/>
      <c r="WXA319" s="130"/>
      <c r="WXE319" s="130"/>
      <c r="WXI319" s="130"/>
      <c r="WXM319" s="130"/>
      <c r="WXQ319" s="130"/>
      <c r="WXU319" s="130"/>
      <c r="WXY319" s="130"/>
      <c r="WYC319" s="130"/>
      <c r="WYG319" s="130"/>
      <c r="WYK319" s="130"/>
      <c r="WYO319" s="130"/>
      <c r="WYS319" s="130"/>
      <c r="WYW319" s="130"/>
      <c r="WZA319" s="130"/>
      <c r="WZE319" s="130"/>
      <c r="WZI319" s="130"/>
      <c r="WZM319" s="130"/>
      <c r="WZQ319" s="130"/>
      <c r="WZU319" s="130"/>
      <c r="WZY319" s="130"/>
      <c r="XAC319" s="130"/>
      <c r="XAG319" s="130"/>
      <c r="XAK319" s="130"/>
      <c r="XAO319" s="130"/>
      <c r="XAS319" s="130"/>
      <c r="XAW319" s="130"/>
      <c r="XBA319" s="130"/>
      <c r="XBE319" s="130"/>
      <c r="XBI319" s="130"/>
      <c r="XBM319" s="130"/>
      <c r="XBQ319" s="130"/>
      <c r="XBU319" s="130"/>
      <c r="XBY319" s="130"/>
      <c r="XCC319" s="130"/>
      <c r="XCG319" s="130"/>
      <c r="XCK319" s="130"/>
      <c r="XCO319" s="130"/>
      <c r="XCS319" s="130"/>
      <c r="XCW319" s="130"/>
      <c r="XDA319" s="130"/>
      <c r="XDE319" s="130"/>
      <c r="XDI319" s="130"/>
      <c r="XDM319" s="130"/>
      <c r="XDQ319" s="130"/>
      <c r="XDU319" s="130"/>
      <c r="XDY319" s="130"/>
      <c r="XEC319" s="130"/>
      <c r="XEG319" s="130"/>
      <c r="XEK319" s="130"/>
      <c r="XEO319" s="130"/>
      <c r="XES319" s="130"/>
      <c r="XEW319" s="130"/>
      <c r="XFA319" s="130"/>
    </row>
    <row r="320" spans="1:1021 1025:2045 2049:3069 3073:4093 4097:5117 5121:6141 6145:7165 7169:8189 8193:9213 9217:10237 10241:11261 11265:12285 12289:13309 13313:14333 14337:15357 15361:16381" s="256" customFormat="1" ht="12.5">
      <c r="A320" s="130">
        <v>46265</v>
      </c>
      <c r="B320" s="256">
        <v>-2.8193450444589582E-3</v>
      </c>
      <c r="C320" s="256">
        <v>-7.244761480160563E-3</v>
      </c>
      <c r="D320" s="256">
        <v>-6.1912609486092923E-3</v>
      </c>
      <c r="E320" s="130"/>
      <c r="I320" s="130"/>
      <c r="M320" s="130"/>
      <c r="Q320" s="130"/>
      <c r="U320" s="130"/>
      <c r="Y320" s="130"/>
      <c r="AC320" s="130"/>
      <c r="AG320" s="130"/>
      <c r="AK320" s="130"/>
      <c r="AO320" s="130"/>
      <c r="AS320" s="130"/>
      <c r="AW320" s="130"/>
      <c r="BA320" s="130"/>
      <c r="BE320" s="130"/>
      <c r="BI320" s="130"/>
      <c r="BM320" s="130"/>
      <c r="BQ320" s="130"/>
      <c r="BU320" s="130"/>
      <c r="BY320" s="130"/>
      <c r="CC320" s="130"/>
      <c r="CG320" s="130"/>
      <c r="CK320" s="130"/>
      <c r="CO320" s="130"/>
      <c r="CS320" s="130"/>
      <c r="CW320" s="130"/>
      <c r="DA320" s="130"/>
      <c r="DE320" s="130"/>
      <c r="DI320" s="130"/>
      <c r="DM320" s="130"/>
      <c r="DQ320" s="130"/>
      <c r="DU320" s="130"/>
      <c r="DY320" s="130"/>
      <c r="EC320" s="130"/>
      <c r="EG320" s="130"/>
      <c r="EK320" s="130"/>
      <c r="EO320" s="130"/>
      <c r="ES320" s="130"/>
      <c r="EW320" s="130"/>
      <c r="FA320" s="130"/>
      <c r="FE320" s="130"/>
      <c r="FI320" s="130"/>
      <c r="FM320" s="130"/>
      <c r="FQ320" s="130"/>
      <c r="FU320" s="130"/>
      <c r="FY320" s="130"/>
      <c r="GC320" s="130"/>
      <c r="GG320" s="130"/>
      <c r="GK320" s="130"/>
      <c r="GO320" s="130"/>
      <c r="GS320" s="130"/>
      <c r="GW320" s="130"/>
      <c r="HA320" s="130"/>
      <c r="HE320" s="130"/>
      <c r="HI320" s="130"/>
      <c r="HM320" s="130"/>
      <c r="HQ320" s="130"/>
      <c r="HU320" s="130"/>
      <c r="HY320" s="130"/>
      <c r="IC320" s="130"/>
      <c r="IG320" s="130"/>
      <c r="IK320" s="130"/>
      <c r="IO320" s="130"/>
      <c r="IS320" s="130"/>
      <c r="IW320" s="130"/>
      <c r="JA320" s="130"/>
      <c r="JE320" s="130"/>
      <c r="JI320" s="130"/>
      <c r="JM320" s="130"/>
      <c r="JQ320" s="130"/>
      <c r="JU320" s="130"/>
      <c r="JY320" s="130"/>
      <c r="KC320" s="130"/>
      <c r="KG320" s="130"/>
      <c r="KK320" s="130"/>
      <c r="KO320" s="130"/>
      <c r="KS320" s="130"/>
      <c r="KW320" s="130"/>
      <c r="LA320" s="130"/>
      <c r="LE320" s="130"/>
      <c r="LI320" s="130"/>
      <c r="LM320" s="130"/>
      <c r="LQ320" s="130"/>
      <c r="LU320" s="130"/>
      <c r="LY320" s="130"/>
      <c r="MC320" s="130"/>
      <c r="MG320" s="130"/>
      <c r="MK320" s="130"/>
      <c r="MO320" s="130"/>
      <c r="MS320" s="130"/>
      <c r="MW320" s="130"/>
      <c r="NA320" s="130"/>
      <c r="NE320" s="130"/>
      <c r="NI320" s="130"/>
      <c r="NM320" s="130"/>
      <c r="NQ320" s="130"/>
      <c r="NU320" s="130"/>
      <c r="NY320" s="130"/>
      <c r="OC320" s="130"/>
      <c r="OG320" s="130"/>
      <c r="OK320" s="130"/>
      <c r="OO320" s="130"/>
      <c r="OS320" s="130"/>
      <c r="OW320" s="130"/>
      <c r="PA320" s="130"/>
      <c r="PE320" s="130"/>
      <c r="PI320" s="130"/>
      <c r="PM320" s="130"/>
      <c r="PQ320" s="130"/>
      <c r="PU320" s="130"/>
      <c r="PY320" s="130"/>
      <c r="QC320" s="130"/>
      <c r="QG320" s="130"/>
      <c r="QK320" s="130"/>
      <c r="QO320" s="130"/>
      <c r="QS320" s="130"/>
      <c r="QW320" s="130"/>
      <c r="RA320" s="130"/>
      <c r="RE320" s="130"/>
      <c r="RI320" s="130"/>
      <c r="RM320" s="130"/>
      <c r="RQ320" s="130"/>
      <c r="RU320" s="130"/>
      <c r="RY320" s="130"/>
      <c r="SC320" s="130"/>
      <c r="SG320" s="130"/>
      <c r="SK320" s="130"/>
      <c r="SO320" s="130"/>
      <c r="SS320" s="130"/>
      <c r="SW320" s="130"/>
      <c r="TA320" s="130"/>
      <c r="TE320" s="130"/>
      <c r="TI320" s="130"/>
      <c r="TM320" s="130"/>
      <c r="TQ320" s="130"/>
      <c r="TU320" s="130"/>
      <c r="TY320" s="130"/>
      <c r="UC320" s="130"/>
      <c r="UG320" s="130"/>
      <c r="UK320" s="130"/>
      <c r="UO320" s="130"/>
      <c r="US320" s="130"/>
      <c r="UW320" s="130"/>
      <c r="VA320" s="130"/>
      <c r="VE320" s="130"/>
      <c r="VI320" s="130"/>
      <c r="VM320" s="130"/>
      <c r="VQ320" s="130"/>
      <c r="VU320" s="130"/>
      <c r="VY320" s="130"/>
      <c r="WC320" s="130"/>
      <c r="WG320" s="130"/>
      <c r="WK320" s="130"/>
      <c r="WO320" s="130"/>
      <c r="WS320" s="130"/>
      <c r="WW320" s="130"/>
      <c r="XA320" s="130"/>
      <c r="XE320" s="130"/>
      <c r="XI320" s="130"/>
      <c r="XM320" s="130"/>
      <c r="XQ320" s="130"/>
      <c r="XU320" s="130"/>
      <c r="XY320" s="130"/>
      <c r="YC320" s="130"/>
      <c r="YG320" s="130"/>
      <c r="YK320" s="130"/>
      <c r="YO320" s="130"/>
      <c r="YS320" s="130"/>
      <c r="YW320" s="130"/>
      <c r="ZA320" s="130"/>
      <c r="ZE320" s="130"/>
      <c r="ZI320" s="130"/>
      <c r="ZM320" s="130"/>
      <c r="ZQ320" s="130"/>
      <c r="ZU320" s="130"/>
      <c r="ZY320" s="130"/>
      <c r="AAC320" s="130"/>
      <c r="AAG320" s="130"/>
      <c r="AAK320" s="130"/>
      <c r="AAO320" s="130"/>
      <c r="AAS320" s="130"/>
      <c r="AAW320" s="130"/>
      <c r="ABA320" s="130"/>
      <c r="ABE320" s="130"/>
      <c r="ABI320" s="130"/>
      <c r="ABM320" s="130"/>
      <c r="ABQ320" s="130"/>
      <c r="ABU320" s="130"/>
      <c r="ABY320" s="130"/>
      <c r="ACC320" s="130"/>
      <c r="ACG320" s="130"/>
      <c r="ACK320" s="130"/>
      <c r="ACO320" s="130"/>
      <c r="ACS320" s="130"/>
      <c r="ACW320" s="130"/>
      <c r="ADA320" s="130"/>
      <c r="ADE320" s="130"/>
      <c r="ADI320" s="130"/>
      <c r="ADM320" s="130"/>
      <c r="ADQ320" s="130"/>
      <c r="ADU320" s="130"/>
      <c r="ADY320" s="130"/>
      <c r="AEC320" s="130"/>
      <c r="AEG320" s="130"/>
      <c r="AEK320" s="130"/>
      <c r="AEO320" s="130"/>
      <c r="AES320" s="130"/>
      <c r="AEW320" s="130"/>
      <c r="AFA320" s="130"/>
      <c r="AFE320" s="130"/>
      <c r="AFI320" s="130"/>
      <c r="AFM320" s="130"/>
      <c r="AFQ320" s="130"/>
      <c r="AFU320" s="130"/>
      <c r="AFY320" s="130"/>
      <c r="AGC320" s="130"/>
      <c r="AGG320" s="130"/>
      <c r="AGK320" s="130"/>
      <c r="AGO320" s="130"/>
      <c r="AGS320" s="130"/>
      <c r="AGW320" s="130"/>
      <c r="AHA320" s="130"/>
      <c r="AHE320" s="130"/>
      <c r="AHI320" s="130"/>
      <c r="AHM320" s="130"/>
      <c r="AHQ320" s="130"/>
      <c r="AHU320" s="130"/>
      <c r="AHY320" s="130"/>
      <c r="AIC320" s="130"/>
      <c r="AIG320" s="130"/>
      <c r="AIK320" s="130"/>
      <c r="AIO320" s="130"/>
      <c r="AIS320" s="130"/>
      <c r="AIW320" s="130"/>
      <c r="AJA320" s="130"/>
      <c r="AJE320" s="130"/>
      <c r="AJI320" s="130"/>
      <c r="AJM320" s="130"/>
      <c r="AJQ320" s="130"/>
      <c r="AJU320" s="130"/>
      <c r="AJY320" s="130"/>
      <c r="AKC320" s="130"/>
      <c r="AKG320" s="130"/>
      <c r="AKK320" s="130"/>
      <c r="AKO320" s="130"/>
      <c r="AKS320" s="130"/>
      <c r="AKW320" s="130"/>
      <c r="ALA320" s="130"/>
      <c r="ALE320" s="130"/>
      <c r="ALI320" s="130"/>
      <c r="ALM320" s="130"/>
      <c r="ALQ320" s="130"/>
      <c r="ALU320" s="130"/>
      <c r="ALY320" s="130"/>
      <c r="AMC320" s="130"/>
      <c r="AMG320" s="130"/>
      <c r="AMK320" s="130"/>
      <c r="AMO320" s="130"/>
      <c r="AMS320" s="130"/>
      <c r="AMW320" s="130"/>
      <c r="ANA320" s="130"/>
      <c r="ANE320" s="130"/>
      <c r="ANI320" s="130"/>
      <c r="ANM320" s="130"/>
      <c r="ANQ320" s="130"/>
      <c r="ANU320" s="130"/>
      <c r="ANY320" s="130"/>
      <c r="AOC320" s="130"/>
      <c r="AOG320" s="130"/>
      <c r="AOK320" s="130"/>
      <c r="AOO320" s="130"/>
      <c r="AOS320" s="130"/>
      <c r="AOW320" s="130"/>
      <c r="APA320" s="130"/>
      <c r="APE320" s="130"/>
      <c r="API320" s="130"/>
      <c r="APM320" s="130"/>
      <c r="APQ320" s="130"/>
      <c r="APU320" s="130"/>
      <c r="APY320" s="130"/>
      <c r="AQC320" s="130"/>
      <c r="AQG320" s="130"/>
      <c r="AQK320" s="130"/>
      <c r="AQO320" s="130"/>
      <c r="AQS320" s="130"/>
      <c r="AQW320" s="130"/>
      <c r="ARA320" s="130"/>
      <c r="ARE320" s="130"/>
      <c r="ARI320" s="130"/>
      <c r="ARM320" s="130"/>
      <c r="ARQ320" s="130"/>
      <c r="ARU320" s="130"/>
      <c r="ARY320" s="130"/>
      <c r="ASC320" s="130"/>
      <c r="ASG320" s="130"/>
      <c r="ASK320" s="130"/>
      <c r="ASO320" s="130"/>
      <c r="ASS320" s="130"/>
      <c r="ASW320" s="130"/>
      <c r="ATA320" s="130"/>
      <c r="ATE320" s="130"/>
      <c r="ATI320" s="130"/>
      <c r="ATM320" s="130"/>
      <c r="ATQ320" s="130"/>
      <c r="ATU320" s="130"/>
      <c r="ATY320" s="130"/>
      <c r="AUC320" s="130"/>
      <c r="AUG320" s="130"/>
      <c r="AUK320" s="130"/>
      <c r="AUO320" s="130"/>
      <c r="AUS320" s="130"/>
      <c r="AUW320" s="130"/>
      <c r="AVA320" s="130"/>
      <c r="AVE320" s="130"/>
      <c r="AVI320" s="130"/>
      <c r="AVM320" s="130"/>
      <c r="AVQ320" s="130"/>
      <c r="AVU320" s="130"/>
      <c r="AVY320" s="130"/>
      <c r="AWC320" s="130"/>
      <c r="AWG320" s="130"/>
      <c r="AWK320" s="130"/>
      <c r="AWO320" s="130"/>
      <c r="AWS320" s="130"/>
      <c r="AWW320" s="130"/>
      <c r="AXA320" s="130"/>
      <c r="AXE320" s="130"/>
      <c r="AXI320" s="130"/>
      <c r="AXM320" s="130"/>
      <c r="AXQ320" s="130"/>
      <c r="AXU320" s="130"/>
      <c r="AXY320" s="130"/>
      <c r="AYC320" s="130"/>
      <c r="AYG320" s="130"/>
      <c r="AYK320" s="130"/>
      <c r="AYO320" s="130"/>
      <c r="AYS320" s="130"/>
      <c r="AYW320" s="130"/>
      <c r="AZA320" s="130"/>
      <c r="AZE320" s="130"/>
      <c r="AZI320" s="130"/>
      <c r="AZM320" s="130"/>
      <c r="AZQ320" s="130"/>
      <c r="AZU320" s="130"/>
      <c r="AZY320" s="130"/>
      <c r="BAC320" s="130"/>
      <c r="BAG320" s="130"/>
      <c r="BAK320" s="130"/>
      <c r="BAO320" s="130"/>
      <c r="BAS320" s="130"/>
      <c r="BAW320" s="130"/>
      <c r="BBA320" s="130"/>
      <c r="BBE320" s="130"/>
      <c r="BBI320" s="130"/>
      <c r="BBM320" s="130"/>
      <c r="BBQ320" s="130"/>
      <c r="BBU320" s="130"/>
      <c r="BBY320" s="130"/>
      <c r="BCC320" s="130"/>
      <c r="BCG320" s="130"/>
      <c r="BCK320" s="130"/>
      <c r="BCO320" s="130"/>
      <c r="BCS320" s="130"/>
      <c r="BCW320" s="130"/>
      <c r="BDA320" s="130"/>
      <c r="BDE320" s="130"/>
      <c r="BDI320" s="130"/>
      <c r="BDM320" s="130"/>
      <c r="BDQ320" s="130"/>
      <c r="BDU320" s="130"/>
      <c r="BDY320" s="130"/>
      <c r="BEC320" s="130"/>
      <c r="BEG320" s="130"/>
      <c r="BEK320" s="130"/>
      <c r="BEO320" s="130"/>
      <c r="BES320" s="130"/>
      <c r="BEW320" s="130"/>
      <c r="BFA320" s="130"/>
      <c r="BFE320" s="130"/>
      <c r="BFI320" s="130"/>
      <c r="BFM320" s="130"/>
      <c r="BFQ320" s="130"/>
      <c r="BFU320" s="130"/>
      <c r="BFY320" s="130"/>
      <c r="BGC320" s="130"/>
      <c r="BGG320" s="130"/>
      <c r="BGK320" s="130"/>
      <c r="BGO320" s="130"/>
      <c r="BGS320" s="130"/>
      <c r="BGW320" s="130"/>
      <c r="BHA320" s="130"/>
      <c r="BHE320" s="130"/>
      <c r="BHI320" s="130"/>
      <c r="BHM320" s="130"/>
      <c r="BHQ320" s="130"/>
      <c r="BHU320" s="130"/>
      <c r="BHY320" s="130"/>
      <c r="BIC320" s="130"/>
      <c r="BIG320" s="130"/>
      <c r="BIK320" s="130"/>
      <c r="BIO320" s="130"/>
      <c r="BIS320" s="130"/>
      <c r="BIW320" s="130"/>
      <c r="BJA320" s="130"/>
      <c r="BJE320" s="130"/>
      <c r="BJI320" s="130"/>
      <c r="BJM320" s="130"/>
      <c r="BJQ320" s="130"/>
      <c r="BJU320" s="130"/>
      <c r="BJY320" s="130"/>
      <c r="BKC320" s="130"/>
      <c r="BKG320" s="130"/>
      <c r="BKK320" s="130"/>
      <c r="BKO320" s="130"/>
      <c r="BKS320" s="130"/>
      <c r="BKW320" s="130"/>
      <c r="BLA320" s="130"/>
      <c r="BLE320" s="130"/>
      <c r="BLI320" s="130"/>
      <c r="BLM320" s="130"/>
      <c r="BLQ320" s="130"/>
      <c r="BLU320" s="130"/>
      <c r="BLY320" s="130"/>
      <c r="BMC320" s="130"/>
      <c r="BMG320" s="130"/>
      <c r="BMK320" s="130"/>
      <c r="BMO320" s="130"/>
      <c r="BMS320" s="130"/>
      <c r="BMW320" s="130"/>
      <c r="BNA320" s="130"/>
      <c r="BNE320" s="130"/>
      <c r="BNI320" s="130"/>
      <c r="BNM320" s="130"/>
      <c r="BNQ320" s="130"/>
      <c r="BNU320" s="130"/>
      <c r="BNY320" s="130"/>
      <c r="BOC320" s="130"/>
      <c r="BOG320" s="130"/>
      <c r="BOK320" s="130"/>
      <c r="BOO320" s="130"/>
      <c r="BOS320" s="130"/>
      <c r="BOW320" s="130"/>
      <c r="BPA320" s="130"/>
      <c r="BPE320" s="130"/>
      <c r="BPI320" s="130"/>
      <c r="BPM320" s="130"/>
      <c r="BPQ320" s="130"/>
      <c r="BPU320" s="130"/>
      <c r="BPY320" s="130"/>
      <c r="BQC320" s="130"/>
      <c r="BQG320" s="130"/>
      <c r="BQK320" s="130"/>
      <c r="BQO320" s="130"/>
      <c r="BQS320" s="130"/>
      <c r="BQW320" s="130"/>
      <c r="BRA320" s="130"/>
      <c r="BRE320" s="130"/>
      <c r="BRI320" s="130"/>
      <c r="BRM320" s="130"/>
      <c r="BRQ320" s="130"/>
      <c r="BRU320" s="130"/>
      <c r="BRY320" s="130"/>
      <c r="BSC320" s="130"/>
      <c r="BSG320" s="130"/>
      <c r="BSK320" s="130"/>
      <c r="BSO320" s="130"/>
      <c r="BSS320" s="130"/>
      <c r="BSW320" s="130"/>
      <c r="BTA320" s="130"/>
      <c r="BTE320" s="130"/>
      <c r="BTI320" s="130"/>
      <c r="BTM320" s="130"/>
      <c r="BTQ320" s="130"/>
      <c r="BTU320" s="130"/>
      <c r="BTY320" s="130"/>
      <c r="BUC320" s="130"/>
      <c r="BUG320" s="130"/>
      <c r="BUK320" s="130"/>
      <c r="BUO320" s="130"/>
      <c r="BUS320" s="130"/>
      <c r="BUW320" s="130"/>
      <c r="BVA320" s="130"/>
      <c r="BVE320" s="130"/>
      <c r="BVI320" s="130"/>
      <c r="BVM320" s="130"/>
      <c r="BVQ320" s="130"/>
      <c r="BVU320" s="130"/>
      <c r="BVY320" s="130"/>
      <c r="BWC320" s="130"/>
      <c r="BWG320" s="130"/>
      <c r="BWK320" s="130"/>
      <c r="BWO320" s="130"/>
      <c r="BWS320" s="130"/>
      <c r="BWW320" s="130"/>
      <c r="BXA320" s="130"/>
      <c r="BXE320" s="130"/>
      <c r="BXI320" s="130"/>
      <c r="BXM320" s="130"/>
      <c r="BXQ320" s="130"/>
      <c r="BXU320" s="130"/>
      <c r="BXY320" s="130"/>
      <c r="BYC320" s="130"/>
      <c r="BYG320" s="130"/>
      <c r="BYK320" s="130"/>
      <c r="BYO320" s="130"/>
      <c r="BYS320" s="130"/>
      <c r="BYW320" s="130"/>
      <c r="BZA320" s="130"/>
      <c r="BZE320" s="130"/>
      <c r="BZI320" s="130"/>
      <c r="BZM320" s="130"/>
      <c r="BZQ320" s="130"/>
      <c r="BZU320" s="130"/>
      <c r="BZY320" s="130"/>
      <c r="CAC320" s="130"/>
      <c r="CAG320" s="130"/>
      <c r="CAK320" s="130"/>
      <c r="CAO320" s="130"/>
      <c r="CAS320" s="130"/>
      <c r="CAW320" s="130"/>
      <c r="CBA320" s="130"/>
      <c r="CBE320" s="130"/>
      <c r="CBI320" s="130"/>
      <c r="CBM320" s="130"/>
      <c r="CBQ320" s="130"/>
      <c r="CBU320" s="130"/>
      <c r="CBY320" s="130"/>
      <c r="CCC320" s="130"/>
      <c r="CCG320" s="130"/>
      <c r="CCK320" s="130"/>
      <c r="CCO320" s="130"/>
      <c r="CCS320" s="130"/>
      <c r="CCW320" s="130"/>
      <c r="CDA320" s="130"/>
      <c r="CDE320" s="130"/>
      <c r="CDI320" s="130"/>
      <c r="CDM320" s="130"/>
      <c r="CDQ320" s="130"/>
      <c r="CDU320" s="130"/>
      <c r="CDY320" s="130"/>
      <c r="CEC320" s="130"/>
      <c r="CEG320" s="130"/>
      <c r="CEK320" s="130"/>
      <c r="CEO320" s="130"/>
      <c r="CES320" s="130"/>
      <c r="CEW320" s="130"/>
      <c r="CFA320" s="130"/>
      <c r="CFE320" s="130"/>
      <c r="CFI320" s="130"/>
      <c r="CFM320" s="130"/>
      <c r="CFQ320" s="130"/>
      <c r="CFU320" s="130"/>
      <c r="CFY320" s="130"/>
      <c r="CGC320" s="130"/>
      <c r="CGG320" s="130"/>
      <c r="CGK320" s="130"/>
      <c r="CGO320" s="130"/>
      <c r="CGS320" s="130"/>
      <c r="CGW320" s="130"/>
      <c r="CHA320" s="130"/>
      <c r="CHE320" s="130"/>
      <c r="CHI320" s="130"/>
      <c r="CHM320" s="130"/>
      <c r="CHQ320" s="130"/>
      <c r="CHU320" s="130"/>
      <c r="CHY320" s="130"/>
      <c r="CIC320" s="130"/>
      <c r="CIG320" s="130"/>
      <c r="CIK320" s="130"/>
      <c r="CIO320" s="130"/>
      <c r="CIS320" s="130"/>
      <c r="CIW320" s="130"/>
      <c r="CJA320" s="130"/>
      <c r="CJE320" s="130"/>
      <c r="CJI320" s="130"/>
      <c r="CJM320" s="130"/>
      <c r="CJQ320" s="130"/>
      <c r="CJU320" s="130"/>
      <c r="CJY320" s="130"/>
      <c r="CKC320" s="130"/>
      <c r="CKG320" s="130"/>
      <c r="CKK320" s="130"/>
      <c r="CKO320" s="130"/>
      <c r="CKS320" s="130"/>
      <c r="CKW320" s="130"/>
      <c r="CLA320" s="130"/>
      <c r="CLE320" s="130"/>
      <c r="CLI320" s="130"/>
      <c r="CLM320" s="130"/>
      <c r="CLQ320" s="130"/>
      <c r="CLU320" s="130"/>
      <c r="CLY320" s="130"/>
      <c r="CMC320" s="130"/>
      <c r="CMG320" s="130"/>
      <c r="CMK320" s="130"/>
      <c r="CMO320" s="130"/>
      <c r="CMS320" s="130"/>
      <c r="CMW320" s="130"/>
      <c r="CNA320" s="130"/>
      <c r="CNE320" s="130"/>
      <c r="CNI320" s="130"/>
      <c r="CNM320" s="130"/>
      <c r="CNQ320" s="130"/>
      <c r="CNU320" s="130"/>
      <c r="CNY320" s="130"/>
      <c r="COC320" s="130"/>
      <c r="COG320" s="130"/>
      <c r="COK320" s="130"/>
      <c r="COO320" s="130"/>
      <c r="COS320" s="130"/>
      <c r="COW320" s="130"/>
      <c r="CPA320" s="130"/>
      <c r="CPE320" s="130"/>
      <c r="CPI320" s="130"/>
      <c r="CPM320" s="130"/>
      <c r="CPQ320" s="130"/>
      <c r="CPU320" s="130"/>
      <c r="CPY320" s="130"/>
      <c r="CQC320" s="130"/>
      <c r="CQG320" s="130"/>
      <c r="CQK320" s="130"/>
      <c r="CQO320" s="130"/>
      <c r="CQS320" s="130"/>
      <c r="CQW320" s="130"/>
      <c r="CRA320" s="130"/>
      <c r="CRE320" s="130"/>
      <c r="CRI320" s="130"/>
      <c r="CRM320" s="130"/>
      <c r="CRQ320" s="130"/>
      <c r="CRU320" s="130"/>
      <c r="CRY320" s="130"/>
      <c r="CSC320" s="130"/>
      <c r="CSG320" s="130"/>
      <c r="CSK320" s="130"/>
      <c r="CSO320" s="130"/>
      <c r="CSS320" s="130"/>
      <c r="CSW320" s="130"/>
      <c r="CTA320" s="130"/>
      <c r="CTE320" s="130"/>
      <c r="CTI320" s="130"/>
      <c r="CTM320" s="130"/>
      <c r="CTQ320" s="130"/>
      <c r="CTU320" s="130"/>
      <c r="CTY320" s="130"/>
      <c r="CUC320" s="130"/>
      <c r="CUG320" s="130"/>
      <c r="CUK320" s="130"/>
      <c r="CUO320" s="130"/>
      <c r="CUS320" s="130"/>
      <c r="CUW320" s="130"/>
      <c r="CVA320" s="130"/>
      <c r="CVE320" s="130"/>
      <c r="CVI320" s="130"/>
      <c r="CVM320" s="130"/>
      <c r="CVQ320" s="130"/>
      <c r="CVU320" s="130"/>
      <c r="CVY320" s="130"/>
      <c r="CWC320" s="130"/>
      <c r="CWG320" s="130"/>
      <c r="CWK320" s="130"/>
      <c r="CWO320" s="130"/>
      <c r="CWS320" s="130"/>
      <c r="CWW320" s="130"/>
      <c r="CXA320" s="130"/>
      <c r="CXE320" s="130"/>
      <c r="CXI320" s="130"/>
      <c r="CXM320" s="130"/>
      <c r="CXQ320" s="130"/>
      <c r="CXU320" s="130"/>
      <c r="CXY320" s="130"/>
      <c r="CYC320" s="130"/>
      <c r="CYG320" s="130"/>
      <c r="CYK320" s="130"/>
      <c r="CYO320" s="130"/>
      <c r="CYS320" s="130"/>
      <c r="CYW320" s="130"/>
      <c r="CZA320" s="130"/>
      <c r="CZE320" s="130"/>
      <c r="CZI320" s="130"/>
      <c r="CZM320" s="130"/>
      <c r="CZQ320" s="130"/>
      <c r="CZU320" s="130"/>
      <c r="CZY320" s="130"/>
      <c r="DAC320" s="130"/>
      <c r="DAG320" s="130"/>
      <c r="DAK320" s="130"/>
      <c r="DAO320" s="130"/>
      <c r="DAS320" s="130"/>
      <c r="DAW320" s="130"/>
      <c r="DBA320" s="130"/>
      <c r="DBE320" s="130"/>
      <c r="DBI320" s="130"/>
      <c r="DBM320" s="130"/>
      <c r="DBQ320" s="130"/>
      <c r="DBU320" s="130"/>
      <c r="DBY320" s="130"/>
      <c r="DCC320" s="130"/>
      <c r="DCG320" s="130"/>
      <c r="DCK320" s="130"/>
      <c r="DCO320" s="130"/>
      <c r="DCS320" s="130"/>
      <c r="DCW320" s="130"/>
      <c r="DDA320" s="130"/>
      <c r="DDE320" s="130"/>
      <c r="DDI320" s="130"/>
      <c r="DDM320" s="130"/>
      <c r="DDQ320" s="130"/>
      <c r="DDU320" s="130"/>
      <c r="DDY320" s="130"/>
      <c r="DEC320" s="130"/>
      <c r="DEG320" s="130"/>
      <c r="DEK320" s="130"/>
      <c r="DEO320" s="130"/>
      <c r="DES320" s="130"/>
      <c r="DEW320" s="130"/>
      <c r="DFA320" s="130"/>
      <c r="DFE320" s="130"/>
      <c r="DFI320" s="130"/>
      <c r="DFM320" s="130"/>
      <c r="DFQ320" s="130"/>
      <c r="DFU320" s="130"/>
      <c r="DFY320" s="130"/>
      <c r="DGC320" s="130"/>
      <c r="DGG320" s="130"/>
      <c r="DGK320" s="130"/>
      <c r="DGO320" s="130"/>
      <c r="DGS320" s="130"/>
      <c r="DGW320" s="130"/>
      <c r="DHA320" s="130"/>
      <c r="DHE320" s="130"/>
      <c r="DHI320" s="130"/>
      <c r="DHM320" s="130"/>
      <c r="DHQ320" s="130"/>
      <c r="DHU320" s="130"/>
      <c r="DHY320" s="130"/>
      <c r="DIC320" s="130"/>
      <c r="DIG320" s="130"/>
      <c r="DIK320" s="130"/>
      <c r="DIO320" s="130"/>
      <c r="DIS320" s="130"/>
      <c r="DIW320" s="130"/>
      <c r="DJA320" s="130"/>
      <c r="DJE320" s="130"/>
      <c r="DJI320" s="130"/>
      <c r="DJM320" s="130"/>
      <c r="DJQ320" s="130"/>
      <c r="DJU320" s="130"/>
      <c r="DJY320" s="130"/>
      <c r="DKC320" s="130"/>
      <c r="DKG320" s="130"/>
      <c r="DKK320" s="130"/>
      <c r="DKO320" s="130"/>
      <c r="DKS320" s="130"/>
      <c r="DKW320" s="130"/>
      <c r="DLA320" s="130"/>
      <c r="DLE320" s="130"/>
      <c r="DLI320" s="130"/>
      <c r="DLM320" s="130"/>
      <c r="DLQ320" s="130"/>
      <c r="DLU320" s="130"/>
      <c r="DLY320" s="130"/>
      <c r="DMC320" s="130"/>
      <c r="DMG320" s="130"/>
      <c r="DMK320" s="130"/>
      <c r="DMO320" s="130"/>
      <c r="DMS320" s="130"/>
      <c r="DMW320" s="130"/>
      <c r="DNA320" s="130"/>
      <c r="DNE320" s="130"/>
      <c r="DNI320" s="130"/>
      <c r="DNM320" s="130"/>
      <c r="DNQ320" s="130"/>
      <c r="DNU320" s="130"/>
      <c r="DNY320" s="130"/>
      <c r="DOC320" s="130"/>
      <c r="DOG320" s="130"/>
      <c r="DOK320" s="130"/>
      <c r="DOO320" s="130"/>
      <c r="DOS320" s="130"/>
      <c r="DOW320" s="130"/>
      <c r="DPA320" s="130"/>
      <c r="DPE320" s="130"/>
      <c r="DPI320" s="130"/>
      <c r="DPM320" s="130"/>
      <c r="DPQ320" s="130"/>
      <c r="DPU320" s="130"/>
      <c r="DPY320" s="130"/>
      <c r="DQC320" s="130"/>
      <c r="DQG320" s="130"/>
      <c r="DQK320" s="130"/>
      <c r="DQO320" s="130"/>
      <c r="DQS320" s="130"/>
      <c r="DQW320" s="130"/>
      <c r="DRA320" s="130"/>
      <c r="DRE320" s="130"/>
      <c r="DRI320" s="130"/>
      <c r="DRM320" s="130"/>
      <c r="DRQ320" s="130"/>
      <c r="DRU320" s="130"/>
      <c r="DRY320" s="130"/>
      <c r="DSC320" s="130"/>
      <c r="DSG320" s="130"/>
      <c r="DSK320" s="130"/>
      <c r="DSO320" s="130"/>
      <c r="DSS320" s="130"/>
      <c r="DSW320" s="130"/>
      <c r="DTA320" s="130"/>
      <c r="DTE320" s="130"/>
      <c r="DTI320" s="130"/>
      <c r="DTM320" s="130"/>
      <c r="DTQ320" s="130"/>
      <c r="DTU320" s="130"/>
      <c r="DTY320" s="130"/>
      <c r="DUC320" s="130"/>
      <c r="DUG320" s="130"/>
      <c r="DUK320" s="130"/>
      <c r="DUO320" s="130"/>
      <c r="DUS320" s="130"/>
      <c r="DUW320" s="130"/>
      <c r="DVA320" s="130"/>
      <c r="DVE320" s="130"/>
      <c r="DVI320" s="130"/>
      <c r="DVM320" s="130"/>
      <c r="DVQ320" s="130"/>
      <c r="DVU320" s="130"/>
      <c r="DVY320" s="130"/>
      <c r="DWC320" s="130"/>
      <c r="DWG320" s="130"/>
      <c r="DWK320" s="130"/>
      <c r="DWO320" s="130"/>
      <c r="DWS320" s="130"/>
      <c r="DWW320" s="130"/>
      <c r="DXA320" s="130"/>
      <c r="DXE320" s="130"/>
      <c r="DXI320" s="130"/>
      <c r="DXM320" s="130"/>
      <c r="DXQ320" s="130"/>
      <c r="DXU320" s="130"/>
      <c r="DXY320" s="130"/>
      <c r="DYC320" s="130"/>
      <c r="DYG320" s="130"/>
      <c r="DYK320" s="130"/>
      <c r="DYO320" s="130"/>
      <c r="DYS320" s="130"/>
      <c r="DYW320" s="130"/>
      <c r="DZA320" s="130"/>
      <c r="DZE320" s="130"/>
      <c r="DZI320" s="130"/>
      <c r="DZM320" s="130"/>
      <c r="DZQ320" s="130"/>
      <c r="DZU320" s="130"/>
      <c r="DZY320" s="130"/>
      <c r="EAC320" s="130"/>
      <c r="EAG320" s="130"/>
      <c r="EAK320" s="130"/>
      <c r="EAO320" s="130"/>
      <c r="EAS320" s="130"/>
      <c r="EAW320" s="130"/>
      <c r="EBA320" s="130"/>
      <c r="EBE320" s="130"/>
      <c r="EBI320" s="130"/>
      <c r="EBM320" s="130"/>
      <c r="EBQ320" s="130"/>
      <c r="EBU320" s="130"/>
      <c r="EBY320" s="130"/>
      <c r="ECC320" s="130"/>
      <c r="ECG320" s="130"/>
      <c r="ECK320" s="130"/>
      <c r="ECO320" s="130"/>
      <c r="ECS320" s="130"/>
      <c r="ECW320" s="130"/>
      <c r="EDA320" s="130"/>
      <c r="EDE320" s="130"/>
      <c r="EDI320" s="130"/>
      <c r="EDM320" s="130"/>
      <c r="EDQ320" s="130"/>
      <c r="EDU320" s="130"/>
      <c r="EDY320" s="130"/>
      <c r="EEC320" s="130"/>
      <c r="EEG320" s="130"/>
      <c r="EEK320" s="130"/>
      <c r="EEO320" s="130"/>
      <c r="EES320" s="130"/>
      <c r="EEW320" s="130"/>
      <c r="EFA320" s="130"/>
      <c r="EFE320" s="130"/>
      <c r="EFI320" s="130"/>
      <c r="EFM320" s="130"/>
      <c r="EFQ320" s="130"/>
      <c r="EFU320" s="130"/>
      <c r="EFY320" s="130"/>
      <c r="EGC320" s="130"/>
      <c r="EGG320" s="130"/>
      <c r="EGK320" s="130"/>
      <c r="EGO320" s="130"/>
      <c r="EGS320" s="130"/>
      <c r="EGW320" s="130"/>
      <c r="EHA320" s="130"/>
      <c r="EHE320" s="130"/>
      <c r="EHI320" s="130"/>
      <c r="EHM320" s="130"/>
      <c r="EHQ320" s="130"/>
      <c r="EHU320" s="130"/>
      <c r="EHY320" s="130"/>
      <c r="EIC320" s="130"/>
      <c r="EIG320" s="130"/>
      <c r="EIK320" s="130"/>
      <c r="EIO320" s="130"/>
      <c r="EIS320" s="130"/>
      <c r="EIW320" s="130"/>
      <c r="EJA320" s="130"/>
      <c r="EJE320" s="130"/>
      <c r="EJI320" s="130"/>
      <c r="EJM320" s="130"/>
      <c r="EJQ320" s="130"/>
      <c r="EJU320" s="130"/>
      <c r="EJY320" s="130"/>
      <c r="EKC320" s="130"/>
      <c r="EKG320" s="130"/>
      <c r="EKK320" s="130"/>
      <c r="EKO320" s="130"/>
      <c r="EKS320" s="130"/>
      <c r="EKW320" s="130"/>
      <c r="ELA320" s="130"/>
      <c r="ELE320" s="130"/>
      <c r="ELI320" s="130"/>
      <c r="ELM320" s="130"/>
      <c r="ELQ320" s="130"/>
      <c r="ELU320" s="130"/>
      <c r="ELY320" s="130"/>
      <c r="EMC320" s="130"/>
      <c r="EMG320" s="130"/>
      <c r="EMK320" s="130"/>
      <c r="EMO320" s="130"/>
      <c r="EMS320" s="130"/>
      <c r="EMW320" s="130"/>
      <c r="ENA320" s="130"/>
      <c r="ENE320" s="130"/>
      <c r="ENI320" s="130"/>
      <c r="ENM320" s="130"/>
      <c r="ENQ320" s="130"/>
      <c r="ENU320" s="130"/>
      <c r="ENY320" s="130"/>
      <c r="EOC320" s="130"/>
      <c r="EOG320" s="130"/>
      <c r="EOK320" s="130"/>
      <c r="EOO320" s="130"/>
      <c r="EOS320" s="130"/>
      <c r="EOW320" s="130"/>
      <c r="EPA320" s="130"/>
      <c r="EPE320" s="130"/>
      <c r="EPI320" s="130"/>
      <c r="EPM320" s="130"/>
      <c r="EPQ320" s="130"/>
      <c r="EPU320" s="130"/>
      <c r="EPY320" s="130"/>
      <c r="EQC320" s="130"/>
      <c r="EQG320" s="130"/>
      <c r="EQK320" s="130"/>
      <c r="EQO320" s="130"/>
      <c r="EQS320" s="130"/>
      <c r="EQW320" s="130"/>
      <c r="ERA320" s="130"/>
      <c r="ERE320" s="130"/>
      <c r="ERI320" s="130"/>
      <c r="ERM320" s="130"/>
      <c r="ERQ320" s="130"/>
      <c r="ERU320" s="130"/>
      <c r="ERY320" s="130"/>
      <c r="ESC320" s="130"/>
      <c r="ESG320" s="130"/>
      <c r="ESK320" s="130"/>
      <c r="ESO320" s="130"/>
      <c r="ESS320" s="130"/>
      <c r="ESW320" s="130"/>
      <c r="ETA320" s="130"/>
      <c r="ETE320" s="130"/>
      <c r="ETI320" s="130"/>
      <c r="ETM320" s="130"/>
      <c r="ETQ320" s="130"/>
      <c r="ETU320" s="130"/>
      <c r="ETY320" s="130"/>
      <c r="EUC320" s="130"/>
      <c r="EUG320" s="130"/>
      <c r="EUK320" s="130"/>
      <c r="EUO320" s="130"/>
      <c r="EUS320" s="130"/>
      <c r="EUW320" s="130"/>
      <c r="EVA320" s="130"/>
      <c r="EVE320" s="130"/>
      <c r="EVI320" s="130"/>
      <c r="EVM320" s="130"/>
      <c r="EVQ320" s="130"/>
      <c r="EVU320" s="130"/>
      <c r="EVY320" s="130"/>
      <c r="EWC320" s="130"/>
      <c r="EWG320" s="130"/>
      <c r="EWK320" s="130"/>
      <c r="EWO320" s="130"/>
      <c r="EWS320" s="130"/>
      <c r="EWW320" s="130"/>
      <c r="EXA320" s="130"/>
      <c r="EXE320" s="130"/>
      <c r="EXI320" s="130"/>
      <c r="EXM320" s="130"/>
      <c r="EXQ320" s="130"/>
      <c r="EXU320" s="130"/>
      <c r="EXY320" s="130"/>
      <c r="EYC320" s="130"/>
      <c r="EYG320" s="130"/>
      <c r="EYK320" s="130"/>
      <c r="EYO320" s="130"/>
      <c r="EYS320" s="130"/>
      <c r="EYW320" s="130"/>
      <c r="EZA320" s="130"/>
      <c r="EZE320" s="130"/>
      <c r="EZI320" s="130"/>
      <c r="EZM320" s="130"/>
      <c r="EZQ320" s="130"/>
      <c r="EZU320" s="130"/>
      <c r="EZY320" s="130"/>
      <c r="FAC320" s="130"/>
      <c r="FAG320" s="130"/>
      <c r="FAK320" s="130"/>
      <c r="FAO320" s="130"/>
      <c r="FAS320" s="130"/>
      <c r="FAW320" s="130"/>
      <c r="FBA320" s="130"/>
      <c r="FBE320" s="130"/>
      <c r="FBI320" s="130"/>
      <c r="FBM320" s="130"/>
      <c r="FBQ320" s="130"/>
      <c r="FBU320" s="130"/>
      <c r="FBY320" s="130"/>
      <c r="FCC320" s="130"/>
      <c r="FCG320" s="130"/>
      <c r="FCK320" s="130"/>
      <c r="FCO320" s="130"/>
      <c r="FCS320" s="130"/>
      <c r="FCW320" s="130"/>
      <c r="FDA320" s="130"/>
      <c r="FDE320" s="130"/>
      <c r="FDI320" s="130"/>
      <c r="FDM320" s="130"/>
      <c r="FDQ320" s="130"/>
      <c r="FDU320" s="130"/>
      <c r="FDY320" s="130"/>
      <c r="FEC320" s="130"/>
      <c r="FEG320" s="130"/>
      <c r="FEK320" s="130"/>
      <c r="FEO320" s="130"/>
      <c r="FES320" s="130"/>
      <c r="FEW320" s="130"/>
      <c r="FFA320" s="130"/>
      <c r="FFE320" s="130"/>
      <c r="FFI320" s="130"/>
      <c r="FFM320" s="130"/>
      <c r="FFQ320" s="130"/>
      <c r="FFU320" s="130"/>
      <c r="FFY320" s="130"/>
      <c r="FGC320" s="130"/>
      <c r="FGG320" s="130"/>
      <c r="FGK320" s="130"/>
      <c r="FGO320" s="130"/>
      <c r="FGS320" s="130"/>
      <c r="FGW320" s="130"/>
      <c r="FHA320" s="130"/>
      <c r="FHE320" s="130"/>
      <c r="FHI320" s="130"/>
      <c r="FHM320" s="130"/>
      <c r="FHQ320" s="130"/>
      <c r="FHU320" s="130"/>
      <c r="FHY320" s="130"/>
      <c r="FIC320" s="130"/>
      <c r="FIG320" s="130"/>
      <c r="FIK320" s="130"/>
      <c r="FIO320" s="130"/>
      <c r="FIS320" s="130"/>
      <c r="FIW320" s="130"/>
      <c r="FJA320" s="130"/>
      <c r="FJE320" s="130"/>
      <c r="FJI320" s="130"/>
      <c r="FJM320" s="130"/>
      <c r="FJQ320" s="130"/>
      <c r="FJU320" s="130"/>
      <c r="FJY320" s="130"/>
      <c r="FKC320" s="130"/>
      <c r="FKG320" s="130"/>
      <c r="FKK320" s="130"/>
      <c r="FKO320" s="130"/>
      <c r="FKS320" s="130"/>
      <c r="FKW320" s="130"/>
      <c r="FLA320" s="130"/>
      <c r="FLE320" s="130"/>
      <c r="FLI320" s="130"/>
      <c r="FLM320" s="130"/>
      <c r="FLQ320" s="130"/>
      <c r="FLU320" s="130"/>
      <c r="FLY320" s="130"/>
      <c r="FMC320" s="130"/>
      <c r="FMG320" s="130"/>
      <c r="FMK320" s="130"/>
      <c r="FMO320" s="130"/>
      <c r="FMS320" s="130"/>
      <c r="FMW320" s="130"/>
      <c r="FNA320" s="130"/>
      <c r="FNE320" s="130"/>
      <c r="FNI320" s="130"/>
      <c r="FNM320" s="130"/>
      <c r="FNQ320" s="130"/>
      <c r="FNU320" s="130"/>
      <c r="FNY320" s="130"/>
      <c r="FOC320" s="130"/>
      <c r="FOG320" s="130"/>
      <c r="FOK320" s="130"/>
      <c r="FOO320" s="130"/>
      <c r="FOS320" s="130"/>
      <c r="FOW320" s="130"/>
      <c r="FPA320" s="130"/>
      <c r="FPE320" s="130"/>
      <c r="FPI320" s="130"/>
      <c r="FPM320" s="130"/>
      <c r="FPQ320" s="130"/>
      <c r="FPU320" s="130"/>
      <c r="FPY320" s="130"/>
      <c r="FQC320" s="130"/>
      <c r="FQG320" s="130"/>
      <c r="FQK320" s="130"/>
      <c r="FQO320" s="130"/>
      <c r="FQS320" s="130"/>
      <c r="FQW320" s="130"/>
      <c r="FRA320" s="130"/>
      <c r="FRE320" s="130"/>
      <c r="FRI320" s="130"/>
      <c r="FRM320" s="130"/>
      <c r="FRQ320" s="130"/>
      <c r="FRU320" s="130"/>
      <c r="FRY320" s="130"/>
      <c r="FSC320" s="130"/>
      <c r="FSG320" s="130"/>
      <c r="FSK320" s="130"/>
      <c r="FSO320" s="130"/>
      <c r="FSS320" s="130"/>
      <c r="FSW320" s="130"/>
      <c r="FTA320" s="130"/>
      <c r="FTE320" s="130"/>
      <c r="FTI320" s="130"/>
      <c r="FTM320" s="130"/>
      <c r="FTQ320" s="130"/>
      <c r="FTU320" s="130"/>
      <c r="FTY320" s="130"/>
      <c r="FUC320" s="130"/>
      <c r="FUG320" s="130"/>
      <c r="FUK320" s="130"/>
      <c r="FUO320" s="130"/>
      <c r="FUS320" s="130"/>
      <c r="FUW320" s="130"/>
      <c r="FVA320" s="130"/>
      <c r="FVE320" s="130"/>
      <c r="FVI320" s="130"/>
      <c r="FVM320" s="130"/>
      <c r="FVQ320" s="130"/>
      <c r="FVU320" s="130"/>
      <c r="FVY320" s="130"/>
      <c r="FWC320" s="130"/>
      <c r="FWG320" s="130"/>
      <c r="FWK320" s="130"/>
      <c r="FWO320" s="130"/>
      <c r="FWS320" s="130"/>
      <c r="FWW320" s="130"/>
      <c r="FXA320" s="130"/>
      <c r="FXE320" s="130"/>
      <c r="FXI320" s="130"/>
      <c r="FXM320" s="130"/>
      <c r="FXQ320" s="130"/>
      <c r="FXU320" s="130"/>
      <c r="FXY320" s="130"/>
      <c r="FYC320" s="130"/>
      <c r="FYG320" s="130"/>
      <c r="FYK320" s="130"/>
      <c r="FYO320" s="130"/>
      <c r="FYS320" s="130"/>
      <c r="FYW320" s="130"/>
      <c r="FZA320" s="130"/>
      <c r="FZE320" s="130"/>
      <c r="FZI320" s="130"/>
      <c r="FZM320" s="130"/>
      <c r="FZQ320" s="130"/>
      <c r="FZU320" s="130"/>
      <c r="FZY320" s="130"/>
      <c r="GAC320" s="130"/>
      <c r="GAG320" s="130"/>
      <c r="GAK320" s="130"/>
      <c r="GAO320" s="130"/>
      <c r="GAS320" s="130"/>
      <c r="GAW320" s="130"/>
      <c r="GBA320" s="130"/>
      <c r="GBE320" s="130"/>
      <c r="GBI320" s="130"/>
      <c r="GBM320" s="130"/>
      <c r="GBQ320" s="130"/>
      <c r="GBU320" s="130"/>
      <c r="GBY320" s="130"/>
      <c r="GCC320" s="130"/>
      <c r="GCG320" s="130"/>
      <c r="GCK320" s="130"/>
      <c r="GCO320" s="130"/>
      <c r="GCS320" s="130"/>
      <c r="GCW320" s="130"/>
      <c r="GDA320" s="130"/>
      <c r="GDE320" s="130"/>
      <c r="GDI320" s="130"/>
      <c r="GDM320" s="130"/>
      <c r="GDQ320" s="130"/>
      <c r="GDU320" s="130"/>
      <c r="GDY320" s="130"/>
      <c r="GEC320" s="130"/>
      <c r="GEG320" s="130"/>
      <c r="GEK320" s="130"/>
      <c r="GEO320" s="130"/>
      <c r="GES320" s="130"/>
      <c r="GEW320" s="130"/>
      <c r="GFA320" s="130"/>
      <c r="GFE320" s="130"/>
      <c r="GFI320" s="130"/>
      <c r="GFM320" s="130"/>
      <c r="GFQ320" s="130"/>
      <c r="GFU320" s="130"/>
      <c r="GFY320" s="130"/>
      <c r="GGC320" s="130"/>
      <c r="GGG320" s="130"/>
      <c r="GGK320" s="130"/>
      <c r="GGO320" s="130"/>
      <c r="GGS320" s="130"/>
      <c r="GGW320" s="130"/>
      <c r="GHA320" s="130"/>
      <c r="GHE320" s="130"/>
      <c r="GHI320" s="130"/>
      <c r="GHM320" s="130"/>
      <c r="GHQ320" s="130"/>
      <c r="GHU320" s="130"/>
      <c r="GHY320" s="130"/>
      <c r="GIC320" s="130"/>
      <c r="GIG320" s="130"/>
      <c r="GIK320" s="130"/>
      <c r="GIO320" s="130"/>
      <c r="GIS320" s="130"/>
      <c r="GIW320" s="130"/>
      <c r="GJA320" s="130"/>
      <c r="GJE320" s="130"/>
      <c r="GJI320" s="130"/>
      <c r="GJM320" s="130"/>
      <c r="GJQ320" s="130"/>
      <c r="GJU320" s="130"/>
      <c r="GJY320" s="130"/>
      <c r="GKC320" s="130"/>
      <c r="GKG320" s="130"/>
      <c r="GKK320" s="130"/>
      <c r="GKO320" s="130"/>
      <c r="GKS320" s="130"/>
      <c r="GKW320" s="130"/>
      <c r="GLA320" s="130"/>
      <c r="GLE320" s="130"/>
      <c r="GLI320" s="130"/>
      <c r="GLM320" s="130"/>
      <c r="GLQ320" s="130"/>
      <c r="GLU320" s="130"/>
      <c r="GLY320" s="130"/>
      <c r="GMC320" s="130"/>
      <c r="GMG320" s="130"/>
      <c r="GMK320" s="130"/>
      <c r="GMO320" s="130"/>
      <c r="GMS320" s="130"/>
      <c r="GMW320" s="130"/>
      <c r="GNA320" s="130"/>
      <c r="GNE320" s="130"/>
      <c r="GNI320" s="130"/>
      <c r="GNM320" s="130"/>
      <c r="GNQ320" s="130"/>
      <c r="GNU320" s="130"/>
      <c r="GNY320" s="130"/>
      <c r="GOC320" s="130"/>
      <c r="GOG320" s="130"/>
      <c r="GOK320" s="130"/>
      <c r="GOO320" s="130"/>
      <c r="GOS320" s="130"/>
      <c r="GOW320" s="130"/>
      <c r="GPA320" s="130"/>
      <c r="GPE320" s="130"/>
      <c r="GPI320" s="130"/>
      <c r="GPM320" s="130"/>
      <c r="GPQ320" s="130"/>
      <c r="GPU320" s="130"/>
      <c r="GPY320" s="130"/>
      <c r="GQC320" s="130"/>
      <c r="GQG320" s="130"/>
      <c r="GQK320" s="130"/>
      <c r="GQO320" s="130"/>
      <c r="GQS320" s="130"/>
      <c r="GQW320" s="130"/>
      <c r="GRA320" s="130"/>
      <c r="GRE320" s="130"/>
      <c r="GRI320" s="130"/>
      <c r="GRM320" s="130"/>
      <c r="GRQ320" s="130"/>
      <c r="GRU320" s="130"/>
      <c r="GRY320" s="130"/>
      <c r="GSC320" s="130"/>
      <c r="GSG320" s="130"/>
      <c r="GSK320" s="130"/>
      <c r="GSO320" s="130"/>
      <c r="GSS320" s="130"/>
      <c r="GSW320" s="130"/>
      <c r="GTA320" s="130"/>
      <c r="GTE320" s="130"/>
      <c r="GTI320" s="130"/>
      <c r="GTM320" s="130"/>
      <c r="GTQ320" s="130"/>
      <c r="GTU320" s="130"/>
      <c r="GTY320" s="130"/>
      <c r="GUC320" s="130"/>
      <c r="GUG320" s="130"/>
      <c r="GUK320" s="130"/>
      <c r="GUO320" s="130"/>
      <c r="GUS320" s="130"/>
      <c r="GUW320" s="130"/>
      <c r="GVA320" s="130"/>
      <c r="GVE320" s="130"/>
      <c r="GVI320" s="130"/>
      <c r="GVM320" s="130"/>
      <c r="GVQ320" s="130"/>
      <c r="GVU320" s="130"/>
      <c r="GVY320" s="130"/>
      <c r="GWC320" s="130"/>
      <c r="GWG320" s="130"/>
      <c r="GWK320" s="130"/>
      <c r="GWO320" s="130"/>
      <c r="GWS320" s="130"/>
      <c r="GWW320" s="130"/>
      <c r="GXA320" s="130"/>
      <c r="GXE320" s="130"/>
      <c r="GXI320" s="130"/>
      <c r="GXM320" s="130"/>
      <c r="GXQ320" s="130"/>
      <c r="GXU320" s="130"/>
      <c r="GXY320" s="130"/>
      <c r="GYC320" s="130"/>
      <c r="GYG320" s="130"/>
      <c r="GYK320" s="130"/>
      <c r="GYO320" s="130"/>
      <c r="GYS320" s="130"/>
      <c r="GYW320" s="130"/>
      <c r="GZA320" s="130"/>
      <c r="GZE320" s="130"/>
      <c r="GZI320" s="130"/>
      <c r="GZM320" s="130"/>
      <c r="GZQ320" s="130"/>
      <c r="GZU320" s="130"/>
      <c r="GZY320" s="130"/>
      <c r="HAC320" s="130"/>
      <c r="HAG320" s="130"/>
      <c r="HAK320" s="130"/>
      <c r="HAO320" s="130"/>
      <c r="HAS320" s="130"/>
      <c r="HAW320" s="130"/>
      <c r="HBA320" s="130"/>
      <c r="HBE320" s="130"/>
      <c r="HBI320" s="130"/>
      <c r="HBM320" s="130"/>
      <c r="HBQ320" s="130"/>
      <c r="HBU320" s="130"/>
      <c r="HBY320" s="130"/>
      <c r="HCC320" s="130"/>
      <c r="HCG320" s="130"/>
      <c r="HCK320" s="130"/>
      <c r="HCO320" s="130"/>
      <c r="HCS320" s="130"/>
      <c r="HCW320" s="130"/>
      <c r="HDA320" s="130"/>
      <c r="HDE320" s="130"/>
      <c r="HDI320" s="130"/>
      <c r="HDM320" s="130"/>
      <c r="HDQ320" s="130"/>
      <c r="HDU320" s="130"/>
      <c r="HDY320" s="130"/>
      <c r="HEC320" s="130"/>
      <c r="HEG320" s="130"/>
      <c r="HEK320" s="130"/>
      <c r="HEO320" s="130"/>
      <c r="HES320" s="130"/>
      <c r="HEW320" s="130"/>
      <c r="HFA320" s="130"/>
      <c r="HFE320" s="130"/>
      <c r="HFI320" s="130"/>
      <c r="HFM320" s="130"/>
      <c r="HFQ320" s="130"/>
      <c r="HFU320" s="130"/>
      <c r="HFY320" s="130"/>
      <c r="HGC320" s="130"/>
      <c r="HGG320" s="130"/>
      <c r="HGK320" s="130"/>
      <c r="HGO320" s="130"/>
      <c r="HGS320" s="130"/>
      <c r="HGW320" s="130"/>
      <c r="HHA320" s="130"/>
      <c r="HHE320" s="130"/>
      <c r="HHI320" s="130"/>
      <c r="HHM320" s="130"/>
      <c r="HHQ320" s="130"/>
      <c r="HHU320" s="130"/>
      <c r="HHY320" s="130"/>
      <c r="HIC320" s="130"/>
      <c r="HIG320" s="130"/>
      <c r="HIK320" s="130"/>
      <c r="HIO320" s="130"/>
      <c r="HIS320" s="130"/>
      <c r="HIW320" s="130"/>
      <c r="HJA320" s="130"/>
      <c r="HJE320" s="130"/>
      <c r="HJI320" s="130"/>
      <c r="HJM320" s="130"/>
      <c r="HJQ320" s="130"/>
      <c r="HJU320" s="130"/>
      <c r="HJY320" s="130"/>
      <c r="HKC320" s="130"/>
      <c r="HKG320" s="130"/>
      <c r="HKK320" s="130"/>
      <c r="HKO320" s="130"/>
      <c r="HKS320" s="130"/>
      <c r="HKW320" s="130"/>
      <c r="HLA320" s="130"/>
      <c r="HLE320" s="130"/>
      <c r="HLI320" s="130"/>
      <c r="HLM320" s="130"/>
      <c r="HLQ320" s="130"/>
      <c r="HLU320" s="130"/>
      <c r="HLY320" s="130"/>
      <c r="HMC320" s="130"/>
      <c r="HMG320" s="130"/>
      <c r="HMK320" s="130"/>
      <c r="HMO320" s="130"/>
      <c r="HMS320" s="130"/>
      <c r="HMW320" s="130"/>
      <c r="HNA320" s="130"/>
      <c r="HNE320" s="130"/>
      <c r="HNI320" s="130"/>
      <c r="HNM320" s="130"/>
      <c r="HNQ320" s="130"/>
      <c r="HNU320" s="130"/>
      <c r="HNY320" s="130"/>
      <c r="HOC320" s="130"/>
      <c r="HOG320" s="130"/>
      <c r="HOK320" s="130"/>
      <c r="HOO320" s="130"/>
      <c r="HOS320" s="130"/>
      <c r="HOW320" s="130"/>
      <c r="HPA320" s="130"/>
      <c r="HPE320" s="130"/>
      <c r="HPI320" s="130"/>
      <c r="HPM320" s="130"/>
      <c r="HPQ320" s="130"/>
      <c r="HPU320" s="130"/>
      <c r="HPY320" s="130"/>
      <c r="HQC320" s="130"/>
      <c r="HQG320" s="130"/>
      <c r="HQK320" s="130"/>
      <c r="HQO320" s="130"/>
      <c r="HQS320" s="130"/>
      <c r="HQW320" s="130"/>
      <c r="HRA320" s="130"/>
      <c r="HRE320" s="130"/>
      <c r="HRI320" s="130"/>
      <c r="HRM320" s="130"/>
      <c r="HRQ320" s="130"/>
      <c r="HRU320" s="130"/>
      <c r="HRY320" s="130"/>
      <c r="HSC320" s="130"/>
      <c r="HSG320" s="130"/>
      <c r="HSK320" s="130"/>
      <c r="HSO320" s="130"/>
      <c r="HSS320" s="130"/>
      <c r="HSW320" s="130"/>
      <c r="HTA320" s="130"/>
      <c r="HTE320" s="130"/>
      <c r="HTI320" s="130"/>
      <c r="HTM320" s="130"/>
      <c r="HTQ320" s="130"/>
      <c r="HTU320" s="130"/>
      <c r="HTY320" s="130"/>
      <c r="HUC320" s="130"/>
      <c r="HUG320" s="130"/>
      <c r="HUK320" s="130"/>
      <c r="HUO320" s="130"/>
      <c r="HUS320" s="130"/>
      <c r="HUW320" s="130"/>
      <c r="HVA320" s="130"/>
      <c r="HVE320" s="130"/>
      <c r="HVI320" s="130"/>
      <c r="HVM320" s="130"/>
      <c r="HVQ320" s="130"/>
      <c r="HVU320" s="130"/>
      <c r="HVY320" s="130"/>
      <c r="HWC320" s="130"/>
      <c r="HWG320" s="130"/>
      <c r="HWK320" s="130"/>
      <c r="HWO320" s="130"/>
      <c r="HWS320" s="130"/>
      <c r="HWW320" s="130"/>
      <c r="HXA320" s="130"/>
      <c r="HXE320" s="130"/>
      <c r="HXI320" s="130"/>
      <c r="HXM320" s="130"/>
      <c r="HXQ320" s="130"/>
      <c r="HXU320" s="130"/>
      <c r="HXY320" s="130"/>
      <c r="HYC320" s="130"/>
      <c r="HYG320" s="130"/>
      <c r="HYK320" s="130"/>
      <c r="HYO320" s="130"/>
      <c r="HYS320" s="130"/>
      <c r="HYW320" s="130"/>
      <c r="HZA320" s="130"/>
      <c r="HZE320" s="130"/>
      <c r="HZI320" s="130"/>
      <c r="HZM320" s="130"/>
      <c r="HZQ320" s="130"/>
      <c r="HZU320" s="130"/>
      <c r="HZY320" s="130"/>
      <c r="IAC320" s="130"/>
      <c r="IAG320" s="130"/>
      <c r="IAK320" s="130"/>
      <c r="IAO320" s="130"/>
      <c r="IAS320" s="130"/>
      <c r="IAW320" s="130"/>
      <c r="IBA320" s="130"/>
      <c r="IBE320" s="130"/>
      <c r="IBI320" s="130"/>
      <c r="IBM320" s="130"/>
      <c r="IBQ320" s="130"/>
      <c r="IBU320" s="130"/>
      <c r="IBY320" s="130"/>
      <c r="ICC320" s="130"/>
      <c r="ICG320" s="130"/>
      <c r="ICK320" s="130"/>
      <c r="ICO320" s="130"/>
      <c r="ICS320" s="130"/>
      <c r="ICW320" s="130"/>
      <c r="IDA320" s="130"/>
      <c r="IDE320" s="130"/>
      <c r="IDI320" s="130"/>
      <c r="IDM320" s="130"/>
      <c r="IDQ320" s="130"/>
      <c r="IDU320" s="130"/>
      <c r="IDY320" s="130"/>
      <c r="IEC320" s="130"/>
      <c r="IEG320" s="130"/>
      <c r="IEK320" s="130"/>
      <c r="IEO320" s="130"/>
      <c r="IES320" s="130"/>
      <c r="IEW320" s="130"/>
      <c r="IFA320" s="130"/>
      <c r="IFE320" s="130"/>
      <c r="IFI320" s="130"/>
      <c r="IFM320" s="130"/>
      <c r="IFQ320" s="130"/>
      <c r="IFU320" s="130"/>
      <c r="IFY320" s="130"/>
      <c r="IGC320" s="130"/>
      <c r="IGG320" s="130"/>
      <c r="IGK320" s="130"/>
      <c r="IGO320" s="130"/>
      <c r="IGS320" s="130"/>
      <c r="IGW320" s="130"/>
      <c r="IHA320" s="130"/>
      <c r="IHE320" s="130"/>
      <c r="IHI320" s="130"/>
      <c r="IHM320" s="130"/>
      <c r="IHQ320" s="130"/>
      <c r="IHU320" s="130"/>
      <c r="IHY320" s="130"/>
      <c r="IIC320" s="130"/>
      <c r="IIG320" s="130"/>
      <c r="IIK320" s="130"/>
      <c r="IIO320" s="130"/>
      <c r="IIS320" s="130"/>
      <c r="IIW320" s="130"/>
      <c r="IJA320" s="130"/>
      <c r="IJE320" s="130"/>
      <c r="IJI320" s="130"/>
      <c r="IJM320" s="130"/>
      <c r="IJQ320" s="130"/>
      <c r="IJU320" s="130"/>
      <c r="IJY320" s="130"/>
      <c r="IKC320" s="130"/>
      <c r="IKG320" s="130"/>
      <c r="IKK320" s="130"/>
      <c r="IKO320" s="130"/>
      <c r="IKS320" s="130"/>
      <c r="IKW320" s="130"/>
      <c r="ILA320" s="130"/>
      <c r="ILE320" s="130"/>
      <c r="ILI320" s="130"/>
      <c r="ILM320" s="130"/>
      <c r="ILQ320" s="130"/>
      <c r="ILU320" s="130"/>
      <c r="ILY320" s="130"/>
      <c r="IMC320" s="130"/>
      <c r="IMG320" s="130"/>
      <c r="IMK320" s="130"/>
      <c r="IMO320" s="130"/>
      <c r="IMS320" s="130"/>
      <c r="IMW320" s="130"/>
      <c r="INA320" s="130"/>
      <c r="INE320" s="130"/>
      <c r="INI320" s="130"/>
      <c r="INM320" s="130"/>
      <c r="INQ320" s="130"/>
      <c r="INU320" s="130"/>
      <c r="INY320" s="130"/>
      <c r="IOC320" s="130"/>
      <c r="IOG320" s="130"/>
      <c r="IOK320" s="130"/>
      <c r="IOO320" s="130"/>
      <c r="IOS320" s="130"/>
      <c r="IOW320" s="130"/>
      <c r="IPA320" s="130"/>
      <c r="IPE320" s="130"/>
      <c r="IPI320" s="130"/>
      <c r="IPM320" s="130"/>
      <c r="IPQ320" s="130"/>
      <c r="IPU320" s="130"/>
      <c r="IPY320" s="130"/>
      <c r="IQC320" s="130"/>
      <c r="IQG320" s="130"/>
      <c r="IQK320" s="130"/>
      <c r="IQO320" s="130"/>
      <c r="IQS320" s="130"/>
      <c r="IQW320" s="130"/>
      <c r="IRA320" s="130"/>
      <c r="IRE320" s="130"/>
      <c r="IRI320" s="130"/>
      <c r="IRM320" s="130"/>
      <c r="IRQ320" s="130"/>
      <c r="IRU320" s="130"/>
      <c r="IRY320" s="130"/>
      <c r="ISC320" s="130"/>
      <c r="ISG320" s="130"/>
      <c r="ISK320" s="130"/>
      <c r="ISO320" s="130"/>
      <c r="ISS320" s="130"/>
      <c r="ISW320" s="130"/>
      <c r="ITA320" s="130"/>
      <c r="ITE320" s="130"/>
      <c r="ITI320" s="130"/>
      <c r="ITM320" s="130"/>
      <c r="ITQ320" s="130"/>
      <c r="ITU320" s="130"/>
      <c r="ITY320" s="130"/>
      <c r="IUC320" s="130"/>
      <c r="IUG320" s="130"/>
      <c r="IUK320" s="130"/>
      <c r="IUO320" s="130"/>
      <c r="IUS320" s="130"/>
      <c r="IUW320" s="130"/>
      <c r="IVA320" s="130"/>
      <c r="IVE320" s="130"/>
      <c r="IVI320" s="130"/>
      <c r="IVM320" s="130"/>
      <c r="IVQ320" s="130"/>
      <c r="IVU320" s="130"/>
      <c r="IVY320" s="130"/>
      <c r="IWC320" s="130"/>
      <c r="IWG320" s="130"/>
      <c r="IWK320" s="130"/>
      <c r="IWO320" s="130"/>
      <c r="IWS320" s="130"/>
      <c r="IWW320" s="130"/>
      <c r="IXA320" s="130"/>
      <c r="IXE320" s="130"/>
      <c r="IXI320" s="130"/>
      <c r="IXM320" s="130"/>
      <c r="IXQ320" s="130"/>
      <c r="IXU320" s="130"/>
      <c r="IXY320" s="130"/>
      <c r="IYC320" s="130"/>
      <c r="IYG320" s="130"/>
      <c r="IYK320" s="130"/>
      <c r="IYO320" s="130"/>
      <c r="IYS320" s="130"/>
      <c r="IYW320" s="130"/>
      <c r="IZA320" s="130"/>
      <c r="IZE320" s="130"/>
      <c r="IZI320" s="130"/>
      <c r="IZM320" s="130"/>
      <c r="IZQ320" s="130"/>
      <c r="IZU320" s="130"/>
      <c r="IZY320" s="130"/>
      <c r="JAC320" s="130"/>
      <c r="JAG320" s="130"/>
      <c r="JAK320" s="130"/>
      <c r="JAO320" s="130"/>
      <c r="JAS320" s="130"/>
      <c r="JAW320" s="130"/>
      <c r="JBA320" s="130"/>
      <c r="JBE320" s="130"/>
      <c r="JBI320" s="130"/>
      <c r="JBM320" s="130"/>
      <c r="JBQ320" s="130"/>
      <c r="JBU320" s="130"/>
      <c r="JBY320" s="130"/>
      <c r="JCC320" s="130"/>
      <c r="JCG320" s="130"/>
      <c r="JCK320" s="130"/>
      <c r="JCO320" s="130"/>
      <c r="JCS320" s="130"/>
      <c r="JCW320" s="130"/>
      <c r="JDA320" s="130"/>
      <c r="JDE320" s="130"/>
      <c r="JDI320" s="130"/>
      <c r="JDM320" s="130"/>
      <c r="JDQ320" s="130"/>
      <c r="JDU320" s="130"/>
      <c r="JDY320" s="130"/>
      <c r="JEC320" s="130"/>
      <c r="JEG320" s="130"/>
      <c r="JEK320" s="130"/>
      <c r="JEO320" s="130"/>
      <c r="JES320" s="130"/>
      <c r="JEW320" s="130"/>
      <c r="JFA320" s="130"/>
      <c r="JFE320" s="130"/>
      <c r="JFI320" s="130"/>
      <c r="JFM320" s="130"/>
      <c r="JFQ320" s="130"/>
      <c r="JFU320" s="130"/>
      <c r="JFY320" s="130"/>
      <c r="JGC320" s="130"/>
      <c r="JGG320" s="130"/>
      <c r="JGK320" s="130"/>
      <c r="JGO320" s="130"/>
      <c r="JGS320" s="130"/>
      <c r="JGW320" s="130"/>
      <c r="JHA320" s="130"/>
      <c r="JHE320" s="130"/>
      <c r="JHI320" s="130"/>
      <c r="JHM320" s="130"/>
      <c r="JHQ320" s="130"/>
      <c r="JHU320" s="130"/>
      <c r="JHY320" s="130"/>
      <c r="JIC320" s="130"/>
      <c r="JIG320" s="130"/>
      <c r="JIK320" s="130"/>
      <c r="JIO320" s="130"/>
      <c r="JIS320" s="130"/>
      <c r="JIW320" s="130"/>
      <c r="JJA320" s="130"/>
      <c r="JJE320" s="130"/>
      <c r="JJI320" s="130"/>
      <c r="JJM320" s="130"/>
      <c r="JJQ320" s="130"/>
      <c r="JJU320" s="130"/>
      <c r="JJY320" s="130"/>
      <c r="JKC320" s="130"/>
      <c r="JKG320" s="130"/>
      <c r="JKK320" s="130"/>
      <c r="JKO320" s="130"/>
      <c r="JKS320" s="130"/>
      <c r="JKW320" s="130"/>
      <c r="JLA320" s="130"/>
      <c r="JLE320" s="130"/>
      <c r="JLI320" s="130"/>
      <c r="JLM320" s="130"/>
      <c r="JLQ320" s="130"/>
      <c r="JLU320" s="130"/>
      <c r="JLY320" s="130"/>
      <c r="JMC320" s="130"/>
      <c r="JMG320" s="130"/>
      <c r="JMK320" s="130"/>
      <c r="JMO320" s="130"/>
      <c r="JMS320" s="130"/>
      <c r="JMW320" s="130"/>
      <c r="JNA320" s="130"/>
      <c r="JNE320" s="130"/>
      <c r="JNI320" s="130"/>
      <c r="JNM320" s="130"/>
      <c r="JNQ320" s="130"/>
      <c r="JNU320" s="130"/>
      <c r="JNY320" s="130"/>
      <c r="JOC320" s="130"/>
      <c r="JOG320" s="130"/>
      <c r="JOK320" s="130"/>
      <c r="JOO320" s="130"/>
      <c r="JOS320" s="130"/>
      <c r="JOW320" s="130"/>
      <c r="JPA320" s="130"/>
      <c r="JPE320" s="130"/>
      <c r="JPI320" s="130"/>
      <c r="JPM320" s="130"/>
      <c r="JPQ320" s="130"/>
      <c r="JPU320" s="130"/>
      <c r="JPY320" s="130"/>
      <c r="JQC320" s="130"/>
      <c r="JQG320" s="130"/>
      <c r="JQK320" s="130"/>
      <c r="JQO320" s="130"/>
      <c r="JQS320" s="130"/>
      <c r="JQW320" s="130"/>
      <c r="JRA320" s="130"/>
      <c r="JRE320" s="130"/>
      <c r="JRI320" s="130"/>
      <c r="JRM320" s="130"/>
      <c r="JRQ320" s="130"/>
      <c r="JRU320" s="130"/>
      <c r="JRY320" s="130"/>
      <c r="JSC320" s="130"/>
      <c r="JSG320" s="130"/>
      <c r="JSK320" s="130"/>
      <c r="JSO320" s="130"/>
      <c r="JSS320" s="130"/>
      <c r="JSW320" s="130"/>
      <c r="JTA320" s="130"/>
      <c r="JTE320" s="130"/>
      <c r="JTI320" s="130"/>
      <c r="JTM320" s="130"/>
      <c r="JTQ320" s="130"/>
      <c r="JTU320" s="130"/>
      <c r="JTY320" s="130"/>
      <c r="JUC320" s="130"/>
      <c r="JUG320" s="130"/>
      <c r="JUK320" s="130"/>
      <c r="JUO320" s="130"/>
      <c r="JUS320" s="130"/>
      <c r="JUW320" s="130"/>
      <c r="JVA320" s="130"/>
      <c r="JVE320" s="130"/>
      <c r="JVI320" s="130"/>
      <c r="JVM320" s="130"/>
      <c r="JVQ320" s="130"/>
      <c r="JVU320" s="130"/>
      <c r="JVY320" s="130"/>
      <c r="JWC320" s="130"/>
      <c r="JWG320" s="130"/>
      <c r="JWK320" s="130"/>
      <c r="JWO320" s="130"/>
      <c r="JWS320" s="130"/>
      <c r="JWW320" s="130"/>
      <c r="JXA320" s="130"/>
      <c r="JXE320" s="130"/>
      <c r="JXI320" s="130"/>
      <c r="JXM320" s="130"/>
      <c r="JXQ320" s="130"/>
      <c r="JXU320" s="130"/>
      <c r="JXY320" s="130"/>
      <c r="JYC320" s="130"/>
      <c r="JYG320" s="130"/>
      <c r="JYK320" s="130"/>
      <c r="JYO320" s="130"/>
      <c r="JYS320" s="130"/>
      <c r="JYW320" s="130"/>
      <c r="JZA320" s="130"/>
      <c r="JZE320" s="130"/>
      <c r="JZI320" s="130"/>
      <c r="JZM320" s="130"/>
      <c r="JZQ320" s="130"/>
      <c r="JZU320" s="130"/>
      <c r="JZY320" s="130"/>
      <c r="KAC320" s="130"/>
      <c r="KAG320" s="130"/>
      <c r="KAK320" s="130"/>
      <c r="KAO320" s="130"/>
      <c r="KAS320" s="130"/>
      <c r="KAW320" s="130"/>
      <c r="KBA320" s="130"/>
      <c r="KBE320" s="130"/>
      <c r="KBI320" s="130"/>
      <c r="KBM320" s="130"/>
      <c r="KBQ320" s="130"/>
      <c r="KBU320" s="130"/>
      <c r="KBY320" s="130"/>
      <c r="KCC320" s="130"/>
      <c r="KCG320" s="130"/>
      <c r="KCK320" s="130"/>
      <c r="KCO320" s="130"/>
      <c r="KCS320" s="130"/>
      <c r="KCW320" s="130"/>
      <c r="KDA320" s="130"/>
      <c r="KDE320" s="130"/>
      <c r="KDI320" s="130"/>
      <c r="KDM320" s="130"/>
      <c r="KDQ320" s="130"/>
      <c r="KDU320" s="130"/>
      <c r="KDY320" s="130"/>
      <c r="KEC320" s="130"/>
      <c r="KEG320" s="130"/>
      <c r="KEK320" s="130"/>
      <c r="KEO320" s="130"/>
      <c r="KES320" s="130"/>
      <c r="KEW320" s="130"/>
      <c r="KFA320" s="130"/>
      <c r="KFE320" s="130"/>
      <c r="KFI320" s="130"/>
      <c r="KFM320" s="130"/>
      <c r="KFQ320" s="130"/>
      <c r="KFU320" s="130"/>
      <c r="KFY320" s="130"/>
      <c r="KGC320" s="130"/>
      <c r="KGG320" s="130"/>
      <c r="KGK320" s="130"/>
      <c r="KGO320" s="130"/>
      <c r="KGS320" s="130"/>
      <c r="KGW320" s="130"/>
      <c r="KHA320" s="130"/>
      <c r="KHE320" s="130"/>
      <c r="KHI320" s="130"/>
      <c r="KHM320" s="130"/>
      <c r="KHQ320" s="130"/>
      <c r="KHU320" s="130"/>
      <c r="KHY320" s="130"/>
      <c r="KIC320" s="130"/>
      <c r="KIG320" s="130"/>
      <c r="KIK320" s="130"/>
      <c r="KIO320" s="130"/>
      <c r="KIS320" s="130"/>
      <c r="KIW320" s="130"/>
      <c r="KJA320" s="130"/>
      <c r="KJE320" s="130"/>
      <c r="KJI320" s="130"/>
      <c r="KJM320" s="130"/>
      <c r="KJQ320" s="130"/>
      <c r="KJU320" s="130"/>
      <c r="KJY320" s="130"/>
      <c r="KKC320" s="130"/>
      <c r="KKG320" s="130"/>
      <c r="KKK320" s="130"/>
      <c r="KKO320" s="130"/>
      <c r="KKS320" s="130"/>
      <c r="KKW320" s="130"/>
      <c r="KLA320" s="130"/>
      <c r="KLE320" s="130"/>
      <c r="KLI320" s="130"/>
      <c r="KLM320" s="130"/>
      <c r="KLQ320" s="130"/>
      <c r="KLU320" s="130"/>
      <c r="KLY320" s="130"/>
      <c r="KMC320" s="130"/>
      <c r="KMG320" s="130"/>
      <c r="KMK320" s="130"/>
      <c r="KMO320" s="130"/>
      <c r="KMS320" s="130"/>
      <c r="KMW320" s="130"/>
      <c r="KNA320" s="130"/>
      <c r="KNE320" s="130"/>
      <c r="KNI320" s="130"/>
      <c r="KNM320" s="130"/>
      <c r="KNQ320" s="130"/>
      <c r="KNU320" s="130"/>
      <c r="KNY320" s="130"/>
      <c r="KOC320" s="130"/>
      <c r="KOG320" s="130"/>
      <c r="KOK320" s="130"/>
      <c r="KOO320" s="130"/>
      <c r="KOS320" s="130"/>
      <c r="KOW320" s="130"/>
      <c r="KPA320" s="130"/>
      <c r="KPE320" s="130"/>
      <c r="KPI320" s="130"/>
      <c r="KPM320" s="130"/>
      <c r="KPQ320" s="130"/>
      <c r="KPU320" s="130"/>
      <c r="KPY320" s="130"/>
      <c r="KQC320" s="130"/>
      <c r="KQG320" s="130"/>
      <c r="KQK320" s="130"/>
      <c r="KQO320" s="130"/>
      <c r="KQS320" s="130"/>
      <c r="KQW320" s="130"/>
      <c r="KRA320" s="130"/>
      <c r="KRE320" s="130"/>
      <c r="KRI320" s="130"/>
      <c r="KRM320" s="130"/>
      <c r="KRQ320" s="130"/>
      <c r="KRU320" s="130"/>
      <c r="KRY320" s="130"/>
      <c r="KSC320" s="130"/>
      <c r="KSG320" s="130"/>
      <c r="KSK320" s="130"/>
      <c r="KSO320" s="130"/>
      <c r="KSS320" s="130"/>
      <c r="KSW320" s="130"/>
      <c r="KTA320" s="130"/>
      <c r="KTE320" s="130"/>
      <c r="KTI320" s="130"/>
      <c r="KTM320" s="130"/>
      <c r="KTQ320" s="130"/>
      <c r="KTU320" s="130"/>
      <c r="KTY320" s="130"/>
      <c r="KUC320" s="130"/>
      <c r="KUG320" s="130"/>
      <c r="KUK320" s="130"/>
      <c r="KUO320" s="130"/>
      <c r="KUS320" s="130"/>
      <c r="KUW320" s="130"/>
      <c r="KVA320" s="130"/>
      <c r="KVE320" s="130"/>
      <c r="KVI320" s="130"/>
      <c r="KVM320" s="130"/>
      <c r="KVQ320" s="130"/>
      <c r="KVU320" s="130"/>
      <c r="KVY320" s="130"/>
      <c r="KWC320" s="130"/>
      <c r="KWG320" s="130"/>
      <c r="KWK320" s="130"/>
      <c r="KWO320" s="130"/>
      <c r="KWS320" s="130"/>
      <c r="KWW320" s="130"/>
      <c r="KXA320" s="130"/>
      <c r="KXE320" s="130"/>
      <c r="KXI320" s="130"/>
      <c r="KXM320" s="130"/>
      <c r="KXQ320" s="130"/>
      <c r="KXU320" s="130"/>
      <c r="KXY320" s="130"/>
      <c r="KYC320" s="130"/>
      <c r="KYG320" s="130"/>
      <c r="KYK320" s="130"/>
      <c r="KYO320" s="130"/>
      <c r="KYS320" s="130"/>
      <c r="KYW320" s="130"/>
      <c r="KZA320" s="130"/>
      <c r="KZE320" s="130"/>
      <c r="KZI320" s="130"/>
      <c r="KZM320" s="130"/>
      <c r="KZQ320" s="130"/>
      <c r="KZU320" s="130"/>
      <c r="KZY320" s="130"/>
      <c r="LAC320" s="130"/>
      <c r="LAG320" s="130"/>
      <c r="LAK320" s="130"/>
      <c r="LAO320" s="130"/>
      <c r="LAS320" s="130"/>
      <c r="LAW320" s="130"/>
      <c r="LBA320" s="130"/>
      <c r="LBE320" s="130"/>
      <c r="LBI320" s="130"/>
      <c r="LBM320" s="130"/>
      <c r="LBQ320" s="130"/>
      <c r="LBU320" s="130"/>
      <c r="LBY320" s="130"/>
      <c r="LCC320" s="130"/>
      <c r="LCG320" s="130"/>
      <c r="LCK320" s="130"/>
      <c r="LCO320" s="130"/>
      <c r="LCS320" s="130"/>
      <c r="LCW320" s="130"/>
      <c r="LDA320" s="130"/>
      <c r="LDE320" s="130"/>
      <c r="LDI320" s="130"/>
      <c r="LDM320" s="130"/>
      <c r="LDQ320" s="130"/>
      <c r="LDU320" s="130"/>
      <c r="LDY320" s="130"/>
      <c r="LEC320" s="130"/>
      <c r="LEG320" s="130"/>
      <c r="LEK320" s="130"/>
      <c r="LEO320" s="130"/>
      <c r="LES320" s="130"/>
      <c r="LEW320" s="130"/>
      <c r="LFA320" s="130"/>
      <c r="LFE320" s="130"/>
      <c r="LFI320" s="130"/>
      <c r="LFM320" s="130"/>
      <c r="LFQ320" s="130"/>
      <c r="LFU320" s="130"/>
      <c r="LFY320" s="130"/>
      <c r="LGC320" s="130"/>
      <c r="LGG320" s="130"/>
      <c r="LGK320" s="130"/>
      <c r="LGO320" s="130"/>
      <c r="LGS320" s="130"/>
      <c r="LGW320" s="130"/>
      <c r="LHA320" s="130"/>
      <c r="LHE320" s="130"/>
      <c r="LHI320" s="130"/>
      <c r="LHM320" s="130"/>
      <c r="LHQ320" s="130"/>
      <c r="LHU320" s="130"/>
      <c r="LHY320" s="130"/>
      <c r="LIC320" s="130"/>
      <c r="LIG320" s="130"/>
      <c r="LIK320" s="130"/>
      <c r="LIO320" s="130"/>
      <c r="LIS320" s="130"/>
      <c r="LIW320" s="130"/>
      <c r="LJA320" s="130"/>
      <c r="LJE320" s="130"/>
      <c r="LJI320" s="130"/>
      <c r="LJM320" s="130"/>
      <c r="LJQ320" s="130"/>
      <c r="LJU320" s="130"/>
      <c r="LJY320" s="130"/>
      <c r="LKC320" s="130"/>
      <c r="LKG320" s="130"/>
      <c r="LKK320" s="130"/>
      <c r="LKO320" s="130"/>
      <c r="LKS320" s="130"/>
      <c r="LKW320" s="130"/>
      <c r="LLA320" s="130"/>
      <c r="LLE320" s="130"/>
      <c r="LLI320" s="130"/>
      <c r="LLM320" s="130"/>
      <c r="LLQ320" s="130"/>
      <c r="LLU320" s="130"/>
      <c r="LLY320" s="130"/>
      <c r="LMC320" s="130"/>
      <c r="LMG320" s="130"/>
      <c r="LMK320" s="130"/>
      <c r="LMO320" s="130"/>
      <c r="LMS320" s="130"/>
      <c r="LMW320" s="130"/>
      <c r="LNA320" s="130"/>
      <c r="LNE320" s="130"/>
      <c r="LNI320" s="130"/>
      <c r="LNM320" s="130"/>
      <c r="LNQ320" s="130"/>
      <c r="LNU320" s="130"/>
      <c r="LNY320" s="130"/>
      <c r="LOC320" s="130"/>
      <c r="LOG320" s="130"/>
      <c r="LOK320" s="130"/>
      <c r="LOO320" s="130"/>
      <c r="LOS320" s="130"/>
      <c r="LOW320" s="130"/>
      <c r="LPA320" s="130"/>
      <c r="LPE320" s="130"/>
      <c r="LPI320" s="130"/>
      <c r="LPM320" s="130"/>
      <c r="LPQ320" s="130"/>
      <c r="LPU320" s="130"/>
      <c r="LPY320" s="130"/>
      <c r="LQC320" s="130"/>
      <c r="LQG320" s="130"/>
      <c r="LQK320" s="130"/>
      <c r="LQO320" s="130"/>
      <c r="LQS320" s="130"/>
      <c r="LQW320" s="130"/>
      <c r="LRA320" s="130"/>
      <c r="LRE320" s="130"/>
      <c r="LRI320" s="130"/>
      <c r="LRM320" s="130"/>
      <c r="LRQ320" s="130"/>
      <c r="LRU320" s="130"/>
      <c r="LRY320" s="130"/>
      <c r="LSC320" s="130"/>
      <c r="LSG320" s="130"/>
      <c r="LSK320" s="130"/>
      <c r="LSO320" s="130"/>
      <c r="LSS320" s="130"/>
      <c r="LSW320" s="130"/>
      <c r="LTA320" s="130"/>
      <c r="LTE320" s="130"/>
      <c r="LTI320" s="130"/>
      <c r="LTM320" s="130"/>
      <c r="LTQ320" s="130"/>
      <c r="LTU320" s="130"/>
      <c r="LTY320" s="130"/>
      <c r="LUC320" s="130"/>
      <c r="LUG320" s="130"/>
      <c r="LUK320" s="130"/>
      <c r="LUO320" s="130"/>
      <c r="LUS320" s="130"/>
      <c r="LUW320" s="130"/>
      <c r="LVA320" s="130"/>
      <c r="LVE320" s="130"/>
      <c r="LVI320" s="130"/>
      <c r="LVM320" s="130"/>
      <c r="LVQ320" s="130"/>
      <c r="LVU320" s="130"/>
      <c r="LVY320" s="130"/>
      <c r="LWC320" s="130"/>
      <c r="LWG320" s="130"/>
      <c r="LWK320" s="130"/>
      <c r="LWO320" s="130"/>
      <c r="LWS320" s="130"/>
      <c r="LWW320" s="130"/>
      <c r="LXA320" s="130"/>
      <c r="LXE320" s="130"/>
      <c r="LXI320" s="130"/>
      <c r="LXM320" s="130"/>
      <c r="LXQ320" s="130"/>
      <c r="LXU320" s="130"/>
      <c r="LXY320" s="130"/>
      <c r="LYC320" s="130"/>
      <c r="LYG320" s="130"/>
      <c r="LYK320" s="130"/>
      <c r="LYO320" s="130"/>
      <c r="LYS320" s="130"/>
      <c r="LYW320" s="130"/>
      <c r="LZA320" s="130"/>
      <c r="LZE320" s="130"/>
      <c r="LZI320" s="130"/>
      <c r="LZM320" s="130"/>
      <c r="LZQ320" s="130"/>
      <c r="LZU320" s="130"/>
      <c r="LZY320" s="130"/>
      <c r="MAC320" s="130"/>
      <c r="MAG320" s="130"/>
      <c r="MAK320" s="130"/>
      <c r="MAO320" s="130"/>
      <c r="MAS320" s="130"/>
      <c r="MAW320" s="130"/>
      <c r="MBA320" s="130"/>
      <c r="MBE320" s="130"/>
      <c r="MBI320" s="130"/>
      <c r="MBM320" s="130"/>
      <c r="MBQ320" s="130"/>
      <c r="MBU320" s="130"/>
      <c r="MBY320" s="130"/>
      <c r="MCC320" s="130"/>
      <c r="MCG320" s="130"/>
      <c r="MCK320" s="130"/>
      <c r="MCO320" s="130"/>
      <c r="MCS320" s="130"/>
      <c r="MCW320" s="130"/>
      <c r="MDA320" s="130"/>
      <c r="MDE320" s="130"/>
      <c r="MDI320" s="130"/>
      <c r="MDM320" s="130"/>
      <c r="MDQ320" s="130"/>
      <c r="MDU320" s="130"/>
      <c r="MDY320" s="130"/>
      <c r="MEC320" s="130"/>
      <c r="MEG320" s="130"/>
      <c r="MEK320" s="130"/>
      <c r="MEO320" s="130"/>
      <c r="MES320" s="130"/>
      <c r="MEW320" s="130"/>
      <c r="MFA320" s="130"/>
      <c r="MFE320" s="130"/>
      <c r="MFI320" s="130"/>
      <c r="MFM320" s="130"/>
      <c r="MFQ320" s="130"/>
      <c r="MFU320" s="130"/>
      <c r="MFY320" s="130"/>
      <c r="MGC320" s="130"/>
      <c r="MGG320" s="130"/>
      <c r="MGK320" s="130"/>
      <c r="MGO320" s="130"/>
      <c r="MGS320" s="130"/>
      <c r="MGW320" s="130"/>
      <c r="MHA320" s="130"/>
      <c r="MHE320" s="130"/>
      <c r="MHI320" s="130"/>
      <c r="MHM320" s="130"/>
      <c r="MHQ320" s="130"/>
      <c r="MHU320" s="130"/>
      <c r="MHY320" s="130"/>
      <c r="MIC320" s="130"/>
      <c r="MIG320" s="130"/>
      <c r="MIK320" s="130"/>
      <c r="MIO320" s="130"/>
      <c r="MIS320" s="130"/>
      <c r="MIW320" s="130"/>
      <c r="MJA320" s="130"/>
      <c r="MJE320" s="130"/>
      <c r="MJI320" s="130"/>
      <c r="MJM320" s="130"/>
      <c r="MJQ320" s="130"/>
      <c r="MJU320" s="130"/>
      <c r="MJY320" s="130"/>
      <c r="MKC320" s="130"/>
      <c r="MKG320" s="130"/>
      <c r="MKK320" s="130"/>
      <c r="MKO320" s="130"/>
      <c r="MKS320" s="130"/>
      <c r="MKW320" s="130"/>
      <c r="MLA320" s="130"/>
      <c r="MLE320" s="130"/>
      <c r="MLI320" s="130"/>
      <c r="MLM320" s="130"/>
      <c r="MLQ320" s="130"/>
      <c r="MLU320" s="130"/>
      <c r="MLY320" s="130"/>
      <c r="MMC320" s="130"/>
      <c r="MMG320" s="130"/>
      <c r="MMK320" s="130"/>
      <c r="MMO320" s="130"/>
      <c r="MMS320" s="130"/>
      <c r="MMW320" s="130"/>
      <c r="MNA320" s="130"/>
      <c r="MNE320" s="130"/>
      <c r="MNI320" s="130"/>
      <c r="MNM320" s="130"/>
      <c r="MNQ320" s="130"/>
      <c r="MNU320" s="130"/>
      <c r="MNY320" s="130"/>
      <c r="MOC320" s="130"/>
      <c r="MOG320" s="130"/>
      <c r="MOK320" s="130"/>
      <c r="MOO320" s="130"/>
      <c r="MOS320" s="130"/>
      <c r="MOW320" s="130"/>
      <c r="MPA320" s="130"/>
      <c r="MPE320" s="130"/>
      <c r="MPI320" s="130"/>
      <c r="MPM320" s="130"/>
      <c r="MPQ320" s="130"/>
      <c r="MPU320" s="130"/>
      <c r="MPY320" s="130"/>
      <c r="MQC320" s="130"/>
      <c r="MQG320" s="130"/>
      <c r="MQK320" s="130"/>
      <c r="MQO320" s="130"/>
      <c r="MQS320" s="130"/>
      <c r="MQW320" s="130"/>
      <c r="MRA320" s="130"/>
      <c r="MRE320" s="130"/>
      <c r="MRI320" s="130"/>
      <c r="MRM320" s="130"/>
      <c r="MRQ320" s="130"/>
      <c r="MRU320" s="130"/>
      <c r="MRY320" s="130"/>
      <c r="MSC320" s="130"/>
      <c r="MSG320" s="130"/>
      <c r="MSK320" s="130"/>
      <c r="MSO320" s="130"/>
      <c r="MSS320" s="130"/>
      <c r="MSW320" s="130"/>
      <c r="MTA320" s="130"/>
      <c r="MTE320" s="130"/>
      <c r="MTI320" s="130"/>
      <c r="MTM320" s="130"/>
      <c r="MTQ320" s="130"/>
      <c r="MTU320" s="130"/>
      <c r="MTY320" s="130"/>
      <c r="MUC320" s="130"/>
      <c r="MUG320" s="130"/>
      <c r="MUK320" s="130"/>
      <c r="MUO320" s="130"/>
      <c r="MUS320" s="130"/>
      <c r="MUW320" s="130"/>
      <c r="MVA320" s="130"/>
      <c r="MVE320" s="130"/>
      <c r="MVI320" s="130"/>
      <c r="MVM320" s="130"/>
      <c r="MVQ320" s="130"/>
      <c r="MVU320" s="130"/>
      <c r="MVY320" s="130"/>
      <c r="MWC320" s="130"/>
      <c r="MWG320" s="130"/>
      <c r="MWK320" s="130"/>
      <c r="MWO320" s="130"/>
      <c r="MWS320" s="130"/>
      <c r="MWW320" s="130"/>
      <c r="MXA320" s="130"/>
      <c r="MXE320" s="130"/>
      <c r="MXI320" s="130"/>
      <c r="MXM320" s="130"/>
      <c r="MXQ320" s="130"/>
      <c r="MXU320" s="130"/>
      <c r="MXY320" s="130"/>
      <c r="MYC320" s="130"/>
      <c r="MYG320" s="130"/>
      <c r="MYK320" s="130"/>
      <c r="MYO320" s="130"/>
      <c r="MYS320" s="130"/>
      <c r="MYW320" s="130"/>
      <c r="MZA320" s="130"/>
      <c r="MZE320" s="130"/>
      <c r="MZI320" s="130"/>
      <c r="MZM320" s="130"/>
      <c r="MZQ320" s="130"/>
      <c r="MZU320" s="130"/>
      <c r="MZY320" s="130"/>
      <c r="NAC320" s="130"/>
      <c r="NAG320" s="130"/>
      <c r="NAK320" s="130"/>
      <c r="NAO320" s="130"/>
      <c r="NAS320" s="130"/>
      <c r="NAW320" s="130"/>
      <c r="NBA320" s="130"/>
      <c r="NBE320" s="130"/>
      <c r="NBI320" s="130"/>
      <c r="NBM320" s="130"/>
      <c r="NBQ320" s="130"/>
      <c r="NBU320" s="130"/>
      <c r="NBY320" s="130"/>
      <c r="NCC320" s="130"/>
      <c r="NCG320" s="130"/>
      <c r="NCK320" s="130"/>
      <c r="NCO320" s="130"/>
      <c r="NCS320" s="130"/>
      <c r="NCW320" s="130"/>
      <c r="NDA320" s="130"/>
      <c r="NDE320" s="130"/>
      <c r="NDI320" s="130"/>
      <c r="NDM320" s="130"/>
      <c r="NDQ320" s="130"/>
      <c r="NDU320" s="130"/>
      <c r="NDY320" s="130"/>
      <c r="NEC320" s="130"/>
      <c r="NEG320" s="130"/>
      <c r="NEK320" s="130"/>
      <c r="NEO320" s="130"/>
      <c r="NES320" s="130"/>
      <c r="NEW320" s="130"/>
      <c r="NFA320" s="130"/>
      <c r="NFE320" s="130"/>
      <c r="NFI320" s="130"/>
      <c r="NFM320" s="130"/>
      <c r="NFQ320" s="130"/>
      <c r="NFU320" s="130"/>
      <c r="NFY320" s="130"/>
      <c r="NGC320" s="130"/>
      <c r="NGG320" s="130"/>
      <c r="NGK320" s="130"/>
      <c r="NGO320" s="130"/>
      <c r="NGS320" s="130"/>
      <c r="NGW320" s="130"/>
      <c r="NHA320" s="130"/>
      <c r="NHE320" s="130"/>
      <c r="NHI320" s="130"/>
      <c r="NHM320" s="130"/>
      <c r="NHQ320" s="130"/>
      <c r="NHU320" s="130"/>
      <c r="NHY320" s="130"/>
      <c r="NIC320" s="130"/>
      <c r="NIG320" s="130"/>
      <c r="NIK320" s="130"/>
      <c r="NIO320" s="130"/>
      <c r="NIS320" s="130"/>
      <c r="NIW320" s="130"/>
      <c r="NJA320" s="130"/>
      <c r="NJE320" s="130"/>
      <c r="NJI320" s="130"/>
      <c r="NJM320" s="130"/>
      <c r="NJQ320" s="130"/>
      <c r="NJU320" s="130"/>
      <c r="NJY320" s="130"/>
      <c r="NKC320" s="130"/>
      <c r="NKG320" s="130"/>
      <c r="NKK320" s="130"/>
      <c r="NKO320" s="130"/>
      <c r="NKS320" s="130"/>
      <c r="NKW320" s="130"/>
      <c r="NLA320" s="130"/>
      <c r="NLE320" s="130"/>
      <c r="NLI320" s="130"/>
      <c r="NLM320" s="130"/>
      <c r="NLQ320" s="130"/>
      <c r="NLU320" s="130"/>
      <c r="NLY320" s="130"/>
      <c r="NMC320" s="130"/>
      <c r="NMG320" s="130"/>
      <c r="NMK320" s="130"/>
      <c r="NMO320" s="130"/>
      <c r="NMS320" s="130"/>
      <c r="NMW320" s="130"/>
      <c r="NNA320" s="130"/>
      <c r="NNE320" s="130"/>
      <c r="NNI320" s="130"/>
      <c r="NNM320" s="130"/>
      <c r="NNQ320" s="130"/>
      <c r="NNU320" s="130"/>
      <c r="NNY320" s="130"/>
      <c r="NOC320" s="130"/>
      <c r="NOG320" s="130"/>
      <c r="NOK320" s="130"/>
      <c r="NOO320" s="130"/>
      <c r="NOS320" s="130"/>
      <c r="NOW320" s="130"/>
      <c r="NPA320" s="130"/>
      <c r="NPE320" s="130"/>
      <c r="NPI320" s="130"/>
      <c r="NPM320" s="130"/>
      <c r="NPQ320" s="130"/>
      <c r="NPU320" s="130"/>
      <c r="NPY320" s="130"/>
      <c r="NQC320" s="130"/>
      <c r="NQG320" s="130"/>
      <c r="NQK320" s="130"/>
      <c r="NQO320" s="130"/>
      <c r="NQS320" s="130"/>
      <c r="NQW320" s="130"/>
      <c r="NRA320" s="130"/>
      <c r="NRE320" s="130"/>
      <c r="NRI320" s="130"/>
      <c r="NRM320" s="130"/>
      <c r="NRQ320" s="130"/>
      <c r="NRU320" s="130"/>
      <c r="NRY320" s="130"/>
      <c r="NSC320" s="130"/>
      <c r="NSG320" s="130"/>
      <c r="NSK320" s="130"/>
      <c r="NSO320" s="130"/>
      <c r="NSS320" s="130"/>
      <c r="NSW320" s="130"/>
      <c r="NTA320" s="130"/>
      <c r="NTE320" s="130"/>
      <c r="NTI320" s="130"/>
      <c r="NTM320" s="130"/>
      <c r="NTQ320" s="130"/>
      <c r="NTU320" s="130"/>
      <c r="NTY320" s="130"/>
      <c r="NUC320" s="130"/>
      <c r="NUG320" s="130"/>
      <c r="NUK320" s="130"/>
      <c r="NUO320" s="130"/>
      <c r="NUS320" s="130"/>
      <c r="NUW320" s="130"/>
      <c r="NVA320" s="130"/>
      <c r="NVE320" s="130"/>
      <c r="NVI320" s="130"/>
      <c r="NVM320" s="130"/>
      <c r="NVQ320" s="130"/>
      <c r="NVU320" s="130"/>
      <c r="NVY320" s="130"/>
      <c r="NWC320" s="130"/>
      <c r="NWG320" s="130"/>
      <c r="NWK320" s="130"/>
      <c r="NWO320" s="130"/>
      <c r="NWS320" s="130"/>
      <c r="NWW320" s="130"/>
      <c r="NXA320" s="130"/>
      <c r="NXE320" s="130"/>
      <c r="NXI320" s="130"/>
      <c r="NXM320" s="130"/>
      <c r="NXQ320" s="130"/>
      <c r="NXU320" s="130"/>
      <c r="NXY320" s="130"/>
      <c r="NYC320" s="130"/>
      <c r="NYG320" s="130"/>
      <c r="NYK320" s="130"/>
      <c r="NYO320" s="130"/>
      <c r="NYS320" s="130"/>
      <c r="NYW320" s="130"/>
      <c r="NZA320" s="130"/>
      <c r="NZE320" s="130"/>
      <c r="NZI320" s="130"/>
      <c r="NZM320" s="130"/>
      <c r="NZQ320" s="130"/>
      <c r="NZU320" s="130"/>
      <c r="NZY320" s="130"/>
      <c r="OAC320" s="130"/>
      <c r="OAG320" s="130"/>
      <c r="OAK320" s="130"/>
      <c r="OAO320" s="130"/>
      <c r="OAS320" s="130"/>
      <c r="OAW320" s="130"/>
      <c r="OBA320" s="130"/>
      <c r="OBE320" s="130"/>
      <c r="OBI320" s="130"/>
      <c r="OBM320" s="130"/>
      <c r="OBQ320" s="130"/>
      <c r="OBU320" s="130"/>
      <c r="OBY320" s="130"/>
      <c r="OCC320" s="130"/>
      <c r="OCG320" s="130"/>
      <c r="OCK320" s="130"/>
      <c r="OCO320" s="130"/>
      <c r="OCS320" s="130"/>
      <c r="OCW320" s="130"/>
      <c r="ODA320" s="130"/>
      <c r="ODE320" s="130"/>
      <c r="ODI320" s="130"/>
      <c r="ODM320" s="130"/>
      <c r="ODQ320" s="130"/>
      <c r="ODU320" s="130"/>
      <c r="ODY320" s="130"/>
      <c r="OEC320" s="130"/>
      <c r="OEG320" s="130"/>
      <c r="OEK320" s="130"/>
      <c r="OEO320" s="130"/>
      <c r="OES320" s="130"/>
      <c r="OEW320" s="130"/>
      <c r="OFA320" s="130"/>
      <c r="OFE320" s="130"/>
      <c r="OFI320" s="130"/>
      <c r="OFM320" s="130"/>
      <c r="OFQ320" s="130"/>
      <c r="OFU320" s="130"/>
      <c r="OFY320" s="130"/>
      <c r="OGC320" s="130"/>
      <c r="OGG320" s="130"/>
      <c r="OGK320" s="130"/>
      <c r="OGO320" s="130"/>
      <c r="OGS320" s="130"/>
      <c r="OGW320" s="130"/>
      <c r="OHA320" s="130"/>
      <c r="OHE320" s="130"/>
      <c r="OHI320" s="130"/>
      <c r="OHM320" s="130"/>
      <c r="OHQ320" s="130"/>
      <c r="OHU320" s="130"/>
      <c r="OHY320" s="130"/>
      <c r="OIC320" s="130"/>
      <c r="OIG320" s="130"/>
      <c r="OIK320" s="130"/>
      <c r="OIO320" s="130"/>
      <c r="OIS320" s="130"/>
      <c r="OIW320" s="130"/>
      <c r="OJA320" s="130"/>
      <c r="OJE320" s="130"/>
      <c r="OJI320" s="130"/>
      <c r="OJM320" s="130"/>
      <c r="OJQ320" s="130"/>
      <c r="OJU320" s="130"/>
      <c r="OJY320" s="130"/>
      <c r="OKC320" s="130"/>
      <c r="OKG320" s="130"/>
      <c r="OKK320" s="130"/>
      <c r="OKO320" s="130"/>
      <c r="OKS320" s="130"/>
      <c r="OKW320" s="130"/>
      <c r="OLA320" s="130"/>
      <c r="OLE320" s="130"/>
      <c r="OLI320" s="130"/>
      <c r="OLM320" s="130"/>
      <c r="OLQ320" s="130"/>
      <c r="OLU320" s="130"/>
      <c r="OLY320" s="130"/>
      <c r="OMC320" s="130"/>
      <c r="OMG320" s="130"/>
      <c r="OMK320" s="130"/>
      <c r="OMO320" s="130"/>
      <c r="OMS320" s="130"/>
      <c r="OMW320" s="130"/>
      <c r="ONA320" s="130"/>
      <c r="ONE320" s="130"/>
      <c r="ONI320" s="130"/>
      <c r="ONM320" s="130"/>
      <c r="ONQ320" s="130"/>
      <c r="ONU320" s="130"/>
      <c r="ONY320" s="130"/>
      <c r="OOC320" s="130"/>
      <c r="OOG320" s="130"/>
      <c r="OOK320" s="130"/>
      <c r="OOO320" s="130"/>
      <c r="OOS320" s="130"/>
      <c r="OOW320" s="130"/>
      <c r="OPA320" s="130"/>
      <c r="OPE320" s="130"/>
      <c r="OPI320" s="130"/>
      <c r="OPM320" s="130"/>
      <c r="OPQ320" s="130"/>
      <c r="OPU320" s="130"/>
      <c r="OPY320" s="130"/>
      <c r="OQC320" s="130"/>
      <c r="OQG320" s="130"/>
      <c r="OQK320" s="130"/>
      <c r="OQO320" s="130"/>
      <c r="OQS320" s="130"/>
      <c r="OQW320" s="130"/>
      <c r="ORA320" s="130"/>
      <c r="ORE320" s="130"/>
      <c r="ORI320" s="130"/>
      <c r="ORM320" s="130"/>
      <c r="ORQ320" s="130"/>
      <c r="ORU320" s="130"/>
      <c r="ORY320" s="130"/>
      <c r="OSC320" s="130"/>
      <c r="OSG320" s="130"/>
      <c r="OSK320" s="130"/>
      <c r="OSO320" s="130"/>
      <c r="OSS320" s="130"/>
      <c r="OSW320" s="130"/>
      <c r="OTA320" s="130"/>
      <c r="OTE320" s="130"/>
      <c r="OTI320" s="130"/>
      <c r="OTM320" s="130"/>
      <c r="OTQ320" s="130"/>
      <c r="OTU320" s="130"/>
      <c r="OTY320" s="130"/>
      <c r="OUC320" s="130"/>
      <c r="OUG320" s="130"/>
      <c r="OUK320" s="130"/>
      <c r="OUO320" s="130"/>
      <c r="OUS320" s="130"/>
      <c r="OUW320" s="130"/>
      <c r="OVA320" s="130"/>
      <c r="OVE320" s="130"/>
      <c r="OVI320" s="130"/>
      <c r="OVM320" s="130"/>
      <c r="OVQ320" s="130"/>
      <c r="OVU320" s="130"/>
      <c r="OVY320" s="130"/>
      <c r="OWC320" s="130"/>
      <c r="OWG320" s="130"/>
      <c r="OWK320" s="130"/>
      <c r="OWO320" s="130"/>
      <c r="OWS320" s="130"/>
      <c r="OWW320" s="130"/>
      <c r="OXA320" s="130"/>
      <c r="OXE320" s="130"/>
      <c r="OXI320" s="130"/>
      <c r="OXM320" s="130"/>
      <c r="OXQ320" s="130"/>
      <c r="OXU320" s="130"/>
      <c r="OXY320" s="130"/>
      <c r="OYC320" s="130"/>
      <c r="OYG320" s="130"/>
      <c r="OYK320" s="130"/>
      <c r="OYO320" s="130"/>
      <c r="OYS320" s="130"/>
      <c r="OYW320" s="130"/>
      <c r="OZA320" s="130"/>
      <c r="OZE320" s="130"/>
      <c r="OZI320" s="130"/>
      <c r="OZM320" s="130"/>
      <c r="OZQ320" s="130"/>
      <c r="OZU320" s="130"/>
      <c r="OZY320" s="130"/>
      <c r="PAC320" s="130"/>
      <c r="PAG320" s="130"/>
      <c r="PAK320" s="130"/>
      <c r="PAO320" s="130"/>
      <c r="PAS320" s="130"/>
      <c r="PAW320" s="130"/>
      <c r="PBA320" s="130"/>
      <c r="PBE320" s="130"/>
      <c r="PBI320" s="130"/>
      <c r="PBM320" s="130"/>
      <c r="PBQ320" s="130"/>
      <c r="PBU320" s="130"/>
      <c r="PBY320" s="130"/>
      <c r="PCC320" s="130"/>
      <c r="PCG320" s="130"/>
      <c r="PCK320" s="130"/>
      <c r="PCO320" s="130"/>
      <c r="PCS320" s="130"/>
      <c r="PCW320" s="130"/>
      <c r="PDA320" s="130"/>
      <c r="PDE320" s="130"/>
      <c r="PDI320" s="130"/>
      <c r="PDM320" s="130"/>
      <c r="PDQ320" s="130"/>
      <c r="PDU320" s="130"/>
      <c r="PDY320" s="130"/>
      <c r="PEC320" s="130"/>
      <c r="PEG320" s="130"/>
      <c r="PEK320" s="130"/>
      <c r="PEO320" s="130"/>
      <c r="PES320" s="130"/>
      <c r="PEW320" s="130"/>
      <c r="PFA320" s="130"/>
      <c r="PFE320" s="130"/>
      <c r="PFI320" s="130"/>
      <c r="PFM320" s="130"/>
      <c r="PFQ320" s="130"/>
      <c r="PFU320" s="130"/>
      <c r="PFY320" s="130"/>
      <c r="PGC320" s="130"/>
      <c r="PGG320" s="130"/>
      <c r="PGK320" s="130"/>
      <c r="PGO320" s="130"/>
      <c r="PGS320" s="130"/>
      <c r="PGW320" s="130"/>
      <c r="PHA320" s="130"/>
      <c r="PHE320" s="130"/>
      <c r="PHI320" s="130"/>
      <c r="PHM320" s="130"/>
      <c r="PHQ320" s="130"/>
      <c r="PHU320" s="130"/>
      <c r="PHY320" s="130"/>
      <c r="PIC320" s="130"/>
      <c r="PIG320" s="130"/>
      <c r="PIK320" s="130"/>
      <c r="PIO320" s="130"/>
      <c r="PIS320" s="130"/>
      <c r="PIW320" s="130"/>
      <c r="PJA320" s="130"/>
      <c r="PJE320" s="130"/>
      <c r="PJI320" s="130"/>
      <c r="PJM320" s="130"/>
      <c r="PJQ320" s="130"/>
      <c r="PJU320" s="130"/>
      <c r="PJY320" s="130"/>
      <c r="PKC320" s="130"/>
      <c r="PKG320" s="130"/>
      <c r="PKK320" s="130"/>
      <c r="PKO320" s="130"/>
      <c r="PKS320" s="130"/>
      <c r="PKW320" s="130"/>
      <c r="PLA320" s="130"/>
      <c r="PLE320" s="130"/>
      <c r="PLI320" s="130"/>
      <c r="PLM320" s="130"/>
      <c r="PLQ320" s="130"/>
      <c r="PLU320" s="130"/>
      <c r="PLY320" s="130"/>
      <c r="PMC320" s="130"/>
      <c r="PMG320" s="130"/>
      <c r="PMK320" s="130"/>
      <c r="PMO320" s="130"/>
      <c r="PMS320" s="130"/>
      <c r="PMW320" s="130"/>
      <c r="PNA320" s="130"/>
      <c r="PNE320" s="130"/>
      <c r="PNI320" s="130"/>
      <c r="PNM320" s="130"/>
      <c r="PNQ320" s="130"/>
      <c r="PNU320" s="130"/>
      <c r="PNY320" s="130"/>
      <c r="POC320" s="130"/>
      <c r="POG320" s="130"/>
      <c r="POK320" s="130"/>
      <c r="POO320" s="130"/>
      <c r="POS320" s="130"/>
      <c r="POW320" s="130"/>
      <c r="PPA320" s="130"/>
      <c r="PPE320" s="130"/>
      <c r="PPI320" s="130"/>
      <c r="PPM320" s="130"/>
      <c r="PPQ320" s="130"/>
      <c r="PPU320" s="130"/>
      <c r="PPY320" s="130"/>
      <c r="PQC320" s="130"/>
      <c r="PQG320" s="130"/>
      <c r="PQK320" s="130"/>
      <c r="PQO320" s="130"/>
      <c r="PQS320" s="130"/>
      <c r="PQW320" s="130"/>
      <c r="PRA320" s="130"/>
      <c r="PRE320" s="130"/>
      <c r="PRI320" s="130"/>
      <c r="PRM320" s="130"/>
      <c r="PRQ320" s="130"/>
      <c r="PRU320" s="130"/>
      <c r="PRY320" s="130"/>
      <c r="PSC320" s="130"/>
      <c r="PSG320" s="130"/>
      <c r="PSK320" s="130"/>
      <c r="PSO320" s="130"/>
      <c r="PSS320" s="130"/>
      <c r="PSW320" s="130"/>
      <c r="PTA320" s="130"/>
      <c r="PTE320" s="130"/>
      <c r="PTI320" s="130"/>
      <c r="PTM320" s="130"/>
      <c r="PTQ320" s="130"/>
      <c r="PTU320" s="130"/>
      <c r="PTY320" s="130"/>
      <c r="PUC320" s="130"/>
      <c r="PUG320" s="130"/>
      <c r="PUK320" s="130"/>
      <c r="PUO320" s="130"/>
      <c r="PUS320" s="130"/>
      <c r="PUW320" s="130"/>
      <c r="PVA320" s="130"/>
      <c r="PVE320" s="130"/>
      <c r="PVI320" s="130"/>
      <c r="PVM320" s="130"/>
      <c r="PVQ320" s="130"/>
      <c r="PVU320" s="130"/>
      <c r="PVY320" s="130"/>
      <c r="PWC320" s="130"/>
      <c r="PWG320" s="130"/>
      <c r="PWK320" s="130"/>
      <c r="PWO320" s="130"/>
      <c r="PWS320" s="130"/>
      <c r="PWW320" s="130"/>
      <c r="PXA320" s="130"/>
      <c r="PXE320" s="130"/>
      <c r="PXI320" s="130"/>
      <c r="PXM320" s="130"/>
      <c r="PXQ320" s="130"/>
      <c r="PXU320" s="130"/>
      <c r="PXY320" s="130"/>
      <c r="PYC320" s="130"/>
      <c r="PYG320" s="130"/>
      <c r="PYK320" s="130"/>
      <c r="PYO320" s="130"/>
      <c r="PYS320" s="130"/>
      <c r="PYW320" s="130"/>
      <c r="PZA320" s="130"/>
      <c r="PZE320" s="130"/>
      <c r="PZI320" s="130"/>
      <c r="PZM320" s="130"/>
      <c r="PZQ320" s="130"/>
      <c r="PZU320" s="130"/>
      <c r="PZY320" s="130"/>
      <c r="QAC320" s="130"/>
      <c r="QAG320" s="130"/>
      <c r="QAK320" s="130"/>
      <c r="QAO320" s="130"/>
      <c r="QAS320" s="130"/>
      <c r="QAW320" s="130"/>
      <c r="QBA320" s="130"/>
      <c r="QBE320" s="130"/>
      <c r="QBI320" s="130"/>
      <c r="QBM320" s="130"/>
      <c r="QBQ320" s="130"/>
      <c r="QBU320" s="130"/>
      <c r="QBY320" s="130"/>
      <c r="QCC320" s="130"/>
      <c r="QCG320" s="130"/>
      <c r="QCK320" s="130"/>
      <c r="QCO320" s="130"/>
      <c r="QCS320" s="130"/>
      <c r="QCW320" s="130"/>
      <c r="QDA320" s="130"/>
      <c r="QDE320" s="130"/>
      <c r="QDI320" s="130"/>
      <c r="QDM320" s="130"/>
      <c r="QDQ320" s="130"/>
      <c r="QDU320" s="130"/>
      <c r="QDY320" s="130"/>
      <c r="QEC320" s="130"/>
      <c r="QEG320" s="130"/>
      <c r="QEK320" s="130"/>
      <c r="QEO320" s="130"/>
      <c r="QES320" s="130"/>
      <c r="QEW320" s="130"/>
      <c r="QFA320" s="130"/>
      <c r="QFE320" s="130"/>
      <c r="QFI320" s="130"/>
      <c r="QFM320" s="130"/>
      <c r="QFQ320" s="130"/>
      <c r="QFU320" s="130"/>
      <c r="QFY320" s="130"/>
      <c r="QGC320" s="130"/>
      <c r="QGG320" s="130"/>
      <c r="QGK320" s="130"/>
      <c r="QGO320" s="130"/>
      <c r="QGS320" s="130"/>
      <c r="QGW320" s="130"/>
      <c r="QHA320" s="130"/>
      <c r="QHE320" s="130"/>
      <c r="QHI320" s="130"/>
      <c r="QHM320" s="130"/>
      <c r="QHQ320" s="130"/>
      <c r="QHU320" s="130"/>
      <c r="QHY320" s="130"/>
      <c r="QIC320" s="130"/>
      <c r="QIG320" s="130"/>
      <c r="QIK320" s="130"/>
      <c r="QIO320" s="130"/>
      <c r="QIS320" s="130"/>
      <c r="QIW320" s="130"/>
      <c r="QJA320" s="130"/>
      <c r="QJE320" s="130"/>
      <c r="QJI320" s="130"/>
      <c r="QJM320" s="130"/>
      <c r="QJQ320" s="130"/>
      <c r="QJU320" s="130"/>
      <c r="QJY320" s="130"/>
      <c r="QKC320" s="130"/>
      <c r="QKG320" s="130"/>
      <c r="QKK320" s="130"/>
      <c r="QKO320" s="130"/>
      <c r="QKS320" s="130"/>
      <c r="QKW320" s="130"/>
      <c r="QLA320" s="130"/>
      <c r="QLE320" s="130"/>
      <c r="QLI320" s="130"/>
      <c r="QLM320" s="130"/>
      <c r="QLQ320" s="130"/>
      <c r="QLU320" s="130"/>
      <c r="QLY320" s="130"/>
      <c r="QMC320" s="130"/>
      <c r="QMG320" s="130"/>
      <c r="QMK320" s="130"/>
      <c r="QMO320" s="130"/>
      <c r="QMS320" s="130"/>
      <c r="QMW320" s="130"/>
      <c r="QNA320" s="130"/>
      <c r="QNE320" s="130"/>
      <c r="QNI320" s="130"/>
      <c r="QNM320" s="130"/>
      <c r="QNQ320" s="130"/>
      <c r="QNU320" s="130"/>
      <c r="QNY320" s="130"/>
      <c r="QOC320" s="130"/>
      <c r="QOG320" s="130"/>
      <c r="QOK320" s="130"/>
      <c r="QOO320" s="130"/>
      <c r="QOS320" s="130"/>
      <c r="QOW320" s="130"/>
      <c r="QPA320" s="130"/>
      <c r="QPE320" s="130"/>
      <c r="QPI320" s="130"/>
      <c r="QPM320" s="130"/>
      <c r="QPQ320" s="130"/>
      <c r="QPU320" s="130"/>
      <c r="QPY320" s="130"/>
      <c r="QQC320" s="130"/>
      <c r="QQG320" s="130"/>
      <c r="QQK320" s="130"/>
      <c r="QQO320" s="130"/>
      <c r="QQS320" s="130"/>
      <c r="QQW320" s="130"/>
      <c r="QRA320" s="130"/>
      <c r="QRE320" s="130"/>
      <c r="QRI320" s="130"/>
      <c r="QRM320" s="130"/>
      <c r="QRQ320" s="130"/>
      <c r="QRU320" s="130"/>
      <c r="QRY320" s="130"/>
      <c r="QSC320" s="130"/>
      <c r="QSG320" s="130"/>
      <c r="QSK320" s="130"/>
      <c r="QSO320" s="130"/>
      <c r="QSS320" s="130"/>
      <c r="QSW320" s="130"/>
      <c r="QTA320" s="130"/>
      <c r="QTE320" s="130"/>
      <c r="QTI320" s="130"/>
      <c r="QTM320" s="130"/>
      <c r="QTQ320" s="130"/>
      <c r="QTU320" s="130"/>
      <c r="QTY320" s="130"/>
      <c r="QUC320" s="130"/>
      <c r="QUG320" s="130"/>
      <c r="QUK320" s="130"/>
      <c r="QUO320" s="130"/>
      <c r="QUS320" s="130"/>
      <c r="QUW320" s="130"/>
      <c r="QVA320" s="130"/>
      <c r="QVE320" s="130"/>
      <c r="QVI320" s="130"/>
      <c r="QVM320" s="130"/>
      <c r="QVQ320" s="130"/>
      <c r="QVU320" s="130"/>
      <c r="QVY320" s="130"/>
      <c r="QWC320" s="130"/>
      <c r="QWG320" s="130"/>
      <c r="QWK320" s="130"/>
      <c r="QWO320" s="130"/>
      <c r="QWS320" s="130"/>
      <c r="QWW320" s="130"/>
      <c r="QXA320" s="130"/>
      <c r="QXE320" s="130"/>
      <c r="QXI320" s="130"/>
      <c r="QXM320" s="130"/>
      <c r="QXQ320" s="130"/>
      <c r="QXU320" s="130"/>
      <c r="QXY320" s="130"/>
      <c r="QYC320" s="130"/>
      <c r="QYG320" s="130"/>
      <c r="QYK320" s="130"/>
      <c r="QYO320" s="130"/>
      <c r="QYS320" s="130"/>
      <c r="QYW320" s="130"/>
      <c r="QZA320" s="130"/>
      <c r="QZE320" s="130"/>
      <c r="QZI320" s="130"/>
      <c r="QZM320" s="130"/>
      <c r="QZQ320" s="130"/>
      <c r="QZU320" s="130"/>
      <c r="QZY320" s="130"/>
      <c r="RAC320" s="130"/>
      <c r="RAG320" s="130"/>
      <c r="RAK320" s="130"/>
      <c r="RAO320" s="130"/>
      <c r="RAS320" s="130"/>
      <c r="RAW320" s="130"/>
      <c r="RBA320" s="130"/>
      <c r="RBE320" s="130"/>
      <c r="RBI320" s="130"/>
      <c r="RBM320" s="130"/>
      <c r="RBQ320" s="130"/>
      <c r="RBU320" s="130"/>
      <c r="RBY320" s="130"/>
      <c r="RCC320" s="130"/>
      <c r="RCG320" s="130"/>
      <c r="RCK320" s="130"/>
      <c r="RCO320" s="130"/>
      <c r="RCS320" s="130"/>
      <c r="RCW320" s="130"/>
      <c r="RDA320" s="130"/>
      <c r="RDE320" s="130"/>
      <c r="RDI320" s="130"/>
      <c r="RDM320" s="130"/>
      <c r="RDQ320" s="130"/>
      <c r="RDU320" s="130"/>
      <c r="RDY320" s="130"/>
      <c r="REC320" s="130"/>
      <c r="REG320" s="130"/>
      <c r="REK320" s="130"/>
      <c r="REO320" s="130"/>
      <c r="RES320" s="130"/>
      <c r="REW320" s="130"/>
      <c r="RFA320" s="130"/>
      <c r="RFE320" s="130"/>
      <c r="RFI320" s="130"/>
      <c r="RFM320" s="130"/>
      <c r="RFQ320" s="130"/>
      <c r="RFU320" s="130"/>
      <c r="RFY320" s="130"/>
      <c r="RGC320" s="130"/>
      <c r="RGG320" s="130"/>
      <c r="RGK320" s="130"/>
      <c r="RGO320" s="130"/>
      <c r="RGS320" s="130"/>
      <c r="RGW320" s="130"/>
      <c r="RHA320" s="130"/>
      <c r="RHE320" s="130"/>
      <c r="RHI320" s="130"/>
      <c r="RHM320" s="130"/>
      <c r="RHQ320" s="130"/>
      <c r="RHU320" s="130"/>
      <c r="RHY320" s="130"/>
      <c r="RIC320" s="130"/>
      <c r="RIG320" s="130"/>
      <c r="RIK320" s="130"/>
      <c r="RIO320" s="130"/>
      <c r="RIS320" s="130"/>
      <c r="RIW320" s="130"/>
      <c r="RJA320" s="130"/>
      <c r="RJE320" s="130"/>
      <c r="RJI320" s="130"/>
      <c r="RJM320" s="130"/>
      <c r="RJQ320" s="130"/>
      <c r="RJU320" s="130"/>
      <c r="RJY320" s="130"/>
      <c r="RKC320" s="130"/>
      <c r="RKG320" s="130"/>
      <c r="RKK320" s="130"/>
      <c r="RKO320" s="130"/>
      <c r="RKS320" s="130"/>
      <c r="RKW320" s="130"/>
      <c r="RLA320" s="130"/>
      <c r="RLE320" s="130"/>
      <c r="RLI320" s="130"/>
      <c r="RLM320" s="130"/>
      <c r="RLQ320" s="130"/>
      <c r="RLU320" s="130"/>
      <c r="RLY320" s="130"/>
      <c r="RMC320" s="130"/>
      <c r="RMG320" s="130"/>
      <c r="RMK320" s="130"/>
      <c r="RMO320" s="130"/>
      <c r="RMS320" s="130"/>
      <c r="RMW320" s="130"/>
      <c r="RNA320" s="130"/>
      <c r="RNE320" s="130"/>
      <c r="RNI320" s="130"/>
      <c r="RNM320" s="130"/>
      <c r="RNQ320" s="130"/>
      <c r="RNU320" s="130"/>
      <c r="RNY320" s="130"/>
      <c r="ROC320" s="130"/>
      <c r="ROG320" s="130"/>
      <c r="ROK320" s="130"/>
      <c r="ROO320" s="130"/>
      <c r="ROS320" s="130"/>
      <c r="ROW320" s="130"/>
      <c r="RPA320" s="130"/>
      <c r="RPE320" s="130"/>
      <c r="RPI320" s="130"/>
      <c r="RPM320" s="130"/>
      <c r="RPQ320" s="130"/>
      <c r="RPU320" s="130"/>
      <c r="RPY320" s="130"/>
      <c r="RQC320" s="130"/>
      <c r="RQG320" s="130"/>
      <c r="RQK320" s="130"/>
      <c r="RQO320" s="130"/>
      <c r="RQS320" s="130"/>
      <c r="RQW320" s="130"/>
      <c r="RRA320" s="130"/>
      <c r="RRE320" s="130"/>
      <c r="RRI320" s="130"/>
      <c r="RRM320" s="130"/>
      <c r="RRQ320" s="130"/>
      <c r="RRU320" s="130"/>
      <c r="RRY320" s="130"/>
      <c r="RSC320" s="130"/>
      <c r="RSG320" s="130"/>
      <c r="RSK320" s="130"/>
      <c r="RSO320" s="130"/>
      <c r="RSS320" s="130"/>
      <c r="RSW320" s="130"/>
      <c r="RTA320" s="130"/>
      <c r="RTE320" s="130"/>
      <c r="RTI320" s="130"/>
      <c r="RTM320" s="130"/>
      <c r="RTQ320" s="130"/>
      <c r="RTU320" s="130"/>
      <c r="RTY320" s="130"/>
      <c r="RUC320" s="130"/>
      <c r="RUG320" s="130"/>
      <c r="RUK320" s="130"/>
      <c r="RUO320" s="130"/>
      <c r="RUS320" s="130"/>
      <c r="RUW320" s="130"/>
      <c r="RVA320" s="130"/>
      <c r="RVE320" s="130"/>
      <c r="RVI320" s="130"/>
      <c r="RVM320" s="130"/>
      <c r="RVQ320" s="130"/>
      <c r="RVU320" s="130"/>
      <c r="RVY320" s="130"/>
      <c r="RWC320" s="130"/>
      <c r="RWG320" s="130"/>
      <c r="RWK320" s="130"/>
      <c r="RWO320" s="130"/>
      <c r="RWS320" s="130"/>
      <c r="RWW320" s="130"/>
      <c r="RXA320" s="130"/>
      <c r="RXE320" s="130"/>
      <c r="RXI320" s="130"/>
      <c r="RXM320" s="130"/>
      <c r="RXQ320" s="130"/>
      <c r="RXU320" s="130"/>
      <c r="RXY320" s="130"/>
      <c r="RYC320" s="130"/>
      <c r="RYG320" s="130"/>
      <c r="RYK320" s="130"/>
      <c r="RYO320" s="130"/>
      <c r="RYS320" s="130"/>
      <c r="RYW320" s="130"/>
      <c r="RZA320" s="130"/>
      <c r="RZE320" s="130"/>
      <c r="RZI320" s="130"/>
      <c r="RZM320" s="130"/>
      <c r="RZQ320" s="130"/>
      <c r="RZU320" s="130"/>
      <c r="RZY320" s="130"/>
      <c r="SAC320" s="130"/>
      <c r="SAG320" s="130"/>
      <c r="SAK320" s="130"/>
      <c r="SAO320" s="130"/>
      <c r="SAS320" s="130"/>
      <c r="SAW320" s="130"/>
      <c r="SBA320" s="130"/>
      <c r="SBE320" s="130"/>
      <c r="SBI320" s="130"/>
      <c r="SBM320" s="130"/>
      <c r="SBQ320" s="130"/>
      <c r="SBU320" s="130"/>
      <c r="SBY320" s="130"/>
      <c r="SCC320" s="130"/>
      <c r="SCG320" s="130"/>
      <c r="SCK320" s="130"/>
      <c r="SCO320" s="130"/>
      <c r="SCS320" s="130"/>
      <c r="SCW320" s="130"/>
      <c r="SDA320" s="130"/>
      <c r="SDE320" s="130"/>
      <c r="SDI320" s="130"/>
      <c r="SDM320" s="130"/>
      <c r="SDQ320" s="130"/>
      <c r="SDU320" s="130"/>
      <c r="SDY320" s="130"/>
      <c r="SEC320" s="130"/>
      <c r="SEG320" s="130"/>
      <c r="SEK320" s="130"/>
      <c r="SEO320" s="130"/>
      <c r="SES320" s="130"/>
      <c r="SEW320" s="130"/>
      <c r="SFA320" s="130"/>
      <c r="SFE320" s="130"/>
      <c r="SFI320" s="130"/>
      <c r="SFM320" s="130"/>
      <c r="SFQ320" s="130"/>
      <c r="SFU320" s="130"/>
      <c r="SFY320" s="130"/>
      <c r="SGC320" s="130"/>
      <c r="SGG320" s="130"/>
      <c r="SGK320" s="130"/>
      <c r="SGO320" s="130"/>
      <c r="SGS320" s="130"/>
      <c r="SGW320" s="130"/>
      <c r="SHA320" s="130"/>
      <c r="SHE320" s="130"/>
      <c r="SHI320" s="130"/>
      <c r="SHM320" s="130"/>
      <c r="SHQ320" s="130"/>
      <c r="SHU320" s="130"/>
      <c r="SHY320" s="130"/>
      <c r="SIC320" s="130"/>
      <c r="SIG320" s="130"/>
      <c r="SIK320" s="130"/>
      <c r="SIO320" s="130"/>
      <c r="SIS320" s="130"/>
      <c r="SIW320" s="130"/>
      <c r="SJA320" s="130"/>
      <c r="SJE320" s="130"/>
      <c r="SJI320" s="130"/>
      <c r="SJM320" s="130"/>
      <c r="SJQ320" s="130"/>
      <c r="SJU320" s="130"/>
      <c r="SJY320" s="130"/>
      <c r="SKC320" s="130"/>
      <c r="SKG320" s="130"/>
      <c r="SKK320" s="130"/>
      <c r="SKO320" s="130"/>
      <c r="SKS320" s="130"/>
      <c r="SKW320" s="130"/>
      <c r="SLA320" s="130"/>
      <c r="SLE320" s="130"/>
      <c r="SLI320" s="130"/>
      <c r="SLM320" s="130"/>
      <c r="SLQ320" s="130"/>
      <c r="SLU320" s="130"/>
      <c r="SLY320" s="130"/>
      <c r="SMC320" s="130"/>
      <c r="SMG320" s="130"/>
      <c r="SMK320" s="130"/>
      <c r="SMO320" s="130"/>
      <c r="SMS320" s="130"/>
      <c r="SMW320" s="130"/>
      <c r="SNA320" s="130"/>
      <c r="SNE320" s="130"/>
      <c r="SNI320" s="130"/>
      <c r="SNM320" s="130"/>
      <c r="SNQ320" s="130"/>
      <c r="SNU320" s="130"/>
      <c r="SNY320" s="130"/>
      <c r="SOC320" s="130"/>
      <c r="SOG320" s="130"/>
      <c r="SOK320" s="130"/>
      <c r="SOO320" s="130"/>
      <c r="SOS320" s="130"/>
      <c r="SOW320" s="130"/>
      <c r="SPA320" s="130"/>
      <c r="SPE320" s="130"/>
      <c r="SPI320" s="130"/>
      <c r="SPM320" s="130"/>
      <c r="SPQ320" s="130"/>
      <c r="SPU320" s="130"/>
      <c r="SPY320" s="130"/>
      <c r="SQC320" s="130"/>
      <c r="SQG320" s="130"/>
      <c r="SQK320" s="130"/>
      <c r="SQO320" s="130"/>
      <c r="SQS320" s="130"/>
      <c r="SQW320" s="130"/>
      <c r="SRA320" s="130"/>
      <c r="SRE320" s="130"/>
      <c r="SRI320" s="130"/>
      <c r="SRM320" s="130"/>
      <c r="SRQ320" s="130"/>
      <c r="SRU320" s="130"/>
      <c r="SRY320" s="130"/>
      <c r="SSC320" s="130"/>
      <c r="SSG320" s="130"/>
      <c r="SSK320" s="130"/>
      <c r="SSO320" s="130"/>
      <c r="SSS320" s="130"/>
      <c r="SSW320" s="130"/>
      <c r="STA320" s="130"/>
      <c r="STE320" s="130"/>
      <c r="STI320" s="130"/>
      <c r="STM320" s="130"/>
      <c r="STQ320" s="130"/>
      <c r="STU320" s="130"/>
      <c r="STY320" s="130"/>
      <c r="SUC320" s="130"/>
      <c r="SUG320" s="130"/>
      <c r="SUK320" s="130"/>
      <c r="SUO320" s="130"/>
      <c r="SUS320" s="130"/>
      <c r="SUW320" s="130"/>
      <c r="SVA320" s="130"/>
      <c r="SVE320" s="130"/>
      <c r="SVI320" s="130"/>
      <c r="SVM320" s="130"/>
      <c r="SVQ320" s="130"/>
      <c r="SVU320" s="130"/>
      <c r="SVY320" s="130"/>
      <c r="SWC320" s="130"/>
      <c r="SWG320" s="130"/>
      <c r="SWK320" s="130"/>
      <c r="SWO320" s="130"/>
      <c r="SWS320" s="130"/>
      <c r="SWW320" s="130"/>
      <c r="SXA320" s="130"/>
      <c r="SXE320" s="130"/>
      <c r="SXI320" s="130"/>
      <c r="SXM320" s="130"/>
      <c r="SXQ320" s="130"/>
      <c r="SXU320" s="130"/>
      <c r="SXY320" s="130"/>
      <c r="SYC320" s="130"/>
      <c r="SYG320" s="130"/>
      <c r="SYK320" s="130"/>
      <c r="SYO320" s="130"/>
      <c r="SYS320" s="130"/>
      <c r="SYW320" s="130"/>
      <c r="SZA320" s="130"/>
      <c r="SZE320" s="130"/>
      <c r="SZI320" s="130"/>
      <c r="SZM320" s="130"/>
      <c r="SZQ320" s="130"/>
      <c r="SZU320" s="130"/>
      <c r="SZY320" s="130"/>
      <c r="TAC320" s="130"/>
      <c r="TAG320" s="130"/>
      <c r="TAK320" s="130"/>
      <c r="TAO320" s="130"/>
      <c r="TAS320" s="130"/>
      <c r="TAW320" s="130"/>
      <c r="TBA320" s="130"/>
      <c r="TBE320" s="130"/>
      <c r="TBI320" s="130"/>
      <c r="TBM320" s="130"/>
      <c r="TBQ320" s="130"/>
      <c r="TBU320" s="130"/>
      <c r="TBY320" s="130"/>
      <c r="TCC320" s="130"/>
      <c r="TCG320" s="130"/>
      <c r="TCK320" s="130"/>
      <c r="TCO320" s="130"/>
      <c r="TCS320" s="130"/>
      <c r="TCW320" s="130"/>
      <c r="TDA320" s="130"/>
      <c r="TDE320" s="130"/>
      <c r="TDI320" s="130"/>
      <c r="TDM320" s="130"/>
      <c r="TDQ320" s="130"/>
      <c r="TDU320" s="130"/>
      <c r="TDY320" s="130"/>
      <c r="TEC320" s="130"/>
      <c r="TEG320" s="130"/>
      <c r="TEK320" s="130"/>
      <c r="TEO320" s="130"/>
      <c r="TES320" s="130"/>
      <c r="TEW320" s="130"/>
      <c r="TFA320" s="130"/>
      <c r="TFE320" s="130"/>
      <c r="TFI320" s="130"/>
      <c r="TFM320" s="130"/>
      <c r="TFQ320" s="130"/>
      <c r="TFU320" s="130"/>
      <c r="TFY320" s="130"/>
      <c r="TGC320" s="130"/>
      <c r="TGG320" s="130"/>
      <c r="TGK320" s="130"/>
      <c r="TGO320" s="130"/>
      <c r="TGS320" s="130"/>
      <c r="TGW320" s="130"/>
      <c r="THA320" s="130"/>
      <c r="THE320" s="130"/>
      <c r="THI320" s="130"/>
      <c r="THM320" s="130"/>
      <c r="THQ320" s="130"/>
      <c r="THU320" s="130"/>
      <c r="THY320" s="130"/>
      <c r="TIC320" s="130"/>
      <c r="TIG320" s="130"/>
      <c r="TIK320" s="130"/>
      <c r="TIO320" s="130"/>
      <c r="TIS320" s="130"/>
      <c r="TIW320" s="130"/>
      <c r="TJA320" s="130"/>
      <c r="TJE320" s="130"/>
      <c r="TJI320" s="130"/>
      <c r="TJM320" s="130"/>
      <c r="TJQ320" s="130"/>
      <c r="TJU320" s="130"/>
      <c r="TJY320" s="130"/>
      <c r="TKC320" s="130"/>
      <c r="TKG320" s="130"/>
      <c r="TKK320" s="130"/>
      <c r="TKO320" s="130"/>
      <c r="TKS320" s="130"/>
      <c r="TKW320" s="130"/>
      <c r="TLA320" s="130"/>
      <c r="TLE320" s="130"/>
      <c r="TLI320" s="130"/>
      <c r="TLM320" s="130"/>
      <c r="TLQ320" s="130"/>
      <c r="TLU320" s="130"/>
      <c r="TLY320" s="130"/>
      <c r="TMC320" s="130"/>
      <c r="TMG320" s="130"/>
      <c r="TMK320" s="130"/>
      <c r="TMO320" s="130"/>
      <c r="TMS320" s="130"/>
      <c r="TMW320" s="130"/>
      <c r="TNA320" s="130"/>
      <c r="TNE320" s="130"/>
      <c r="TNI320" s="130"/>
      <c r="TNM320" s="130"/>
      <c r="TNQ320" s="130"/>
      <c r="TNU320" s="130"/>
      <c r="TNY320" s="130"/>
      <c r="TOC320" s="130"/>
      <c r="TOG320" s="130"/>
      <c r="TOK320" s="130"/>
      <c r="TOO320" s="130"/>
      <c r="TOS320" s="130"/>
      <c r="TOW320" s="130"/>
      <c r="TPA320" s="130"/>
      <c r="TPE320" s="130"/>
      <c r="TPI320" s="130"/>
      <c r="TPM320" s="130"/>
      <c r="TPQ320" s="130"/>
      <c r="TPU320" s="130"/>
      <c r="TPY320" s="130"/>
      <c r="TQC320" s="130"/>
      <c r="TQG320" s="130"/>
      <c r="TQK320" s="130"/>
      <c r="TQO320" s="130"/>
      <c r="TQS320" s="130"/>
      <c r="TQW320" s="130"/>
      <c r="TRA320" s="130"/>
      <c r="TRE320" s="130"/>
      <c r="TRI320" s="130"/>
      <c r="TRM320" s="130"/>
      <c r="TRQ320" s="130"/>
      <c r="TRU320" s="130"/>
      <c r="TRY320" s="130"/>
      <c r="TSC320" s="130"/>
      <c r="TSG320" s="130"/>
      <c r="TSK320" s="130"/>
      <c r="TSO320" s="130"/>
      <c r="TSS320" s="130"/>
      <c r="TSW320" s="130"/>
      <c r="TTA320" s="130"/>
      <c r="TTE320" s="130"/>
      <c r="TTI320" s="130"/>
      <c r="TTM320" s="130"/>
      <c r="TTQ320" s="130"/>
      <c r="TTU320" s="130"/>
      <c r="TTY320" s="130"/>
      <c r="TUC320" s="130"/>
      <c r="TUG320" s="130"/>
      <c r="TUK320" s="130"/>
      <c r="TUO320" s="130"/>
      <c r="TUS320" s="130"/>
      <c r="TUW320" s="130"/>
      <c r="TVA320" s="130"/>
      <c r="TVE320" s="130"/>
      <c r="TVI320" s="130"/>
      <c r="TVM320" s="130"/>
      <c r="TVQ320" s="130"/>
      <c r="TVU320" s="130"/>
      <c r="TVY320" s="130"/>
      <c r="TWC320" s="130"/>
      <c r="TWG320" s="130"/>
      <c r="TWK320" s="130"/>
      <c r="TWO320" s="130"/>
      <c r="TWS320" s="130"/>
      <c r="TWW320" s="130"/>
      <c r="TXA320" s="130"/>
      <c r="TXE320" s="130"/>
      <c r="TXI320" s="130"/>
      <c r="TXM320" s="130"/>
      <c r="TXQ320" s="130"/>
      <c r="TXU320" s="130"/>
      <c r="TXY320" s="130"/>
      <c r="TYC320" s="130"/>
      <c r="TYG320" s="130"/>
      <c r="TYK320" s="130"/>
      <c r="TYO320" s="130"/>
      <c r="TYS320" s="130"/>
      <c r="TYW320" s="130"/>
      <c r="TZA320" s="130"/>
      <c r="TZE320" s="130"/>
      <c r="TZI320" s="130"/>
      <c r="TZM320" s="130"/>
      <c r="TZQ320" s="130"/>
      <c r="TZU320" s="130"/>
      <c r="TZY320" s="130"/>
      <c r="UAC320" s="130"/>
      <c r="UAG320" s="130"/>
      <c r="UAK320" s="130"/>
      <c r="UAO320" s="130"/>
      <c r="UAS320" s="130"/>
      <c r="UAW320" s="130"/>
      <c r="UBA320" s="130"/>
      <c r="UBE320" s="130"/>
      <c r="UBI320" s="130"/>
      <c r="UBM320" s="130"/>
      <c r="UBQ320" s="130"/>
      <c r="UBU320" s="130"/>
      <c r="UBY320" s="130"/>
      <c r="UCC320" s="130"/>
      <c r="UCG320" s="130"/>
      <c r="UCK320" s="130"/>
      <c r="UCO320" s="130"/>
      <c r="UCS320" s="130"/>
      <c r="UCW320" s="130"/>
      <c r="UDA320" s="130"/>
      <c r="UDE320" s="130"/>
      <c r="UDI320" s="130"/>
      <c r="UDM320" s="130"/>
      <c r="UDQ320" s="130"/>
      <c r="UDU320" s="130"/>
      <c r="UDY320" s="130"/>
      <c r="UEC320" s="130"/>
      <c r="UEG320" s="130"/>
      <c r="UEK320" s="130"/>
      <c r="UEO320" s="130"/>
      <c r="UES320" s="130"/>
      <c r="UEW320" s="130"/>
      <c r="UFA320" s="130"/>
      <c r="UFE320" s="130"/>
      <c r="UFI320" s="130"/>
      <c r="UFM320" s="130"/>
      <c r="UFQ320" s="130"/>
      <c r="UFU320" s="130"/>
      <c r="UFY320" s="130"/>
      <c r="UGC320" s="130"/>
      <c r="UGG320" s="130"/>
      <c r="UGK320" s="130"/>
      <c r="UGO320" s="130"/>
      <c r="UGS320" s="130"/>
      <c r="UGW320" s="130"/>
      <c r="UHA320" s="130"/>
      <c r="UHE320" s="130"/>
      <c r="UHI320" s="130"/>
      <c r="UHM320" s="130"/>
      <c r="UHQ320" s="130"/>
      <c r="UHU320" s="130"/>
      <c r="UHY320" s="130"/>
      <c r="UIC320" s="130"/>
      <c r="UIG320" s="130"/>
      <c r="UIK320" s="130"/>
      <c r="UIO320" s="130"/>
      <c r="UIS320" s="130"/>
      <c r="UIW320" s="130"/>
      <c r="UJA320" s="130"/>
      <c r="UJE320" s="130"/>
      <c r="UJI320" s="130"/>
      <c r="UJM320" s="130"/>
      <c r="UJQ320" s="130"/>
      <c r="UJU320" s="130"/>
      <c r="UJY320" s="130"/>
      <c r="UKC320" s="130"/>
      <c r="UKG320" s="130"/>
      <c r="UKK320" s="130"/>
      <c r="UKO320" s="130"/>
      <c r="UKS320" s="130"/>
      <c r="UKW320" s="130"/>
      <c r="ULA320" s="130"/>
      <c r="ULE320" s="130"/>
      <c r="ULI320" s="130"/>
      <c r="ULM320" s="130"/>
      <c r="ULQ320" s="130"/>
      <c r="ULU320" s="130"/>
      <c r="ULY320" s="130"/>
      <c r="UMC320" s="130"/>
      <c r="UMG320" s="130"/>
      <c r="UMK320" s="130"/>
      <c r="UMO320" s="130"/>
      <c r="UMS320" s="130"/>
      <c r="UMW320" s="130"/>
      <c r="UNA320" s="130"/>
      <c r="UNE320" s="130"/>
      <c r="UNI320" s="130"/>
      <c r="UNM320" s="130"/>
      <c r="UNQ320" s="130"/>
      <c r="UNU320" s="130"/>
      <c r="UNY320" s="130"/>
      <c r="UOC320" s="130"/>
      <c r="UOG320" s="130"/>
      <c r="UOK320" s="130"/>
      <c r="UOO320" s="130"/>
      <c r="UOS320" s="130"/>
      <c r="UOW320" s="130"/>
      <c r="UPA320" s="130"/>
      <c r="UPE320" s="130"/>
      <c r="UPI320" s="130"/>
      <c r="UPM320" s="130"/>
      <c r="UPQ320" s="130"/>
      <c r="UPU320" s="130"/>
      <c r="UPY320" s="130"/>
      <c r="UQC320" s="130"/>
      <c r="UQG320" s="130"/>
      <c r="UQK320" s="130"/>
      <c r="UQO320" s="130"/>
      <c r="UQS320" s="130"/>
      <c r="UQW320" s="130"/>
      <c r="URA320" s="130"/>
      <c r="URE320" s="130"/>
      <c r="URI320" s="130"/>
      <c r="URM320" s="130"/>
      <c r="URQ320" s="130"/>
      <c r="URU320" s="130"/>
      <c r="URY320" s="130"/>
      <c r="USC320" s="130"/>
      <c r="USG320" s="130"/>
      <c r="USK320" s="130"/>
      <c r="USO320" s="130"/>
      <c r="USS320" s="130"/>
      <c r="USW320" s="130"/>
      <c r="UTA320" s="130"/>
      <c r="UTE320" s="130"/>
      <c r="UTI320" s="130"/>
      <c r="UTM320" s="130"/>
      <c r="UTQ320" s="130"/>
      <c r="UTU320" s="130"/>
      <c r="UTY320" s="130"/>
      <c r="UUC320" s="130"/>
      <c r="UUG320" s="130"/>
      <c r="UUK320" s="130"/>
      <c r="UUO320" s="130"/>
      <c r="UUS320" s="130"/>
      <c r="UUW320" s="130"/>
      <c r="UVA320" s="130"/>
      <c r="UVE320" s="130"/>
      <c r="UVI320" s="130"/>
      <c r="UVM320" s="130"/>
      <c r="UVQ320" s="130"/>
      <c r="UVU320" s="130"/>
      <c r="UVY320" s="130"/>
      <c r="UWC320" s="130"/>
      <c r="UWG320" s="130"/>
      <c r="UWK320" s="130"/>
      <c r="UWO320" s="130"/>
      <c r="UWS320" s="130"/>
      <c r="UWW320" s="130"/>
      <c r="UXA320" s="130"/>
      <c r="UXE320" s="130"/>
      <c r="UXI320" s="130"/>
      <c r="UXM320" s="130"/>
      <c r="UXQ320" s="130"/>
      <c r="UXU320" s="130"/>
      <c r="UXY320" s="130"/>
      <c r="UYC320" s="130"/>
      <c r="UYG320" s="130"/>
      <c r="UYK320" s="130"/>
      <c r="UYO320" s="130"/>
      <c r="UYS320" s="130"/>
      <c r="UYW320" s="130"/>
      <c r="UZA320" s="130"/>
      <c r="UZE320" s="130"/>
      <c r="UZI320" s="130"/>
      <c r="UZM320" s="130"/>
      <c r="UZQ320" s="130"/>
      <c r="UZU320" s="130"/>
      <c r="UZY320" s="130"/>
      <c r="VAC320" s="130"/>
      <c r="VAG320" s="130"/>
      <c r="VAK320" s="130"/>
      <c r="VAO320" s="130"/>
      <c r="VAS320" s="130"/>
      <c r="VAW320" s="130"/>
      <c r="VBA320" s="130"/>
      <c r="VBE320" s="130"/>
      <c r="VBI320" s="130"/>
      <c r="VBM320" s="130"/>
      <c r="VBQ320" s="130"/>
      <c r="VBU320" s="130"/>
      <c r="VBY320" s="130"/>
      <c r="VCC320" s="130"/>
      <c r="VCG320" s="130"/>
      <c r="VCK320" s="130"/>
      <c r="VCO320" s="130"/>
      <c r="VCS320" s="130"/>
      <c r="VCW320" s="130"/>
      <c r="VDA320" s="130"/>
      <c r="VDE320" s="130"/>
      <c r="VDI320" s="130"/>
      <c r="VDM320" s="130"/>
      <c r="VDQ320" s="130"/>
      <c r="VDU320" s="130"/>
      <c r="VDY320" s="130"/>
      <c r="VEC320" s="130"/>
      <c r="VEG320" s="130"/>
      <c r="VEK320" s="130"/>
      <c r="VEO320" s="130"/>
      <c r="VES320" s="130"/>
      <c r="VEW320" s="130"/>
      <c r="VFA320" s="130"/>
      <c r="VFE320" s="130"/>
      <c r="VFI320" s="130"/>
      <c r="VFM320" s="130"/>
      <c r="VFQ320" s="130"/>
      <c r="VFU320" s="130"/>
      <c r="VFY320" s="130"/>
      <c r="VGC320" s="130"/>
      <c r="VGG320" s="130"/>
      <c r="VGK320" s="130"/>
      <c r="VGO320" s="130"/>
      <c r="VGS320" s="130"/>
      <c r="VGW320" s="130"/>
      <c r="VHA320" s="130"/>
      <c r="VHE320" s="130"/>
      <c r="VHI320" s="130"/>
      <c r="VHM320" s="130"/>
      <c r="VHQ320" s="130"/>
      <c r="VHU320" s="130"/>
      <c r="VHY320" s="130"/>
      <c r="VIC320" s="130"/>
      <c r="VIG320" s="130"/>
      <c r="VIK320" s="130"/>
      <c r="VIO320" s="130"/>
      <c r="VIS320" s="130"/>
      <c r="VIW320" s="130"/>
      <c r="VJA320" s="130"/>
      <c r="VJE320" s="130"/>
      <c r="VJI320" s="130"/>
      <c r="VJM320" s="130"/>
      <c r="VJQ320" s="130"/>
      <c r="VJU320" s="130"/>
      <c r="VJY320" s="130"/>
      <c r="VKC320" s="130"/>
      <c r="VKG320" s="130"/>
      <c r="VKK320" s="130"/>
      <c r="VKO320" s="130"/>
      <c r="VKS320" s="130"/>
      <c r="VKW320" s="130"/>
      <c r="VLA320" s="130"/>
      <c r="VLE320" s="130"/>
      <c r="VLI320" s="130"/>
      <c r="VLM320" s="130"/>
      <c r="VLQ320" s="130"/>
      <c r="VLU320" s="130"/>
      <c r="VLY320" s="130"/>
      <c r="VMC320" s="130"/>
      <c r="VMG320" s="130"/>
      <c r="VMK320" s="130"/>
      <c r="VMO320" s="130"/>
      <c r="VMS320" s="130"/>
      <c r="VMW320" s="130"/>
      <c r="VNA320" s="130"/>
      <c r="VNE320" s="130"/>
      <c r="VNI320" s="130"/>
      <c r="VNM320" s="130"/>
      <c r="VNQ320" s="130"/>
      <c r="VNU320" s="130"/>
      <c r="VNY320" s="130"/>
      <c r="VOC320" s="130"/>
      <c r="VOG320" s="130"/>
      <c r="VOK320" s="130"/>
      <c r="VOO320" s="130"/>
      <c r="VOS320" s="130"/>
      <c r="VOW320" s="130"/>
      <c r="VPA320" s="130"/>
      <c r="VPE320" s="130"/>
      <c r="VPI320" s="130"/>
      <c r="VPM320" s="130"/>
      <c r="VPQ320" s="130"/>
      <c r="VPU320" s="130"/>
      <c r="VPY320" s="130"/>
      <c r="VQC320" s="130"/>
      <c r="VQG320" s="130"/>
      <c r="VQK320" s="130"/>
      <c r="VQO320" s="130"/>
      <c r="VQS320" s="130"/>
      <c r="VQW320" s="130"/>
      <c r="VRA320" s="130"/>
      <c r="VRE320" s="130"/>
      <c r="VRI320" s="130"/>
      <c r="VRM320" s="130"/>
      <c r="VRQ320" s="130"/>
      <c r="VRU320" s="130"/>
      <c r="VRY320" s="130"/>
      <c r="VSC320" s="130"/>
      <c r="VSG320" s="130"/>
      <c r="VSK320" s="130"/>
      <c r="VSO320" s="130"/>
      <c r="VSS320" s="130"/>
      <c r="VSW320" s="130"/>
      <c r="VTA320" s="130"/>
      <c r="VTE320" s="130"/>
      <c r="VTI320" s="130"/>
      <c r="VTM320" s="130"/>
      <c r="VTQ320" s="130"/>
      <c r="VTU320" s="130"/>
      <c r="VTY320" s="130"/>
      <c r="VUC320" s="130"/>
      <c r="VUG320" s="130"/>
      <c r="VUK320" s="130"/>
      <c r="VUO320" s="130"/>
      <c r="VUS320" s="130"/>
      <c r="VUW320" s="130"/>
      <c r="VVA320" s="130"/>
      <c r="VVE320" s="130"/>
      <c r="VVI320" s="130"/>
      <c r="VVM320" s="130"/>
      <c r="VVQ320" s="130"/>
      <c r="VVU320" s="130"/>
      <c r="VVY320" s="130"/>
      <c r="VWC320" s="130"/>
      <c r="VWG320" s="130"/>
      <c r="VWK320" s="130"/>
      <c r="VWO320" s="130"/>
      <c r="VWS320" s="130"/>
      <c r="VWW320" s="130"/>
      <c r="VXA320" s="130"/>
      <c r="VXE320" s="130"/>
      <c r="VXI320" s="130"/>
      <c r="VXM320" s="130"/>
      <c r="VXQ320" s="130"/>
      <c r="VXU320" s="130"/>
      <c r="VXY320" s="130"/>
      <c r="VYC320" s="130"/>
      <c r="VYG320" s="130"/>
      <c r="VYK320" s="130"/>
      <c r="VYO320" s="130"/>
      <c r="VYS320" s="130"/>
      <c r="VYW320" s="130"/>
      <c r="VZA320" s="130"/>
      <c r="VZE320" s="130"/>
      <c r="VZI320" s="130"/>
      <c r="VZM320" s="130"/>
      <c r="VZQ320" s="130"/>
      <c r="VZU320" s="130"/>
      <c r="VZY320" s="130"/>
      <c r="WAC320" s="130"/>
      <c r="WAG320" s="130"/>
      <c r="WAK320" s="130"/>
      <c r="WAO320" s="130"/>
      <c r="WAS320" s="130"/>
      <c r="WAW320" s="130"/>
      <c r="WBA320" s="130"/>
      <c r="WBE320" s="130"/>
      <c r="WBI320" s="130"/>
      <c r="WBM320" s="130"/>
      <c r="WBQ320" s="130"/>
      <c r="WBU320" s="130"/>
      <c r="WBY320" s="130"/>
      <c r="WCC320" s="130"/>
      <c r="WCG320" s="130"/>
      <c r="WCK320" s="130"/>
      <c r="WCO320" s="130"/>
      <c r="WCS320" s="130"/>
      <c r="WCW320" s="130"/>
      <c r="WDA320" s="130"/>
      <c r="WDE320" s="130"/>
      <c r="WDI320" s="130"/>
      <c r="WDM320" s="130"/>
      <c r="WDQ320" s="130"/>
      <c r="WDU320" s="130"/>
      <c r="WDY320" s="130"/>
      <c r="WEC320" s="130"/>
      <c r="WEG320" s="130"/>
      <c r="WEK320" s="130"/>
      <c r="WEO320" s="130"/>
      <c r="WES320" s="130"/>
      <c r="WEW320" s="130"/>
      <c r="WFA320" s="130"/>
      <c r="WFE320" s="130"/>
      <c r="WFI320" s="130"/>
      <c r="WFM320" s="130"/>
      <c r="WFQ320" s="130"/>
      <c r="WFU320" s="130"/>
      <c r="WFY320" s="130"/>
      <c r="WGC320" s="130"/>
      <c r="WGG320" s="130"/>
      <c r="WGK320" s="130"/>
      <c r="WGO320" s="130"/>
      <c r="WGS320" s="130"/>
      <c r="WGW320" s="130"/>
      <c r="WHA320" s="130"/>
      <c r="WHE320" s="130"/>
      <c r="WHI320" s="130"/>
      <c r="WHM320" s="130"/>
      <c r="WHQ320" s="130"/>
      <c r="WHU320" s="130"/>
      <c r="WHY320" s="130"/>
      <c r="WIC320" s="130"/>
      <c r="WIG320" s="130"/>
      <c r="WIK320" s="130"/>
      <c r="WIO320" s="130"/>
      <c r="WIS320" s="130"/>
      <c r="WIW320" s="130"/>
      <c r="WJA320" s="130"/>
      <c r="WJE320" s="130"/>
      <c r="WJI320" s="130"/>
      <c r="WJM320" s="130"/>
      <c r="WJQ320" s="130"/>
      <c r="WJU320" s="130"/>
      <c r="WJY320" s="130"/>
      <c r="WKC320" s="130"/>
      <c r="WKG320" s="130"/>
      <c r="WKK320" s="130"/>
      <c r="WKO320" s="130"/>
      <c r="WKS320" s="130"/>
      <c r="WKW320" s="130"/>
      <c r="WLA320" s="130"/>
      <c r="WLE320" s="130"/>
      <c r="WLI320" s="130"/>
      <c r="WLM320" s="130"/>
      <c r="WLQ320" s="130"/>
      <c r="WLU320" s="130"/>
      <c r="WLY320" s="130"/>
      <c r="WMC320" s="130"/>
      <c r="WMG320" s="130"/>
      <c r="WMK320" s="130"/>
      <c r="WMO320" s="130"/>
      <c r="WMS320" s="130"/>
      <c r="WMW320" s="130"/>
      <c r="WNA320" s="130"/>
      <c r="WNE320" s="130"/>
      <c r="WNI320" s="130"/>
      <c r="WNM320" s="130"/>
      <c r="WNQ320" s="130"/>
      <c r="WNU320" s="130"/>
      <c r="WNY320" s="130"/>
      <c r="WOC320" s="130"/>
      <c r="WOG320" s="130"/>
      <c r="WOK320" s="130"/>
      <c r="WOO320" s="130"/>
      <c r="WOS320" s="130"/>
      <c r="WOW320" s="130"/>
      <c r="WPA320" s="130"/>
      <c r="WPE320" s="130"/>
      <c r="WPI320" s="130"/>
      <c r="WPM320" s="130"/>
      <c r="WPQ320" s="130"/>
      <c r="WPU320" s="130"/>
      <c r="WPY320" s="130"/>
      <c r="WQC320" s="130"/>
      <c r="WQG320" s="130"/>
      <c r="WQK320" s="130"/>
      <c r="WQO320" s="130"/>
      <c r="WQS320" s="130"/>
      <c r="WQW320" s="130"/>
      <c r="WRA320" s="130"/>
      <c r="WRE320" s="130"/>
      <c r="WRI320" s="130"/>
      <c r="WRM320" s="130"/>
      <c r="WRQ320" s="130"/>
      <c r="WRU320" s="130"/>
      <c r="WRY320" s="130"/>
      <c r="WSC320" s="130"/>
      <c r="WSG320" s="130"/>
      <c r="WSK320" s="130"/>
      <c r="WSO320" s="130"/>
      <c r="WSS320" s="130"/>
      <c r="WSW320" s="130"/>
      <c r="WTA320" s="130"/>
      <c r="WTE320" s="130"/>
      <c r="WTI320" s="130"/>
      <c r="WTM320" s="130"/>
      <c r="WTQ320" s="130"/>
      <c r="WTU320" s="130"/>
      <c r="WTY320" s="130"/>
      <c r="WUC320" s="130"/>
      <c r="WUG320" s="130"/>
      <c r="WUK320" s="130"/>
      <c r="WUO320" s="130"/>
      <c r="WUS320" s="130"/>
      <c r="WUW320" s="130"/>
      <c r="WVA320" s="130"/>
      <c r="WVE320" s="130"/>
      <c r="WVI320" s="130"/>
      <c r="WVM320" s="130"/>
      <c r="WVQ320" s="130"/>
      <c r="WVU320" s="130"/>
      <c r="WVY320" s="130"/>
      <c r="WWC320" s="130"/>
      <c r="WWG320" s="130"/>
      <c r="WWK320" s="130"/>
      <c r="WWO320" s="130"/>
      <c r="WWS320" s="130"/>
      <c r="WWW320" s="130"/>
      <c r="WXA320" s="130"/>
      <c r="WXE320" s="130"/>
      <c r="WXI320" s="130"/>
      <c r="WXM320" s="130"/>
      <c r="WXQ320" s="130"/>
      <c r="WXU320" s="130"/>
      <c r="WXY320" s="130"/>
      <c r="WYC320" s="130"/>
      <c r="WYG320" s="130"/>
      <c r="WYK320" s="130"/>
      <c r="WYO320" s="130"/>
      <c r="WYS320" s="130"/>
      <c r="WYW320" s="130"/>
      <c r="WZA320" s="130"/>
      <c r="WZE320" s="130"/>
      <c r="WZI320" s="130"/>
      <c r="WZM320" s="130"/>
      <c r="WZQ320" s="130"/>
      <c r="WZU320" s="130"/>
      <c r="WZY320" s="130"/>
      <c r="XAC320" s="130"/>
      <c r="XAG320" s="130"/>
      <c r="XAK320" s="130"/>
      <c r="XAO320" s="130"/>
      <c r="XAS320" s="130"/>
      <c r="XAW320" s="130"/>
      <c r="XBA320" s="130"/>
      <c r="XBE320" s="130"/>
      <c r="XBI320" s="130"/>
      <c r="XBM320" s="130"/>
      <c r="XBQ320" s="130"/>
      <c r="XBU320" s="130"/>
      <c r="XBY320" s="130"/>
      <c r="XCC320" s="130"/>
      <c r="XCG320" s="130"/>
      <c r="XCK320" s="130"/>
      <c r="XCO320" s="130"/>
      <c r="XCS320" s="130"/>
      <c r="XCW320" s="130"/>
      <c r="XDA320" s="130"/>
      <c r="XDE320" s="130"/>
      <c r="XDI320" s="130"/>
      <c r="XDM320" s="130"/>
      <c r="XDQ320" s="130"/>
      <c r="XDU320" s="130"/>
      <c r="XDY320" s="130"/>
      <c r="XEC320" s="130"/>
      <c r="XEG320" s="130"/>
      <c r="XEK320" s="130"/>
      <c r="XEO320" s="130"/>
      <c r="XES320" s="130"/>
      <c r="XEW320" s="130"/>
      <c r="XFA320" s="130"/>
    </row>
    <row r="322" spans="1:4" ht="58">
      <c r="A322" s="128"/>
      <c r="B322" s="129" t="s">
        <v>7533</v>
      </c>
      <c r="C322" s="129" t="s">
        <v>7534</v>
      </c>
      <c r="D322" s="129" t="s">
        <v>7535</v>
      </c>
    </row>
    <row r="323" spans="1:4">
      <c r="A323" s="132" t="s">
        <v>7536</v>
      </c>
      <c r="B323" s="133"/>
      <c r="C323" s="133"/>
      <c r="D323" s="133"/>
    </row>
    <row r="326" spans="1:4" ht="58">
      <c r="A326" s="128"/>
      <c r="B326" s="129" t="s">
        <v>7533</v>
      </c>
      <c r="C326" s="129" t="s">
        <v>7534</v>
      </c>
      <c r="D326" s="129" t="s">
        <v>7535</v>
      </c>
    </row>
    <row r="327" spans="1:4" ht="39">
      <c r="A327" s="134" t="s">
        <v>7537</v>
      </c>
      <c r="B327" s="135"/>
      <c r="C327" s="136"/>
      <c r="D327" s="136"/>
    </row>
    <row r="328" spans="1:4" ht="39">
      <c r="A328" s="134" t="s">
        <v>7538</v>
      </c>
      <c r="B328" s="137"/>
      <c r="C328" s="135"/>
      <c r="D328" s="135"/>
    </row>
    <row r="329" spans="1:4" ht="39">
      <c r="A329" s="134" t="s">
        <v>7539</v>
      </c>
      <c r="B329" s="137"/>
      <c r="C329" s="137"/>
      <c r="D329" s="13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4"/>
  <sheetViews>
    <sheetView zoomScale="310" zoomScaleNormal="310" workbookViewId="0">
      <selection sqref="A1:L1"/>
    </sheetView>
  </sheetViews>
  <sheetFormatPr defaultColWidth="9.1796875" defaultRowHeight="12.5"/>
  <cols>
    <col min="1" max="1" width="15.81640625" style="94" customWidth="1"/>
    <col min="2" max="6" width="5" style="94" customWidth="1"/>
    <col min="7" max="7" width="11.453125" style="94" bestFit="1" customWidth="1"/>
    <col min="8" max="16384" width="9.1796875" style="94"/>
  </cols>
  <sheetData>
    <row r="2" spans="1:6" ht="13">
      <c r="A2" s="178" t="s">
        <v>7595</v>
      </c>
      <c r="B2" s="183" t="s">
        <v>9144</v>
      </c>
      <c r="C2" s="183" t="s">
        <v>8515</v>
      </c>
      <c r="D2" s="183" t="s">
        <v>9145</v>
      </c>
      <c r="E2" s="183" t="s">
        <v>7681</v>
      </c>
      <c r="F2" s="183" t="s">
        <v>8083</v>
      </c>
    </row>
    <row r="3" spans="1:6" ht="13">
      <c r="A3" s="178">
        <v>1</v>
      </c>
      <c r="B3" s="152"/>
      <c r="C3" s="152"/>
      <c r="D3" s="152"/>
      <c r="E3" s="152"/>
      <c r="F3" s="152"/>
    </row>
    <row r="4" spans="1:6" ht="13">
      <c r="A4" s="178">
        <v>3</v>
      </c>
      <c r="B4" s="152"/>
      <c r="C4" s="152"/>
      <c r="D4" s="153"/>
      <c r="E4" s="152"/>
      <c r="F4" s="152"/>
    </row>
    <row r="5" spans="1:6" ht="13">
      <c r="A5" s="178">
        <v>5</v>
      </c>
      <c r="B5" s="152"/>
      <c r="C5" s="152"/>
      <c r="D5" s="153"/>
      <c r="E5" s="152"/>
      <c r="F5" s="152"/>
    </row>
    <row r="6" spans="1:6" ht="13">
      <c r="A6" s="178">
        <v>10</v>
      </c>
      <c r="B6" s="152"/>
      <c r="C6" s="152"/>
      <c r="D6" s="152"/>
      <c r="E6" s="152"/>
      <c r="F6" s="152"/>
    </row>
    <row r="7" spans="1:6" ht="13">
      <c r="A7" s="178" t="s">
        <v>9146</v>
      </c>
      <c r="B7" s="152"/>
      <c r="C7" s="152"/>
      <c r="D7" s="152"/>
      <c r="E7" s="152"/>
      <c r="F7" s="152"/>
    </row>
    <row r="14" spans="1:6">
      <c r="A14" s="15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DE0F7-F4BE-44AB-B5C7-4FC3963DD66B}">
  <sheetPr>
    <tabColor rgb="FF00B050"/>
  </sheetPr>
  <dimension ref="A1:AT103"/>
  <sheetViews>
    <sheetView zoomScale="110" zoomScaleNormal="110" workbookViewId="0">
      <selection sqref="A1:L1"/>
    </sheetView>
  </sheetViews>
  <sheetFormatPr defaultColWidth="9.1796875" defaultRowHeight="12.5"/>
  <cols>
    <col min="1" max="1" width="29.54296875" style="210" bestFit="1" customWidth="1"/>
    <col min="2" max="2" width="20.90625" style="194" customWidth="1"/>
    <col min="3" max="3" width="12.453125" style="194" bestFit="1" customWidth="1"/>
    <col min="4" max="4" width="7" style="194" bestFit="1" customWidth="1"/>
    <col min="5" max="5" width="9" style="194" bestFit="1" customWidth="1"/>
    <col min="6" max="6" width="11" style="194" customWidth="1"/>
    <col min="7" max="7" width="14.7265625" style="194" bestFit="1" customWidth="1"/>
    <col min="8" max="8" width="29.54296875" style="194" bestFit="1" customWidth="1"/>
    <col min="9" max="15" width="9.1796875" style="194"/>
    <col min="16" max="16" width="17.6328125" style="194" bestFit="1" customWidth="1"/>
    <col min="17" max="27" width="10" style="194" customWidth="1"/>
    <col min="28" max="16384" width="9.1796875" style="194"/>
  </cols>
  <sheetData>
    <row r="1" spans="1:46" s="4" customFormat="1" ht="15.5">
      <c r="A1" s="189" t="s">
        <v>7557</v>
      </c>
      <c r="B1" s="190" t="s">
        <v>9147</v>
      </c>
      <c r="C1" s="191" t="s">
        <v>7572</v>
      </c>
      <c r="E1" s="191" t="s">
        <v>6</v>
      </c>
      <c r="F1" s="191" t="s">
        <v>9276</v>
      </c>
      <c r="G1" s="191" t="s">
        <v>9275</v>
      </c>
      <c r="I1" s="194"/>
      <c r="J1" s="194"/>
      <c r="K1" s="194"/>
      <c r="L1" s="194"/>
      <c r="M1" s="194"/>
      <c r="N1" s="194"/>
      <c r="O1" s="194"/>
      <c r="P1" s="424" t="s">
        <v>7558</v>
      </c>
      <c r="Q1" s="424"/>
      <c r="R1" s="424"/>
      <c r="S1" s="424"/>
      <c r="T1" s="424"/>
      <c r="U1" s="424"/>
      <c r="V1" s="424"/>
      <c r="W1" s="424"/>
      <c r="X1" s="424"/>
      <c r="Y1" s="424"/>
      <c r="Z1" s="424"/>
      <c r="AA1" s="424"/>
      <c r="AB1" s="194"/>
      <c r="AC1" s="194"/>
      <c r="AD1" s="194"/>
      <c r="AE1" s="194"/>
      <c r="AF1" s="194"/>
      <c r="AG1" s="194"/>
      <c r="AH1" s="194"/>
      <c r="AI1" s="194"/>
      <c r="AJ1" s="194"/>
      <c r="AK1" s="194"/>
      <c r="AL1" s="194"/>
      <c r="AM1" s="194"/>
      <c r="AN1" s="194"/>
      <c r="AO1" s="194"/>
      <c r="AP1" s="194"/>
      <c r="AQ1" s="194"/>
      <c r="AR1" s="194"/>
      <c r="AS1" s="194"/>
      <c r="AT1" s="194"/>
    </row>
    <row r="2" spans="1:46" s="4" customFormat="1" ht="17.5">
      <c r="A2" s="203" t="s">
        <v>7559</v>
      </c>
      <c r="B2" s="257">
        <f>$E$2*G2</f>
        <v>0.04</v>
      </c>
      <c r="C2" s="257">
        <f t="shared" ref="C2:C7" si="0">$E$2*F2</f>
        <v>0</v>
      </c>
      <c r="D2" s="192"/>
      <c r="E2" s="425">
        <f>1-E8</f>
        <v>1</v>
      </c>
      <c r="F2" s="257"/>
      <c r="G2" s="257">
        <v>0.04</v>
      </c>
      <c r="H2" s="203" t="str">
        <f t="shared" ref="H2:H12" si="1">A2</f>
        <v>Monetario Area €</v>
      </c>
      <c r="I2" s="194"/>
      <c r="J2" s="194"/>
      <c r="K2" s="194"/>
      <c r="L2" s="194"/>
      <c r="M2" s="194"/>
      <c r="N2" s="194"/>
      <c r="O2" s="194"/>
      <c r="P2" s="237" t="s">
        <v>7560</v>
      </c>
      <c r="Q2" s="238" t="str">
        <f t="array" ref="Q2:AA2">TRANSPOSE(A2:A12)</f>
        <v>Monetario Area €</v>
      </c>
      <c r="R2" s="238" t="str">
        <v>Obbl € Short Term (1-3 yrs)</v>
      </c>
      <c r="S2" s="238" t="str">
        <v>Obbl € MLT</v>
      </c>
      <c r="T2" s="238" t="str">
        <v>Global Bond Dev Mkts</v>
      </c>
      <c r="U2" s="238" t="str">
        <v>Obbl Corp. Globale HY</v>
      </c>
      <c r="V2" s="238" t="str">
        <v>Obbl Emerg. Markets</v>
      </c>
      <c r="W2" s="241" t="str">
        <v>Az Europa</v>
      </c>
      <c r="X2" s="241" t="str">
        <v>Az Nord America</v>
      </c>
      <c r="Y2" s="241" t="str">
        <v>Az  Pacifico</v>
      </c>
      <c r="Z2" s="241" t="str">
        <v>Az Emerg. Markets</v>
      </c>
      <c r="AA2" s="241" t="str">
        <v>Opportunities</v>
      </c>
      <c r="AB2" s="194"/>
      <c r="AC2" s="194"/>
      <c r="AD2" s="194"/>
      <c r="AE2" s="194"/>
      <c r="AF2" s="194"/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4"/>
      <c r="AT2" s="194"/>
    </row>
    <row r="3" spans="1:46" s="4" customFormat="1" ht="17.5">
      <c r="A3" s="203" t="s">
        <v>7590</v>
      </c>
      <c r="B3" s="257">
        <f t="shared" ref="B3:B7" si="2">$E$2*G3</f>
        <v>7.0000000000000007E-2</v>
      </c>
      <c r="C3" s="257">
        <f t="shared" si="0"/>
        <v>0</v>
      </c>
      <c r="D3" s="192"/>
      <c r="E3" s="425"/>
      <c r="F3" s="257"/>
      <c r="G3" s="257">
        <v>7.0000000000000007E-2</v>
      </c>
      <c r="H3" s="203" t="str">
        <f t="shared" si="1"/>
        <v>Obbl € Short Term (1-3 yrs)</v>
      </c>
      <c r="I3" s="194"/>
      <c r="J3" s="194"/>
      <c r="K3" s="194"/>
      <c r="L3" s="194"/>
      <c r="M3" s="194"/>
      <c r="N3" s="194"/>
      <c r="O3" s="194"/>
      <c r="P3" s="239">
        <v>0</v>
      </c>
      <c r="Q3" s="240">
        <f t="array" ref="Q3:V3">(1-$P3)*TRANSPOSE($F$2:$F$7)</f>
        <v>0</v>
      </c>
      <c r="R3" s="240">
        <v>0</v>
      </c>
      <c r="S3" s="240">
        <v>0</v>
      </c>
      <c r="T3" s="240">
        <v>0</v>
      </c>
      <c r="U3" s="240">
        <v>0</v>
      </c>
      <c r="V3" s="240">
        <v>0</v>
      </c>
      <c r="W3" s="242">
        <f t="array" ref="W3:AA3">$P3*TRANSPOSE($F$8:$F$12)</f>
        <v>0</v>
      </c>
      <c r="X3" s="242">
        <v>0</v>
      </c>
      <c r="Y3" s="242">
        <v>0</v>
      </c>
      <c r="Z3" s="242">
        <v>0</v>
      </c>
      <c r="AA3" s="242">
        <v>0</v>
      </c>
      <c r="AB3" s="194"/>
      <c r="AC3" s="194"/>
      <c r="AD3" s="194"/>
      <c r="AE3" s="194"/>
      <c r="AF3" s="194"/>
      <c r="AG3" s="194"/>
      <c r="AH3" s="194"/>
      <c r="AI3" s="194"/>
      <c r="AJ3" s="194"/>
      <c r="AK3" s="194"/>
      <c r="AL3" s="194"/>
      <c r="AM3" s="194"/>
      <c r="AN3" s="194"/>
      <c r="AO3" s="194"/>
      <c r="AP3" s="194"/>
      <c r="AQ3" s="194"/>
      <c r="AR3" s="194"/>
      <c r="AS3" s="194"/>
      <c r="AT3" s="194"/>
    </row>
    <row r="4" spans="1:46" s="4" customFormat="1" ht="17.5">
      <c r="A4" s="203" t="s">
        <v>7561</v>
      </c>
      <c r="B4" s="257">
        <f t="shared" si="2"/>
        <v>0.16</v>
      </c>
      <c r="C4" s="257">
        <f t="shared" si="0"/>
        <v>0</v>
      </c>
      <c r="D4" s="192"/>
      <c r="E4" s="425"/>
      <c r="F4" s="257"/>
      <c r="G4" s="257">
        <v>0.16</v>
      </c>
      <c r="H4" s="203" t="str">
        <f t="shared" si="1"/>
        <v>Obbl € MLT</v>
      </c>
      <c r="I4" s="194"/>
      <c r="J4" s="194"/>
      <c r="K4" s="194"/>
      <c r="L4" s="194"/>
      <c r="M4" s="194"/>
      <c r="N4" s="194"/>
      <c r="O4" s="194"/>
      <c r="P4" s="239">
        <v>0.01</v>
      </c>
      <c r="Q4" s="240">
        <f t="array" ref="Q4:V4">(1-$P4)*TRANSPOSE($F$2:$F$7)</f>
        <v>0</v>
      </c>
      <c r="R4" s="240">
        <v>0</v>
      </c>
      <c r="S4" s="240">
        <v>0</v>
      </c>
      <c r="T4" s="240">
        <v>0</v>
      </c>
      <c r="U4" s="240">
        <v>0</v>
      </c>
      <c r="V4" s="240">
        <v>0</v>
      </c>
      <c r="W4" s="242">
        <f t="array" ref="W4:AA4">$P4*TRANSPOSE($F$8:$F$12)</f>
        <v>0</v>
      </c>
      <c r="X4" s="242">
        <v>0</v>
      </c>
      <c r="Y4" s="242">
        <v>0</v>
      </c>
      <c r="Z4" s="242">
        <v>0</v>
      </c>
      <c r="AA4" s="242">
        <v>0</v>
      </c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4"/>
      <c r="AP4" s="194"/>
      <c r="AQ4" s="194"/>
      <c r="AR4" s="194"/>
      <c r="AS4" s="194"/>
      <c r="AT4" s="194"/>
    </row>
    <row r="5" spans="1:46" s="4" customFormat="1" ht="17.5">
      <c r="A5" s="203" t="s">
        <v>7562</v>
      </c>
      <c r="B5" s="257">
        <f t="shared" si="2"/>
        <v>0.6</v>
      </c>
      <c r="C5" s="257">
        <f t="shared" si="0"/>
        <v>0</v>
      </c>
      <c r="D5" s="192"/>
      <c r="E5" s="425"/>
      <c r="F5" s="257"/>
      <c r="G5" s="257">
        <v>0.6</v>
      </c>
      <c r="H5" s="203" t="str">
        <f t="shared" si="1"/>
        <v>Global Bond Dev Mkts</v>
      </c>
      <c r="I5" s="194"/>
      <c r="J5" s="194"/>
      <c r="K5" s="194"/>
      <c r="L5" s="194"/>
      <c r="M5" s="194"/>
      <c r="N5" s="194"/>
      <c r="O5" s="194"/>
      <c r="P5" s="239">
        <v>0.02</v>
      </c>
      <c r="Q5" s="240">
        <f t="array" ref="Q5:V5">(1-$P5)*TRANSPOSE($F$2:$F$7)</f>
        <v>0</v>
      </c>
      <c r="R5" s="240">
        <v>0</v>
      </c>
      <c r="S5" s="240">
        <v>0</v>
      </c>
      <c r="T5" s="240">
        <v>0</v>
      </c>
      <c r="U5" s="240">
        <v>0</v>
      </c>
      <c r="V5" s="240">
        <v>0</v>
      </c>
      <c r="W5" s="242">
        <f t="array" ref="W5:AA5">$P5*TRANSPOSE($F$8:$F$12)</f>
        <v>0</v>
      </c>
      <c r="X5" s="242">
        <v>0</v>
      </c>
      <c r="Y5" s="242">
        <v>0</v>
      </c>
      <c r="Z5" s="242">
        <v>0</v>
      </c>
      <c r="AA5" s="242">
        <v>0</v>
      </c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4"/>
      <c r="AN5" s="194"/>
      <c r="AO5" s="194"/>
      <c r="AP5" s="194"/>
      <c r="AQ5" s="194"/>
      <c r="AR5" s="194"/>
      <c r="AS5" s="194"/>
      <c r="AT5" s="194"/>
    </row>
    <row r="6" spans="1:46" s="4" customFormat="1" ht="17.5">
      <c r="A6" s="203" t="s">
        <v>9148</v>
      </c>
      <c r="B6" s="257">
        <f t="shared" si="2"/>
        <v>0.05</v>
      </c>
      <c r="C6" s="257">
        <f t="shared" si="0"/>
        <v>0</v>
      </c>
      <c r="D6" s="192"/>
      <c r="E6" s="425"/>
      <c r="F6" s="257"/>
      <c r="G6" s="257">
        <v>0.05</v>
      </c>
      <c r="H6" s="203" t="str">
        <f t="shared" si="1"/>
        <v>Obbl Corp. Globale HY</v>
      </c>
      <c r="I6" s="194"/>
      <c r="J6" s="194"/>
      <c r="K6" s="194"/>
      <c r="L6" s="194"/>
      <c r="M6" s="194"/>
      <c r="N6" s="194"/>
      <c r="O6" s="194"/>
      <c r="P6" s="239">
        <v>0.03</v>
      </c>
      <c r="Q6" s="240">
        <f t="array" ref="Q6:V6">(1-$P6)*TRANSPOSE($F$2:$F$7)</f>
        <v>0</v>
      </c>
      <c r="R6" s="240">
        <v>0</v>
      </c>
      <c r="S6" s="240">
        <v>0</v>
      </c>
      <c r="T6" s="240">
        <v>0</v>
      </c>
      <c r="U6" s="240">
        <v>0</v>
      </c>
      <c r="V6" s="240">
        <v>0</v>
      </c>
      <c r="W6" s="242">
        <f t="array" ref="W6:AA6">$P6*TRANSPOSE($F$8:$F$12)</f>
        <v>0</v>
      </c>
      <c r="X6" s="242">
        <v>0</v>
      </c>
      <c r="Y6" s="242">
        <v>0</v>
      </c>
      <c r="Z6" s="242">
        <v>0</v>
      </c>
      <c r="AA6" s="242">
        <v>0</v>
      </c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  <c r="AQ6" s="194"/>
      <c r="AR6" s="194"/>
      <c r="AS6" s="194"/>
      <c r="AT6" s="194"/>
    </row>
    <row r="7" spans="1:46" s="4" customFormat="1" ht="17.5">
      <c r="A7" s="203" t="s">
        <v>7527</v>
      </c>
      <c r="B7" s="257">
        <f t="shared" si="2"/>
        <v>0.08</v>
      </c>
      <c r="C7" s="257">
        <f t="shared" si="0"/>
        <v>0</v>
      </c>
      <c r="D7" s="192"/>
      <c r="E7" s="425"/>
      <c r="F7" s="257"/>
      <c r="G7" s="257">
        <v>0.08</v>
      </c>
      <c r="H7" s="203" t="str">
        <f t="shared" si="1"/>
        <v>Obbl Emerg. Markets</v>
      </c>
      <c r="I7" s="194"/>
      <c r="J7" s="194"/>
      <c r="K7" s="194"/>
      <c r="L7" s="194"/>
      <c r="M7" s="194"/>
      <c r="N7" s="194"/>
      <c r="O7" s="194"/>
      <c r="P7" s="239">
        <v>0.04</v>
      </c>
      <c r="Q7" s="240">
        <f t="array" ref="Q7:V7">(1-$P7)*TRANSPOSE($F$2:$F$7)</f>
        <v>0</v>
      </c>
      <c r="R7" s="240">
        <v>0</v>
      </c>
      <c r="S7" s="240">
        <v>0</v>
      </c>
      <c r="T7" s="240">
        <v>0</v>
      </c>
      <c r="U7" s="240">
        <v>0</v>
      </c>
      <c r="V7" s="240">
        <v>0</v>
      </c>
      <c r="W7" s="242">
        <f t="array" ref="W7:AA7">$P7*TRANSPOSE($F$8:$F$12)</f>
        <v>0</v>
      </c>
      <c r="X7" s="242">
        <v>0</v>
      </c>
      <c r="Y7" s="242">
        <v>0</v>
      </c>
      <c r="Z7" s="242">
        <v>0</v>
      </c>
      <c r="AA7" s="242">
        <v>0</v>
      </c>
      <c r="AB7" s="194"/>
      <c r="AC7" s="194"/>
      <c r="AD7" s="194"/>
      <c r="AE7" s="194"/>
      <c r="AF7" s="194"/>
      <c r="AG7" s="194"/>
      <c r="AH7" s="194"/>
      <c r="AI7" s="194"/>
      <c r="AJ7" s="194"/>
      <c r="AK7" s="194"/>
      <c r="AL7" s="194"/>
      <c r="AM7" s="194"/>
      <c r="AN7" s="194"/>
      <c r="AO7" s="194"/>
      <c r="AP7" s="194"/>
      <c r="AQ7" s="194"/>
      <c r="AR7" s="194"/>
      <c r="AS7" s="194"/>
      <c r="AT7" s="194"/>
    </row>
    <row r="8" spans="1:46" s="4" customFormat="1" ht="15.5">
      <c r="A8" s="204" t="s">
        <v>7573</v>
      </c>
      <c r="B8" s="211">
        <f>$E$8*G8</f>
        <v>0</v>
      </c>
      <c r="C8" s="211">
        <f>$E$8*F8</f>
        <v>0</v>
      </c>
      <c r="D8" s="192"/>
      <c r="E8" s="426"/>
      <c r="F8" s="211"/>
      <c r="G8" s="211">
        <v>0.18</v>
      </c>
      <c r="H8" s="204" t="str">
        <f t="shared" si="1"/>
        <v>Az Europa</v>
      </c>
      <c r="I8" s="194"/>
      <c r="J8" s="194"/>
      <c r="K8" s="194"/>
      <c r="L8" s="194"/>
      <c r="M8" s="194"/>
      <c r="N8" s="194"/>
      <c r="O8" s="194"/>
      <c r="P8" s="239">
        <v>0.05</v>
      </c>
      <c r="Q8" s="240">
        <f t="array" ref="Q8:V8">(1-$P8)*TRANSPOSE($F$2:$F$7)</f>
        <v>0</v>
      </c>
      <c r="R8" s="240">
        <v>0</v>
      </c>
      <c r="S8" s="240">
        <v>0</v>
      </c>
      <c r="T8" s="240">
        <v>0</v>
      </c>
      <c r="U8" s="240">
        <v>0</v>
      </c>
      <c r="V8" s="240">
        <v>0</v>
      </c>
      <c r="W8" s="242">
        <f t="array" ref="W8:AA8">$P8*TRANSPOSE($F$8:$F$12)</f>
        <v>0</v>
      </c>
      <c r="X8" s="242">
        <v>0</v>
      </c>
      <c r="Y8" s="242">
        <v>0</v>
      </c>
      <c r="Z8" s="242">
        <v>0</v>
      </c>
      <c r="AA8" s="242">
        <v>0</v>
      </c>
      <c r="AB8" s="194"/>
      <c r="AC8" s="194"/>
      <c r="AD8" s="194"/>
      <c r="AE8" s="194"/>
      <c r="AF8" s="194"/>
      <c r="AG8" s="194"/>
      <c r="AH8" s="194"/>
      <c r="AI8" s="194"/>
      <c r="AJ8" s="194"/>
      <c r="AK8" s="194"/>
      <c r="AL8" s="194"/>
      <c r="AM8" s="194"/>
      <c r="AN8" s="194"/>
      <c r="AO8" s="194"/>
      <c r="AP8" s="194"/>
      <c r="AQ8" s="194"/>
      <c r="AR8" s="194"/>
      <c r="AS8" s="194"/>
      <c r="AT8" s="194"/>
    </row>
    <row r="9" spans="1:46" s="4" customFormat="1" ht="15.5">
      <c r="A9" s="204" t="s">
        <v>7574</v>
      </c>
      <c r="B9" s="211">
        <f>$E$8*G9</f>
        <v>0</v>
      </c>
      <c r="C9" s="211">
        <f>$E$8*F9</f>
        <v>0</v>
      </c>
      <c r="D9" s="192"/>
      <c r="E9" s="426"/>
      <c r="F9" s="211"/>
      <c r="G9" s="211">
        <v>0.55000000000000004</v>
      </c>
      <c r="H9" s="204" t="str">
        <f t="shared" si="1"/>
        <v>Az Nord America</v>
      </c>
      <c r="I9" s="194"/>
      <c r="J9" s="194"/>
      <c r="K9" s="194"/>
      <c r="L9" s="194"/>
      <c r="M9" s="194"/>
      <c r="N9" s="194"/>
      <c r="O9" s="194"/>
      <c r="P9" s="239">
        <v>0.06</v>
      </c>
      <c r="Q9" s="240">
        <f t="array" ref="Q9:V9">(1-$P9)*TRANSPOSE($F$2:$F$7)</f>
        <v>0</v>
      </c>
      <c r="R9" s="240">
        <v>0</v>
      </c>
      <c r="S9" s="240">
        <v>0</v>
      </c>
      <c r="T9" s="240">
        <v>0</v>
      </c>
      <c r="U9" s="240">
        <v>0</v>
      </c>
      <c r="V9" s="240">
        <v>0</v>
      </c>
      <c r="W9" s="242">
        <f t="array" ref="W9:AA9">$P9*TRANSPOSE($F$8:$F$12)</f>
        <v>0</v>
      </c>
      <c r="X9" s="242">
        <v>0</v>
      </c>
      <c r="Y9" s="242">
        <v>0</v>
      </c>
      <c r="Z9" s="242">
        <v>0</v>
      </c>
      <c r="AA9" s="242">
        <v>0</v>
      </c>
      <c r="AB9" s="194"/>
      <c r="AC9" s="194"/>
      <c r="AD9" s="194"/>
      <c r="AE9" s="194"/>
      <c r="AF9" s="194"/>
      <c r="AG9" s="194"/>
      <c r="AH9" s="194"/>
      <c r="AI9" s="194"/>
      <c r="AJ9" s="194"/>
      <c r="AK9" s="194"/>
      <c r="AL9" s="194"/>
      <c r="AM9" s="194"/>
      <c r="AN9" s="194"/>
      <c r="AO9" s="194"/>
      <c r="AP9" s="194"/>
      <c r="AQ9" s="194"/>
      <c r="AR9" s="194"/>
      <c r="AS9" s="194"/>
      <c r="AT9" s="194"/>
    </row>
    <row r="10" spans="1:46" s="4" customFormat="1" ht="15.5">
      <c r="A10" s="204" t="s">
        <v>7575</v>
      </c>
      <c r="B10" s="211">
        <f>$E$8*G10</f>
        <v>0</v>
      </c>
      <c r="C10" s="211">
        <f>$E$8*F10</f>
        <v>0</v>
      </c>
      <c r="D10" s="192"/>
      <c r="E10" s="426"/>
      <c r="F10" s="211"/>
      <c r="G10" s="211">
        <v>0.09</v>
      </c>
      <c r="H10" s="204" t="str">
        <f t="shared" si="1"/>
        <v>Az  Pacifico</v>
      </c>
      <c r="I10" s="194"/>
      <c r="J10" s="194"/>
      <c r="K10" s="194"/>
      <c r="L10" s="194"/>
      <c r="M10" s="194"/>
      <c r="N10" s="194"/>
      <c r="O10" s="194"/>
      <c r="P10" s="239">
        <v>7.0000000000000007E-2</v>
      </c>
      <c r="Q10" s="240">
        <f t="array" ref="Q10:V10">(1-$P10)*TRANSPOSE($F$2:$F$7)</f>
        <v>0</v>
      </c>
      <c r="R10" s="240">
        <v>0</v>
      </c>
      <c r="S10" s="240">
        <v>0</v>
      </c>
      <c r="T10" s="240">
        <v>0</v>
      </c>
      <c r="U10" s="240">
        <v>0</v>
      </c>
      <c r="V10" s="240">
        <v>0</v>
      </c>
      <c r="W10" s="242">
        <f t="array" ref="W10:AA10">$P10*TRANSPOSE($F$8:$F$12)</f>
        <v>0</v>
      </c>
      <c r="X10" s="242">
        <v>0</v>
      </c>
      <c r="Y10" s="242">
        <v>0</v>
      </c>
      <c r="Z10" s="242">
        <v>0</v>
      </c>
      <c r="AA10" s="242">
        <v>0</v>
      </c>
      <c r="AB10" s="194"/>
      <c r="AC10" s="194"/>
      <c r="AD10" s="194"/>
      <c r="AE10" s="194"/>
      <c r="AF10" s="194"/>
      <c r="AG10" s="194"/>
      <c r="AH10" s="194"/>
      <c r="AI10" s="194"/>
      <c r="AJ10" s="194"/>
      <c r="AK10" s="194"/>
      <c r="AL10" s="194"/>
      <c r="AM10" s="194"/>
      <c r="AN10" s="194"/>
      <c r="AO10" s="194"/>
      <c r="AP10" s="194"/>
      <c r="AQ10" s="194"/>
      <c r="AR10" s="194"/>
      <c r="AS10" s="194"/>
      <c r="AT10" s="194"/>
    </row>
    <row r="11" spans="1:46" s="4" customFormat="1" ht="15.5">
      <c r="A11" s="204" t="s">
        <v>7564</v>
      </c>
      <c r="B11" s="211">
        <f>$E$8*G11</f>
        <v>0</v>
      </c>
      <c r="C11" s="211">
        <f>$E$8*F11</f>
        <v>0</v>
      </c>
      <c r="D11" s="192"/>
      <c r="E11" s="426"/>
      <c r="F11" s="211"/>
      <c r="G11" s="211">
        <v>0.13</v>
      </c>
      <c r="H11" s="204" t="str">
        <f t="shared" si="1"/>
        <v>Az Emerg. Markets</v>
      </c>
      <c r="I11" s="194"/>
      <c r="J11" s="194"/>
      <c r="K11" s="194"/>
      <c r="L11" s="194"/>
      <c r="M11" s="194"/>
      <c r="N11" s="194"/>
      <c r="O11" s="194"/>
      <c r="P11" s="239">
        <v>0.08</v>
      </c>
      <c r="Q11" s="240">
        <f t="array" ref="Q11:V11">(1-$P11)*TRANSPOSE($F$2:$F$7)</f>
        <v>0</v>
      </c>
      <c r="R11" s="240">
        <v>0</v>
      </c>
      <c r="S11" s="240">
        <v>0</v>
      </c>
      <c r="T11" s="240">
        <v>0</v>
      </c>
      <c r="U11" s="240">
        <v>0</v>
      </c>
      <c r="V11" s="240">
        <v>0</v>
      </c>
      <c r="W11" s="242">
        <f t="array" ref="W11:AA11">$P11*TRANSPOSE($F$8:$F$12)</f>
        <v>0</v>
      </c>
      <c r="X11" s="242">
        <v>0</v>
      </c>
      <c r="Y11" s="242">
        <v>0</v>
      </c>
      <c r="Z11" s="242">
        <v>0</v>
      </c>
      <c r="AA11" s="242">
        <v>0</v>
      </c>
      <c r="AB11" s="194"/>
      <c r="AC11" s="194"/>
      <c r="AD11" s="194"/>
      <c r="AE11" s="194"/>
      <c r="AF11" s="194"/>
      <c r="AG11" s="194"/>
      <c r="AH11" s="194"/>
      <c r="AI11" s="194"/>
      <c r="AJ11" s="194"/>
      <c r="AK11" s="194"/>
      <c r="AL11" s="194"/>
      <c r="AM11" s="194"/>
      <c r="AN11" s="194"/>
      <c r="AO11" s="194"/>
      <c r="AP11" s="194"/>
      <c r="AQ11" s="194"/>
      <c r="AR11" s="194"/>
      <c r="AS11" s="194"/>
      <c r="AT11" s="194"/>
    </row>
    <row r="12" spans="1:46" s="4" customFormat="1" ht="15.5">
      <c r="A12" s="204" t="s">
        <v>7565</v>
      </c>
      <c r="B12" s="211">
        <f>$E$8*G12</f>
        <v>0</v>
      </c>
      <c r="C12" s="211">
        <f>$E$8*F12</f>
        <v>0</v>
      </c>
      <c r="D12" s="192"/>
      <c r="E12" s="426"/>
      <c r="F12" s="211"/>
      <c r="G12" s="211">
        <v>0.05</v>
      </c>
      <c r="H12" s="204" t="str">
        <f t="shared" si="1"/>
        <v>Opportunities</v>
      </c>
      <c r="I12" s="194"/>
      <c r="J12" s="194"/>
      <c r="K12" s="194"/>
      <c r="L12" s="194"/>
      <c r="M12" s="194"/>
      <c r="N12" s="194"/>
      <c r="O12" s="194"/>
      <c r="P12" s="239">
        <v>0.09</v>
      </c>
      <c r="Q12" s="240">
        <f t="array" ref="Q12:V12">(1-$P12)*TRANSPOSE($F$2:$F$7)</f>
        <v>0</v>
      </c>
      <c r="R12" s="240">
        <v>0</v>
      </c>
      <c r="S12" s="240">
        <v>0</v>
      </c>
      <c r="T12" s="240">
        <v>0</v>
      </c>
      <c r="U12" s="240">
        <v>0</v>
      </c>
      <c r="V12" s="240">
        <v>0</v>
      </c>
      <c r="W12" s="242">
        <f t="array" ref="W12:AA12">$P12*TRANSPOSE($F$8:$F$12)</f>
        <v>0</v>
      </c>
      <c r="X12" s="242">
        <v>0</v>
      </c>
      <c r="Y12" s="242">
        <v>0</v>
      </c>
      <c r="Z12" s="242">
        <v>0</v>
      </c>
      <c r="AA12" s="242">
        <v>0</v>
      </c>
      <c r="AB12" s="194"/>
      <c r="AC12" s="194"/>
      <c r="AD12" s="194"/>
      <c r="AE12" s="194"/>
      <c r="AF12" s="194"/>
      <c r="AG12" s="194"/>
      <c r="AH12" s="194"/>
      <c r="AI12" s="194"/>
      <c r="AJ12" s="194"/>
      <c r="AK12" s="194"/>
      <c r="AL12" s="194"/>
      <c r="AM12" s="194"/>
      <c r="AN12" s="194"/>
      <c r="AO12" s="194"/>
      <c r="AP12" s="194"/>
      <c r="AQ12" s="194"/>
      <c r="AR12" s="194"/>
      <c r="AS12" s="194"/>
      <c r="AT12" s="194"/>
    </row>
    <row r="13" spans="1:46" ht="17.5">
      <c r="A13" s="193"/>
      <c r="B13" s="258" t="s">
        <v>9149</v>
      </c>
      <c r="C13" s="4"/>
      <c r="E13" s="195"/>
      <c r="F13" s="196"/>
      <c r="G13" s="196"/>
      <c r="H13" s="197"/>
      <c r="P13" s="239">
        <v>0.1</v>
      </c>
      <c r="Q13" s="240">
        <f t="array" ref="Q13:V13">(1-$P13)*TRANSPOSE($F$2:$F$7)</f>
        <v>0</v>
      </c>
      <c r="R13" s="240">
        <v>0</v>
      </c>
      <c r="S13" s="240">
        <v>0</v>
      </c>
      <c r="T13" s="240">
        <v>0</v>
      </c>
      <c r="U13" s="240">
        <v>0</v>
      </c>
      <c r="V13" s="240">
        <v>0</v>
      </c>
      <c r="W13" s="242">
        <f t="array" ref="W13:AA13">$P13*TRANSPOSE($F$8:$F$12)</f>
        <v>0</v>
      </c>
      <c r="X13" s="242">
        <v>0</v>
      </c>
      <c r="Y13" s="242">
        <v>0</v>
      </c>
      <c r="Z13" s="242">
        <v>0</v>
      </c>
      <c r="AA13" s="242">
        <v>0</v>
      </c>
    </row>
    <row r="14" spans="1:46" ht="13">
      <c r="A14" s="198"/>
      <c r="B14" s="215" t="s">
        <v>7</v>
      </c>
      <c r="C14" s="215" t="s">
        <v>7528</v>
      </c>
      <c r="P14" s="239">
        <v>0.11</v>
      </c>
      <c r="Q14" s="240">
        <f t="array" ref="Q14:V14">(1-$P14)*TRANSPOSE($F$2:$F$7)</f>
        <v>0</v>
      </c>
      <c r="R14" s="240">
        <v>0</v>
      </c>
      <c r="S14" s="240">
        <v>0</v>
      </c>
      <c r="T14" s="240">
        <v>0</v>
      </c>
      <c r="U14" s="240">
        <v>0</v>
      </c>
      <c r="V14" s="240">
        <v>0</v>
      </c>
      <c r="W14" s="242">
        <f t="array" ref="W14:AA14">$P14*TRANSPOSE($F$8:$F$12)</f>
        <v>0</v>
      </c>
      <c r="X14" s="242">
        <v>0</v>
      </c>
      <c r="Y14" s="242">
        <v>0</v>
      </c>
      <c r="Z14" s="242">
        <v>0</v>
      </c>
      <c r="AA14" s="242">
        <v>0</v>
      </c>
    </row>
    <row r="15" spans="1:46" ht="17.5">
      <c r="A15" s="199" t="s">
        <v>7566</v>
      </c>
      <c r="B15" s="300"/>
      <c r="C15" s="301"/>
      <c r="F15" s="209"/>
      <c r="P15" s="239">
        <v>0.12</v>
      </c>
      <c r="Q15" s="240">
        <f t="array" ref="Q15:V15">(1-$P15)*TRANSPOSE($F$2:$F$7)</f>
        <v>0</v>
      </c>
      <c r="R15" s="240">
        <v>0</v>
      </c>
      <c r="S15" s="240">
        <v>0</v>
      </c>
      <c r="T15" s="240">
        <v>0</v>
      </c>
      <c r="U15" s="240">
        <v>0</v>
      </c>
      <c r="V15" s="240">
        <v>0</v>
      </c>
      <c r="W15" s="242">
        <f t="array" ref="W15:AA15">$P15*TRANSPOSE($F$8:$F$12)</f>
        <v>0</v>
      </c>
      <c r="X15" s="242">
        <v>0</v>
      </c>
      <c r="Y15" s="242">
        <v>0</v>
      </c>
      <c r="Z15" s="242">
        <v>0</v>
      </c>
      <c r="AA15" s="242">
        <v>0</v>
      </c>
    </row>
    <row r="16" spans="1:46" ht="15.5">
      <c r="A16" s="198"/>
      <c r="B16" s="212"/>
      <c r="C16" s="302"/>
      <c r="P16" s="239">
        <v>0.13</v>
      </c>
      <c r="Q16" s="240">
        <f t="array" ref="Q16:V16">(1-$P16)*TRANSPOSE($F$2:$F$7)</f>
        <v>0</v>
      </c>
      <c r="R16" s="240">
        <v>0</v>
      </c>
      <c r="S16" s="240">
        <v>0</v>
      </c>
      <c r="T16" s="240">
        <v>0</v>
      </c>
      <c r="U16" s="240">
        <v>0</v>
      </c>
      <c r="V16" s="240">
        <v>0</v>
      </c>
      <c r="W16" s="242">
        <f t="array" ref="W16:AA16">$P16*TRANSPOSE($F$8:$F$12)</f>
        <v>0</v>
      </c>
      <c r="X16" s="242">
        <v>0</v>
      </c>
      <c r="Y16" s="242">
        <v>0</v>
      </c>
      <c r="Z16" s="242">
        <v>0</v>
      </c>
      <c r="AA16" s="242">
        <v>0</v>
      </c>
    </row>
    <row r="17" spans="1:27" ht="17.5">
      <c r="A17" s="199" t="s">
        <v>7567</v>
      </c>
      <c r="B17" s="300"/>
      <c r="C17" s="301"/>
      <c r="P17" s="239">
        <v>0.14000000000000001</v>
      </c>
      <c r="Q17" s="240">
        <f t="array" ref="Q17:V17">(1-$P17)*TRANSPOSE($F$2:$F$7)</f>
        <v>0</v>
      </c>
      <c r="R17" s="240">
        <v>0</v>
      </c>
      <c r="S17" s="240">
        <v>0</v>
      </c>
      <c r="T17" s="240">
        <v>0</v>
      </c>
      <c r="U17" s="240">
        <v>0</v>
      </c>
      <c r="V17" s="240">
        <v>0</v>
      </c>
      <c r="W17" s="242">
        <f t="array" ref="W17:AA17">$P17*TRANSPOSE($F$8:$F$12)</f>
        <v>0</v>
      </c>
      <c r="X17" s="242">
        <v>0</v>
      </c>
      <c r="Y17" s="242">
        <v>0</v>
      </c>
      <c r="Z17" s="242">
        <v>0</v>
      </c>
      <c r="AA17" s="242">
        <v>0</v>
      </c>
    </row>
    <row r="18" spans="1:27" ht="15.5">
      <c r="A18" s="198"/>
      <c r="B18" s="212"/>
      <c r="C18" s="4"/>
      <c r="P18" s="239">
        <v>0.15</v>
      </c>
      <c r="Q18" s="240">
        <f t="array" ref="Q18:V18">(1-$P18)*TRANSPOSE($F$2:$F$7)</f>
        <v>0</v>
      </c>
      <c r="R18" s="240">
        <v>0</v>
      </c>
      <c r="S18" s="240">
        <v>0</v>
      </c>
      <c r="T18" s="240">
        <v>0</v>
      </c>
      <c r="U18" s="240">
        <v>0</v>
      </c>
      <c r="V18" s="240">
        <v>0</v>
      </c>
      <c r="W18" s="242">
        <f t="array" ref="W18:AA18">$P18*TRANSPOSE($F$8:$F$12)</f>
        <v>0</v>
      </c>
      <c r="X18" s="242">
        <v>0</v>
      </c>
      <c r="Y18" s="242">
        <v>0</v>
      </c>
      <c r="Z18" s="242">
        <v>0</v>
      </c>
      <c r="AA18" s="242">
        <v>0</v>
      </c>
    </row>
    <row r="19" spans="1:27" ht="17.5">
      <c r="A19" s="199" t="s">
        <v>7568</v>
      </c>
      <c r="B19" s="300"/>
      <c r="C19" s="301"/>
      <c r="P19" s="239">
        <v>0.16</v>
      </c>
      <c r="Q19" s="240">
        <f t="array" ref="Q19:V19">(1-$P19)*TRANSPOSE($F$2:$F$7)</f>
        <v>0</v>
      </c>
      <c r="R19" s="240">
        <v>0</v>
      </c>
      <c r="S19" s="240">
        <v>0</v>
      </c>
      <c r="T19" s="240">
        <v>0</v>
      </c>
      <c r="U19" s="240">
        <v>0</v>
      </c>
      <c r="V19" s="240">
        <v>0</v>
      </c>
      <c r="W19" s="242">
        <f t="array" ref="W19:AA19">$P19*TRANSPOSE($F$8:$F$12)</f>
        <v>0</v>
      </c>
      <c r="X19" s="242">
        <v>0</v>
      </c>
      <c r="Y19" s="242">
        <v>0</v>
      </c>
      <c r="Z19" s="242">
        <v>0</v>
      </c>
      <c r="AA19" s="242">
        <v>0</v>
      </c>
    </row>
    <row r="20" spans="1:27" ht="15.5">
      <c r="A20" s="198"/>
      <c r="B20" s="212"/>
      <c r="C20" s="4"/>
      <c r="P20" s="239">
        <v>0.17</v>
      </c>
      <c r="Q20" s="240">
        <f t="array" ref="Q20:V20">(1-$P20)*TRANSPOSE($F$2:$F$7)</f>
        <v>0</v>
      </c>
      <c r="R20" s="240">
        <v>0</v>
      </c>
      <c r="S20" s="240">
        <v>0</v>
      </c>
      <c r="T20" s="240">
        <v>0</v>
      </c>
      <c r="U20" s="240">
        <v>0</v>
      </c>
      <c r="V20" s="240">
        <v>0</v>
      </c>
      <c r="W20" s="242">
        <f t="array" ref="W20:AA20">$P20*TRANSPOSE($F$8:$F$12)</f>
        <v>0</v>
      </c>
      <c r="X20" s="242">
        <v>0</v>
      </c>
      <c r="Y20" s="242">
        <v>0</v>
      </c>
      <c r="Z20" s="242">
        <v>0</v>
      </c>
      <c r="AA20" s="242">
        <v>0</v>
      </c>
    </row>
    <row r="21" spans="1:27" ht="14.15" customHeight="1">
      <c r="A21" s="199" t="s">
        <v>7573</v>
      </c>
      <c r="B21" s="300"/>
      <c r="C21" s="301"/>
      <c r="P21" s="239">
        <v>0.18</v>
      </c>
      <c r="Q21" s="240">
        <f t="array" ref="Q21:V21">(1-$P21)*TRANSPOSE($F$2:$F$7)</f>
        <v>0</v>
      </c>
      <c r="R21" s="240">
        <v>0</v>
      </c>
      <c r="S21" s="240">
        <v>0</v>
      </c>
      <c r="T21" s="240">
        <v>0</v>
      </c>
      <c r="U21" s="240">
        <v>0</v>
      </c>
      <c r="V21" s="240">
        <v>0</v>
      </c>
      <c r="W21" s="242">
        <f t="array" ref="W21:AA21">$P21*TRANSPOSE($F$8:$F$12)</f>
        <v>0</v>
      </c>
      <c r="X21" s="242">
        <v>0</v>
      </c>
      <c r="Y21" s="242">
        <v>0</v>
      </c>
      <c r="Z21" s="242">
        <v>0</v>
      </c>
      <c r="AA21" s="242">
        <v>0</v>
      </c>
    </row>
    <row r="22" spans="1:27" ht="14.15" customHeight="1">
      <c r="A22" s="199" t="s">
        <v>7574</v>
      </c>
      <c r="B22" s="300"/>
      <c r="C22" s="301"/>
      <c r="P22" s="239">
        <v>0.19</v>
      </c>
      <c r="Q22" s="240">
        <f t="array" ref="Q22:V22">(1-$P22)*TRANSPOSE($F$2:$F$7)</f>
        <v>0</v>
      </c>
      <c r="R22" s="240">
        <v>0</v>
      </c>
      <c r="S22" s="240">
        <v>0</v>
      </c>
      <c r="T22" s="240">
        <v>0</v>
      </c>
      <c r="U22" s="240">
        <v>0</v>
      </c>
      <c r="V22" s="240">
        <v>0</v>
      </c>
      <c r="W22" s="242">
        <f t="array" ref="W22:AA22">$P22*TRANSPOSE($F$8:$F$12)</f>
        <v>0</v>
      </c>
      <c r="X22" s="242">
        <v>0</v>
      </c>
      <c r="Y22" s="242">
        <v>0</v>
      </c>
      <c r="Z22" s="242">
        <v>0</v>
      </c>
      <c r="AA22" s="242">
        <v>0</v>
      </c>
    </row>
    <row r="23" spans="1:27" ht="14.15" customHeight="1">
      <c r="A23" s="199" t="s">
        <v>7575</v>
      </c>
      <c r="B23" s="300"/>
      <c r="C23" s="301"/>
      <c r="P23" s="239">
        <v>0.2</v>
      </c>
      <c r="Q23" s="240">
        <f t="array" ref="Q23:V23">(1-$P23)*TRANSPOSE($F$2:$F$7)</f>
        <v>0</v>
      </c>
      <c r="R23" s="240">
        <v>0</v>
      </c>
      <c r="S23" s="240">
        <v>0</v>
      </c>
      <c r="T23" s="240">
        <v>0</v>
      </c>
      <c r="U23" s="240">
        <v>0</v>
      </c>
      <c r="V23" s="240">
        <v>0</v>
      </c>
      <c r="W23" s="242">
        <f t="array" ref="W23:AA23">$P23*TRANSPOSE($F$8:$F$12)</f>
        <v>0</v>
      </c>
      <c r="X23" s="242">
        <v>0</v>
      </c>
      <c r="Y23" s="242">
        <v>0</v>
      </c>
      <c r="Z23" s="242">
        <v>0</v>
      </c>
      <c r="AA23" s="242">
        <v>0</v>
      </c>
    </row>
    <row r="24" spans="1:27" ht="14.15" customHeight="1">
      <c r="A24" s="199" t="s">
        <v>7564</v>
      </c>
      <c r="B24" s="300"/>
      <c r="C24" s="301"/>
      <c r="P24" s="239">
        <v>0.21</v>
      </c>
      <c r="Q24" s="240">
        <f t="array" ref="Q24:V24">(1-$P24)*TRANSPOSE($F$2:$F$7)</f>
        <v>0</v>
      </c>
      <c r="R24" s="240">
        <v>0</v>
      </c>
      <c r="S24" s="240">
        <v>0</v>
      </c>
      <c r="T24" s="240">
        <v>0</v>
      </c>
      <c r="U24" s="240">
        <v>0</v>
      </c>
      <c r="V24" s="240">
        <v>0</v>
      </c>
      <c r="W24" s="242">
        <f t="array" ref="W24:AA24">$P24*TRANSPOSE($F$8:$F$12)</f>
        <v>0</v>
      </c>
      <c r="X24" s="242">
        <v>0</v>
      </c>
      <c r="Y24" s="242">
        <v>0</v>
      </c>
      <c r="Z24" s="242">
        <v>0</v>
      </c>
      <c r="AA24" s="242">
        <v>0</v>
      </c>
    </row>
    <row r="25" spans="1:27" ht="13">
      <c r="P25" s="239">
        <v>0.22</v>
      </c>
      <c r="Q25" s="240">
        <f t="array" ref="Q25:V25">(1-$P25)*TRANSPOSE($F$2:$F$7)</f>
        <v>0</v>
      </c>
      <c r="R25" s="240">
        <v>0</v>
      </c>
      <c r="S25" s="240">
        <v>0</v>
      </c>
      <c r="T25" s="240">
        <v>0</v>
      </c>
      <c r="U25" s="240">
        <v>0</v>
      </c>
      <c r="V25" s="240">
        <v>0</v>
      </c>
      <c r="W25" s="242">
        <f t="array" ref="W25:AA25">$P25*TRANSPOSE($F$8:$F$12)</f>
        <v>0</v>
      </c>
      <c r="X25" s="242">
        <v>0</v>
      </c>
      <c r="Y25" s="242">
        <v>0</v>
      </c>
      <c r="Z25" s="242">
        <v>0</v>
      </c>
      <c r="AA25" s="242">
        <v>0</v>
      </c>
    </row>
    <row r="26" spans="1:27" ht="17.5">
      <c r="A26" s="199" t="s">
        <v>7565</v>
      </c>
      <c r="B26" s="300"/>
      <c r="C26" s="301"/>
      <c r="P26" s="239">
        <v>0.23</v>
      </c>
      <c r="Q26" s="240">
        <f t="array" ref="Q26:V26">(1-$P26)*TRANSPOSE($F$2:$F$7)</f>
        <v>0</v>
      </c>
      <c r="R26" s="240">
        <v>0</v>
      </c>
      <c r="S26" s="240">
        <v>0</v>
      </c>
      <c r="T26" s="240">
        <v>0</v>
      </c>
      <c r="U26" s="240">
        <v>0</v>
      </c>
      <c r="V26" s="240">
        <v>0</v>
      </c>
      <c r="W26" s="242">
        <f t="array" ref="W26:AA26">$P26*TRANSPOSE($F$8:$F$12)</f>
        <v>0</v>
      </c>
      <c r="X26" s="242">
        <v>0</v>
      </c>
      <c r="Y26" s="242">
        <v>0</v>
      </c>
      <c r="Z26" s="242">
        <v>0</v>
      </c>
      <c r="AA26" s="242">
        <v>0</v>
      </c>
    </row>
    <row r="27" spans="1:27" ht="13">
      <c r="P27" s="239">
        <v>0.24</v>
      </c>
      <c r="Q27" s="240">
        <f t="array" ref="Q27:V27">(1-$P27)*TRANSPOSE($F$2:$F$7)</f>
        <v>0</v>
      </c>
      <c r="R27" s="240">
        <v>0</v>
      </c>
      <c r="S27" s="240">
        <v>0</v>
      </c>
      <c r="T27" s="240">
        <v>0</v>
      </c>
      <c r="U27" s="240">
        <v>0</v>
      </c>
      <c r="V27" s="240">
        <v>0</v>
      </c>
      <c r="W27" s="242">
        <f t="array" ref="W27:AA27">$P27*TRANSPOSE($F$8:$F$12)</f>
        <v>0</v>
      </c>
      <c r="X27" s="242">
        <v>0</v>
      </c>
      <c r="Y27" s="242">
        <v>0</v>
      </c>
      <c r="Z27" s="242">
        <v>0</v>
      </c>
      <c r="AA27" s="242">
        <v>0</v>
      </c>
    </row>
    <row r="28" spans="1:27" ht="13">
      <c r="P28" s="239">
        <v>0.25</v>
      </c>
      <c r="Q28" s="240">
        <f t="array" ref="Q28:V28">(1-$P28)*TRANSPOSE($F$2:$F$7)</f>
        <v>0</v>
      </c>
      <c r="R28" s="240">
        <v>0</v>
      </c>
      <c r="S28" s="240">
        <v>0</v>
      </c>
      <c r="T28" s="240">
        <v>0</v>
      </c>
      <c r="U28" s="240">
        <v>0</v>
      </c>
      <c r="V28" s="240">
        <v>0</v>
      </c>
      <c r="W28" s="242">
        <f t="array" ref="W28:AA28">$P28*TRANSPOSE($F$8:$F$12)</f>
        <v>0</v>
      </c>
      <c r="X28" s="242">
        <v>0</v>
      </c>
      <c r="Y28" s="242">
        <v>0</v>
      </c>
      <c r="Z28" s="242">
        <v>0</v>
      </c>
      <c r="AA28" s="242">
        <v>0</v>
      </c>
    </row>
    <row r="29" spans="1:27" ht="13">
      <c r="P29" s="239">
        <v>0.26</v>
      </c>
      <c r="Q29" s="240">
        <f t="array" ref="Q29:V29">(1-$P29)*TRANSPOSE($F$2:$F$7)</f>
        <v>0</v>
      </c>
      <c r="R29" s="240">
        <v>0</v>
      </c>
      <c r="S29" s="240">
        <v>0</v>
      </c>
      <c r="T29" s="240">
        <v>0</v>
      </c>
      <c r="U29" s="240">
        <v>0</v>
      </c>
      <c r="V29" s="240">
        <v>0</v>
      </c>
      <c r="W29" s="242">
        <f t="array" ref="W29:AA29">$P29*TRANSPOSE($F$8:$F$12)</f>
        <v>0</v>
      </c>
      <c r="X29" s="242">
        <v>0</v>
      </c>
      <c r="Y29" s="242">
        <v>0</v>
      </c>
      <c r="Z29" s="242">
        <v>0</v>
      </c>
      <c r="AA29" s="242">
        <v>0</v>
      </c>
    </row>
    <row r="30" spans="1:27" ht="13">
      <c r="P30" s="239">
        <v>0.27</v>
      </c>
      <c r="Q30" s="240">
        <f t="array" ref="Q30:V30">(1-$P30)*TRANSPOSE($F$2:$F$7)</f>
        <v>0</v>
      </c>
      <c r="R30" s="240">
        <v>0</v>
      </c>
      <c r="S30" s="240">
        <v>0</v>
      </c>
      <c r="T30" s="240">
        <v>0</v>
      </c>
      <c r="U30" s="240">
        <v>0</v>
      </c>
      <c r="V30" s="240">
        <v>0</v>
      </c>
      <c r="W30" s="242">
        <f t="array" ref="W30:AA30">$P30*TRANSPOSE($F$8:$F$12)</f>
        <v>0</v>
      </c>
      <c r="X30" s="242">
        <v>0</v>
      </c>
      <c r="Y30" s="242">
        <v>0</v>
      </c>
      <c r="Z30" s="242">
        <v>0</v>
      </c>
      <c r="AA30" s="242">
        <v>0</v>
      </c>
    </row>
    <row r="31" spans="1:27" ht="13">
      <c r="P31" s="239">
        <v>0.28000000000000003</v>
      </c>
      <c r="Q31" s="240">
        <f t="array" ref="Q31:V31">(1-$P31)*TRANSPOSE($F$2:$F$7)</f>
        <v>0</v>
      </c>
      <c r="R31" s="240">
        <v>0</v>
      </c>
      <c r="S31" s="240">
        <v>0</v>
      </c>
      <c r="T31" s="240">
        <v>0</v>
      </c>
      <c r="U31" s="240">
        <v>0</v>
      </c>
      <c r="V31" s="240">
        <v>0</v>
      </c>
      <c r="W31" s="242">
        <f t="array" ref="W31:AA31">$P31*TRANSPOSE($F$8:$F$12)</f>
        <v>0</v>
      </c>
      <c r="X31" s="242">
        <v>0</v>
      </c>
      <c r="Y31" s="242">
        <v>0</v>
      </c>
      <c r="Z31" s="242">
        <v>0</v>
      </c>
      <c r="AA31" s="242">
        <v>0</v>
      </c>
    </row>
    <row r="32" spans="1:27" ht="13">
      <c r="P32" s="239">
        <v>0.28999999999999998</v>
      </c>
      <c r="Q32" s="240">
        <f t="array" ref="Q32:V32">(1-$P32)*TRANSPOSE($F$2:$F$7)</f>
        <v>0</v>
      </c>
      <c r="R32" s="240">
        <v>0</v>
      </c>
      <c r="S32" s="240">
        <v>0</v>
      </c>
      <c r="T32" s="240">
        <v>0</v>
      </c>
      <c r="U32" s="240">
        <v>0</v>
      </c>
      <c r="V32" s="240">
        <v>0</v>
      </c>
      <c r="W32" s="242">
        <f t="array" ref="W32:AA32">$P32*TRANSPOSE($F$8:$F$12)</f>
        <v>0</v>
      </c>
      <c r="X32" s="242">
        <v>0</v>
      </c>
      <c r="Y32" s="242">
        <v>0</v>
      </c>
      <c r="Z32" s="242">
        <v>0</v>
      </c>
      <c r="AA32" s="242">
        <v>0</v>
      </c>
    </row>
    <row r="33" spans="16:27" ht="13">
      <c r="P33" s="239">
        <v>0.3</v>
      </c>
      <c r="Q33" s="240">
        <f t="array" ref="Q33:V33">(1-$P33)*TRANSPOSE($F$2:$F$7)</f>
        <v>0</v>
      </c>
      <c r="R33" s="240">
        <v>0</v>
      </c>
      <c r="S33" s="240">
        <v>0</v>
      </c>
      <c r="T33" s="240">
        <v>0</v>
      </c>
      <c r="U33" s="240">
        <v>0</v>
      </c>
      <c r="V33" s="240">
        <v>0</v>
      </c>
      <c r="W33" s="242">
        <f t="array" ref="W33:AA33">$P33*TRANSPOSE($F$8:$F$12)</f>
        <v>0</v>
      </c>
      <c r="X33" s="242">
        <v>0</v>
      </c>
      <c r="Y33" s="242">
        <v>0</v>
      </c>
      <c r="Z33" s="242">
        <v>0</v>
      </c>
      <c r="AA33" s="242">
        <v>0</v>
      </c>
    </row>
    <row r="34" spans="16:27" ht="13">
      <c r="P34" s="239">
        <v>0.31</v>
      </c>
      <c r="Q34" s="240">
        <f t="array" ref="Q34:V34">(1-$P34)*TRANSPOSE($F$2:$F$7)</f>
        <v>0</v>
      </c>
      <c r="R34" s="240">
        <v>0</v>
      </c>
      <c r="S34" s="240">
        <v>0</v>
      </c>
      <c r="T34" s="240">
        <v>0</v>
      </c>
      <c r="U34" s="240">
        <v>0</v>
      </c>
      <c r="V34" s="240">
        <v>0</v>
      </c>
      <c r="W34" s="242">
        <f t="array" ref="W34:AA34">$P34*TRANSPOSE($F$8:$F$12)</f>
        <v>0</v>
      </c>
      <c r="X34" s="242">
        <v>0</v>
      </c>
      <c r="Y34" s="242">
        <v>0</v>
      </c>
      <c r="Z34" s="242">
        <v>0</v>
      </c>
      <c r="AA34" s="242">
        <v>0</v>
      </c>
    </row>
    <row r="35" spans="16:27" ht="13">
      <c r="P35" s="239">
        <v>0.32</v>
      </c>
      <c r="Q35" s="240">
        <f t="array" ref="Q35:V35">(1-$P35)*TRANSPOSE($F$2:$F$7)</f>
        <v>0</v>
      </c>
      <c r="R35" s="240">
        <v>0</v>
      </c>
      <c r="S35" s="240">
        <v>0</v>
      </c>
      <c r="T35" s="240">
        <v>0</v>
      </c>
      <c r="U35" s="240">
        <v>0</v>
      </c>
      <c r="V35" s="240">
        <v>0</v>
      </c>
      <c r="W35" s="242">
        <f t="array" ref="W35:AA35">$P35*TRANSPOSE($F$8:$F$12)</f>
        <v>0</v>
      </c>
      <c r="X35" s="242">
        <v>0</v>
      </c>
      <c r="Y35" s="242">
        <v>0</v>
      </c>
      <c r="Z35" s="242">
        <v>0</v>
      </c>
      <c r="AA35" s="242">
        <v>0</v>
      </c>
    </row>
    <row r="36" spans="16:27" ht="13">
      <c r="P36" s="239">
        <v>0.33</v>
      </c>
      <c r="Q36" s="240">
        <f t="array" ref="Q36:V36">(1-$P36)*TRANSPOSE($F$2:$F$7)</f>
        <v>0</v>
      </c>
      <c r="R36" s="240">
        <v>0</v>
      </c>
      <c r="S36" s="240">
        <v>0</v>
      </c>
      <c r="T36" s="240">
        <v>0</v>
      </c>
      <c r="U36" s="240">
        <v>0</v>
      </c>
      <c r="V36" s="240">
        <v>0</v>
      </c>
      <c r="W36" s="242">
        <f t="array" ref="W36:AA36">$P36*TRANSPOSE($F$8:$F$12)</f>
        <v>0</v>
      </c>
      <c r="X36" s="242">
        <v>0</v>
      </c>
      <c r="Y36" s="242">
        <v>0</v>
      </c>
      <c r="Z36" s="242">
        <v>0</v>
      </c>
      <c r="AA36" s="242">
        <v>0</v>
      </c>
    </row>
    <row r="37" spans="16:27" ht="13">
      <c r="P37" s="239">
        <v>0.34</v>
      </c>
      <c r="Q37" s="240">
        <f t="array" ref="Q37:V37">(1-$P37)*TRANSPOSE($F$2:$F$7)</f>
        <v>0</v>
      </c>
      <c r="R37" s="240">
        <v>0</v>
      </c>
      <c r="S37" s="240">
        <v>0</v>
      </c>
      <c r="T37" s="240">
        <v>0</v>
      </c>
      <c r="U37" s="240">
        <v>0</v>
      </c>
      <c r="V37" s="240">
        <v>0</v>
      </c>
      <c r="W37" s="242">
        <f t="array" ref="W37:AA37">$P37*TRANSPOSE($F$8:$F$12)</f>
        <v>0</v>
      </c>
      <c r="X37" s="242">
        <v>0</v>
      </c>
      <c r="Y37" s="242">
        <v>0</v>
      </c>
      <c r="Z37" s="242">
        <v>0</v>
      </c>
      <c r="AA37" s="242">
        <v>0</v>
      </c>
    </row>
    <row r="38" spans="16:27" ht="13">
      <c r="P38" s="239">
        <v>0.35</v>
      </c>
      <c r="Q38" s="240">
        <f t="array" ref="Q38:V38">(1-$P38)*TRANSPOSE($F$2:$F$7)</f>
        <v>0</v>
      </c>
      <c r="R38" s="240">
        <v>0</v>
      </c>
      <c r="S38" s="240">
        <v>0</v>
      </c>
      <c r="T38" s="240">
        <v>0</v>
      </c>
      <c r="U38" s="240">
        <v>0</v>
      </c>
      <c r="V38" s="240">
        <v>0</v>
      </c>
      <c r="W38" s="242">
        <f t="array" ref="W38:AA38">$P38*TRANSPOSE($F$8:$F$12)</f>
        <v>0</v>
      </c>
      <c r="X38" s="242">
        <v>0</v>
      </c>
      <c r="Y38" s="242">
        <v>0</v>
      </c>
      <c r="Z38" s="242">
        <v>0</v>
      </c>
      <c r="AA38" s="242">
        <v>0</v>
      </c>
    </row>
    <row r="39" spans="16:27" ht="13">
      <c r="P39" s="239">
        <v>0.36</v>
      </c>
      <c r="Q39" s="240">
        <f t="array" ref="Q39:V39">(1-$P39)*TRANSPOSE($F$2:$F$7)</f>
        <v>0</v>
      </c>
      <c r="R39" s="240">
        <v>0</v>
      </c>
      <c r="S39" s="240">
        <v>0</v>
      </c>
      <c r="T39" s="240">
        <v>0</v>
      </c>
      <c r="U39" s="240">
        <v>0</v>
      </c>
      <c r="V39" s="240">
        <v>0</v>
      </c>
      <c r="W39" s="242">
        <f t="array" ref="W39:AA39">$P39*TRANSPOSE($F$8:$F$12)</f>
        <v>0</v>
      </c>
      <c r="X39" s="242">
        <v>0</v>
      </c>
      <c r="Y39" s="242">
        <v>0</v>
      </c>
      <c r="Z39" s="242">
        <v>0</v>
      </c>
      <c r="AA39" s="242">
        <v>0</v>
      </c>
    </row>
    <row r="40" spans="16:27" ht="13">
      <c r="P40" s="239">
        <v>0.37</v>
      </c>
      <c r="Q40" s="240">
        <f t="array" ref="Q40:V40">(1-$P40)*TRANSPOSE($F$2:$F$7)</f>
        <v>0</v>
      </c>
      <c r="R40" s="240">
        <v>0</v>
      </c>
      <c r="S40" s="240">
        <v>0</v>
      </c>
      <c r="T40" s="240">
        <v>0</v>
      </c>
      <c r="U40" s="240">
        <v>0</v>
      </c>
      <c r="V40" s="240">
        <v>0</v>
      </c>
      <c r="W40" s="242">
        <f t="array" ref="W40:AA40">$P40*TRANSPOSE($F$8:$F$12)</f>
        <v>0</v>
      </c>
      <c r="X40" s="242">
        <v>0</v>
      </c>
      <c r="Y40" s="242">
        <v>0</v>
      </c>
      <c r="Z40" s="242">
        <v>0</v>
      </c>
      <c r="AA40" s="242">
        <v>0</v>
      </c>
    </row>
    <row r="41" spans="16:27" ht="13">
      <c r="P41" s="239">
        <v>0.38</v>
      </c>
      <c r="Q41" s="240">
        <f t="array" ref="Q41:V41">(1-$P41)*TRANSPOSE($F$2:$F$7)</f>
        <v>0</v>
      </c>
      <c r="R41" s="240">
        <v>0</v>
      </c>
      <c r="S41" s="240">
        <v>0</v>
      </c>
      <c r="T41" s="240">
        <v>0</v>
      </c>
      <c r="U41" s="240">
        <v>0</v>
      </c>
      <c r="V41" s="240">
        <v>0</v>
      </c>
      <c r="W41" s="242">
        <f t="array" ref="W41:AA41">$P41*TRANSPOSE($F$8:$F$12)</f>
        <v>0</v>
      </c>
      <c r="X41" s="242">
        <v>0</v>
      </c>
      <c r="Y41" s="242">
        <v>0</v>
      </c>
      <c r="Z41" s="242">
        <v>0</v>
      </c>
      <c r="AA41" s="242">
        <v>0</v>
      </c>
    </row>
    <row r="42" spans="16:27" ht="13">
      <c r="P42" s="239">
        <v>0.39</v>
      </c>
      <c r="Q42" s="240">
        <f t="array" ref="Q42:V42">(1-$P42)*TRANSPOSE($F$2:$F$7)</f>
        <v>0</v>
      </c>
      <c r="R42" s="240">
        <v>0</v>
      </c>
      <c r="S42" s="240">
        <v>0</v>
      </c>
      <c r="T42" s="240">
        <v>0</v>
      </c>
      <c r="U42" s="240">
        <v>0</v>
      </c>
      <c r="V42" s="240">
        <v>0</v>
      </c>
      <c r="W42" s="242">
        <f t="array" ref="W42:AA42">$P42*TRANSPOSE($F$8:$F$12)</f>
        <v>0</v>
      </c>
      <c r="X42" s="242">
        <v>0</v>
      </c>
      <c r="Y42" s="242">
        <v>0</v>
      </c>
      <c r="Z42" s="242">
        <v>0</v>
      </c>
      <c r="AA42" s="242">
        <v>0</v>
      </c>
    </row>
    <row r="43" spans="16:27" ht="15.5">
      <c r="P43" s="259">
        <v>0.4</v>
      </c>
      <c r="Q43" s="260">
        <f t="array" ref="Q43:V43">(1-$P43)*TRANSPOSE($F$2:$F$7)</f>
        <v>0</v>
      </c>
      <c r="R43" s="260">
        <v>0</v>
      </c>
      <c r="S43" s="260">
        <v>0</v>
      </c>
      <c r="T43" s="260">
        <v>0</v>
      </c>
      <c r="U43" s="260">
        <v>0</v>
      </c>
      <c r="V43" s="260">
        <v>0</v>
      </c>
      <c r="W43" s="261">
        <f t="array" ref="W43:AA43">$P43*TRANSPOSE($F$8:$F$12)</f>
        <v>0</v>
      </c>
      <c r="X43" s="261">
        <v>0</v>
      </c>
      <c r="Y43" s="261">
        <v>0</v>
      </c>
      <c r="Z43" s="261">
        <v>0</v>
      </c>
      <c r="AA43" s="261">
        <v>0</v>
      </c>
    </row>
    <row r="44" spans="16:27" ht="13">
      <c r="P44" s="239">
        <v>0.41</v>
      </c>
      <c r="Q44" s="240">
        <f t="array" ref="Q44:V44">(1-$P44)*TRANSPOSE($F$2:$F$7)</f>
        <v>0</v>
      </c>
      <c r="R44" s="240">
        <v>0</v>
      </c>
      <c r="S44" s="240">
        <v>0</v>
      </c>
      <c r="T44" s="240">
        <v>0</v>
      </c>
      <c r="U44" s="240">
        <v>0</v>
      </c>
      <c r="V44" s="240">
        <v>0</v>
      </c>
      <c r="W44" s="242">
        <f t="array" ref="W44:AA44">$P44*TRANSPOSE($F$8:$F$12)</f>
        <v>0</v>
      </c>
      <c r="X44" s="242">
        <v>0</v>
      </c>
      <c r="Y44" s="242">
        <v>0</v>
      </c>
      <c r="Z44" s="242">
        <v>0</v>
      </c>
      <c r="AA44" s="242">
        <v>0</v>
      </c>
    </row>
    <row r="45" spans="16:27" ht="13">
      <c r="P45" s="239">
        <v>0.42</v>
      </c>
      <c r="Q45" s="240">
        <f t="array" ref="Q45:V45">(1-$P45)*TRANSPOSE($F$2:$F$7)</f>
        <v>0</v>
      </c>
      <c r="R45" s="240">
        <v>0</v>
      </c>
      <c r="S45" s="240">
        <v>0</v>
      </c>
      <c r="T45" s="240">
        <v>0</v>
      </c>
      <c r="U45" s="240">
        <v>0</v>
      </c>
      <c r="V45" s="240">
        <v>0</v>
      </c>
      <c r="W45" s="242">
        <f t="array" ref="W45:AA45">$P45*TRANSPOSE($F$8:$F$12)</f>
        <v>0</v>
      </c>
      <c r="X45" s="242">
        <v>0</v>
      </c>
      <c r="Y45" s="242">
        <v>0</v>
      </c>
      <c r="Z45" s="242">
        <v>0</v>
      </c>
      <c r="AA45" s="242">
        <v>0</v>
      </c>
    </row>
    <row r="46" spans="16:27" ht="13">
      <c r="P46" s="239">
        <v>0.43</v>
      </c>
      <c r="Q46" s="240">
        <f t="array" ref="Q46:V46">(1-$P46)*TRANSPOSE($F$2:$F$7)</f>
        <v>0</v>
      </c>
      <c r="R46" s="240">
        <v>0</v>
      </c>
      <c r="S46" s="240">
        <v>0</v>
      </c>
      <c r="T46" s="240">
        <v>0</v>
      </c>
      <c r="U46" s="240">
        <v>0</v>
      </c>
      <c r="V46" s="240">
        <v>0</v>
      </c>
      <c r="W46" s="242">
        <f t="array" ref="W46:AA46">$P46*TRANSPOSE($F$8:$F$12)</f>
        <v>0</v>
      </c>
      <c r="X46" s="242">
        <v>0</v>
      </c>
      <c r="Y46" s="242">
        <v>0</v>
      </c>
      <c r="Z46" s="242">
        <v>0</v>
      </c>
      <c r="AA46" s="242">
        <v>0</v>
      </c>
    </row>
    <row r="47" spans="16:27" ht="13">
      <c r="P47" s="239">
        <v>0.44</v>
      </c>
      <c r="Q47" s="240">
        <f t="array" ref="Q47:V47">(1-$P47)*TRANSPOSE($F$2:$F$7)</f>
        <v>0</v>
      </c>
      <c r="R47" s="240">
        <v>0</v>
      </c>
      <c r="S47" s="240">
        <v>0</v>
      </c>
      <c r="T47" s="240">
        <v>0</v>
      </c>
      <c r="U47" s="240">
        <v>0</v>
      </c>
      <c r="V47" s="240">
        <v>0</v>
      </c>
      <c r="W47" s="242">
        <f t="array" ref="W47:AA47">$P47*TRANSPOSE($F$8:$F$12)</f>
        <v>0</v>
      </c>
      <c r="X47" s="242">
        <v>0</v>
      </c>
      <c r="Y47" s="242">
        <v>0</v>
      </c>
      <c r="Z47" s="242">
        <v>0</v>
      </c>
      <c r="AA47" s="242">
        <v>0</v>
      </c>
    </row>
    <row r="48" spans="16:27" ht="13">
      <c r="P48" s="239">
        <v>0.45</v>
      </c>
      <c r="Q48" s="240">
        <f t="array" ref="Q48:V48">(1-$P48)*TRANSPOSE($F$2:$F$7)</f>
        <v>0</v>
      </c>
      <c r="R48" s="240">
        <v>0</v>
      </c>
      <c r="S48" s="240">
        <v>0</v>
      </c>
      <c r="T48" s="240">
        <v>0</v>
      </c>
      <c r="U48" s="240">
        <v>0</v>
      </c>
      <c r="V48" s="240">
        <v>0</v>
      </c>
      <c r="W48" s="242">
        <f t="array" ref="W48:AA48">$P48*TRANSPOSE($F$8:$F$12)</f>
        <v>0</v>
      </c>
      <c r="X48" s="242">
        <v>0</v>
      </c>
      <c r="Y48" s="242">
        <v>0</v>
      </c>
      <c r="Z48" s="242">
        <v>0</v>
      </c>
      <c r="AA48" s="242">
        <v>0</v>
      </c>
    </row>
    <row r="49" spans="16:27" ht="13">
      <c r="P49" s="239">
        <v>0.46</v>
      </c>
      <c r="Q49" s="240">
        <f t="array" ref="Q49:V49">(1-$P49)*TRANSPOSE($F$2:$F$7)</f>
        <v>0</v>
      </c>
      <c r="R49" s="240">
        <v>0</v>
      </c>
      <c r="S49" s="240">
        <v>0</v>
      </c>
      <c r="T49" s="240">
        <v>0</v>
      </c>
      <c r="U49" s="240">
        <v>0</v>
      </c>
      <c r="V49" s="240">
        <v>0</v>
      </c>
      <c r="W49" s="242">
        <f t="array" ref="W49:AA49">$P49*TRANSPOSE($F$8:$F$12)</f>
        <v>0</v>
      </c>
      <c r="X49" s="242">
        <v>0</v>
      </c>
      <c r="Y49" s="242">
        <v>0</v>
      </c>
      <c r="Z49" s="242">
        <v>0</v>
      </c>
      <c r="AA49" s="242">
        <v>0</v>
      </c>
    </row>
    <row r="50" spans="16:27" ht="13">
      <c r="P50" s="239">
        <v>0.47</v>
      </c>
      <c r="Q50" s="240">
        <f t="array" ref="Q50:V50">(1-$P50)*TRANSPOSE($F$2:$F$7)</f>
        <v>0</v>
      </c>
      <c r="R50" s="240">
        <v>0</v>
      </c>
      <c r="S50" s="240">
        <v>0</v>
      </c>
      <c r="T50" s="240">
        <v>0</v>
      </c>
      <c r="U50" s="240">
        <v>0</v>
      </c>
      <c r="V50" s="240">
        <v>0</v>
      </c>
      <c r="W50" s="242">
        <f t="array" ref="W50:AA50">$P50*TRANSPOSE($F$8:$F$12)</f>
        <v>0</v>
      </c>
      <c r="X50" s="242">
        <v>0</v>
      </c>
      <c r="Y50" s="242">
        <v>0</v>
      </c>
      <c r="Z50" s="242">
        <v>0</v>
      </c>
      <c r="AA50" s="242">
        <v>0</v>
      </c>
    </row>
    <row r="51" spans="16:27" ht="13">
      <c r="P51" s="239">
        <v>0.48</v>
      </c>
      <c r="Q51" s="240">
        <f t="array" ref="Q51:V51">(1-$P51)*TRANSPOSE($F$2:$F$7)</f>
        <v>0</v>
      </c>
      <c r="R51" s="240">
        <v>0</v>
      </c>
      <c r="S51" s="240">
        <v>0</v>
      </c>
      <c r="T51" s="240">
        <v>0</v>
      </c>
      <c r="U51" s="240">
        <v>0</v>
      </c>
      <c r="V51" s="240">
        <v>0</v>
      </c>
      <c r="W51" s="242">
        <f t="array" ref="W51:AA51">$P51*TRANSPOSE($F$8:$F$12)</f>
        <v>0</v>
      </c>
      <c r="X51" s="242">
        <v>0</v>
      </c>
      <c r="Y51" s="242">
        <v>0</v>
      </c>
      <c r="Z51" s="242">
        <v>0</v>
      </c>
      <c r="AA51" s="242">
        <v>0</v>
      </c>
    </row>
    <row r="52" spans="16:27" ht="13">
      <c r="P52" s="239">
        <v>0.49</v>
      </c>
      <c r="Q52" s="240">
        <f t="array" ref="Q52:V52">(1-$P52)*TRANSPOSE($F$2:$F$7)</f>
        <v>0</v>
      </c>
      <c r="R52" s="240">
        <v>0</v>
      </c>
      <c r="S52" s="240">
        <v>0</v>
      </c>
      <c r="T52" s="240">
        <v>0</v>
      </c>
      <c r="U52" s="240">
        <v>0</v>
      </c>
      <c r="V52" s="240">
        <v>0</v>
      </c>
      <c r="W52" s="242">
        <f t="array" ref="W52:AA52">$P52*TRANSPOSE($F$8:$F$12)</f>
        <v>0</v>
      </c>
      <c r="X52" s="242">
        <v>0</v>
      </c>
      <c r="Y52" s="242">
        <v>0</v>
      </c>
      <c r="Z52" s="242">
        <v>0</v>
      </c>
      <c r="AA52" s="242">
        <v>0</v>
      </c>
    </row>
    <row r="53" spans="16:27" ht="13">
      <c r="P53" s="239">
        <v>0.5</v>
      </c>
      <c r="Q53" s="240">
        <f t="array" ref="Q53:V53">(1-$P53)*TRANSPOSE($F$2:$F$7)</f>
        <v>0</v>
      </c>
      <c r="R53" s="240">
        <v>0</v>
      </c>
      <c r="S53" s="240">
        <v>0</v>
      </c>
      <c r="T53" s="240">
        <v>0</v>
      </c>
      <c r="U53" s="240">
        <v>0</v>
      </c>
      <c r="V53" s="240">
        <v>0</v>
      </c>
      <c r="W53" s="242">
        <f t="array" ref="W53:AA53">$P53*TRANSPOSE($F$8:$F$12)</f>
        <v>0</v>
      </c>
      <c r="X53" s="242">
        <v>0</v>
      </c>
      <c r="Y53" s="242">
        <v>0</v>
      </c>
      <c r="Z53" s="242">
        <v>0</v>
      </c>
      <c r="AA53" s="242">
        <v>0</v>
      </c>
    </row>
    <row r="54" spans="16:27" ht="13">
      <c r="P54" s="239">
        <v>0.51</v>
      </c>
      <c r="Q54" s="240">
        <f t="array" ref="Q54:V54">(1-$P54)*TRANSPOSE($F$2:$F$7)</f>
        <v>0</v>
      </c>
      <c r="R54" s="240">
        <v>0</v>
      </c>
      <c r="S54" s="240">
        <v>0</v>
      </c>
      <c r="T54" s="240">
        <v>0</v>
      </c>
      <c r="U54" s="240">
        <v>0</v>
      </c>
      <c r="V54" s="240">
        <v>0</v>
      </c>
      <c r="W54" s="242">
        <f t="array" ref="W54:AA54">$P54*TRANSPOSE($F$8:$F$12)</f>
        <v>0</v>
      </c>
      <c r="X54" s="242">
        <v>0</v>
      </c>
      <c r="Y54" s="242">
        <v>0</v>
      </c>
      <c r="Z54" s="242">
        <v>0</v>
      </c>
      <c r="AA54" s="242">
        <v>0</v>
      </c>
    </row>
    <row r="55" spans="16:27" ht="13">
      <c r="P55" s="239">
        <v>0.52</v>
      </c>
      <c r="Q55" s="240">
        <f t="array" ref="Q55:V55">(1-$P55)*TRANSPOSE($F$2:$F$7)</f>
        <v>0</v>
      </c>
      <c r="R55" s="240">
        <v>0</v>
      </c>
      <c r="S55" s="240">
        <v>0</v>
      </c>
      <c r="T55" s="240">
        <v>0</v>
      </c>
      <c r="U55" s="240">
        <v>0</v>
      </c>
      <c r="V55" s="240">
        <v>0</v>
      </c>
      <c r="W55" s="242">
        <f t="array" ref="W55:AA55">$P55*TRANSPOSE($F$8:$F$12)</f>
        <v>0</v>
      </c>
      <c r="X55" s="242">
        <v>0</v>
      </c>
      <c r="Y55" s="242">
        <v>0</v>
      </c>
      <c r="Z55" s="242">
        <v>0</v>
      </c>
      <c r="AA55" s="242">
        <v>0</v>
      </c>
    </row>
    <row r="56" spans="16:27" ht="13">
      <c r="P56" s="239">
        <v>0.53</v>
      </c>
      <c r="Q56" s="240">
        <f t="array" ref="Q56:V56">(1-$P56)*TRANSPOSE($F$2:$F$7)</f>
        <v>0</v>
      </c>
      <c r="R56" s="240">
        <v>0</v>
      </c>
      <c r="S56" s="240">
        <v>0</v>
      </c>
      <c r="T56" s="240">
        <v>0</v>
      </c>
      <c r="U56" s="240">
        <v>0</v>
      </c>
      <c r="V56" s="240">
        <v>0</v>
      </c>
      <c r="W56" s="242">
        <f t="array" ref="W56:AA56">$P56*TRANSPOSE($F$8:$F$12)</f>
        <v>0</v>
      </c>
      <c r="X56" s="242">
        <v>0</v>
      </c>
      <c r="Y56" s="242">
        <v>0</v>
      </c>
      <c r="Z56" s="242">
        <v>0</v>
      </c>
      <c r="AA56" s="242">
        <v>0</v>
      </c>
    </row>
    <row r="57" spans="16:27" ht="13">
      <c r="P57" s="239">
        <v>0.54</v>
      </c>
      <c r="Q57" s="240">
        <f t="array" ref="Q57:V57">(1-$P57)*TRANSPOSE($F$2:$F$7)</f>
        <v>0</v>
      </c>
      <c r="R57" s="240">
        <v>0</v>
      </c>
      <c r="S57" s="240">
        <v>0</v>
      </c>
      <c r="T57" s="240">
        <v>0</v>
      </c>
      <c r="U57" s="240">
        <v>0</v>
      </c>
      <c r="V57" s="240">
        <v>0</v>
      </c>
      <c r="W57" s="242">
        <f t="array" ref="W57:AA57">$P57*TRANSPOSE($F$8:$F$12)</f>
        <v>0</v>
      </c>
      <c r="X57" s="242">
        <v>0</v>
      </c>
      <c r="Y57" s="242">
        <v>0</v>
      </c>
      <c r="Z57" s="242">
        <v>0</v>
      </c>
      <c r="AA57" s="242">
        <v>0</v>
      </c>
    </row>
    <row r="58" spans="16:27" ht="13">
      <c r="P58" s="239">
        <v>0.55000000000000004</v>
      </c>
      <c r="Q58" s="240">
        <f t="array" ref="Q58:V58">(1-$P58)*TRANSPOSE($F$2:$F$7)</f>
        <v>0</v>
      </c>
      <c r="R58" s="240">
        <v>0</v>
      </c>
      <c r="S58" s="240">
        <v>0</v>
      </c>
      <c r="T58" s="240">
        <v>0</v>
      </c>
      <c r="U58" s="240">
        <v>0</v>
      </c>
      <c r="V58" s="240">
        <v>0</v>
      </c>
      <c r="W58" s="242">
        <f t="array" ref="W58:AA58">$P58*TRANSPOSE($F$8:$F$12)</f>
        <v>0</v>
      </c>
      <c r="X58" s="242">
        <v>0</v>
      </c>
      <c r="Y58" s="242">
        <v>0</v>
      </c>
      <c r="Z58" s="242">
        <v>0</v>
      </c>
      <c r="AA58" s="242">
        <v>0</v>
      </c>
    </row>
    <row r="59" spans="16:27" ht="13">
      <c r="P59" s="239">
        <v>0.56000000000000005</v>
      </c>
      <c r="Q59" s="240">
        <f t="array" ref="Q59:V59">(1-$P59)*TRANSPOSE($F$2:$F$7)</f>
        <v>0</v>
      </c>
      <c r="R59" s="240">
        <v>0</v>
      </c>
      <c r="S59" s="240">
        <v>0</v>
      </c>
      <c r="T59" s="240">
        <v>0</v>
      </c>
      <c r="U59" s="240">
        <v>0</v>
      </c>
      <c r="V59" s="240">
        <v>0</v>
      </c>
      <c r="W59" s="242">
        <f t="array" ref="W59:AA59">$P59*TRANSPOSE($F$8:$F$12)</f>
        <v>0</v>
      </c>
      <c r="X59" s="242">
        <v>0</v>
      </c>
      <c r="Y59" s="242">
        <v>0</v>
      </c>
      <c r="Z59" s="242">
        <v>0</v>
      </c>
      <c r="AA59" s="242">
        <v>0</v>
      </c>
    </row>
    <row r="60" spans="16:27" ht="13">
      <c r="P60" s="239">
        <v>0.56999999999999995</v>
      </c>
      <c r="Q60" s="240">
        <f t="array" ref="Q60:V60">(1-$P60)*TRANSPOSE($F$2:$F$7)</f>
        <v>0</v>
      </c>
      <c r="R60" s="240">
        <v>0</v>
      </c>
      <c r="S60" s="240">
        <v>0</v>
      </c>
      <c r="T60" s="240">
        <v>0</v>
      </c>
      <c r="U60" s="240">
        <v>0</v>
      </c>
      <c r="V60" s="240">
        <v>0</v>
      </c>
      <c r="W60" s="242">
        <f t="array" ref="W60:AA60">$P60*TRANSPOSE($F$8:$F$12)</f>
        <v>0</v>
      </c>
      <c r="X60" s="242">
        <v>0</v>
      </c>
      <c r="Y60" s="242">
        <v>0</v>
      </c>
      <c r="Z60" s="242">
        <v>0</v>
      </c>
      <c r="AA60" s="242">
        <v>0</v>
      </c>
    </row>
    <row r="61" spans="16:27" ht="13">
      <c r="P61" s="239">
        <v>0.57999999999999996</v>
      </c>
      <c r="Q61" s="240">
        <f t="array" ref="Q61:V61">(1-$P61)*TRANSPOSE($F$2:$F$7)</f>
        <v>0</v>
      </c>
      <c r="R61" s="240">
        <v>0</v>
      </c>
      <c r="S61" s="240">
        <v>0</v>
      </c>
      <c r="T61" s="240">
        <v>0</v>
      </c>
      <c r="U61" s="240">
        <v>0</v>
      </c>
      <c r="V61" s="240">
        <v>0</v>
      </c>
      <c r="W61" s="242">
        <f t="array" ref="W61:AA61">$P61*TRANSPOSE($F$8:$F$12)</f>
        <v>0</v>
      </c>
      <c r="X61" s="242">
        <v>0</v>
      </c>
      <c r="Y61" s="242">
        <v>0</v>
      </c>
      <c r="Z61" s="242">
        <v>0</v>
      </c>
      <c r="AA61" s="242">
        <v>0</v>
      </c>
    </row>
    <row r="62" spans="16:27" ht="13">
      <c r="P62" s="239">
        <v>0.59</v>
      </c>
      <c r="Q62" s="240">
        <f t="array" ref="Q62:V62">(1-$P62)*TRANSPOSE($F$2:$F$7)</f>
        <v>0</v>
      </c>
      <c r="R62" s="240">
        <v>0</v>
      </c>
      <c r="S62" s="240">
        <v>0</v>
      </c>
      <c r="T62" s="240">
        <v>0</v>
      </c>
      <c r="U62" s="240">
        <v>0</v>
      </c>
      <c r="V62" s="240">
        <v>0</v>
      </c>
      <c r="W62" s="242">
        <f t="array" ref="W62:AA62">$P62*TRANSPOSE($F$8:$F$12)</f>
        <v>0</v>
      </c>
      <c r="X62" s="242">
        <v>0</v>
      </c>
      <c r="Y62" s="242">
        <v>0</v>
      </c>
      <c r="Z62" s="242">
        <v>0</v>
      </c>
      <c r="AA62" s="242">
        <v>0</v>
      </c>
    </row>
    <row r="63" spans="16:27" ht="13">
      <c r="P63" s="239">
        <v>0.6</v>
      </c>
      <c r="Q63" s="240">
        <f t="array" ref="Q63:V63">(1-$P63)*TRANSPOSE($F$2:$F$7)</f>
        <v>0</v>
      </c>
      <c r="R63" s="240">
        <v>0</v>
      </c>
      <c r="S63" s="240">
        <v>0</v>
      </c>
      <c r="T63" s="240">
        <v>0</v>
      </c>
      <c r="U63" s="240">
        <v>0</v>
      </c>
      <c r="V63" s="240">
        <v>0</v>
      </c>
      <c r="W63" s="242">
        <f t="array" ref="W63:AA63">$P63*TRANSPOSE($F$8:$F$12)</f>
        <v>0</v>
      </c>
      <c r="X63" s="242">
        <v>0</v>
      </c>
      <c r="Y63" s="242">
        <v>0</v>
      </c>
      <c r="Z63" s="242">
        <v>0</v>
      </c>
      <c r="AA63" s="242">
        <v>0</v>
      </c>
    </row>
    <row r="64" spans="16:27" ht="13">
      <c r="P64" s="239">
        <v>0.61</v>
      </c>
      <c r="Q64" s="240">
        <f t="array" ref="Q64:V64">(1-$P64)*TRANSPOSE($F$2:$F$7)</f>
        <v>0</v>
      </c>
      <c r="R64" s="240">
        <v>0</v>
      </c>
      <c r="S64" s="240">
        <v>0</v>
      </c>
      <c r="T64" s="240">
        <v>0</v>
      </c>
      <c r="U64" s="240">
        <v>0</v>
      </c>
      <c r="V64" s="240">
        <v>0</v>
      </c>
      <c r="W64" s="242">
        <f t="array" ref="W64:AA64">$P64*TRANSPOSE($F$8:$F$12)</f>
        <v>0</v>
      </c>
      <c r="X64" s="242">
        <v>0</v>
      </c>
      <c r="Y64" s="242">
        <v>0</v>
      </c>
      <c r="Z64" s="242">
        <v>0</v>
      </c>
      <c r="AA64" s="242">
        <v>0</v>
      </c>
    </row>
    <row r="65" spans="16:27" ht="13">
      <c r="P65" s="239">
        <v>0.62</v>
      </c>
      <c r="Q65" s="240">
        <f t="array" ref="Q65:V65">(1-$P65)*TRANSPOSE($F$2:$F$7)</f>
        <v>0</v>
      </c>
      <c r="R65" s="240">
        <v>0</v>
      </c>
      <c r="S65" s="240">
        <v>0</v>
      </c>
      <c r="T65" s="240">
        <v>0</v>
      </c>
      <c r="U65" s="240">
        <v>0</v>
      </c>
      <c r="V65" s="240">
        <v>0</v>
      </c>
      <c r="W65" s="242">
        <f t="array" ref="W65:AA65">$P65*TRANSPOSE($F$8:$F$12)</f>
        <v>0</v>
      </c>
      <c r="X65" s="242">
        <v>0</v>
      </c>
      <c r="Y65" s="242">
        <v>0</v>
      </c>
      <c r="Z65" s="242">
        <v>0</v>
      </c>
      <c r="AA65" s="242">
        <v>0</v>
      </c>
    </row>
    <row r="66" spans="16:27" ht="13">
      <c r="P66" s="239">
        <v>0.63</v>
      </c>
      <c r="Q66" s="240">
        <f t="array" ref="Q66:V66">(1-$P66)*TRANSPOSE($F$2:$F$7)</f>
        <v>0</v>
      </c>
      <c r="R66" s="240">
        <v>0</v>
      </c>
      <c r="S66" s="240">
        <v>0</v>
      </c>
      <c r="T66" s="240">
        <v>0</v>
      </c>
      <c r="U66" s="240">
        <v>0</v>
      </c>
      <c r="V66" s="240">
        <v>0</v>
      </c>
      <c r="W66" s="242">
        <f t="array" ref="W66:AA66">$P66*TRANSPOSE($F$8:$F$12)</f>
        <v>0</v>
      </c>
      <c r="X66" s="242">
        <v>0</v>
      </c>
      <c r="Y66" s="242">
        <v>0</v>
      </c>
      <c r="Z66" s="242">
        <v>0</v>
      </c>
      <c r="AA66" s="242">
        <v>0</v>
      </c>
    </row>
    <row r="67" spans="16:27" ht="13">
      <c r="P67" s="239">
        <v>0.64</v>
      </c>
      <c r="Q67" s="240">
        <f t="array" ref="Q67:V67">(1-$P67)*TRANSPOSE($F$2:$F$7)</f>
        <v>0</v>
      </c>
      <c r="R67" s="240">
        <v>0</v>
      </c>
      <c r="S67" s="240">
        <v>0</v>
      </c>
      <c r="T67" s="240">
        <v>0</v>
      </c>
      <c r="U67" s="240">
        <v>0</v>
      </c>
      <c r="V67" s="240">
        <v>0</v>
      </c>
      <c r="W67" s="242">
        <f t="array" ref="W67:AA67">$P67*TRANSPOSE($F$8:$F$12)</f>
        <v>0</v>
      </c>
      <c r="X67" s="242">
        <v>0</v>
      </c>
      <c r="Y67" s="242">
        <v>0</v>
      </c>
      <c r="Z67" s="242">
        <v>0</v>
      </c>
      <c r="AA67" s="242">
        <v>0</v>
      </c>
    </row>
    <row r="68" spans="16:27" ht="13">
      <c r="P68" s="239">
        <v>0.65</v>
      </c>
      <c r="Q68" s="240">
        <f t="array" ref="Q68:V68">(1-$P68)*TRANSPOSE($F$2:$F$7)</f>
        <v>0</v>
      </c>
      <c r="R68" s="240">
        <v>0</v>
      </c>
      <c r="S68" s="240">
        <v>0</v>
      </c>
      <c r="T68" s="240">
        <v>0</v>
      </c>
      <c r="U68" s="240">
        <v>0</v>
      </c>
      <c r="V68" s="240">
        <v>0</v>
      </c>
      <c r="W68" s="242">
        <f t="array" ref="W68:AA68">$P68*TRANSPOSE($F$8:$F$12)</f>
        <v>0</v>
      </c>
      <c r="X68" s="242">
        <v>0</v>
      </c>
      <c r="Y68" s="242">
        <v>0</v>
      </c>
      <c r="Z68" s="242">
        <v>0</v>
      </c>
      <c r="AA68" s="242">
        <v>0</v>
      </c>
    </row>
    <row r="69" spans="16:27" ht="13">
      <c r="P69" s="239">
        <v>0.66</v>
      </c>
      <c r="Q69" s="240">
        <f t="array" ref="Q69:V69">(1-$P69)*TRANSPOSE($F$2:$F$7)</f>
        <v>0</v>
      </c>
      <c r="R69" s="240">
        <v>0</v>
      </c>
      <c r="S69" s="240">
        <v>0</v>
      </c>
      <c r="T69" s="240">
        <v>0</v>
      </c>
      <c r="U69" s="240">
        <v>0</v>
      </c>
      <c r="V69" s="240">
        <v>0</v>
      </c>
      <c r="W69" s="242">
        <f t="array" ref="W69:AA69">$P69*TRANSPOSE($F$8:$F$12)</f>
        <v>0</v>
      </c>
      <c r="X69" s="242">
        <v>0</v>
      </c>
      <c r="Y69" s="242">
        <v>0</v>
      </c>
      <c r="Z69" s="242">
        <v>0</v>
      </c>
      <c r="AA69" s="242">
        <v>0</v>
      </c>
    </row>
    <row r="70" spans="16:27" ht="13">
      <c r="P70" s="239">
        <v>0.67</v>
      </c>
      <c r="Q70" s="240">
        <f t="array" ref="Q70:V70">(1-$P70)*TRANSPOSE($F$2:$F$7)</f>
        <v>0</v>
      </c>
      <c r="R70" s="240">
        <v>0</v>
      </c>
      <c r="S70" s="240">
        <v>0</v>
      </c>
      <c r="T70" s="240">
        <v>0</v>
      </c>
      <c r="U70" s="240">
        <v>0</v>
      </c>
      <c r="V70" s="240">
        <v>0</v>
      </c>
      <c r="W70" s="242">
        <f t="array" ref="W70:AA70">$P70*TRANSPOSE($F$8:$F$12)</f>
        <v>0</v>
      </c>
      <c r="X70" s="242">
        <v>0</v>
      </c>
      <c r="Y70" s="242">
        <v>0</v>
      </c>
      <c r="Z70" s="242">
        <v>0</v>
      </c>
      <c r="AA70" s="242">
        <v>0</v>
      </c>
    </row>
    <row r="71" spans="16:27" ht="13">
      <c r="P71" s="239">
        <v>0.68</v>
      </c>
      <c r="Q71" s="240">
        <f t="array" ref="Q71:V71">(1-$P71)*TRANSPOSE($F$2:$F$7)</f>
        <v>0</v>
      </c>
      <c r="R71" s="240">
        <v>0</v>
      </c>
      <c r="S71" s="240">
        <v>0</v>
      </c>
      <c r="T71" s="240">
        <v>0</v>
      </c>
      <c r="U71" s="240">
        <v>0</v>
      </c>
      <c r="V71" s="240">
        <v>0</v>
      </c>
      <c r="W71" s="242">
        <f t="array" ref="W71:AA71">$P71*TRANSPOSE($F$8:$F$12)</f>
        <v>0</v>
      </c>
      <c r="X71" s="242">
        <v>0</v>
      </c>
      <c r="Y71" s="242">
        <v>0</v>
      </c>
      <c r="Z71" s="242">
        <v>0</v>
      </c>
      <c r="AA71" s="242">
        <v>0</v>
      </c>
    </row>
    <row r="72" spans="16:27" ht="13">
      <c r="P72" s="239">
        <v>0.69</v>
      </c>
      <c r="Q72" s="240">
        <f t="array" ref="Q72:V72">(1-$P72)*TRANSPOSE($F$2:$F$7)</f>
        <v>0</v>
      </c>
      <c r="R72" s="240">
        <v>0</v>
      </c>
      <c r="S72" s="240">
        <v>0</v>
      </c>
      <c r="T72" s="240">
        <v>0</v>
      </c>
      <c r="U72" s="240">
        <v>0</v>
      </c>
      <c r="V72" s="240">
        <v>0</v>
      </c>
      <c r="W72" s="242">
        <f t="array" ref="W72:AA72">$P72*TRANSPOSE($F$8:$F$12)</f>
        <v>0</v>
      </c>
      <c r="X72" s="242">
        <v>0</v>
      </c>
      <c r="Y72" s="242">
        <v>0</v>
      </c>
      <c r="Z72" s="242">
        <v>0</v>
      </c>
      <c r="AA72" s="242">
        <v>0</v>
      </c>
    </row>
    <row r="73" spans="16:27" ht="13">
      <c r="P73" s="239">
        <v>0.7</v>
      </c>
      <c r="Q73" s="240">
        <f t="array" ref="Q73:V73">(1-$P73)*TRANSPOSE($F$2:$F$7)</f>
        <v>0</v>
      </c>
      <c r="R73" s="240">
        <v>0</v>
      </c>
      <c r="S73" s="240">
        <v>0</v>
      </c>
      <c r="T73" s="240">
        <v>0</v>
      </c>
      <c r="U73" s="240">
        <v>0</v>
      </c>
      <c r="V73" s="240">
        <v>0</v>
      </c>
      <c r="W73" s="242">
        <f t="array" ref="W73:AA73">$P73*TRANSPOSE($F$8:$F$12)</f>
        <v>0</v>
      </c>
      <c r="X73" s="242">
        <v>0</v>
      </c>
      <c r="Y73" s="242">
        <v>0</v>
      </c>
      <c r="Z73" s="242">
        <v>0</v>
      </c>
      <c r="AA73" s="242">
        <v>0</v>
      </c>
    </row>
    <row r="74" spans="16:27" ht="13">
      <c r="P74" s="239">
        <v>0.71</v>
      </c>
      <c r="Q74" s="240">
        <f t="array" ref="Q74:V74">(1-$P74)*TRANSPOSE($F$2:$F$7)</f>
        <v>0</v>
      </c>
      <c r="R74" s="240">
        <v>0</v>
      </c>
      <c r="S74" s="240">
        <v>0</v>
      </c>
      <c r="T74" s="240">
        <v>0</v>
      </c>
      <c r="U74" s="240">
        <v>0</v>
      </c>
      <c r="V74" s="240">
        <v>0</v>
      </c>
      <c r="W74" s="242">
        <f t="array" ref="W74:AA74">$P74*TRANSPOSE($F$8:$F$12)</f>
        <v>0</v>
      </c>
      <c r="X74" s="242">
        <v>0</v>
      </c>
      <c r="Y74" s="242">
        <v>0</v>
      </c>
      <c r="Z74" s="242">
        <v>0</v>
      </c>
      <c r="AA74" s="242">
        <v>0</v>
      </c>
    </row>
    <row r="75" spans="16:27" ht="13">
      <c r="P75" s="239">
        <v>0.72</v>
      </c>
      <c r="Q75" s="240">
        <f t="array" ref="Q75:V75">(1-$P75)*TRANSPOSE($F$2:$F$7)</f>
        <v>0</v>
      </c>
      <c r="R75" s="240">
        <v>0</v>
      </c>
      <c r="S75" s="240">
        <v>0</v>
      </c>
      <c r="T75" s="240">
        <v>0</v>
      </c>
      <c r="U75" s="240">
        <v>0</v>
      </c>
      <c r="V75" s="240">
        <v>0</v>
      </c>
      <c r="W75" s="242">
        <f t="array" ref="W75:AA75">$P75*TRANSPOSE($F$8:$F$12)</f>
        <v>0</v>
      </c>
      <c r="X75" s="242">
        <v>0</v>
      </c>
      <c r="Y75" s="242">
        <v>0</v>
      </c>
      <c r="Z75" s="242">
        <v>0</v>
      </c>
      <c r="AA75" s="242">
        <v>0</v>
      </c>
    </row>
    <row r="76" spans="16:27" ht="13">
      <c r="P76" s="239">
        <v>0.73</v>
      </c>
      <c r="Q76" s="240">
        <f t="array" ref="Q76:V76">(1-$P76)*TRANSPOSE($F$2:$F$7)</f>
        <v>0</v>
      </c>
      <c r="R76" s="240">
        <v>0</v>
      </c>
      <c r="S76" s="240">
        <v>0</v>
      </c>
      <c r="T76" s="240">
        <v>0</v>
      </c>
      <c r="U76" s="240">
        <v>0</v>
      </c>
      <c r="V76" s="240">
        <v>0</v>
      </c>
      <c r="W76" s="242">
        <f t="array" ref="W76:AA76">$P76*TRANSPOSE($F$8:$F$12)</f>
        <v>0</v>
      </c>
      <c r="X76" s="242">
        <v>0</v>
      </c>
      <c r="Y76" s="242">
        <v>0</v>
      </c>
      <c r="Z76" s="242">
        <v>0</v>
      </c>
      <c r="AA76" s="242">
        <v>0</v>
      </c>
    </row>
    <row r="77" spans="16:27" ht="13">
      <c r="P77" s="239">
        <v>0.74</v>
      </c>
      <c r="Q77" s="240">
        <f t="array" ref="Q77:V77">(1-$P77)*TRANSPOSE($F$2:$F$7)</f>
        <v>0</v>
      </c>
      <c r="R77" s="240">
        <v>0</v>
      </c>
      <c r="S77" s="240">
        <v>0</v>
      </c>
      <c r="T77" s="240">
        <v>0</v>
      </c>
      <c r="U77" s="240">
        <v>0</v>
      </c>
      <c r="V77" s="240">
        <v>0</v>
      </c>
      <c r="W77" s="242">
        <f t="array" ref="W77:AA77">$P77*TRANSPOSE($F$8:$F$12)</f>
        <v>0</v>
      </c>
      <c r="X77" s="242">
        <v>0</v>
      </c>
      <c r="Y77" s="242">
        <v>0</v>
      </c>
      <c r="Z77" s="242">
        <v>0</v>
      </c>
      <c r="AA77" s="242">
        <v>0</v>
      </c>
    </row>
    <row r="78" spans="16:27" ht="13">
      <c r="P78" s="239">
        <v>0.75</v>
      </c>
      <c r="Q78" s="240">
        <f t="array" ref="Q78:V78">(1-$P78)*TRANSPOSE($F$2:$F$7)</f>
        <v>0</v>
      </c>
      <c r="R78" s="240">
        <v>0</v>
      </c>
      <c r="S78" s="240">
        <v>0</v>
      </c>
      <c r="T78" s="240">
        <v>0</v>
      </c>
      <c r="U78" s="240">
        <v>0</v>
      </c>
      <c r="V78" s="240">
        <v>0</v>
      </c>
      <c r="W78" s="242">
        <f t="array" ref="W78:AA78">$P78*TRANSPOSE($F$8:$F$12)</f>
        <v>0</v>
      </c>
      <c r="X78" s="242">
        <v>0</v>
      </c>
      <c r="Y78" s="242">
        <v>0</v>
      </c>
      <c r="Z78" s="242">
        <v>0</v>
      </c>
      <c r="AA78" s="242">
        <v>0</v>
      </c>
    </row>
    <row r="79" spans="16:27" ht="13">
      <c r="P79" s="239">
        <v>0.76</v>
      </c>
      <c r="Q79" s="240">
        <f t="array" ref="Q79:V79">(1-$P79)*TRANSPOSE($F$2:$F$7)</f>
        <v>0</v>
      </c>
      <c r="R79" s="240">
        <v>0</v>
      </c>
      <c r="S79" s="240">
        <v>0</v>
      </c>
      <c r="T79" s="240">
        <v>0</v>
      </c>
      <c r="U79" s="240">
        <v>0</v>
      </c>
      <c r="V79" s="240">
        <v>0</v>
      </c>
      <c r="W79" s="242">
        <f t="array" ref="W79:AA79">$P79*TRANSPOSE($F$8:$F$12)</f>
        <v>0</v>
      </c>
      <c r="X79" s="242">
        <v>0</v>
      </c>
      <c r="Y79" s="242">
        <v>0</v>
      </c>
      <c r="Z79" s="242">
        <v>0</v>
      </c>
      <c r="AA79" s="242">
        <v>0</v>
      </c>
    </row>
    <row r="80" spans="16:27" ht="13">
      <c r="P80" s="239">
        <v>0.77</v>
      </c>
      <c r="Q80" s="240">
        <f t="array" ref="Q80:V80">(1-$P80)*TRANSPOSE($F$2:$F$7)</f>
        <v>0</v>
      </c>
      <c r="R80" s="240">
        <v>0</v>
      </c>
      <c r="S80" s="240">
        <v>0</v>
      </c>
      <c r="T80" s="240">
        <v>0</v>
      </c>
      <c r="U80" s="240">
        <v>0</v>
      </c>
      <c r="V80" s="240">
        <v>0</v>
      </c>
      <c r="W80" s="242">
        <f t="array" ref="W80:AA80">$P80*TRANSPOSE($F$8:$F$12)</f>
        <v>0</v>
      </c>
      <c r="X80" s="242">
        <v>0</v>
      </c>
      <c r="Y80" s="242">
        <v>0</v>
      </c>
      <c r="Z80" s="242">
        <v>0</v>
      </c>
      <c r="AA80" s="242">
        <v>0</v>
      </c>
    </row>
    <row r="81" spans="16:27" ht="13">
      <c r="P81" s="239">
        <v>0.78</v>
      </c>
      <c r="Q81" s="240">
        <f t="array" ref="Q81:V81">(1-$P81)*TRANSPOSE($F$2:$F$7)</f>
        <v>0</v>
      </c>
      <c r="R81" s="240">
        <v>0</v>
      </c>
      <c r="S81" s="240">
        <v>0</v>
      </c>
      <c r="T81" s="240">
        <v>0</v>
      </c>
      <c r="U81" s="240">
        <v>0</v>
      </c>
      <c r="V81" s="240">
        <v>0</v>
      </c>
      <c r="W81" s="242">
        <f t="array" ref="W81:AA81">$P81*TRANSPOSE($F$8:$F$12)</f>
        <v>0</v>
      </c>
      <c r="X81" s="242">
        <v>0</v>
      </c>
      <c r="Y81" s="242">
        <v>0</v>
      </c>
      <c r="Z81" s="242">
        <v>0</v>
      </c>
      <c r="AA81" s="242">
        <v>0</v>
      </c>
    </row>
    <row r="82" spans="16:27" ht="13">
      <c r="P82" s="239">
        <v>0.79</v>
      </c>
      <c r="Q82" s="240">
        <f t="array" ref="Q82:V82">(1-$P82)*TRANSPOSE($F$2:$F$7)</f>
        <v>0</v>
      </c>
      <c r="R82" s="240">
        <v>0</v>
      </c>
      <c r="S82" s="240">
        <v>0</v>
      </c>
      <c r="T82" s="240">
        <v>0</v>
      </c>
      <c r="U82" s="240">
        <v>0</v>
      </c>
      <c r="V82" s="240">
        <v>0</v>
      </c>
      <c r="W82" s="242">
        <f t="array" ref="W82:AA82">$P82*TRANSPOSE($F$8:$F$12)</f>
        <v>0</v>
      </c>
      <c r="X82" s="242">
        <v>0</v>
      </c>
      <c r="Y82" s="242">
        <v>0</v>
      </c>
      <c r="Z82" s="242">
        <v>0</v>
      </c>
      <c r="AA82" s="242">
        <v>0</v>
      </c>
    </row>
    <row r="83" spans="16:27" ht="13">
      <c r="P83" s="239">
        <v>0.8</v>
      </c>
      <c r="Q83" s="240">
        <f t="array" ref="Q83:V83">(1-$P83)*TRANSPOSE($F$2:$F$7)</f>
        <v>0</v>
      </c>
      <c r="R83" s="240">
        <v>0</v>
      </c>
      <c r="S83" s="240">
        <v>0</v>
      </c>
      <c r="T83" s="240">
        <v>0</v>
      </c>
      <c r="U83" s="240">
        <v>0</v>
      </c>
      <c r="V83" s="240">
        <v>0</v>
      </c>
      <c r="W83" s="242">
        <f t="array" ref="W83:AA83">$P83*TRANSPOSE($F$8:$F$12)</f>
        <v>0</v>
      </c>
      <c r="X83" s="242">
        <v>0</v>
      </c>
      <c r="Y83" s="242">
        <v>0</v>
      </c>
      <c r="Z83" s="242">
        <v>0</v>
      </c>
      <c r="AA83" s="242">
        <v>0</v>
      </c>
    </row>
    <row r="84" spans="16:27" ht="13">
      <c r="P84" s="239">
        <v>0.81</v>
      </c>
      <c r="Q84" s="240">
        <f t="array" ref="Q84:V84">(1-$P84)*TRANSPOSE($F$2:$F$7)</f>
        <v>0</v>
      </c>
      <c r="R84" s="240">
        <v>0</v>
      </c>
      <c r="S84" s="240">
        <v>0</v>
      </c>
      <c r="T84" s="240">
        <v>0</v>
      </c>
      <c r="U84" s="240">
        <v>0</v>
      </c>
      <c r="V84" s="240">
        <v>0</v>
      </c>
      <c r="W84" s="242">
        <f t="array" ref="W84:AA84">$P84*TRANSPOSE($F$8:$F$12)</f>
        <v>0</v>
      </c>
      <c r="X84" s="242">
        <v>0</v>
      </c>
      <c r="Y84" s="242">
        <v>0</v>
      </c>
      <c r="Z84" s="242">
        <v>0</v>
      </c>
      <c r="AA84" s="242">
        <v>0</v>
      </c>
    </row>
    <row r="85" spans="16:27" ht="13">
      <c r="P85" s="239">
        <v>0.82</v>
      </c>
      <c r="Q85" s="240">
        <f t="array" ref="Q85:V85">(1-$P85)*TRANSPOSE($F$2:$F$7)</f>
        <v>0</v>
      </c>
      <c r="R85" s="240">
        <v>0</v>
      </c>
      <c r="S85" s="240">
        <v>0</v>
      </c>
      <c r="T85" s="240">
        <v>0</v>
      </c>
      <c r="U85" s="240">
        <v>0</v>
      </c>
      <c r="V85" s="240">
        <v>0</v>
      </c>
      <c r="W85" s="242">
        <f t="array" ref="W85:AA85">$P85*TRANSPOSE($F$8:$F$12)</f>
        <v>0</v>
      </c>
      <c r="X85" s="242">
        <v>0</v>
      </c>
      <c r="Y85" s="242">
        <v>0</v>
      </c>
      <c r="Z85" s="242">
        <v>0</v>
      </c>
      <c r="AA85" s="242">
        <v>0</v>
      </c>
    </row>
    <row r="86" spans="16:27" ht="13">
      <c r="P86" s="239">
        <v>0.83</v>
      </c>
      <c r="Q86" s="240">
        <f t="array" ref="Q86:V86">(1-$P86)*TRANSPOSE($F$2:$F$7)</f>
        <v>0</v>
      </c>
      <c r="R86" s="240">
        <v>0</v>
      </c>
      <c r="S86" s="240">
        <v>0</v>
      </c>
      <c r="T86" s="240">
        <v>0</v>
      </c>
      <c r="U86" s="240">
        <v>0</v>
      </c>
      <c r="V86" s="240">
        <v>0</v>
      </c>
      <c r="W86" s="242">
        <f t="array" ref="W86:AA86">$P86*TRANSPOSE($F$8:$F$12)</f>
        <v>0</v>
      </c>
      <c r="X86" s="242">
        <v>0</v>
      </c>
      <c r="Y86" s="242">
        <v>0</v>
      </c>
      <c r="Z86" s="242">
        <v>0</v>
      </c>
      <c r="AA86" s="242">
        <v>0</v>
      </c>
    </row>
    <row r="87" spans="16:27" ht="13">
      <c r="P87" s="239">
        <v>0.84</v>
      </c>
      <c r="Q87" s="240">
        <f t="array" ref="Q87:V87">(1-$P87)*TRANSPOSE($F$2:$F$7)</f>
        <v>0</v>
      </c>
      <c r="R87" s="240">
        <v>0</v>
      </c>
      <c r="S87" s="240">
        <v>0</v>
      </c>
      <c r="T87" s="240">
        <v>0</v>
      </c>
      <c r="U87" s="240">
        <v>0</v>
      </c>
      <c r="V87" s="240">
        <v>0</v>
      </c>
      <c r="W87" s="242">
        <f t="array" ref="W87:AA87">$P87*TRANSPOSE($F$8:$F$12)</f>
        <v>0</v>
      </c>
      <c r="X87" s="242">
        <v>0</v>
      </c>
      <c r="Y87" s="242">
        <v>0</v>
      </c>
      <c r="Z87" s="242">
        <v>0</v>
      </c>
      <c r="AA87" s="242">
        <v>0</v>
      </c>
    </row>
    <row r="88" spans="16:27" ht="13">
      <c r="P88" s="239">
        <v>0.85</v>
      </c>
      <c r="Q88" s="240">
        <f t="array" ref="Q88:V88">(1-$P88)*TRANSPOSE($F$2:$F$7)</f>
        <v>0</v>
      </c>
      <c r="R88" s="240">
        <v>0</v>
      </c>
      <c r="S88" s="240">
        <v>0</v>
      </c>
      <c r="T88" s="240">
        <v>0</v>
      </c>
      <c r="U88" s="240">
        <v>0</v>
      </c>
      <c r="V88" s="240">
        <v>0</v>
      </c>
      <c r="W88" s="242">
        <f t="array" ref="W88:AA88">$P88*TRANSPOSE($F$8:$F$12)</f>
        <v>0</v>
      </c>
      <c r="X88" s="242">
        <v>0</v>
      </c>
      <c r="Y88" s="242">
        <v>0</v>
      </c>
      <c r="Z88" s="242">
        <v>0</v>
      </c>
      <c r="AA88" s="242">
        <v>0</v>
      </c>
    </row>
    <row r="89" spans="16:27" ht="13">
      <c r="P89" s="239">
        <v>0.86</v>
      </c>
      <c r="Q89" s="240">
        <f t="array" ref="Q89:V89">(1-$P89)*TRANSPOSE($F$2:$F$7)</f>
        <v>0</v>
      </c>
      <c r="R89" s="240">
        <v>0</v>
      </c>
      <c r="S89" s="240">
        <v>0</v>
      </c>
      <c r="T89" s="240">
        <v>0</v>
      </c>
      <c r="U89" s="240">
        <v>0</v>
      </c>
      <c r="V89" s="240">
        <v>0</v>
      </c>
      <c r="W89" s="242">
        <f t="array" ref="W89:AA89">$P89*TRANSPOSE($F$8:$F$12)</f>
        <v>0</v>
      </c>
      <c r="X89" s="242">
        <v>0</v>
      </c>
      <c r="Y89" s="242">
        <v>0</v>
      </c>
      <c r="Z89" s="242">
        <v>0</v>
      </c>
      <c r="AA89" s="242">
        <v>0</v>
      </c>
    </row>
    <row r="90" spans="16:27" ht="13">
      <c r="P90" s="239">
        <v>0.87</v>
      </c>
      <c r="Q90" s="240">
        <f t="array" ref="Q90:V90">(1-$P90)*TRANSPOSE($F$2:$F$7)</f>
        <v>0</v>
      </c>
      <c r="R90" s="240">
        <v>0</v>
      </c>
      <c r="S90" s="240">
        <v>0</v>
      </c>
      <c r="T90" s="240">
        <v>0</v>
      </c>
      <c r="U90" s="240">
        <v>0</v>
      </c>
      <c r="V90" s="240">
        <v>0</v>
      </c>
      <c r="W90" s="242">
        <f t="array" ref="W90:AA90">$P90*TRANSPOSE($F$8:$F$12)</f>
        <v>0</v>
      </c>
      <c r="X90" s="242">
        <v>0</v>
      </c>
      <c r="Y90" s="242">
        <v>0</v>
      </c>
      <c r="Z90" s="242">
        <v>0</v>
      </c>
      <c r="AA90" s="242">
        <v>0</v>
      </c>
    </row>
    <row r="91" spans="16:27" ht="13">
      <c r="P91" s="239">
        <v>0.88</v>
      </c>
      <c r="Q91" s="240">
        <f t="array" ref="Q91:V91">(1-$P91)*TRANSPOSE($F$2:$F$7)</f>
        <v>0</v>
      </c>
      <c r="R91" s="240">
        <v>0</v>
      </c>
      <c r="S91" s="240">
        <v>0</v>
      </c>
      <c r="T91" s="240">
        <v>0</v>
      </c>
      <c r="U91" s="240">
        <v>0</v>
      </c>
      <c r="V91" s="240">
        <v>0</v>
      </c>
      <c r="W91" s="242">
        <f t="array" ref="W91:AA91">$P91*TRANSPOSE($F$8:$F$12)</f>
        <v>0</v>
      </c>
      <c r="X91" s="242">
        <v>0</v>
      </c>
      <c r="Y91" s="242">
        <v>0</v>
      </c>
      <c r="Z91" s="242">
        <v>0</v>
      </c>
      <c r="AA91" s="242">
        <v>0</v>
      </c>
    </row>
    <row r="92" spans="16:27" ht="13">
      <c r="P92" s="239">
        <v>0.89</v>
      </c>
      <c r="Q92" s="240">
        <f t="array" ref="Q92:V92">(1-$P92)*TRANSPOSE($F$2:$F$7)</f>
        <v>0</v>
      </c>
      <c r="R92" s="240">
        <v>0</v>
      </c>
      <c r="S92" s="240">
        <v>0</v>
      </c>
      <c r="T92" s="240">
        <v>0</v>
      </c>
      <c r="U92" s="240">
        <v>0</v>
      </c>
      <c r="V92" s="240">
        <v>0</v>
      </c>
      <c r="W92" s="242">
        <f t="array" ref="W92:AA92">$P92*TRANSPOSE($F$8:$F$12)</f>
        <v>0</v>
      </c>
      <c r="X92" s="242">
        <v>0</v>
      </c>
      <c r="Y92" s="242">
        <v>0</v>
      </c>
      <c r="Z92" s="242">
        <v>0</v>
      </c>
      <c r="AA92" s="242">
        <v>0</v>
      </c>
    </row>
    <row r="93" spans="16:27" ht="13">
      <c r="P93" s="239">
        <v>0.9</v>
      </c>
      <c r="Q93" s="240">
        <f t="array" ref="Q93:V93">(1-$P93)*TRANSPOSE($F$2:$F$7)</f>
        <v>0</v>
      </c>
      <c r="R93" s="240">
        <v>0</v>
      </c>
      <c r="S93" s="240">
        <v>0</v>
      </c>
      <c r="T93" s="240">
        <v>0</v>
      </c>
      <c r="U93" s="240">
        <v>0</v>
      </c>
      <c r="V93" s="240">
        <v>0</v>
      </c>
      <c r="W93" s="242">
        <f t="array" ref="W93:AA93">$P93*TRANSPOSE($F$8:$F$12)</f>
        <v>0</v>
      </c>
      <c r="X93" s="242">
        <v>0</v>
      </c>
      <c r="Y93" s="242">
        <v>0</v>
      </c>
      <c r="Z93" s="242">
        <v>0</v>
      </c>
      <c r="AA93" s="242">
        <v>0</v>
      </c>
    </row>
    <row r="94" spans="16:27" ht="13">
      <c r="P94" s="239">
        <v>0.91</v>
      </c>
      <c r="Q94" s="240">
        <f t="array" ref="Q94:V94">(1-$P94)*TRANSPOSE($F$2:$F$7)</f>
        <v>0</v>
      </c>
      <c r="R94" s="240">
        <v>0</v>
      </c>
      <c r="S94" s="240">
        <v>0</v>
      </c>
      <c r="T94" s="240">
        <v>0</v>
      </c>
      <c r="U94" s="240">
        <v>0</v>
      </c>
      <c r="V94" s="240">
        <v>0</v>
      </c>
      <c r="W94" s="242">
        <f t="array" ref="W94:AA94">$P94*TRANSPOSE($F$8:$F$12)</f>
        <v>0</v>
      </c>
      <c r="X94" s="242">
        <v>0</v>
      </c>
      <c r="Y94" s="242">
        <v>0</v>
      </c>
      <c r="Z94" s="242">
        <v>0</v>
      </c>
      <c r="AA94" s="242">
        <v>0</v>
      </c>
    </row>
    <row r="95" spans="16:27" ht="13">
      <c r="P95" s="239">
        <v>0.92</v>
      </c>
      <c r="Q95" s="240">
        <f t="array" ref="Q95:V95">(1-$P95)*TRANSPOSE($F$2:$F$7)</f>
        <v>0</v>
      </c>
      <c r="R95" s="240">
        <v>0</v>
      </c>
      <c r="S95" s="240">
        <v>0</v>
      </c>
      <c r="T95" s="240">
        <v>0</v>
      </c>
      <c r="U95" s="240">
        <v>0</v>
      </c>
      <c r="V95" s="240">
        <v>0</v>
      </c>
      <c r="W95" s="242">
        <f t="array" ref="W95:AA95">$P95*TRANSPOSE($F$8:$F$12)</f>
        <v>0</v>
      </c>
      <c r="X95" s="242">
        <v>0</v>
      </c>
      <c r="Y95" s="242">
        <v>0</v>
      </c>
      <c r="Z95" s="242">
        <v>0</v>
      </c>
      <c r="AA95" s="242">
        <v>0</v>
      </c>
    </row>
    <row r="96" spans="16:27" ht="13">
      <c r="P96" s="239">
        <v>0.93</v>
      </c>
      <c r="Q96" s="240">
        <f t="array" ref="Q96:V96">(1-$P96)*TRANSPOSE($F$2:$F$7)</f>
        <v>0</v>
      </c>
      <c r="R96" s="240">
        <v>0</v>
      </c>
      <c r="S96" s="240">
        <v>0</v>
      </c>
      <c r="T96" s="240">
        <v>0</v>
      </c>
      <c r="U96" s="240">
        <v>0</v>
      </c>
      <c r="V96" s="240">
        <v>0</v>
      </c>
      <c r="W96" s="242">
        <f t="array" ref="W96:AA96">$P96*TRANSPOSE($F$8:$F$12)</f>
        <v>0</v>
      </c>
      <c r="X96" s="242">
        <v>0</v>
      </c>
      <c r="Y96" s="242">
        <v>0</v>
      </c>
      <c r="Z96" s="242">
        <v>0</v>
      </c>
      <c r="AA96" s="242">
        <v>0</v>
      </c>
    </row>
    <row r="97" spans="16:27" ht="13">
      <c r="P97" s="239">
        <v>0.94</v>
      </c>
      <c r="Q97" s="240">
        <f t="array" ref="Q97:V97">(1-$P97)*TRANSPOSE($F$2:$F$7)</f>
        <v>0</v>
      </c>
      <c r="R97" s="240">
        <v>0</v>
      </c>
      <c r="S97" s="240">
        <v>0</v>
      </c>
      <c r="T97" s="240">
        <v>0</v>
      </c>
      <c r="U97" s="240">
        <v>0</v>
      </c>
      <c r="V97" s="240">
        <v>0</v>
      </c>
      <c r="W97" s="242">
        <f t="array" ref="W97:AA97">$P97*TRANSPOSE($F$8:$F$12)</f>
        <v>0</v>
      </c>
      <c r="X97" s="242">
        <v>0</v>
      </c>
      <c r="Y97" s="242">
        <v>0</v>
      </c>
      <c r="Z97" s="242">
        <v>0</v>
      </c>
      <c r="AA97" s="242">
        <v>0</v>
      </c>
    </row>
    <row r="98" spans="16:27" ht="13">
      <c r="P98" s="239">
        <v>0.95</v>
      </c>
      <c r="Q98" s="240">
        <f t="array" ref="Q98:V98">(1-$P98)*TRANSPOSE($F$2:$F$7)</f>
        <v>0</v>
      </c>
      <c r="R98" s="240">
        <v>0</v>
      </c>
      <c r="S98" s="240">
        <v>0</v>
      </c>
      <c r="T98" s="240">
        <v>0</v>
      </c>
      <c r="U98" s="240">
        <v>0</v>
      </c>
      <c r="V98" s="240">
        <v>0</v>
      </c>
      <c r="W98" s="242">
        <f t="array" ref="W98:AA98">$P98*TRANSPOSE($F$8:$F$12)</f>
        <v>0</v>
      </c>
      <c r="X98" s="242">
        <v>0</v>
      </c>
      <c r="Y98" s="242">
        <v>0</v>
      </c>
      <c r="Z98" s="242">
        <v>0</v>
      </c>
      <c r="AA98" s="242">
        <v>0</v>
      </c>
    </row>
    <row r="99" spans="16:27" ht="13">
      <c r="P99" s="239">
        <v>0.96</v>
      </c>
      <c r="Q99" s="240">
        <f t="array" ref="Q99:V99">(1-$P99)*TRANSPOSE($F$2:$F$7)</f>
        <v>0</v>
      </c>
      <c r="R99" s="240">
        <v>0</v>
      </c>
      <c r="S99" s="240">
        <v>0</v>
      </c>
      <c r="T99" s="240">
        <v>0</v>
      </c>
      <c r="U99" s="240">
        <v>0</v>
      </c>
      <c r="V99" s="240">
        <v>0</v>
      </c>
      <c r="W99" s="242">
        <f t="array" ref="W99:AA99">$P99*TRANSPOSE($F$8:$F$12)</f>
        <v>0</v>
      </c>
      <c r="X99" s="242">
        <v>0</v>
      </c>
      <c r="Y99" s="242">
        <v>0</v>
      </c>
      <c r="Z99" s="242">
        <v>0</v>
      </c>
      <c r="AA99" s="242">
        <v>0</v>
      </c>
    </row>
    <row r="100" spans="16:27" ht="13">
      <c r="P100" s="239">
        <v>0.97</v>
      </c>
      <c r="Q100" s="240">
        <f t="array" ref="Q100:V100">(1-$P100)*TRANSPOSE($F$2:$F$7)</f>
        <v>0</v>
      </c>
      <c r="R100" s="240">
        <v>0</v>
      </c>
      <c r="S100" s="240">
        <v>0</v>
      </c>
      <c r="T100" s="240">
        <v>0</v>
      </c>
      <c r="U100" s="240">
        <v>0</v>
      </c>
      <c r="V100" s="240">
        <v>0</v>
      </c>
      <c r="W100" s="242">
        <f t="array" ref="W100:AA100">$P100*TRANSPOSE($F$8:$F$12)</f>
        <v>0</v>
      </c>
      <c r="X100" s="242">
        <v>0</v>
      </c>
      <c r="Y100" s="242">
        <v>0</v>
      </c>
      <c r="Z100" s="242">
        <v>0</v>
      </c>
      <c r="AA100" s="242">
        <v>0</v>
      </c>
    </row>
    <row r="101" spans="16:27" ht="13">
      <c r="P101" s="239">
        <v>0.98</v>
      </c>
      <c r="Q101" s="240">
        <f t="array" ref="Q101:V101">(1-$P101)*TRANSPOSE($F$2:$F$7)</f>
        <v>0</v>
      </c>
      <c r="R101" s="240">
        <v>0</v>
      </c>
      <c r="S101" s="240">
        <v>0</v>
      </c>
      <c r="T101" s="240">
        <v>0</v>
      </c>
      <c r="U101" s="240">
        <v>0</v>
      </c>
      <c r="V101" s="240">
        <v>0</v>
      </c>
      <c r="W101" s="242">
        <f t="array" ref="W101:AA101">$P101*TRANSPOSE($F$8:$F$12)</f>
        <v>0</v>
      </c>
      <c r="X101" s="242">
        <v>0</v>
      </c>
      <c r="Y101" s="242">
        <v>0</v>
      </c>
      <c r="Z101" s="242">
        <v>0</v>
      </c>
      <c r="AA101" s="242">
        <v>0</v>
      </c>
    </row>
    <row r="102" spans="16:27" ht="13">
      <c r="P102" s="239">
        <v>0.99</v>
      </c>
      <c r="Q102" s="240">
        <f t="array" ref="Q102:V102">(1-$P102)*TRANSPOSE($F$2:$F$7)</f>
        <v>0</v>
      </c>
      <c r="R102" s="240">
        <v>0</v>
      </c>
      <c r="S102" s="240">
        <v>0</v>
      </c>
      <c r="T102" s="240">
        <v>0</v>
      </c>
      <c r="U102" s="240">
        <v>0</v>
      </c>
      <c r="V102" s="240">
        <v>0</v>
      </c>
      <c r="W102" s="242">
        <f t="array" ref="W102:AA102">$P102*TRANSPOSE($F$8:$F$12)</f>
        <v>0</v>
      </c>
      <c r="X102" s="242">
        <v>0</v>
      </c>
      <c r="Y102" s="242">
        <v>0</v>
      </c>
      <c r="Z102" s="242">
        <v>0</v>
      </c>
      <c r="AA102" s="242">
        <v>0</v>
      </c>
    </row>
    <row r="103" spans="16:27" ht="13">
      <c r="P103" s="239">
        <v>1</v>
      </c>
      <c r="Q103" s="240">
        <f t="array" ref="Q103:V103">(1-$P103)*TRANSPOSE($F$2:$F$7)</f>
        <v>0</v>
      </c>
      <c r="R103" s="240">
        <v>0</v>
      </c>
      <c r="S103" s="240">
        <v>0</v>
      </c>
      <c r="T103" s="240">
        <v>0</v>
      </c>
      <c r="U103" s="240">
        <v>0</v>
      </c>
      <c r="V103" s="240">
        <v>0</v>
      </c>
      <c r="W103" s="242">
        <f t="array" ref="W103:AA103">$P103*TRANSPOSE($F$8:$F$12)</f>
        <v>0</v>
      </c>
      <c r="X103" s="242">
        <v>0</v>
      </c>
      <c r="Y103" s="242">
        <v>0</v>
      </c>
      <c r="Z103" s="242">
        <v>0</v>
      </c>
      <c r="AA103" s="242">
        <v>0</v>
      </c>
    </row>
  </sheetData>
  <mergeCells count="3">
    <mergeCell ref="P1:AA1"/>
    <mergeCell ref="E2:E7"/>
    <mergeCell ref="E8:E12"/>
  </mergeCells>
  <pageMargins left="0.7" right="0.7" top="0.75" bottom="0.75" header="0.3" footer="0.3"/>
  <pageSetup orientation="portrait" verticalDpi="9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59999389629810485"/>
  </sheetPr>
  <dimension ref="A1:E16"/>
  <sheetViews>
    <sheetView zoomScale="160" zoomScaleNormal="160" workbookViewId="0">
      <selection sqref="A1:L1"/>
    </sheetView>
  </sheetViews>
  <sheetFormatPr defaultColWidth="8.90625" defaultRowHeight="14.5"/>
  <cols>
    <col min="1" max="1" width="37.1796875" style="226" customWidth="1"/>
    <col min="2" max="2" width="24.90625" style="226" customWidth="1"/>
    <col min="3" max="16384" width="8.90625" style="226"/>
  </cols>
  <sheetData>
    <row r="1" spans="1:5" ht="26" customHeight="1">
      <c r="A1" s="225" t="s">
        <v>7526</v>
      </c>
      <c r="B1" s="225" t="s">
        <v>7589</v>
      </c>
    </row>
    <row r="2" spans="1:5" ht="12.9" customHeight="1">
      <c r="A2" s="229" t="s">
        <v>7576</v>
      </c>
      <c r="B2" s="227">
        <v>2.642170071558669E-4</v>
      </c>
      <c r="D2" s="228"/>
    </row>
    <row r="3" spans="1:5" ht="12.9" customHeight="1">
      <c r="A3" s="229" t="s">
        <v>7577</v>
      </c>
      <c r="B3" s="227">
        <v>1.9636320124467692E-2</v>
      </c>
      <c r="D3" s="228"/>
    </row>
    <row r="4" spans="1:5" ht="12.9" customHeight="1">
      <c r="A4" s="229" t="s">
        <v>7578</v>
      </c>
      <c r="B4" s="227">
        <v>0.32344320827265149</v>
      </c>
    </row>
    <row r="5" spans="1:5" ht="12.9" customHeight="1">
      <c r="A5" s="229" t="s">
        <v>7579</v>
      </c>
      <c r="B5" s="227">
        <v>5.4352288058420697E-2</v>
      </c>
    </row>
    <row r="6" spans="1:5" ht="12.9" customHeight="1">
      <c r="A6" s="229" t="s">
        <v>7580</v>
      </c>
      <c r="B6" s="227">
        <v>7.6320392640520471E-2</v>
      </c>
    </row>
    <row r="7" spans="1:5" ht="12.9" customHeight="1">
      <c r="A7" s="229" t="s">
        <v>7581</v>
      </c>
      <c r="B7" s="227">
        <v>7.315794628056615E-3</v>
      </c>
    </row>
    <row r="8" spans="1:5" ht="12.9" customHeight="1">
      <c r="A8" s="229" t="s">
        <v>7582</v>
      </c>
      <c r="B8" s="227">
        <v>5.422642264970242E-2</v>
      </c>
    </row>
    <row r="9" spans="1:5" ht="12.9" customHeight="1">
      <c r="A9" s="229" t="s">
        <v>7583</v>
      </c>
      <c r="B9" s="227">
        <v>6.5554188801427382E-2</v>
      </c>
      <c r="D9" s="228"/>
    </row>
    <row r="10" spans="1:5" ht="12.9" customHeight="1">
      <c r="A10" s="229" t="s">
        <v>7584</v>
      </c>
      <c r="B10" s="227">
        <v>5.7108941488582081E-2</v>
      </c>
    </row>
    <row r="11" spans="1:5" ht="12.9" customHeight="1">
      <c r="A11" s="229" t="s">
        <v>7585</v>
      </c>
      <c r="B11" s="227">
        <v>1.4467570006269324E-2</v>
      </c>
    </row>
    <row r="12" spans="1:5" ht="12.9" customHeight="1">
      <c r="A12" s="229" t="s">
        <v>7586</v>
      </c>
      <c r="B12" s="227">
        <v>3.4012546021253892E-2</v>
      </c>
    </row>
    <row r="13" spans="1:5" ht="12.9" customHeight="1">
      <c r="A13" s="229" t="s">
        <v>7565</v>
      </c>
      <c r="B13" s="227">
        <v>1.87861352736245E-2</v>
      </c>
      <c r="D13" s="228"/>
      <c r="E13" s="228"/>
    </row>
    <row r="14" spans="1:5" ht="12.9" customHeight="1">
      <c r="A14" s="229" t="s">
        <v>7587</v>
      </c>
      <c r="B14" s="227">
        <v>0.21498953650842081</v>
      </c>
      <c r="E14" s="228"/>
    </row>
    <row r="15" spans="1:5" ht="12.9" customHeight="1">
      <c r="A15" s="229" t="s">
        <v>7588</v>
      </c>
      <c r="B15" s="227">
        <v>5.9522438519446774E-2</v>
      </c>
      <c r="E15" s="228"/>
    </row>
    <row r="16" spans="1:5" ht="11.5" customHeight="1">
      <c r="B16" s="243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50"/>
  </sheetPr>
  <dimension ref="A1:R24"/>
  <sheetViews>
    <sheetView zoomScale="150" zoomScaleNormal="150" workbookViewId="0">
      <selection sqref="A1:L1"/>
    </sheetView>
  </sheetViews>
  <sheetFormatPr defaultColWidth="9.1796875" defaultRowHeight="12.5"/>
  <cols>
    <col min="1" max="1" width="25" style="7" customWidth="1"/>
    <col min="2" max="2" width="8.08984375" style="7" customWidth="1"/>
    <col min="3" max="3" width="7.90625" style="7" customWidth="1"/>
    <col min="4" max="4" width="7.26953125" style="7" customWidth="1"/>
    <col min="5" max="6" width="9.1796875" style="7"/>
    <col min="7" max="7" width="10.453125" style="7" customWidth="1"/>
    <col min="8" max="18" width="6.08984375" style="7" customWidth="1"/>
    <col min="19" max="16384" width="9.1796875" style="7"/>
  </cols>
  <sheetData>
    <row r="1" spans="1:18" ht="13">
      <c r="A1" s="14" t="s">
        <v>5</v>
      </c>
      <c r="B1" s="14" t="s">
        <v>8</v>
      </c>
      <c r="C1" s="15" t="s">
        <v>9</v>
      </c>
      <c r="D1" s="171" t="s">
        <v>7529</v>
      </c>
      <c r="G1" s="176" t="s">
        <v>7550</v>
      </c>
      <c r="H1" s="162" t="s">
        <v>7548</v>
      </c>
      <c r="I1" s="162" t="s">
        <v>7556</v>
      </c>
      <c r="J1" s="162" t="s">
        <v>7551</v>
      </c>
      <c r="K1" s="162" t="s">
        <v>7552</v>
      </c>
      <c r="L1" s="162" t="s">
        <v>1</v>
      </c>
      <c r="M1" s="162" t="s">
        <v>7549</v>
      </c>
      <c r="N1" s="162" t="s">
        <v>2</v>
      </c>
      <c r="O1" s="162" t="s">
        <v>3</v>
      </c>
      <c r="P1" s="162" t="s">
        <v>4</v>
      </c>
      <c r="Q1" s="162" t="s">
        <v>0</v>
      </c>
      <c r="R1" s="162" t="s">
        <v>7565</v>
      </c>
    </row>
    <row r="2" spans="1:18">
      <c r="A2" s="218" t="s">
        <v>7548</v>
      </c>
      <c r="B2" s="250">
        <v>1.9999999999999997E-2</v>
      </c>
      <c r="C2" s="250">
        <v>8.6802841878564838E-3</v>
      </c>
      <c r="D2" s="8"/>
      <c r="E2" s="9"/>
      <c r="G2" s="173" t="str">
        <f>A2</f>
        <v>Bofa ML Euro 0-1 anni</v>
      </c>
      <c r="H2" s="177">
        <f>$C2^2</f>
        <v>7.5347333581951296E-5</v>
      </c>
      <c r="I2" s="159">
        <v>8.4124644276232838E-5</v>
      </c>
      <c r="J2" s="159">
        <v>8.3378227761587219E-5</v>
      </c>
      <c r="K2" s="159">
        <v>7.1342984811048989E-5</v>
      </c>
      <c r="L2" s="159">
        <v>-1.7397430539505484E-4</v>
      </c>
      <c r="M2" s="159">
        <v>-6.1542754415924508E-5</v>
      </c>
      <c r="N2" s="159">
        <v>-3.320709539120861E-4</v>
      </c>
      <c r="O2" s="159">
        <v>-3.9257830681723089E-4</v>
      </c>
      <c r="P2" s="159">
        <v>-3.4189093623460018E-4</v>
      </c>
      <c r="Q2" s="159">
        <v>-3.3686116151572867E-4</v>
      </c>
      <c r="R2" s="159">
        <v>-2.6083403824869684E-4</v>
      </c>
    </row>
    <row r="3" spans="1:18">
      <c r="A3" s="218" t="s">
        <v>7556</v>
      </c>
      <c r="B3" s="250">
        <v>2.8999999999999998E-2</v>
      </c>
      <c r="C3" s="250">
        <v>1.6887831256428492E-2</v>
      </c>
      <c r="D3" s="8"/>
      <c r="E3" s="9"/>
      <c r="G3" s="173" t="str">
        <f t="shared" ref="G3:G12" si="0">A3</f>
        <v>Bofa ML Bond Euro 1-3 Y</v>
      </c>
      <c r="H3" s="159">
        <v>8.4124644276232838E-5</v>
      </c>
      <c r="I3" s="177">
        <f>$C3^2</f>
        <v>2.8519884454560312E-4</v>
      </c>
      <c r="J3" s="159">
        <v>5.2850668755217978E-4</v>
      </c>
      <c r="K3" s="159">
        <v>3.01066000602934E-4</v>
      </c>
      <c r="L3" s="159">
        <v>-1.9639821666575289E-6</v>
      </c>
      <c r="M3" s="159">
        <v>7.8226155743988811E-5</v>
      </c>
      <c r="N3" s="159">
        <v>-4.4277804605657772E-4</v>
      </c>
      <c r="O3" s="159">
        <v>-5.7545911297979539E-4</v>
      </c>
      <c r="P3" s="159">
        <v>-2.6389479667858002E-4</v>
      </c>
      <c r="Q3" s="159">
        <v>-5.1360835774285382E-4</v>
      </c>
      <c r="R3" s="159">
        <v>-5.485201342118151E-4</v>
      </c>
    </row>
    <row r="4" spans="1:18">
      <c r="A4" s="218" t="s">
        <v>7551</v>
      </c>
      <c r="B4" s="250">
        <v>3.2549999999999996E-2</v>
      </c>
      <c r="C4" s="250">
        <v>4.1687909670150132E-2</v>
      </c>
      <c r="D4" s="8"/>
      <c r="E4" s="9"/>
      <c r="G4" s="173" t="str">
        <f t="shared" si="0"/>
        <v>Bofa ML Obbl. Euro</v>
      </c>
      <c r="H4" s="159">
        <v>8.3378227761587219E-5</v>
      </c>
      <c r="I4" s="159">
        <v>5.2850668755217978E-4</v>
      </c>
      <c r="J4" s="177">
        <f>$C4^2</f>
        <v>1.7378818126665969E-3</v>
      </c>
      <c r="K4" s="159">
        <v>1.2112773431940916E-3</v>
      </c>
      <c r="L4" s="159">
        <v>4.3922155169080985E-4</v>
      </c>
      <c r="M4" s="159">
        <v>8.264597837064425E-4</v>
      </c>
      <c r="N4" s="159">
        <v>-3.6330969338229182E-4</v>
      </c>
      <c r="O4" s="159">
        <v>-3.3697726878285927E-4</v>
      </c>
      <c r="P4" s="159">
        <v>-2.3877627810028296E-4</v>
      </c>
      <c r="Q4" s="159">
        <v>-4.3200990416061765E-4</v>
      </c>
      <c r="R4" s="159">
        <v>-6.683191590757348E-4</v>
      </c>
    </row>
    <row r="5" spans="1:18">
      <c r="A5" s="218" t="s">
        <v>7552</v>
      </c>
      <c r="B5" s="250">
        <v>3.0122243259483601E-2</v>
      </c>
      <c r="C5" s="250">
        <v>6.9174632105611367E-2</v>
      </c>
      <c r="D5" s="8"/>
      <c r="E5" s="9"/>
      <c r="G5" s="173" t="str">
        <f t="shared" si="0"/>
        <v>Bofa ML Obbl. Globale</v>
      </c>
      <c r="H5" s="159">
        <v>7.1342984811048989E-5</v>
      </c>
      <c r="I5" s="159">
        <v>3.01066000602934E-4</v>
      </c>
      <c r="J5" s="159">
        <v>1.2112773431940916E-3</v>
      </c>
      <c r="K5" s="177">
        <f>$C5^2</f>
        <v>4.785129726946679E-3</v>
      </c>
      <c r="L5" s="159">
        <v>2.3664839029573343E-3</v>
      </c>
      <c r="M5" s="159">
        <v>2.5755328331092484E-3</v>
      </c>
      <c r="N5" s="159">
        <v>-2.3069931421341996E-3</v>
      </c>
      <c r="O5" s="159">
        <v>8.906134966288168E-4</v>
      </c>
      <c r="P5" s="159">
        <v>2.8093601501943477E-4</v>
      </c>
      <c r="Q5" s="159">
        <v>-1.945600832064914E-3</v>
      </c>
      <c r="R5" s="159">
        <v>-5.5598841386380465E-4</v>
      </c>
    </row>
    <row r="6" spans="1:18">
      <c r="A6" s="218" t="s">
        <v>1</v>
      </c>
      <c r="B6" s="250">
        <v>7.2999999999999995E-2</v>
      </c>
      <c r="C6" s="250">
        <v>0.11065840623996889</v>
      </c>
      <c r="D6" s="8"/>
      <c r="E6" s="9"/>
      <c r="G6" s="173" t="str">
        <f t="shared" si="0"/>
        <v>ML Global HY</v>
      </c>
      <c r="H6" s="159">
        <v>-1.7397430539505484E-4</v>
      </c>
      <c r="I6" s="159">
        <v>-1.9639821666575289E-6</v>
      </c>
      <c r="J6" s="159">
        <v>4.3922155169080985E-4</v>
      </c>
      <c r="K6" s="159">
        <v>2.3664839029573343E-3</v>
      </c>
      <c r="L6" s="177">
        <f>$C6^2</f>
        <v>1.2245282871569986E-2</v>
      </c>
      <c r="M6" s="159">
        <v>9.8359200393650717E-3</v>
      </c>
      <c r="N6" s="159">
        <v>1.0775571097061967E-2</v>
      </c>
      <c r="O6" s="159">
        <v>1.2850415910903659E-2</v>
      </c>
      <c r="P6" s="159">
        <v>1.094485755960278E-2</v>
      </c>
      <c r="Q6" s="159">
        <v>1.4937819936021265E-2</v>
      </c>
      <c r="R6" s="159">
        <v>1.1378504663431628E-2</v>
      </c>
    </row>
    <row r="7" spans="1:18">
      <c r="A7" s="218" t="s">
        <v>7549</v>
      </c>
      <c r="B7" s="250">
        <v>0.06</v>
      </c>
      <c r="C7" s="250">
        <v>0.12718801650172173</v>
      </c>
      <c r="D7" s="8"/>
      <c r="E7" s="9"/>
      <c r="G7" s="173" t="str">
        <f t="shared" si="0"/>
        <v>Bofa ML Obbl Emergente</v>
      </c>
      <c r="H7" s="159">
        <v>-6.1542754415924508E-5</v>
      </c>
      <c r="I7" s="159">
        <v>7.8226155743988811E-5</v>
      </c>
      <c r="J7" s="159">
        <v>8.264597837064425E-4</v>
      </c>
      <c r="K7" s="159">
        <v>2.5755328331092484E-3</v>
      </c>
      <c r="L7" s="159">
        <v>9.8359200393650717E-3</v>
      </c>
      <c r="M7" s="177">
        <f>$C7^2</f>
        <v>1.6176791541642241E-2</v>
      </c>
      <c r="N7" s="159">
        <v>1.0983251729850228E-2</v>
      </c>
      <c r="O7" s="159">
        <v>1.3100393081417432E-2</v>
      </c>
      <c r="P7" s="159">
        <v>1.2511455247571617E-2</v>
      </c>
      <c r="Q7" s="159">
        <v>1.917919563628943E-2</v>
      </c>
      <c r="R7" s="159">
        <v>1.1104224062434411E-2</v>
      </c>
    </row>
    <row r="8" spans="1:18">
      <c r="A8" s="218" t="s">
        <v>2</v>
      </c>
      <c r="B8" s="250">
        <v>6.5000000000000002E-2</v>
      </c>
      <c r="C8" s="250">
        <v>0.17527256607355868</v>
      </c>
      <c r="D8" s="8"/>
      <c r="E8" s="9"/>
      <c r="G8" s="173" t="str">
        <f t="shared" si="0"/>
        <v>MSCI Europe</v>
      </c>
      <c r="H8" s="159">
        <v>-3.320709539120861E-4</v>
      </c>
      <c r="I8" s="159">
        <v>-4.4277804605657772E-4</v>
      </c>
      <c r="J8" s="159">
        <v>-3.6330969338229182E-4</v>
      </c>
      <c r="K8" s="159">
        <v>-2.3069931421341996E-3</v>
      </c>
      <c r="L8" s="159">
        <v>1.0775571097061967E-2</v>
      </c>
      <c r="M8" s="159">
        <v>1.0983251729850228E-2</v>
      </c>
      <c r="N8" s="177">
        <f>$C8^2</f>
        <v>3.0720472418009993E-2</v>
      </c>
      <c r="O8" s="159">
        <v>2.4597741561789316E-2</v>
      </c>
      <c r="P8" s="159">
        <v>2.2749367235346356E-2</v>
      </c>
      <c r="Q8" s="159">
        <v>3.0464165948787418E-2</v>
      </c>
      <c r="R8" s="159">
        <v>2.2943713385354617E-2</v>
      </c>
    </row>
    <row r="9" spans="1:18">
      <c r="A9" s="218" t="s">
        <v>3</v>
      </c>
      <c r="B9" s="250">
        <v>7.4999999999999997E-2</v>
      </c>
      <c r="C9" s="250">
        <v>0.17799999999999999</v>
      </c>
      <c r="D9" s="8"/>
      <c r="E9" s="9"/>
      <c r="G9" s="173" t="str">
        <f t="shared" si="0"/>
        <v>MSCI North America</v>
      </c>
      <c r="H9" s="159">
        <v>-3.9257830681723089E-4</v>
      </c>
      <c r="I9" s="159">
        <v>-5.7545911297979539E-4</v>
      </c>
      <c r="J9" s="159">
        <v>-3.3697726878285927E-4</v>
      </c>
      <c r="K9" s="159">
        <v>8.906134966288168E-4</v>
      </c>
      <c r="L9" s="159">
        <v>1.2850415910903659E-2</v>
      </c>
      <c r="M9" s="159">
        <v>1.3100393081417432E-2</v>
      </c>
      <c r="N9" s="159">
        <v>2.4597741561789316E-2</v>
      </c>
      <c r="O9" s="177">
        <f>$C9^2</f>
        <v>3.1683999999999997E-2</v>
      </c>
      <c r="P9" s="159">
        <v>2.2144246119366447E-2</v>
      </c>
      <c r="Q9" s="159">
        <v>2.8532455096904802E-2</v>
      </c>
      <c r="R9" s="159">
        <v>2.3753384206700121E-2</v>
      </c>
    </row>
    <row r="10" spans="1:18">
      <c r="A10" s="218" t="s">
        <v>4</v>
      </c>
      <c r="B10" s="250">
        <v>6.8068267301912344E-2</v>
      </c>
      <c r="C10" s="250">
        <v>0.18555431278396339</v>
      </c>
      <c r="D10" s="8"/>
      <c r="E10" s="9"/>
      <c r="G10" s="173" t="str">
        <f t="shared" si="0"/>
        <v>MSCI Pacific</v>
      </c>
      <c r="H10" s="159">
        <v>-3.4189093623460018E-4</v>
      </c>
      <c r="I10" s="159">
        <v>-2.6389479667858002E-4</v>
      </c>
      <c r="J10" s="159">
        <v>-2.3877627810028296E-4</v>
      </c>
      <c r="K10" s="159">
        <v>2.8093601501943477E-4</v>
      </c>
      <c r="L10" s="159">
        <v>1.094485755960278E-2</v>
      </c>
      <c r="M10" s="159">
        <v>1.2511455247571617E-2</v>
      </c>
      <c r="N10" s="159">
        <v>2.2749367235346356E-2</v>
      </c>
      <c r="O10" s="159">
        <v>2.2144246119366447E-2</v>
      </c>
      <c r="P10" s="177">
        <f>$C10^2</f>
        <v>3.4430402992728919E-2</v>
      </c>
      <c r="Q10" s="159">
        <v>3.4107686374334353E-2</v>
      </c>
      <c r="R10" s="159">
        <v>2.1696130281675507E-2</v>
      </c>
    </row>
    <row r="11" spans="1:18">
      <c r="A11" s="218" t="s">
        <v>0</v>
      </c>
      <c r="B11" s="250">
        <v>8.3775785944966055E-2</v>
      </c>
      <c r="C11" s="250">
        <v>0.23692682926992498</v>
      </c>
      <c r="D11" s="8"/>
      <c r="G11" s="173" t="str">
        <f t="shared" si="0"/>
        <v>MSCI Emerging Markets</v>
      </c>
      <c r="H11" s="159">
        <v>-3.3686116151572867E-4</v>
      </c>
      <c r="I11" s="159">
        <v>-5.1360835774285382E-4</v>
      </c>
      <c r="J11" s="159">
        <v>-4.3200990416061765E-4</v>
      </c>
      <c r="K11" s="159">
        <v>-1.945600832064914E-3</v>
      </c>
      <c r="L11" s="159">
        <v>1.4937819936021265E-2</v>
      </c>
      <c r="M11" s="159">
        <v>1.917919563628943E-2</v>
      </c>
      <c r="N11" s="159">
        <v>3.0464165948787418E-2</v>
      </c>
      <c r="O11" s="159">
        <v>2.8532455096904802E-2</v>
      </c>
      <c r="P11" s="159">
        <v>3.4107686374334353E-2</v>
      </c>
      <c r="Q11" s="177">
        <f>$C11^2</f>
        <v>5.6134322427900181E-2</v>
      </c>
      <c r="R11" s="159">
        <v>2.8302038321144467E-2</v>
      </c>
    </row>
    <row r="12" spans="1:18">
      <c r="A12" s="218" t="s">
        <v>7565</v>
      </c>
      <c r="B12" s="250">
        <v>6.8743755604525794E-2</v>
      </c>
      <c r="C12" s="250">
        <v>0.15358286759823325</v>
      </c>
      <c r="D12" s="8"/>
      <c r="G12" s="173" t="str">
        <f t="shared" si="0"/>
        <v>Opportunities</v>
      </c>
      <c r="H12" s="159">
        <v>-2.6083403824869684E-4</v>
      </c>
      <c r="I12" s="159">
        <v>-5.485201342118151E-4</v>
      </c>
      <c r="J12" s="159">
        <v>-6.683191590757348E-4</v>
      </c>
      <c r="K12" s="159">
        <v>-5.5598841386380465E-4</v>
      </c>
      <c r="L12" s="159">
        <v>1.1378504663431628E-2</v>
      </c>
      <c r="M12" s="159">
        <v>1.1104224062434411E-2</v>
      </c>
      <c r="N12" s="159">
        <v>2.2943713385354617E-2</v>
      </c>
      <c r="O12" s="159">
        <v>2.3753384206700121E-2</v>
      </c>
      <c r="P12" s="159">
        <v>2.1696130281675507E-2</v>
      </c>
      <c r="Q12" s="159">
        <v>2.8302038321144467E-2</v>
      </c>
      <c r="R12" s="177">
        <f>$C12^2</f>
        <v>2.3587697219696446E-2</v>
      </c>
    </row>
    <row r="13" spans="1:18">
      <c r="A13" s="10" t="s">
        <v>7522</v>
      </c>
      <c r="B13" s="11"/>
      <c r="C13" s="11"/>
      <c r="D13" s="12"/>
    </row>
    <row r="14" spans="1:18" ht="13" thickBot="1">
      <c r="G14" s="10" t="s">
        <v>7555</v>
      </c>
      <c r="H14" s="157">
        <v>1</v>
      </c>
      <c r="I14" s="158">
        <v>0.57387250284982938</v>
      </c>
      <c r="J14" s="158">
        <v>0.23041385850644933</v>
      </c>
      <c r="K14" s="158">
        <v>0.11881478134154423</v>
      </c>
      <c r="L14" s="158">
        <v>-0.18112014460786677</v>
      </c>
      <c r="M14" s="158">
        <v>-5.5743828282855443E-2</v>
      </c>
      <c r="N14" s="158">
        <v>-0.21826444766958006</v>
      </c>
      <c r="O14" s="158">
        <v>-0.26406300728126558</v>
      </c>
      <c r="P14" s="158">
        <v>-0.21226705304987697</v>
      </c>
      <c r="Q14" s="158">
        <v>-0.16379579768514768</v>
      </c>
      <c r="R14" s="158">
        <v>-0.19565346744328835</v>
      </c>
    </row>
    <row r="15" spans="1:18" ht="13">
      <c r="A15" s="205"/>
      <c r="H15" s="158">
        <v>0.57387250284982938</v>
      </c>
      <c r="I15" s="157">
        <v>1</v>
      </c>
      <c r="J15" s="158">
        <v>0.75070012318765411</v>
      </c>
      <c r="K15" s="158">
        <v>0.25771575812121483</v>
      </c>
      <c r="L15" s="158">
        <v>-1.0509432088975496E-3</v>
      </c>
      <c r="M15" s="158">
        <v>3.6419326731157768E-2</v>
      </c>
      <c r="N15" s="158">
        <v>-0.14958851594616507</v>
      </c>
      <c r="O15" s="158">
        <v>-0.19895543265421839</v>
      </c>
      <c r="P15" s="158">
        <v>-8.4214309740649557E-2</v>
      </c>
      <c r="Q15" s="158">
        <v>-0.12836421195410644</v>
      </c>
      <c r="R15" s="158">
        <v>-0.21148322307138459</v>
      </c>
    </row>
    <row r="16" spans="1:18" ht="13.5" thickBot="1">
      <c r="A16" s="206" t="s">
        <v>7596</v>
      </c>
      <c r="H16" s="158">
        <v>0.23041385850644933</v>
      </c>
      <c r="I16" s="158">
        <v>0.75070012318765411</v>
      </c>
      <c r="J16" s="157">
        <v>1</v>
      </c>
      <c r="K16" s="158">
        <v>0.42003609923802299</v>
      </c>
      <c r="L16" s="158">
        <v>9.5211435221597127E-2</v>
      </c>
      <c r="M16" s="158">
        <v>0.15587103227315391</v>
      </c>
      <c r="N16" s="158">
        <v>-4.9722495968265459E-2</v>
      </c>
      <c r="O16" s="158">
        <v>-4.719605496018775E-2</v>
      </c>
      <c r="P16" s="158">
        <v>-3.0868107660181367E-2</v>
      </c>
      <c r="Q16" s="158">
        <v>-4.3739049584158973E-2</v>
      </c>
      <c r="R16" s="158">
        <v>-0.10438329940299369</v>
      </c>
    </row>
    <row r="17" spans="8:18">
      <c r="H17" s="158">
        <v>0.11881478134154423</v>
      </c>
      <c r="I17" s="158">
        <v>0.25771575812121483</v>
      </c>
      <c r="J17" s="158">
        <v>0.42003609923802299</v>
      </c>
      <c r="K17" s="157">
        <v>1</v>
      </c>
      <c r="L17" s="158">
        <v>0.30915216030360737</v>
      </c>
      <c r="M17" s="158">
        <v>0.29273458704649385</v>
      </c>
      <c r="N17" s="158">
        <v>-0.19027665166131486</v>
      </c>
      <c r="O17" s="158">
        <v>7.5172263171490769E-2</v>
      </c>
      <c r="P17" s="158">
        <v>2.1887164738440833E-2</v>
      </c>
      <c r="Q17" s="158">
        <v>-0.11871145904989742</v>
      </c>
      <c r="R17" s="158">
        <v>-5.2333057809406544E-2</v>
      </c>
    </row>
    <row r="18" spans="8:18">
      <c r="H18" s="158">
        <v>-0.18112014460786677</v>
      </c>
      <c r="I18" s="158">
        <v>-1.0509432088975496E-3</v>
      </c>
      <c r="J18" s="158">
        <v>9.5211435221597127E-2</v>
      </c>
      <c r="K18" s="158">
        <v>0.30915216030360737</v>
      </c>
      <c r="L18" s="157">
        <v>1</v>
      </c>
      <c r="M18" s="158">
        <v>0.69885066694111042</v>
      </c>
      <c r="N18" s="158">
        <v>0.55557403519486814</v>
      </c>
      <c r="O18" s="158">
        <v>0.67802855495330183</v>
      </c>
      <c r="P18" s="158">
        <v>0.53303367864621454</v>
      </c>
      <c r="Q18" s="158">
        <v>0.56975555301056613</v>
      </c>
      <c r="R18" s="158">
        <v>0.66951144990351408</v>
      </c>
    </row>
    <row r="19" spans="8:18">
      <c r="H19" s="158">
        <v>-5.5743828282855443E-2</v>
      </c>
      <c r="I19" s="158">
        <v>3.6419326731157768E-2</v>
      </c>
      <c r="J19" s="158">
        <v>0.15587103227315391</v>
      </c>
      <c r="K19" s="158">
        <v>0.29273458704649385</v>
      </c>
      <c r="L19" s="158">
        <v>0.69885066694111042</v>
      </c>
      <c r="M19" s="157">
        <v>1</v>
      </c>
      <c r="N19" s="158">
        <v>0.49268665375994725</v>
      </c>
      <c r="O19" s="158">
        <v>0.60138604165197251</v>
      </c>
      <c r="P19" s="158">
        <v>0.53014000676330697</v>
      </c>
      <c r="Q19" s="158">
        <v>0.63645829669617204</v>
      </c>
      <c r="R19" s="158">
        <v>0.56845913477435539</v>
      </c>
    </row>
    <row r="20" spans="8:18">
      <c r="H20" s="158">
        <v>-0.21826444766958006</v>
      </c>
      <c r="I20" s="158">
        <v>-0.14958851594616507</v>
      </c>
      <c r="J20" s="158">
        <v>-4.9722495968265459E-2</v>
      </c>
      <c r="K20" s="158">
        <v>-0.19027665166131486</v>
      </c>
      <c r="L20" s="158">
        <v>0.55557403519486814</v>
      </c>
      <c r="M20" s="158">
        <v>0.49268665375994725</v>
      </c>
      <c r="N20" s="157">
        <v>1</v>
      </c>
      <c r="O20" s="158">
        <v>0.81940102068175402</v>
      </c>
      <c r="P20" s="158">
        <v>0.69949453125368544</v>
      </c>
      <c r="Q20" s="158">
        <v>0.73360301078457868</v>
      </c>
      <c r="R20" s="158">
        <v>0.85232846283623298</v>
      </c>
    </row>
    <row r="21" spans="8:18">
      <c r="H21" s="158">
        <v>-0.26406300728126558</v>
      </c>
      <c r="I21" s="158">
        <v>-0.19895543265421839</v>
      </c>
      <c r="J21" s="158">
        <v>-4.719605496018775E-2</v>
      </c>
      <c r="K21" s="158">
        <v>7.5172263171490769E-2</v>
      </c>
      <c r="L21" s="158">
        <v>0.67802855495330183</v>
      </c>
      <c r="M21" s="158">
        <v>0.60138604165197251</v>
      </c>
      <c r="N21" s="158">
        <v>0.81940102068175402</v>
      </c>
      <c r="O21" s="157">
        <v>1</v>
      </c>
      <c r="P21" s="158">
        <v>0.69679505202730552</v>
      </c>
      <c r="Q21" s="158">
        <v>0.70313725854449738</v>
      </c>
      <c r="R21" s="158">
        <v>0.90302117157012673</v>
      </c>
    </row>
    <row r="22" spans="8:18">
      <c r="H22" s="158">
        <v>-0.21226705304987697</v>
      </c>
      <c r="I22" s="158">
        <v>-8.4214309740649557E-2</v>
      </c>
      <c r="J22" s="158">
        <v>-3.0868107660181367E-2</v>
      </c>
      <c r="K22" s="158">
        <v>2.1887164738440833E-2</v>
      </c>
      <c r="L22" s="158">
        <v>0.53303367864621454</v>
      </c>
      <c r="M22" s="158">
        <v>0.53014000676330697</v>
      </c>
      <c r="N22" s="158">
        <v>0.69949453125368544</v>
      </c>
      <c r="O22" s="158">
        <v>0.69679505202730552</v>
      </c>
      <c r="P22" s="157">
        <v>1</v>
      </c>
      <c r="Q22" s="158">
        <v>0.77583070834706302</v>
      </c>
      <c r="R22" s="158">
        <v>0.76132213158940065</v>
      </c>
    </row>
    <row r="23" spans="8:18">
      <c r="H23" s="158">
        <v>-0.16379579768514768</v>
      </c>
      <c r="I23" s="158">
        <v>-0.12836421195410644</v>
      </c>
      <c r="J23" s="158">
        <v>-4.3739049584158973E-2</v>
      </c>
      <c r="K23" s="158">
        <v>-0.11871145904989742</v>
      </c>
      <c r="L23" s="158">
        <v>0.56975555301056613</v>
      </c>
      <c r="M23" s="158">
        <v>0.63645829669617204</v>
      </c>
      <c r="N23" s="158">
        <v>0.73360301078457868</v>
      </c>
      <c r="O23" s="158">
        <v>0.70313725854449738</v>
      </c>
      <c r="P23" s="158">
        <v>0.77583070834706302</v>
      </c>
      <c r="Q23" s="157">
        <v>1</v>
      </c>
      <c r="R23" s="158">
        <v>0.77778703585691733</v>
      </c>
    </row>
    <row r="24" spans="8:18">
      <c r="H24" s="158">
        <v>-0.19565346744328835</v>
      </c>
      <c r="I24" s="158">
        <v>-0.21148322307138459</v>
      </c>
      <c r="J24" s="158">
        <v>-0.10438329940299369</v>
      </c>
      <c r="K24" s="158">
        <v>-5.2333057809406544E-2</v>
      </c>
      <c r="L24" s="158">
        <v>0.66951144990351408</v>
      </c>
      <c r="M24" s="158">
        <v>0.56845913477435539</v>
      </c>
      <c r="N24" s="158">
        <v>0.85232846283623298</v>
      </c>
      <c r="O24" s="158">
        <v>0.90302117157012673</v>
      </c>
      <c r="P24" s="158">
        <v>0.76132213158940065</v>
      </c>
      <c r="Q24" s="158">
        <v>0.77778703585691733</v>
      </c>
      <c r="R24" s="157">
        <v>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</sheetPr>
  <dimension ref="A1:AA41"/>
  <sheetViews>
    <sheetView zoomScale="140" zoomScaleNormal="140" workbookViewId="0">
      <selection sqref="A1:L1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9.08984375" style="7" customWidth="1"/>
    <col min="4" max="4" width="9.1796875" style="7"/>
    <col min="5" max="5" width="3.7265625" style="7" customWidth="1"/>
    <col min="6" max="6" width="3.36328125" style="7" customWidth="1"/>
    <col min="7" max="7" width="12.54296875" style="7" customWidth="1"/>
    <col min="8" max="20" width="9.1796875" style="7"/>
    <col min="21" max="21" width="19.26953125" style="7" bestFit="1" customWidth="1"/>
    <col min="22" max="22" width="13.81640625" style="7" bestFit="1" customWidth="1"/>
    <col min="23" max="23" width="13.6328125" style="7" bestFit="1" customWidth="1"/>
    <col min="24" max="26" width="9.1796875" style="7"/>
    <col min="27" max="27" width="11.7265625" style="7" bestFit="1" customWidth="1"/>
    <col min="28" max="16384" width="9.1796875" style="7"/>
  </cols>
  <sheetData>
    <row r="1" spans="1:27" ht="13">
      <c r="A1" s="201" t="s">
        <v>5</v>
      </c>
      <c r="B1" s="14" t="s">
        <v>8</v>
      </c>
      <c r="C1" s="15" t="s">
        <v>9</v>
      </c>
      <c r="D1" s="201" t="s">
        <v>10</v>
      </c>
      <c r="G1" s="200" t="s">
        <v>7609</v>
      </c>
      <c r="H1" s="219" t="str">
        <f t="array" ref="H1:R1">TRANSPOSE(G2:G12)</f>
        <v>Bofa ML Euro 0-1 anni</v>
      </c>
      <c r="I1" s="219" t="str">
        <v>Bofa ML Bond Euro 1-3 Y</v>
      </c>
      <c r="J1" s="219" t="str">
        <v>Bofa ML Obbl. Euro</v>
      </c>
      <c r="K1" s="219" t="str">
        <v>Bofa ML Obbl. Globale</v>
      </c>
      <c r="L1" s="219" t="str">
        <v>ML Global HY</v>
      </c>
      <c r="M1" s="219" t="str">
        <v>Bofa ML Obbl Emergente</v>
      </c>
      <c r="N1" s="219" t="str">
        <v>MSCI Europe</v>
      </c>
      <c r="O1" s="219" t="str">
        <v>MSCI North America</v>
      </c>
      <c r="P1" s="219" t="str">
        <v>MSCI Pacific</v>
      </c>
      <c r="Q1" s="219" t="str">
        <v>MSCI Emerging Markets</v>
      </c>
      <c r="R1" s="219" t="str">
        <v>Opportunities</v>
      </c>
      <c r="U1" s="224" t="s">
        <v>5</v>
      </c>
      <c r="V1" s="224" t="s">
        <v>7608</v>
      </c>
      <c r="W1" s="224" t="s">
        <v>7607</v>
      </c>
    </row>
    <row r="2" spans="1:27" ht="13">
      <c r="A2" s="246" t="str">
        <f>'Mark opt'!A2</f>
        <v>Bofa ML Euro 0-1 anni</v>
      </c>
      <c r="B2" s="13">
        <f>'Mark opt'!B2</f>
        <v>1.9999999999999997E-2</v>
      </c>
      <c r="C2" s="217">
        <f>'Mark opt'!C2</f>
        <v>8.6802841878564838E-3</v>
      </c>
      <c r="D2" s="164">
        <f t="shared" ref="D2:D12" si="0">1/11</f>
        <v>9.0909090909090912E-2</v>
      </c>
      <c r="E2" s="9"/>
      <c r="F2" s="222"/>
      <c r="G2" s="84" t="str">
        <f t="shared" ref="G2:G12" si="1">A2</f>
        <v>Bofa ML Euro 0-1 anni</v>
      </c>
      <c r="H2" s="186">
        <f>'Mark opt'!H2</f>
        <v>7.5347333581951296E-5</v>
      </c>
      <c r="I2" s="181">
        <f>'Mark opt'!I2</f>
        <v>8.4124644276232838E-5</v>
      </c>
      <c r="J2" s="181">
        <f>'Mark opt'!J2</f>
        <v>8.3378227761587219E-5</v>
      </c>
      <c r="K2" s="181">
        <f>'Mark opt'!K2</f>
        <v>7.1342984811048989E-5</v>
      </c>
      <c r="L2" s="181">
        <f>'Mark opt'!L2</f>
        <v>-1.7397430539505484E-4</v>
      </c>
      <c r="M2" s="181">
        <f>'Mark opt'!M2</f>
        <v>-6.1542754415924508E-5</v>
      </c>
      <c r="N2" s="181">
        <f>'Mark opt'!N2</f>
        <v>-3.320709539120861E-4</v>
      </c>
      <c r="O2" s="181">
        <f>'Mark opt'!O2</f>
        <v>-3.9257830681723089E-4</v>
      </c>
      <c r="P2" s="181">
        <f>'Mark opt'!P2</f>
        <v>-3.4189093623460018E-4</v>
      </c>
      <c r="Q2" s="181">
        <f>'Mark opt'!Q2</f>
        <v>-3.3686116151572867E-4</v>
      </c>
      <c r="R2" s="181">
        <f>'Mark opt'!R2</f>
        <v>-2.6083403824869684E-4</v>
      </c>
      <c r="U2" s="218" t="s">
        <v>7606</v>
      </c>
      <c r="V2" s="223">
        <v>0</v>
      </c>
      <c r="W2" s="223">
        <v>1</v>
      </c>
      <c r="AA2" s="213"/>
    </row>
    <row r="3" spans="1:27" ht="13">
      <c r="A3" s="246" t="str">
        <f>'Mark opt'!A3</f>
        <v>Bofa ML Bond Euro 1-3 Y</v>
      </c>
      <c r="B3" s="13">
        <f>'Mark opt'!B3</f>
        <v>2.8999999999999998E-2</v>
      </c>
      <c r="C3" s="217">
        <f>'Mark opt'!C3</f>
        <v>1.6887831256428492E-2</v>
      </c>
      <c r="D3" s="164">
        <f t="shared" si="0"/>
        <v>9.0909090909090912E-2</v>
      </c>
      <c r="E3" s="9"/>
      <c r="F3" s="221"/>
      <c r="G3" s="84" t="str">
        <f t="shared" si="1"/>
        <v>Bofa ML Bond Euro 1-3 Y</v>
      </c>
      <c r="H3" s="181">
        <f>'Mark opt'!H3</f>
        <v>8.4124644276232838E-5</v>
      </c>
      <c r="I3" s="186">
        <f>'Mark opt'!I3</f>
        <v>2.8519884454560312E-4</v>
      </c>
      <c r="J3" s="181">
        <f>'Mark opt'!J3</f>
        <v>5.2850668755217978E-4</v>
      </c>
      <c r="K3" s="181">
        <f>'Mark opt'!K3</f>
        <v>3.01066000602934E-4</v>
      </c>
      <c r="L3" s="181">
        <f>'Mark opt'!L3</f>
        <v>-1.9639821666575289E-6</v>
      </c>
      <c r="M3" s="181">
        <f>'Mark opt'!M3</f>
        <v>7.8226155743988811E-5</v>
      </c>
      <c r="N3" s="181">
        <f>'Mark opt'!N3</f>
        <v>-4.4277804605657772E-4</v>
      </c>
      <c r="O3" s="181">
        <f>'Mark opt'!O3</f>
        <v>-5.7545911297979539E-4</v>
      </c>
      <c r="P3" s="181">
        <f>'Mark opt'!P3</f>
        <v>-2.6389479667858002E-4</v>
      </c>
      <c r="Q3" s="181">
        <f>'Mark opt'!Q3</f>
        <v>-5.1360835774285382E-4</v>
      </c>
      <c r="R3" s="181">
        <f>'Mark opt'!R3</f>
        <v>-5.485201342118151E-4</v>
      </c>
      <c r="U3" s="218" t="s">
        <v>7605</v>
      </c>
      <c r="V3" s="223">
        <v>0</v>
      </c>
      <c r="W3" s="223">
        <v>1</v>
      </c>
      <c r="AA3" s="213"/>
    </row>
    <row r="4" spans="1:27" ht="13">
      <c r="A4" s="246" t="str">
        <f>'Mark opt'!A4</f>
        <v>Bofa ML Obbl. Euro</v>
      </c>
      <c r="B4" s="13">
        <f>'Mark opt'!B4</f>
        <v>3.2549999999999996E-2</v>
      </c>
      <c r="C4" s="217">
        <f>'Mark opt'!C4</f>
        <v>4.1687909670150132E-2</v>
      </c>
      <c r="D4" s="164">
        <f t="shared" si="0"/>
        <v>9.0909090909090912E-2</v>
      </c>
      <c r="E4" s="9"/>
      <c r="F4" s="221"/>
      <c r="G4" s="84" t="str">
        <f t="shared" si="1"/>
        <v>Bofa ML Obbl. Euro</v>
      </c>
      <c r="H4" s="181">
        <f>'Mark opt'!H4</f>
        <v>8.3378227761587219E-5</v>
      </c>
      <c r="I4" s="181">
        <f>'Mark opt'!I4</f>
        <v>5.2850668755217978E-4</v>
      </c>
      <c r="J4" s="186">
        <f>'Mark opt'!J4</f>
        <v>1.7378818126665969E-3</v>
      </c>
      <c r="K4" s="181">
        <f>'Mark opt'!K4</f>
        <v>1.2112773431940916E-3</v>
      </c>
      <c r="L4" s="181">
        <f>'Mark opt'!L4</f>
        <v>4.3922155169080985E-4</v>
      </c>
      <c r="M4" s="181">
        <f>'Mark opt'!M4</f>
        <v>8.264597837064425E-4</v>
      </c>
      <c r="N4" s="181">
        <f>'Mark opt'!N4</f>
        <v>-3.6330969338229182E-4</v>
      </c>
      <c r="O4" s="181">
        <f>'Mark opt'!O4</f>
        <v>-3.3697726878285927E-4</v>
      </c>
      <c r="P4" s="181">
        <f>'Mark opt'!P4</f>
        <v>-2.3877627810028296E-4</v>
      </c>
      <c r="Q4" s="181">
        <f>'Mark opt'!Q4</f>
        <v>-4.3200990416061765E-4</v>
      </c>
      <c r="R4" s="181">
        <f>'Mark opt'!R4</f>
        <v>-6.683191590757348E-4</v>
      </c>
      <c r="U4" s="218" t="s">
        <v>7604</v>
      </c>
      <c r="V4" s="223">
        <v>0</v>
      </c>
      <c r="W4" s="223">
        <v>1</v>
      </c>
      <c r="AA4" s="213"/>
    </row>
    <row r="5" spans="1:27" ht="13">
      <c r="A5" s="246" t="str">
        <f>'Mark opt'!A5</f>
        <v>Bofa ML Obbl. Globale</v>
      </c>
      <c r="B5" s="13">
        <f>'Mark opt'!B5</f>
        <v>3.0122243259483601E-2</v>
      </c>
      <c r="C5" s="217">
        <f>'Mark opt'!C5</f>
        <v>6.9174632105611367E-2</v>
      </c>
      <c r="D5" s="164">
        <f t="shared" si="0"/>
        <v>9.0909090909090912E-2</v>
      </c>
      <c r="E5" s="9"/>
      <c r="G5" s="84" t="str">
        <f t="shared" si="1"/>
        <v>Bofa ML Obbl. Globale</v>
      </c>
      <c r="H5" s="181">
        <f>'Mark opt'!H5</f>
        <v>7.1342984811048989E-5</v>
      </c>
      <c r="I5" s="181">
        <f>'Mark opt'!I5</f>
        <v>3.01066000602934E-4</v>
      </c>
      <c r="J5" s="181">
        <f>'Mark opt'!J5</f>
        <v>1.2112773431940916E-3</v>
      </c>
      <c r="K5" s="186">
        <f>'Mark opt'!K5</f>
        <v>4.785129726946679E-3</v>
      </c>
      <c r="L5" s="181">
        <f>'Mark opt'!L5</f>
        <v>2.3664839029573343E-3</v>
      </c>
      <c r="M5" s="181">
        <f>'Mark opt'!M5</f>
        <v>2.5755328331092484E-3</v>
      </c>
      <c r="N5" s="181">
        <f>'Mark opt'!N5</f>
        <v>-2.3069931421341996E-3</v>
      </c>
      <c r="O5" s="181">
        <f>'Mark opt'!O5</f>
        <v>8.906134966288168E-4</v>
      </c>
      <c r="P5" s="181">
        <f>'Mark opt'!P5</f>
        <v>2.8093601501943477E-4</v>
      </c>
      <c r="Q5" s="181">
        <f>'Mark opt'!Q5</f>
        <v>-1.945600832064914E-3</v>
      </c>
      <c r="R5" s="181">
        <f>'Mark opt'!R5</f>
        <v>-5.5598841386380465E-4</v>
      </c>
      <c r="U5" s="218" t="s">
        <v>7562</v>
      </c>
      <c r="V5" s="223">
        <v>0</v>
      </c>
      <c r="W5" s="223">
        <v>1</v>
      </c>
      <c r="AA5" s="213"/>
    </row>
    <row r="6" spans="1:27" ht="13">
      <c r="A6" s="246" t="str">
        <f>'Mark opt'!A6</f>
        <v>ML Global HY</v>
      </c>
      <c r="B6" s="13">
        <f>'Mark opt'!B6</f>
        <v>7.2999999999999995E-2</v>
      </c>
      <c r="C6" s="217">
        <f>'Mark opt'!C6</f>
        <v>0.11065840623996889</v>
      </c>
      <c r="D6" s="164">
        <f t="shared" si="0"/>
        <v>9.0909090909090912E-2</v>
      </c>
      <c r="E6" s="9"/>
      <c r="G6" s="84" t="str">
        <f t="shared" si="1"/>
        <v>ML Global HY</v>
      </c>
      <c r="H6" s="181">
        <f>'Mark opt'!H6</f>
        <v>-1.7397430539505484E-4</v>
      </c>
      <c r="I6" s="181">
        <f>'Mark opt'!I6</f>
        <v>-1.9639821666575289E-6</v>
      </c>
      <c r="J6" s="181">
        <f>'Mark opt'!J6</f>
        <v>4.3922155169080985E-4</v>
      </c>
      <c r="K6" s="181">
        <f>'Mark opt'!K6</f>
        <v>2.3664839029573343E-3</v>
      </c>
      <c r="L6" s="186">
        <f>'Mark opt'!L6</f>
        <v>1.2245282871569986E-2</v>
      </c>
      <c r="M6" s="181">
        <f>'Mark opt'!M6</f>
        <v>9.8359200393650717E-3</v>
      </c>
      <c r="N6" s="181">
        <f>'Mark opt'!N6</f>
        <v>1.0775571097061967E-2</v>
      </c>
      <c r="O6" s="181">
        <f>'Mark opt'!O6</f>
        <v>1.2850415910903659E-2</v>
      </c>
      <c r="P6" s="181">
        <f>'Mark opt'!P6</f>
        <v>1.094485755960278E-2</v>
      </c>
      <c r="Q6" s="181">
        <f>'Mark opt'!Q6</f>
        <v>1.4937819936021265E-2</v>
      </c>
      <c r="R6" s="181">
        <f>'Mark opt'!R6</f>
        <v>1.1378504663431628E-2</v>
      </c>
      <c r="U6" s="218" t="s">
        <v>7603</v>
      </c>
      <c r="V6" s="223">
        <v>0</v>
      </c>
      <c r="W6" s="223">
        <v>1</v>
      </c>
      <c r="AA6" s="213"/>
    </row>
    <row r="7" spans="1:27" ht="13">
      <c r="A7" s="246" t="str">
        <f>'Mark opt'!A7</f>
        <v>Bofa ML Obbl Emergente</v>
      </c>
      <c r="B7" s="13">
        <f>'Mark opt'!B7</f>
        <v>0.06</v>
      </c>
      <c r="C7" s="217">
        <f>'Mark opt'!C7</f>
        <v>0.12718801650172173</v>
      </c>
      <c r="D7" s="164">
        <f t="shared" si="0"/>
        <v>9.0909090909090912E-2</v>
      </c>
      <c r="E7" s="9"/>
      <c r="G7" s="84" t="str">
        <f t="shared" si="1"/>
        <v>Bofa ML Obbl Emergente</v>
      </c>
      <c r="H7" s="181">
        <f>'Mark opt'!H7</f>
        <v>-6.1542754415924508E-5</v>
      </c>
      <c r="I7" s="181">
        <f>'Mark opt'!I7</f>
        <v>7.8226155743988811E-5</v>
      </c>
      <c r="J7" s="181">
        <f>'Mark opt'!J7</f>
        <v>8.264597837064425E-4</v>
      </c>
      <c r="K7" s="181">
        <f>'Mark opt'!K7</f>
        <v>2.5755328331092484E-3</v>
      </c>
      <c r="L7" s="181">
        <f>'Mark opt'!L7</f>
        <v>9.8359200393650717E-3</v>
      </c>
      <c r="M7" s="186">
        <f>'Mark opt'!M7</f>
        <v>1.6176791541642241E-2</v>
      </c>
      <c r="N7" s="181">
        <f>'Mark opt'!N7</f>
        <v>1.0983251729850228E-2</v>
      </c>
      <c r="O7" s="181">
        <f>'Mark opt'!O7</f>
        <v>1.3100393081417432E-2</v>
      </c>
      <c r="P7" s="181">
        <f>'Mark opt'!P7</f>
        <v>1.2511455247571617E-2</v>
      </c>
      <c r="Q7" s="181">
        <f>'Mark opt'!Q7</f>
        <v>1.917919563628943E-2</v>
      </c>
      <c r="R7" s="181">
        <f>'Mark opt'!R7</f>
        <v>1.1104224062434411E-2</v>
      </c>
      <c r="U7" s="218" t="s">
        <v>7602</v>
      </c>
      <c r="V7" s="223">
        <v>0</v>
      </c>
      <c r="W7" s="223">
        <v>1</v>
      </c>
      <c r="AA7" s="213"/>
    </row>
    <row r="8" spans="1:27" ht="13">
      <c r="A8" s="246" t="str">
        <f>'Mark opt'!A8</f>
        <v>MSCI Europe</v>
      </c>
      <c r="B8" s="13">
        <f>'Mark opt'!B8</f>
        <v>6.5000000000000002E-2</v>
      </c>
      <c r="C8" s="217">
        <f>'Mark opt'!C8</f>
        <v>0.17527256607355868</v>
      </c>
      <c r="D8" s="164">
        <f t="shared" si="0"/>
        <v>9.0909090909090912E-2</v>
      </c>
      <c r="E8" s="9"/>
      <c r="G8" s="84" t="str">
        <f t="shared" si="1"/>
        <v>MSCI Europe</v>
      </c>
      <c r="H8" s="181">
        <f>'Mark opt'!H8</f>
        <v>-3.320709539120861E-4</v>
      </c>
      <c r="I8" s="181">
        <f>'Mark opt'!I8</f>
        <v>-4.4277804605657772E-4</v>
      </c>
      <c r="J8" s="181">
        <f>'Mark opt'!J8</f>
        <v>-3.6330969338229182E-4</v>
      </c>
      <c r="K8" s="181">
        <f>'Mark opt'!K8</f>
        <v>-2.3069931421341996E-3</v>
      </c>
      <c r="L8" s="181">
        <f>'Mark opt'!L8</f>
        <v>1.0775571097061967E-2</v>
      </c>
      <c r="M8" s="181">
        <f>'Mark opt'!M8</f>
        <v>1.0983251729850228E-2</v>
      </c>
      <c r="N8" s="186">
        <f>'Mark opt'!N8</f>
        <v>3.0720472418009993E-2</v>
      </c>
      <c r="O8" s="181">
        <f>'Mark opt'!O8</f>
        <v>2.4597741561789316E-2</v>
      </c>
      <c r="P8" s="181">
        <f>'Mark opt'!P8</f>
        <v>2.2749367235346356E-2</v>
      </c>
      <c r="Q8" s="181">
        <f>'Mark opt'!Q8</f>
        <v>3.0464165948787418E-2</v>
      </c>
      <c r="R8" s="181">
        <f>'Mark opt'!R8</f>
        <v>2.2943713385354617E-2</v>
      </c>
      <c r="U8" s="218" t="s">
        <v>7601</v>
      </c>
      <c r="V8" s="223">
        <v>0</v>
      </c>
      <c r="W8" s="223">
        <v>1</v>
      </c>
      <c r="AA8" s="213"/>
    </row>
    <row r="9" spans="1:27" ht="13">
      <c r="A9" s="246" t="str">
        <f>'Mark opt'!A9</f>
        <v>MSCI North America</v>
      </c>
      <c r="B9" s="13">
        <f>'Mark opt'!B9</f>
        <v>7.4999999999999997E-2</v>
      </c>
      <c r="C9" s="217">
        <f>'Mark opt'!C9</f>
        <v>0.17799999999999999</v>
      </c>
      <c r="D9" s="164">
        <f t="shared" si="0"/>
        <v>9.0909090909090912E-2</v>
      </c>
      <c r="E9" s="9"/>
      <c r="G9" s="84" t="str">
        <f t="shared" si="1"/>
        <v>MSCI North America</v>
      </c>
      <c r="H9" s="181">
        <f>'Mark opt'!H9</f>
        <v>-3.9257830681723089E-4</v>
      </c>
      <c r="I9" s="181">
        <f>'Mark opt'!I9</f>
        <v>-5.7545911297979539E-4</v>
      </c>
      <c r="J9" s="181">
        <f>'Mark opt'!J9</f>
        <v>-3.3697726878285927E-4</v>
      </c>
      <c r="K9" s="181">
        <f>'Mark opt'!K9</f>
        <v>8.906134966288168E-4</v>
      </c>
      <c r="L9" s="181">
        <f>'Mark opt'!L9</f>
        <v>1.2850415910903659E-2</v>
      </c>
      <c r="M9" s="181">
        <f>'Mark opt'!M9</f>
        <v>1.3100393081417432E-2</v>
      </c>
      <c r="N9" s="181">
        <f>'Mark opt'!N9</f>
        <v>2.4597741561789316E-2</v>
      </c>
      <c r="O9" s="186">
        <f>'Mark opt'!O9</f>
        <v>3.1683999999999997E-2</v>
      </c>
      <c r="P9" s="181">
        <f>'Mark opt'!P9</f>
        <v>2.2144246119366447E-2</v>
      </c>
      <c r="Q9" s="181">
        <f>'Mark opt'!Q9</f>
        <v>2.8532455096904802E-2</v>
      </c>
      <c r="R9" s="181">
        <f>'Mark opt'!R9</f>
        <v>2.3753384206700121E-2</v>
      </c>
      <c r="U9" s="218" t="s">
        <v>7600</v>
      </c>
      <c r="V9" s="223">
        <v>0</v>
      </c>
      <c r="W9" s="223">
        <v>1</v>
      </c>
      <c r="AA9" s="213"/>
    </row>
    <row r="10" spans="1:27" ht="13">
      <c r="A10" s="246" t="str">
        <f>'Mark opt'!A10</f>
        <v>MSCI Pacific</v>
      </c>
      <c r="B10" s="13">
        <f>'Mark opt'!B10</f>
        <v>6.8068267301912344E-2</v>
      </c>
      <c r="C10" s="217">
        <f>'Mark opt'!C10</f>
        <v>0.18555431278396339</v>
      </c>
      <c r="D10" s="164">
        <f t="shared" si="0"/>
        <v>9.0909090909090912E-2</v>
      </c>
      <c r="E10" s="9"/>
      <c r="G10" s="84" t="str">
        <f t="shared" si="1"/>
        <v>MSCI Pacific</v>
      </c>
      <c r="H10" s="181">
        <f>'Mark opt'!H10</f>
        <v>-3.4189093623460018E-4</v>
      </c>
      <c r="I10" s="181">
        <f>'Mark opt'!I10</f>
        <v>-2.6389479667858002E-4</v>
      </c>
      <c r="J10" s="181">
        <f>'Mark opt'!J10</f>
        <v>-2.3877627810028296E-4</v>
      </c>
      <c r="K10" s="181">
        <f>'Mark opt'!K10</f>
        <v>2.8093601501943477E-4</v>
      </c>
      <c r="L10" s="181">
        <f>'Mark opt'!L10</f>
        <v>1.094485755960278E-2</v>
      </c>
      <c r="M10" s="181">
        <f>'Mark opt'!M10</f>
        <v>1.2511455247571617E-2</v>
      </c>
      <c r="N10" s="181">
        <f>'Mark opt'!N10</f>
        <v>2.2749367235346356E-2</v>
      </c>
      <c r="O10" s="181">
        <f>'Mark opt'!O10</f>
        <v>2.2144246119366447E-2</v>
      </c>
      <c r="P10" s="186">
        <f>'Mark opt'!P10</f>
        <v>3.4430402992728919E-2</v>
      </c>
      <c r="Q10" s="181">
        <f>'Mark opt'!Q10</f>
        <v>3.4107686374334353E-2</v>
      </c>
      <c r="R10" s="181">
        <f>'Mark opt'!R10</f>
        <v>2.1696130281675507E-2</v>
      </c>
      <c r="U10" s="218" t="s">
        <v>7599</v>
      </c>
      <c r="V10" s="223">
        <v>0</v>
      </c>
      <c r="W10" s="223">
        <v>1</v>
      </c>
      <c r="AA10" s="213"/>
    </row>
    <row r="11" spans="1:27" ht="13">
      <c r="A11" s="246" t="str">
        <f>'Mark opt'!A11</f>
        <v>MSCI Emerging Markets</v>
      </c>
      <c r="B11" s="13">
        <f>'Mark opt'!B11</f>
        <v>8.3775785944966055E-2</v>
      </c>
      <c r="C11" s="217">
        <f>'Mark opt'!C11</f>
        <v>0.23692682926992498</v>
      </c>
      <c r="D11" s="164">
        <f t="shared" si="0"/>
        <v>9.0909090909090912E-2</v>
      </c>
      <c r="E11" s="9"/>
      <c r="G11" s="84" t="str">
        <f t="shared" si="1"/>
        <v>MSCI Emerging Markets</v>
      </c>
      <c r="H11" s="181">
        <f>'Mark opt'!H11</f>
        <v>-3.3686116151572867E-4</v>
      </c>
      <c r="I11" s="181">
        <f>'Mark opt'!I11</f>
        <v>-5.1360835774285382E-4</v>
      </c>
      <c r="J11" s="181">
        <f>'Mark opt'!J11</f>
        <v>-4.3200990416061765E-4</v>
      </c>
      <c r="K11" s="181">
        <f>'Mark opt'!K11</f>
        <v>-1.945600832064914E-3</v>
      </c>
      <c r="L11" s="181">
        <f>'Mark opt'!L11</f>
        <v>1.4937819936021265E-2</v>
      </c>
      <c r="M11" s="181">
        <f>'Mark opt'!M11</f>
        <v>1.917919563628943E-2</v>
      </c>
      <c r="N11" s="181">
        <f>'Mark opt'!N11</f>
        <v>3.0464165948787418E-2</v>
      </c>
      <c r="O11" s="181">
        <f>'Mark opt'!O11</f>
        <v>2.8532455096904802E-2</v>
      </c>
      <c r="P11" s="181">
        <f>'Mark opt'!P11</f>
        <v>3.4107686374334353E-2</v>
      </c>
      <c r="Q11" s="186">
        <f>'Mark opt'!Q11</f>
        <v>5.6134322427900181E-2</v>
      </c>
      <c r="R11" s="181">
        <f>'Mark opt'!R11</f>
        <v>2.8302038321144467E-2</v>
      </c>
      <c r="U11" s="218" t="s">
        <v>7598</v>
      </c>
      <c r="V11" s="223">
        <v>0</v>
      </c>
      <c r="W11" s="223">
        <v>1</v>
      </c>
      <c r="AA11" s="213"/>
    </row>
    <row r="12" spans="1:27" ht="13">
      <c r="A12" s="246" t="str">
        <f>'Mark opt'!A12</f>
        <v>Opportunities</v>
      </c>
      <c r="B12" s="13">
        <f>'Mark opt'!B12</f>
        <v>6.8743755604525794E-2</v>
      </c>
      <c r="C12" s="217">
        <f>'Mark opt'!C12</f>
        <v>0.15358286759823325</v>
      </c>
      <c r="D12" s="164">
        <f t="shared" si="0"/>
        <v>9.0909090909090912E-2</v>
      </c>
      <c r="E12" s="9"/>
      <c r="G12" s="84" t="str">
        <f t="shared" si="1"/>
        <v>Opportunities</v>
      </c>
      <c r="H12" s="181">
        <f>'Mark opt'!H12</f>
        <v>-2.6083403824869684E-4</v>
      </c>
      <c r="I12" s="181">
        <f>'Mark opt'!I12</f>
        <v>-5.485201342118151E-4</v>
      </c>
      <c r="J12" s="181">
        <f>'Mark opt'!J12</f>
        <v>-6.683191590757348E-4</v>
      </c>
      <c r="K12" s="181">
        <f>'Mark opt'!K12</f>
        <v>-5.5598841386380465E-4</v>
      </c>
      <c r="L12" s="181">
        <f>'Mark opt'!L12</f>
        <v>1.1378504663431628E-2</v>
      </c>
      <c r="M12" s="181">
        <f>'Mark opt'!M12</f>
        <v>1.1104224062434411E-2</v>
      </c>
      <c r="N12" s="181">
        <f>'Mark opt'!N12</f>
        <v>2.2943713385354617E-2</v>
      </c>
      <c r="O12" s="181">
        <f>'Mark opt'!O12</f>
        <v>2.3753384206700121E-2</v>
      </c>
      <c r="P12" s="181">
        <f>'Mark opt'!P12</f>
        <v>2.1696130281675507E-2</v>
      </c>
      <c r="Q12" s="181">
        <f>'Mark opt'!Q12</f>
        <v>2.8302038321144467E-2</v>
      </c>
      <c r="R12" s="186">
        <f>'Mark opt'!R12</f>
        <v>2.3587697219696446E-2</v>
      </c>
      <c r="U12" s="218" t="s">
        <v>7565</v>
      </c>
      <c r="V12" s="223">
        <v>0</v>
      </c>
      <c r="W12" s="223">
        <v>1</v>
      </c>
      <c r="AA12" s="213"/>
    </row>
    <row r="13" spans="1:27" ht="13">
      <c r="A13" s="115" t="s">
        <v>7597</v>
      </c>
      <c r="B13" s="22">
        <f t="array" ref="B13">MMULT(TRANSPOSE(D2:D12),B2:B12)</f>
        <v>5.5023641100989805E-2</v>
      </c>
      <c r="C13" s="22">
        <f t="array" ref="C13">SQRT(MMULT(MMULT(TRANSPOSE(D2:D12),H2:R12),D2:D12))</f>
        <v>9.1042358603842188E-2</v>
      </c>
      <c r="D13" s="245">
        <f>SUM(D2:D12)</f>
        <v>1.0000000000000002</v>
      </c>
    </row>
    <row r="14" spans="1:27" ht="13.5" thickBot="1">
      <c r="D14" s="220"/>
    </row>
    <row r="15" spans="1:27" ht="13">
      <c r="A15" s="205"/>
    </row>
    <row r="16" spans="1:27" ht="13.5" thickBot="1">
      <c r="A16" s="206" t="s">
        <v>7596</v>
      </c>
    </row>
    <row r="27" spans="1:18" ht="13">
      <c r="H27" s="427" t="s">
        <v>10</v>
      </c>
      <c r="I27" s="428"/>
      <c r="J27" s="428"/>
      <c r="K27" s="428"/>
      <c r="L27" s="428"/>
      <c r="M27" s="428"/>
      <c r="N27" s="428"/>
      <c r="O27" s="428"/>
      <c r="P27" s="428"/>
      <c r="Q27" s="428"/>
      <c r="R27" s="429"/>
    </row>
    <row r="28" spans="1:18" ht="13">
      <c r="A28" s="15" t="s">
        <v>9</v>
      </c>
      <c r="B28" s="14" t="s">
        <v>8</v>
      </c>
      <c r="H28" s="244">
        <f t="shared" ref="H28:R28" si="2">H14</f>
        <v>0</v>
      </c>
      <c r="I28" s="244">
        <f t="shared" si="2"/>
        <v>0</v>
      </c>
      <c r="J28" s="244">
        <f t="shared" si="2"/>
        <v>0</v>
      </c>
      <c r="K28" s="244">
        <f t="shared" si="2"/>
        <v>0</v>
      </c>
      <c r="L28" s="244">
        <f t="shared" si="2"/>
        <v>0</v>
      </c>
      <c r="M28" s="244">
        <f t="shared" si="2"/>
        <v>0</v>
      </c>
      <c r="N28" s="244">
        <f t="shared" si="2"/>
        <v>0</v>
      </c>
      <c r="O28" s="244">
        <f t="shared" si="2"/>
        <v>0</v>
      </c>
      <c r="P28" s="244">
        <f t="shared" si="2"/>
        <v>0</v>
      </c>
      <c r="Q28" s="244">
        <f t="shared" si="2"/>
        <v>0</v>
      </c>
      <c r="R28" s="244">
        <f t="shared" si="2"/>
        <v>0</v>
      </c>
    </row>
    <row r="29" spans="1:18">
      <c r="A29" s="13"/>
      <c r="B29" s="217">
        <v>1.7989000847901319E-3</v>
      </c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</row>
    <row r="30" spans="1:18">
      <c r="A30" s="13"/>
      <c r="B30" s="217">
        <v>5.0000000000000001E-3</v>
      </c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</row>
    <row r="31" spans="1:18">
      <c r="A31" s="13"/>
      <c r="B31" s="217">
        <v>0.01</v>
      </c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4"/>
    </row>
    <row r="32" spans="1:18">
      <c r="A32" s="13"/>
      <c r="B32" s="217">
        <v>1.4999999999999999E-2</v>
      </c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4"/>
    </row>
    <row r="33" spans="1:18">
      <c r="A33" s="13"/>
      <c r="B33" s="217">
        <v>0.02</v>
      </c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</row>
    <row r="34" spans="1:18">
      <c r="A34" s="13"/>
      <c r="B34" s="217">
        <v>2.5000000000000001E-2</v>
      </c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</row>
    <row r="35" spans="1:18">
      <c r="A35" s="13"/>
      <c r="B35" s="217">
        <v>0.03</v>
      </c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</row>
    <row r="36" spans="1:18">
      <c r="A36" s="13"/>
      <c r="B36" s="217">
        <v>3.5000000000000003E-2</v>
      </c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</row>
    <row r="37" spans="1:18">
      <c r="A37" s="13"/>
      <c r="B37" s="217">
        <v>0.04</v>
      </c>
      <c r="H37" s="164"/>
      <c r="I37" s="164"/>
      <c r="J37" s="164"/>
      <c r="K37" s="164"/>
      <c r="L37" s="164"/>
      <c r="M37" s="164"/>
      <c r="N37" s="164"/>
      <c r="O37" s="164"/>
      <c r="P37" s="164"/>
      <c r="Q37" s="164"/>
      <c r="R37" s="164"/>
    </row>
    <row r="38" spans="1:18">
      <c r="A38" s="13"/>
      <c r="B38" s="217">
        <v>0.05</v>
      </c>
      <c r="H38" s="164"/>
      <c r="I38" s="164"/>
      <c r="J38" s="164"/>
      <c r="K38" s="164"/>
      <c r="L38" s="164"/>
      <c r="M38" s="164"/>
      <c r="N38" s="164"/>
      <c r="O38" s="164"/>
      <c r="P38" s="164"/>
      <c r="Q38" s="164"/>
      <c r="R38" s="164"/>
    </row>
    <row r="39" spans="1:18">
      <c r="A39" s="13"/>
      <c r="B39" s="217">
        <v>0.06</v>
      </c>
      <c r="H39" s="164"/>
      <c r="I39" s="164"/>
      <c r="J39" s="164"/>
      <c r="K39" s="164"/>
      <c r="L39" s="164"/>
      <c r="M39" s="164"/>
      <c r="N39" s="164"/>
      <c r="O39" s="164"/>
      <c r="P39" s="164"/>
      <c r="Q39" s="164"/>
      <c r="R39" s="164"/>
    </row>
    <row r="40" spans="1:18">
      <c r="A40" s="13"/>
      <c r="B40" s="217">
        <v>7.0000000000000007E-2</v>
      </c>
      <c r="H40" s="164"/>
      <c r="I40" s="164"/>
      <c r="J40" s="164"/>
      <c r="K40" s="164"/>
      <c r="L40" s="164"/>
      <c r="M40" s="164"/>
      <c r="N40" s="164"/>
      <c r="O40" s="164"/>
      <c r="P40" s="164"/>
      <c r="Q40" s="164"/>
      <c r="R40" s="164"/>
    </row>
    <row r="41" spans="1:18">
      <c r="A41" s="13"/>
      <c r="B41" s="217">
        <v>8.0096941214363906E-2</v>
      </c>
      <c r="H41" s="164"/>
      <c r="I41" s="164"/>
      <c r="J41" s="164"/>
      <c r="K41" s="164"/>
      <c r="L41" s="164"/>
      <c r="M41" s="164"/>
      <c r="N41" s="164"/>
      <c r="O41" s="164"/>
      <c r="P41" s="164"/>
      <c r="Q41" s="164"/>
      <c r="R41" s="164"/>
    </row>
  </sheetData>
  <mergeCells count="1">
    <mergeCell ref="H27:R2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50"/>
  </sheetPr>
  <dimension ref="A1:AH38"/>
  <sheetViews>
    <sheetView zoomScale="140" zoomScaleNormal="140" workbookViewId="0">
      <selection sqref="A1:L1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2.81640625" style="7" customWidth="1"/>
    <col min="23" max="16384" width="9.1796875" style="7"/>
  </cols>
  <sheetData>
    <row r="1" spans="1:34" ht="13">
      <c r="A1" s="207" t="s">
        <v>7526</v>
      </c>
      <c r="B1" s="14" t="s">
        <v>8</v>
      </c>
      <c r="C1" s="15" t="s">
        <v>9</v>
      </c>
      <c r="D1" s="171" t="s">
        <v>7529</v>
      </c>
      <c r="G1" s="200" t="s">
        <v>7550</v>
      </c>
      <c r="H1" s="219" t="s">
        <v>7548</v>
      </c>
      <c r="I1" s="219" t="s">
        <v>7556</v>
      </c>
      <c r="J1" s="219" t="s">
        <v>7551</v>
      </c>
      <c r="K1" s="219" t="s">
        <v>7552</v>
      </c>
      <c r="L1" s="219" t="s">
        <v>1</v>
      </c>
      <c r="M1" s="219" t="s">
        <v>7549</v>
      </c>
      <c r="N1" s="219" t="s">
        <v>2</v>
      </c>
      <c r="O1" s="219" t="s">
        <v>3</v>
      </c>
      <c r="P1" s="219" t="s">
        <v>4</v>
      </c>
      <c r="Q1" s="219" t="s">
        <v>0</v>
      </c>
      <c r="R1" s="219" t="s">
        <v>7565</v>
      </c>
      <c r="T1" s="7" t="s">
        <v>5</v>
      </c>
      <c r="U1" s="114" t="s">
        <v>7553</v>
      </c>
      <c r="V1" s="187" t="s">
        <v>7594</v>
      </c>
      <c r="W1" s="114" t="s">
        <v>7554</v>
      </c>
    </row>
    <row r="2" spans="1:34" ht="15.5">
      <c r="A2" s="7" t="str">
        <f>'Mark opt'!A2</f>
        <v>Bofa ML Euro 0-1 anni</v>
      </c>
      <c r="B2" s="13">
        <f>'Mark opt'!B2</f>
        <v>1.9999999999999997E-2</v>
      </c>
      <c r="C2" s="13">
        <f>'Mark opt'!C2</f>
        <v>8.6802841878564838E-3</v>
      </c>
      <c r="D2" s="184">
        <f>1/11</f>
        <v>9.0909090909090912E-2</v>
      </c>
      <c r="E2" s="9"/>
      <c r="G2" s="84" t="str">
        <f>A2</f>
        <v>Bofa ML Euro 0-1 anni</v>
      </c>
      <c r="H2" s="186">
        <f>'Mark opt'!H2</f>
        <v>7.5347333581951296E-5</v>
      </c>
      <c r="I2" s="181">
        <f>'Mark opt'!I2</f>
        <v>8.4124644276232838E-5</v>
      </c>
      <c r="J2" s="181">
        <f>'Mark opt'!J2</f>
        <v>8.3378227761587219E-5</v>
      </c>
      <c r="K2" s="181">
        <f>'Mark opt'!K2</f>
        <v>7.1342984811048989E-5</v>
      </c>
      <c r="L2" s="181">
        <f>'Mark opt'!L2</f>
        <v>-1.7397430539505484E-4</v>
      </c>
      <c r="M2" s="181">
        <f>'Mark opt'!M2</f>
        <v>-6.1542754415924508E-5</v>
      </c>
      <c r="N2" s="181">
        <f>'Mark opt'!N2</f>
        <v>-3.320709539120861E-4</v>
      </c>
      <c r="O2" s="181">
        <f>'Mark opt'!O2</f>
        <v>-3.9257830681723089E-4</v>
      </c>
      <c r="P2" s="181">
        <f>'Mark opt'!P2</f>
        <v>-3.4189093623460018E-4</v>
      </c>
      <c r="Q2" s="181">
        <f>'Mark opt'!Q2</f>
        <v>-3.3686116151572867E-4</v>
      </c>
      <c r="R2" s="181">
        <f>'Mark opt'!R2</f>
        <v>-2.6083403824869684E-4</v>
      </c>
      <c r="S2" s="9"/>
      <c r="T2" s="95" t="str">
        <f t="shared" ref="T2:T12" si="0">A2</f>
        <v>Bofa ML Euro 0-1 anni</v>
      </c>
      <c r="U2" s="5"/>
      <c r="V2" s="18"/>
      <c r="W2" s="5"/>
      <c r="X2" s="9"/>
      <c r="Y2" s="9"/>
      <c r="Z2" s="5"/>
      <c r="AA2" s="9"/>
    </row>
    <row r="3" spans="1:34" ht="15.5">
      <c r="A3" s="7" t="str">
        <f>'Mark opt'!A3</f>
        <v>Bofa ML Bond Euro 1-3 Y</v>
      </c>
      <c r="B3" s="13">
        <f>'Mark opt'!B3</f>
        <v>2.8999999999999998E-2</v>
      </c>
      <c r="C3" s="13">
        <f>'Mark opt'!C3</f>
        <v>1.6887831256428492E-2</v>
      </c>
      <c r="D3" s="184">
        <f t="shared" ref="D3:D11" si="1">1/11</f>
        <v>9.0909090909090912E-2</v>
      </c>
      <c r="E3" s="9"/>
      <c r="G3" s="84" t="str">
        <f t="shared" ref="G3:G12" si="2">A3</f>
        <v>Bofa ML Bond Euro 1-3 Y</v>
      </c>
      <c r="H3" s="181">
        <f>'Mark opt'!H3</f>
        <v>8.4124644276232838E-5</v>
      </c>
      <c r="I3" s="186">
        <f>'Mark opt'!I3</f>
        <v>2.8519884454560312E-4</v>
      </c>
      <c r="J3" s="181">
        <f>'Mark opt'!J3</f>
        <v>5.2850668755217978E-4</v>
      </c>
      <c r="K3" s="181">
        <f>'Mark opt'!K3</f>
        <v>3.01066000602934E-4</v>
      </c>
      <c r="L3" s="181">
        <f>'Mark opt'!L3</f>
        <v>-1.9639821666575289E-6</v>
      </c>
      <c r="M3" s="181">
        <f>'Mark opt'!M3</f>
        <v>7.8226155743988811E-5</v>
      </c>
      <c r="N3" s="181">
        <f>'Mark opt'!N3</f>
        <v>-4.4277804605657772E-4</v>
      </c>
      <c r="O3" s="181">
        <f>'Mark opt'!O3</f>
        <v>-5.7545911297979539E-4</v>
      </c>
      <c r="P3" s="181">
        <f>'Mark opt'!P3</f>
        <v>-2.6389479667858002E-4</v>
      </c>
      <c r="Q3" s="181">
        <f>'Mark opt'!Q3</f>
        <v>-5.1360835774285382E-4</v>
      </c>
      <c r="R3" s="181">
        <f>'Mark opt'!R3</f>
        <v>-5.485201342118151E-4</v>
      </c>
      <c r="S3" s="9"/>
      <c r="T3" s="95" t="str">
        <f t="shared" si="0"/>
        <v>Bofa ML Bond Euro 1-3 Y</v>
      </c>
      <c r="U3" s="5"/>
      <c r="V3" s="18"/>
      <c r="W3" s="5"/>
      <c r="X3" s="9"/>
      <c r="Y3" s="9"/>
      <c r="Z3" s="5"/>
      <c r="AA3" s="9"/>
    </row>
    <row r="4" spans="1:34" ht="15.5">
      <c r="A4" s="7" t="str">
        <f>'Mark opt'!A4</f>
        <v>Bofa ML Obbl. Euro</v>
      </c>
      <c r="B4" s="13">
        <f>'Mark opt'!B4</f>
        <v>3.2549999999999996E-2</v>
      </c>
      <c r="C4" s="13">
        <f>'Mark opt'!C4</f>
        <v>4.1687909670150132E-2</v>
      </c>
      <c r="D4" s="184">
        <f t="shared" si="1"/>
        <v>9.0909090909090912E-2</v>
      </c>
      <c r="E4" s="9"/>
      <c r="G4" s="84" t="str">
        <f t="shared" si="2"/>
        <v>Bofa ML Obbl. Euro</v>
      </c>
      <c r="H4" s="181">
        <f>'Mark opt'!H4</f>
        <v>8.3378227761587219E-5</v>
      </c>
      <c r="I4" s="181">
        <f>'Mark opt'!I4</f>
        <v>5.2850668755217978E-4</v>
      </c>
      <c r="J4" s="186">
        <f>'Mark opt'!J4</f>
        <v>1.7378818126665969E-3</v>
      </c>
      <c r="K4" s="181">
        <f>'Mark opt'!K4</f>
        <v>1.2112773431940916E-3</v>
      </c>
      <c r="L4" s="181">
        <f>'Mark opt'!L4</f>
        <v>4.3922155169080985E-4</v>
      </c>
      <c r="M4" s="181">
        <f>'Mark opt'!M4</f>
        <v>8.264597837064425E-4</v>
      </c>
      <c r="N4" s="181">
        <f>'Mark opt'!N4</f>
        <v>-3.6330969338229182E-4</v>
      </c>
      <c r="O4" s="181">
        <f>'Mark opt'!O4</f>
        <v>-3.3697726878285927E-4</v>
      </c>
      <c r="P4" s="181">
        <f>'Mark opt'!P4</f>
        <v>-2.3877627810028296E-4</v>
      </c>
      <c r="Q4" s="181">
        <f>'Mark opt'!Q4</f>
        <v>-4.3200990416061765E-4</v>
      </c>
      <c r="R4" s="181">
        <f>'Mark opt'!R4</f>
        <v>-6.683191590757348E-4</v>
      </c>
      <c r="S4" s="9"/>
      <c r="T4" s="95" t="str">
        <f t="shared" si="0"/>
        <v>Bofa ML Obbl. Euro</v>
      </c>
      <c r="U4" s="5"/>
      <c r="V4" s="18"/>
      <c r="W4" s="5"/>
      <c r="X4" s="9"/>
      <c r="Y4" s="9"/>
      <c r="Z4" s="5"/>
      <c r="AA4" s="9"/>
    </row>
    <row r="5" spans="1:34" ht="15.5">
      <c r="A5" s="7" t="str">
        <f>'Mark opt'!A5</f>
        <v>Bofa ML Obbl. Globale</v>
      </c>
      <c r="B5" s="13">
        <f>'Mark opt'!B5</f>
        <v>3.0122243259483601E-2</v>
      </c>
      <c r="C5" s="13">
        <f>'Mark opt'!C5</f>
        <v>6.9174632105611367E-2</v>
      </c>
      <c r="D5" s="184">
        <f t="shared" si="1"/>
        <v>9.0909090909090912E-2</v>
      </c>
      <c r="E5" s="9"/>
      <c r="G5" s="84" t="str">
        <f t="shared" si="2"/>
        <v>Bofa ML Obbl. Globale</v>
      </c>
      <c r="H5" s="181">
        <f>'Mark opt'!H5</f>
        <v>7.1342984811048989E-5</v>
      </c>
      <c r="I5" s="181">
        <f>'Mark opt'!I5</f>
        <v>3.01066000602934E-4</v>
      </c>
      <c r="J5" s="181">
        <f>'Mark opt'!J5</f>
        <v>1.2112773431940916E-3</v>
      </c>
      <c r="K5" s="186">
        <f>'Mark opt'!K5</f>
        <v>4.785129726946679E-3</v>
      </c>
      <c r="L5" s="181">
        <f>'Mark opt'!L5</f>
        <v>2.3664839029573343E-3</v>
      </c>
      <c r="M5" s="181">
        <f>'Mark opt'!M5</f>
        <v>2.5755328331092484E-3</v>
      </c>
      <c r="N5" s="181">
        <f>'Mark opt'!N5</f>
        <v>-2.3069931421341996E-3</v>
      </c>
      <c r="O5" s="181">
        <f>'Mark opt'!O5</f>
        <v>8.906134966288168E-4</v>
      </c>
      <c r="P5" s="181">
        <f>'Mark opt'!P5</f>
        <v>2.8093601501943477E-4</v>
      </c>
      <c r="Q5" s="181">
        <f>'Mark opt'!Q5</f>
        <v>-1.945600832064914E-3</v>
      </c>
      <c r="R5" s="181">
        <f>'Mark opt'!R5</f>
        <v>-5.5598841386380465E-4</v>
      </c>
      <c r="S5" s="9"/>
      <c r="T5" s="95" t="str">
        <f t="shared" si="0"/>
        <v>Bofa ML Obbl. Globale</v>
      </c>
      <c r="U5" s="5"/>
      <c r="V5" s="18"/>
      <c r="W5" s="5"/>
      <c r="X5" s="9"/>
      <c r="Y5" s="9"/>
      <c r="Z5" s="5"/>
      <c r="AA5" s="9"/>
    </row>
    <row r="6" spans="1:34" ht="15.5">
      <c r="A6" s="7" t="str">
        <f>'Mark opt'!A6</f>
        <v>ML Global HY</v>
      </c>
      <c r="B6" s="13">
        <f>'Mark opt'!B6</f>
        <v>7.2999999999999995E-2</v>
      </c>
      <c r="C6" s="13">
        <f>'Mark opt'!C6</f>
        <v>0.11065840623996889</v>
      </c>
      <c r="D6" s="184">
        <f t="shared" si="1"/>
        <v>9.0909090909090912E-2</v>
      </c>
      <c r="E6" s="9"/>
      <c r="G6" s="84" t="str">
        <f t="shared" si="2"/>
        <v>ML Global HY</v>
      </c>
      <c r="H6" s="181">
        <f>'Mark opt'!H6</f>
        <v>-1.7397430539505484E-4</v>
      </c>
      <c r="I6" s="181">
        <f>'Mark opt'!I6</f>
        <v>-1.9639821666575289E-6</v>
      </c>
      <c r="J6" s="181">
        <f>'Mark opt'!J6</f>
        <v>4.3922155169080985E-4</v>
      </c>
      <c r="K6" s="181">
        <f>'Mark opt'!K6</f>
        <v>2.3664839029573343E-3</v>
      </c>
      <c r="L6" s="186">
        <f>'Mark opt'!L6</f>
        <v>1.2245282871569986E-2</v>
      </c>
      <c r="M6" s="181">
        <f>'Mark opt'!M6</f>
        <v>9.8359200393650717E-3</v>
      </c>
      <c r="N6" s="181">
        <f>'Mark opt'!N6</f>
        <v>1.0775571097061967E-2</v>
      </c>
      <c r="O6" s="181">
        <f>'Mark opt'!O6</f>
        <v>1.2850415910903659E-2</v>
      </c>
      <c r="P6" s="181">
        <f>'Mark opt'!P6</f>
        <v>1.094485755960278E-2</v>
      </c>
      <c r="Q6" s="181">
        <f>'Mark opt'!Q6</f>
        <v>1.4937819936021265E-2</v>
      </c>
      <c r="R6" s="181">
        <f>'Mark opt'!R6</f>
        <v>1.1378504663431628E-2</v>
      </c>
      <c r="S6" s="9"/>
      <c r="T6" s="95" t="str">
        <f t="shared" si="0"/>
        <v>ML Global HY</v>
      </c>
      <c r="U6" s="5"/>
      <c r="V6" s="18"/>
      <c r="W6" s="5"/>
      <c r="X6" s="9"/>
      <c r="Y6" s="9"/>
      <c r="Z6" s="5"/>
      <c r="AA6" s="9"/>
    </row>
    <row r="7" spans="1:34" ht="15.5">
      <c r="A7" s="7" t="str">
        <f>'Mark opt'!A7</f>
        <v>Bofa ML Obbl Emergente</v>
      </c>
      <c r="B7" s="13">
        <f>'Mark opt'!B7</f>
        <v>0.06</v>
      </c>
      <c r="C7" s="13">
        <f>'Mark opt'!C7</f>
        <v>0.12718801650172173</v>
      </c>
      <c r="D7" s="184">
        <f t="shared" si="1"/>
        <v>9.0909090909090912E-2</v>
      </c>
      <c r="E7" s="9"/>
      <c r="G7" s="84" t="str">
        <f t="shared" si="2"/>
        <v>Bofa ML Obbl Emergente</v>
      </c>
      <c r="H7" s="181">
        <f>'Mark opt'!H7</f>
        <v>-6.1542754415924508E-5</v>
      </c>
      <c r="I7" s="181">
        <f>'Mark opt'!I7</f>
        <v>7.8226155743988811E-5</v>
      </c>
      <c r="J7" s="181">
        <f>'Mark opt'!J7</f>
        <v>8.264597837064425E-4</v>
      </c>
      <c r="K7" s="181">
        <f>'Mark opt'!K7</f>
        <v>2.5755328331092484E-3</v>
      </c>
      <c r="L7" s="181">
        <f>'Mark opt'!L7</f>
        <v>9.8359200393650717E-3</v>
      </c>
      <c r="M7" s="186">
        <f>'Mark opt'!M7</f>
        <v>1.6176791541642241E-2</v>
      </c>
      <c r="N7" s="181">
        <f>'Mark opt'!N7</f>
        <v>1.0983251729850228E-2</v>
      </c>
      <c r="O7" s="181">
        <f>'Mark opt'!O7</f>
        <v>1.3100393081417432E-2</v>
      </c>
      <c r="P7" s="181">
        <f>'Mark opt'!P7</f>
        <v>1.2511455247571617E-2</v>
      </c>
      <c r="Q7" s="181">
        <f>'Mark opt'!Q7</f>
        <v>1.917919563628943E-2</v>
      </c>
      <c r="R7" s="181">
        <f>'Mark opt'!R7</f>
        <v>1.1104224062434411E-2</v>
      </c>
      <c r="S7" s="9"/>
      <c r="T7" s="95" t="str">
        <f t="shared" si="0"/>
        <v>Bofa ML Obbl Emergente</v>
      </c>
      <c r="U7" s="5"/>
      <c r="V7" s="18"/>
      <c r="W7" s="5"/>
      <c r="X7" s="9"/>
      <c r="Y7" s="9"/>
      <c r="Z7" s="5"/>
      <c r="AA7" s="9"/>
    </row>
    <row r="8" spans="1:34" ht="15.5">
      <c r="A8" s="7" t="str">
        <f>'Mark opt'!A8</f>
        <v>MSCI Europe</v>
      </c>
      <c r="B8" s="13">
        <f>'Mark opt'!B8</f>
        <v>6.5000000000000002E-2</v>
      </c>
      <c r="C8" s="13">
        <f>'Mark opt'!C8</f>
        <v>0.17527256607355868</v>
      </c>
      <c r="D8" s="184">
        <f t="shared" si="1"/>
        <v>9.0909090909090912E-2</v>
      </c>
      <c r="E8" s="9"/>
      <c r="G8" s="84" t="str">
        <f t="shared" si="2"/>
        <v>MSCI Europe</v>
      </c>
      <c r="H8" s="181">
        <f>'Mark opt'!H8</f>
        <v>-3.320709539120861E-4</v>
      </c>
      <c r="I8" s="181">
        <f>'Mark opt'!I8</f>
        <v>-4.4277804605657772E-4</v>
      </c>
      <c r="J8" s="181">
        <f>'Mark opt'!J8</f>
        <v>-3.6330969338229182E-4</v>
      </c>
      <c r="K8" s="181">
        <f>'Mark opt'!K8</f>
        <v>-2.3069931421341996E-3</v>
      </c>
      <c r="L8" s="181">
        <f>'Mark opt'!L8</f>
        <v>1.0775571097061967E-2</v>
      </c>
      <c r="M8" s="181">
        <f>'Mark opt'!M8</f>
        <v>1.0983251729850228E-2</v>
      </c>
      <c r="N8" s="186">
        <f>'Mark opt'!N8</f>
        <v>3.0720472418009993E-2</v>
      </c>
      <c r="O8" s="181">
        <f>'Mark opt'!O8</f>
        <v>2.4597741561789316E-2</v>
      </c>
      <c r="P8" s="181">
        <f>'Mark opt'!P8</f>
        <v>2.2749367235346356E-2</v>
      </c>
      <c r="Q8" s="181">
        <f>'Mark opt'!Q8</f>
        <v>3.0464165948787418E-2</v>
      </c>
      <c r="R8" s="181">
        <f>'Mark opt'!R8</f>
        <v>2.2943713385354617E-2</v>
      </c>
      <c r="S8" s="9"/>
      <c r="T8" s="121" t="str">
        <f t="shared" si="0"/>
        <v>MSCI Europe</v>
      </c>
      <c r="U8" s="122"/>
      <c r="V8" s="123"/>
      <c r="W8" s="122"/>
      <c r="X8" s="9"/>
      <c r="Y8" s="9"/>
      <c r="Z8" s="122"/>
      <c r="AA8" s="9"/>
      <c r="AF8" s="19"/>
      <c r="AG8" s="20"/>
      <c r="AH8" s="19"/>
    </row>
    <row r="9" spans="1:34" ht="15.5">
      <c r="A9" s="7" t="str">
        <f>'Mark opt'!A9</f>
        <v>MSCI North America</v>
      </c>
      <c r="B9" s="13">
        <f>'Mark opt'!B9</f>
        <v>7.4999999999999997E-2</v>
      </c>
      <c r="C9" s="13">
        <f>'Mark opt'!C9</f>
        <v>0.17799999999999999</v>
      </c>
      <c r="D9" s="184">
        <f t="shared" si="1"/>
        <v>9.0909090909090912E-2</v>
      </c>
      <c r="E9" s="9"/>
      <c r="G9" s="84" t="str">
        <f t="shared" si="2"/>
        <v>MSCI North America</v>
      </c>
      <c r="H9" s="181">
        <f>'Mark opt'!H9</f>
        <v>-3.9257830681723089E-4</v>
      </c>
      <c r="I9" s="181">
        <f>'Mark opt'!I9</f>
        <v>-5.7545911297979539E-4</v>
      </c>
      <c r="J9" s="181">
        <f>'Mark opt'!J9</f>
        <v>-3.3697726878285927E-4</v>
      </c>
      <c r="K9" s="181">
        <f>'Mark opt'!K9</f>
        <v>8.906134966288168E-4</v>
      </c>
      <c r="L9" s="181">
        <f>'Mark opt'!L9</f>
        <v>1.2850415910903659E-2</v>
      </c>
      <c r="M9" s="181">
        <f>'Mark opt'!M9</f>
        <v>1.3100393081417432E-2</v>
      </c>
      <c r="N9" s="181">
        <f>'Mark opt'!N9</f>
        <v>2.4597741561789316E-2</v>
      </c>
      <c r="O9" s="186">
        <f>'Mark opt'!O9</f>
        <v>3.1683999999999997E-2</v>
      </c>
      <c r="P9" s="181">
        <f>'Mark opt'!P9</f>
        <v>2.2144246119366447E-2</v>
      </c>
      <c r="Q9" s="181">
        <f>'Mark opt'!Q9</f>
        <v>2.8532455096904802E-2</v>
      </c>
      <c r="R9" s="181">
        <f>'Mark opt'!R9</f>
        <v>2.3753384206700121E-2</v>
      </c>
      <c r="S9" s="9"/>
      <c r="T9" s="121" t="str">
        <f t="shared" si="0"/>
        <v>MSCI North America</v>
      </c>
      <c r="U9" s="122"/>
      <c r="V9" s="123"/>
      <c r="W9" s="122"/>
      <c r="X9" s="9"/>
      <c r="Y9" s="9"/>
      <c r="Z9" s="122"/>
      <c r="AA9" s="9"/>
      <c r="AF9" s="19"/>
      <c r="AG9" s="20"/>
      <c r="AH9" s="19"/>
    </row>
    <row r="10" spans="1:34" ht="15.5">
      <c r="A10" s="7" t="str">
        <f>'Mark opt'!A10</f>
        <v>MSCI Pacific</v>
      </c>
      <c r="B10" s="13">
        <f>'Mark opt'!B10</f>
        <v>6.8068267301912344E-2</v>
      </c>
      <c r="C10" s="13">
        <f>'Mark opt'!C10</f>
        <v>0.18555431278396339</v>
      </c>
      <c r="D10" s="184">
        <f t="shared" si="1"/>
        <v>9.0909090909090912E-2</v>
      </c>
      <c r="E10" s="9"/>
      <c r="G10" s="84" t="str">
        <f t="shared" si="2"/>
        <v>MSCI Pacific</v>
      </c>
      <c r="H10" s="181">
        <f>'Mark opt'!H10</f>
        <v>-3.4189093623460018E-4</v>
      </c>
      <c r="I10" s="181">
        <f>'Mark opt'!I10</f>
        <v>-2.6389479667858002E-4</v>
      </c>
      <c r="J10" s="181">
        <f>'Mark opt'!J10</f>
        <v>-2.3877627810028296E-4</v>
      </c>
      <c r="K10" s="181">
        <f>'Mark opt'!K10</f>
        <v>2.8093601501943477E-4</v>
      </c>
      <c r="L10" s="181">
        <f>'Mark opt'!L10</f>
        <v>1.094485755960278E-2</v>
      </c>
      <c r="M10" s="181">
        <f>'Mark opt'!M10</f>
        <v>1.2511455247571617E-2</v>
      </c>
      <c r="N10" s="181">
        <f>'Mark opt'!N10</f>
        <v>2.2749367235346356E-2</v>
      </c>
      <c r="O10" s="181">
        <f>'Mark opt'!O10</f>
        <v>2.2144246119366447E-2</v>
      </c>
      <c r="P10" s="186">
        <f>'Mark opt'!P10</f>
        <v>3.4430402992728919E-2</v>
      </c>
      <c r="Q10" s="181">
        <f>'Mark opt'!Q10</f>
        <v>3.4107686374334353E-2</v>
      </c>
      <c r="R10" s="181">
        <f>'Mark opt'!R10</f>
        <v>2.1696130281675507E-2</v>
      </c>
      <c r="S10" s="9"/>
      <c r="T10" s="121" t="str">
        <f t="shared" si="0"/>
        <v>MSCI Pacific</v>
      </c>
      <c r="U10" s="122"/>
      <c r="V10" s="123"/>
      <c r="W10" s="122"/>
      <c r="X10" s="9"/>
      <c r="Y10" s="9"/>
      <c r="Z10" s="122"/>
      <c r="AA10" s="9"/>
      <c r="AF10" s="19"/>
      <c r="AG10" s="20"/>
      <c r="AH10" s="19"/>
    </row>
    <row r="11" spans="1:34" ht="15.5">
      <c r="A11" s="7" t="str">
        <f>'Mark opt'!A11</f>
        <v>MSCI Emerging Markets</v>
      </c>
      <c r="B11" s="13">
        <f>'Mark opt'!B11</f>
        <v>8.3775785944966055E-2</v>
      </c>
      <c r="C11" s="13">
        <f>'Mark opt'!C11</f>
        <v>0.23692682926992498</v>
      </c>
      <c r="D11" s="184">
        <f t="shared" si="1"/>
        <v>9.0909090909090912E-2</v>
      </c>
      <c r="G11" s="84" t="str">
        <f t="shared" si="2"/>
        <v>MSCI Emerging Markets</v>
      </c>
      <c r="H11" s="181">
        <f>'Mark opt'!H11</f>
        <v>-3.3686116151572867E-4</v>
      </c>
      <c r="I11" s="181">
        <f>'Mark opt'!I11</f>
        <v>-5.1360835774285382E-4</v>
      </c>
      <c r="J11" s="181">
        <f>'Mark opt'!J11</f>
        <v>-4.3200990416061765E-4</v>
      </c>
      <c r="K11" s="181">
        <f>'Mark opt'!K11</f>
        <v>-1.945600832064914E-3</v>
      </c>
      <c r="L11" s="181">
        <f>'Mark opt'!L11</f>
        <v>1.4937819936021265E-2</v>
      </c>
      <c r="M11" s="181">
        <f>'Mark opt'!M11</f>
        <v>1.917919563628943E-2</v>
      </c>
      <c r="N11" s="181">
        <f>'Mark opt'!N11</f>
        <v>3.0464165948787418E-2</v>
      </c>
      <c r="O11" s="181">
        <f>'Mark opt'!O11</f>
        <v>2.8532455096904802E-2</v>
      </c>
      <c r="P11" s="181">
        <f>'Mark opt'!P11</f>
        <v>3.4107686374334353E-2</v>
      </c>
      <c r="Q11" s="186">
        <f>'Mark opt'!Q11</f>
        <v>5.6134322427900181E-2</v>
      </c>
      <c r="R11" s="181">
        <f>'Mark opt'!R11</f>
        <v>2.8302038321144467E-2</v>
      </c>
      <c r="T11" s="121" t="str">
        <f t="shared" si="0"/>
        <v>MSCI Emerging Markets</v>
      </c>
      <c r="U11" s="122"/>
      <c r="V11" s="123"/>
      <c r="W11" s="122"/>
      <c r="X11" s="9"/>
      <c r="Y11" s="9"/>
      <c r="Z11" s="122"/>
      <c r="AF11" s="19"/>
      <c r="AG11" s="20"/>
      <c r="AH11" s="19"/>
    </row>
    <row r="12" spans="1:34" ht="15.5">
      <c r="A12" s="7" t="str">
        <f>'Mark opt'!A12</f>
        <v>Opportunities</v>
      </c>
      <c r="B12" s="13">
        <f>'Mark opt'!B12</f>
        <v>6.8743755604525794E-2</v>
      </c>
      <c r="C12" s="13">
        <f>'Mark opt'!C12</f>
        <v>0.15358286759823325</v>
      </c>
      <c r="D12" s="184">
        <f>1/11</f>
        <v>9.0909090909090912E-2</v>
      </c>
      <c r="G12" s="84" t="str">
        <f t="shared" si="2"/>
        <v>Opportunities</v>
      </c>
      <c r="H12" s="181">
        <f>'Mark opt'!H12</f>
        <v>-2.6083403824869684E-4</v>
      </c>
      <c r="I12" s="181">
        <f>'Mark opt'!I12</f>
        <v>-5.485201342118151E-4</v>
      </c>
      <c r="J12" s="181">
        <f>'Mark opt'!J12</f>
        <v>-6.683191590757348E-4</v>
      </c>
      <c r="K12" s="181">
        <f>'Mark opt'!K12</f>
        <v>-5.5598841386380465E-4</v>
      </c>
      <c r="L12" s="181">
        <f>'Mark opt'!L12</f>
        <v>1.1378504663431628E-2</v>
      </c>
      <c r="M12" s="181">
        <f>'Mark opt'!M12</f>
        <v>1.1104224062434411E-2</v>
      </c>
      <c r="N12" s="181">
        <f>'Mark opt'!N12</f>
        <v>2.2943713385354617E-2</v>
      </c>
      <c r="O12" s="181">
        <f>'Mark opt'!O12</f>
        <v>2.3753384206700121E-2</v>
      </c>
      <c r="P12" s="181">
        <f>'Mark opt'!P12</f>
        <v>2.1696130281675507E-2</v>
      </c>
      <c r="Q12" s="181">
        <f>'Mark opt'!Q12</f>
        <v>2.8302038321144467E-2</v>
      </c>
      <c r="R12" s="186">
        <f>'Mark opt'!R12</f>
        <v>2.3587697219696446E-2</v>
      </c>
      <c r="T12" s="121" t="str">
        <f t="shared" si="0"/>
        <v>Opportunities</v>
      </c>
      <c r="U12" s="122"/>
      <c r="V12" s="123"/>
      <c r="W12" s="122"/>
      <c r="X12" s="9"/>
      <c r="Y12" s="9"/>
      <c r="Z12" s="122"/>
      <c r="AF12" s="19"/>
      <c r="AG12" s="20"/>
      <c r="AH12" s="19"/>
    </row>
    <row r="13" spans="1:34" ht="13">
      <c r="A13" s="115" t="s">
        <v>11</v>
      </c>
      <c r="B13" s="22">
        <f t="array" ref="B13">MMULT(TRANSPOSE(D2:D12),B2:B12)</f>
        <v>5.5023641100989805E-2</v>
      </c>
      <c r="C13" s="22">
        <f t="array" ref="C13">SQRT(MMULT(MMULT(TRANSPOSE(D2:D12),H2:R12),D2:D12))</f>
        <v>9.1042358603842188E-2</v>
      </c>
      <c r="D13" s="202">
        <f>SUM(D2:D12)</f>
        <v>1.0000000000000002</v>
      </c>
    </row>
    <row r="14" spans="1:34" ht="13" thickBot="1"/>
    <row r="15" spans="1:34" ht="13">
      <c r="A15" s="205"/>
    </row>
    <row r="16" spans="1:34" ht="13.5" thickBot="1">
      <c r="A16" s="206" t="s">
        <v>7596</v>
      </c>
    </row>
    <row r="24" spans="17:30">
      <c r="Q24" s="21"/>
      <c r="R24" s="21"/>
      <c r="S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</row>
    <row r="25" spans="17:30">
      <c r="Q25" s="21"/>
      <c r="R25" s="21"/>
      <c r="S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</row>
    <row r="26" spans="17:30">
      <c r="Q26" s="21"/>
      <c r="R26" s="21"/>
      <c r="S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</row>
    <row r="27" spans="17:30">
      <c r="Q27" s="21"/>
      <c r="R27" s="21"/>
      <c r="S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</row>
    <row r="28" spans="17:30">
      <c r="Q28" s="21"/>
      <c r="R28" s="21"/>
      <c r="S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</row>
    <row r="29" spans="17:30">
      <c r="Q29" s="21"/>
      <c r="R29" s="21"/>
      <c r="S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</row>
    <row r="30" spans="17:30">
      <c r="Q30" s="21"/>
      <c r="R30" s="21"/>
      <c r="S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</row>
    <row r="31" spans="17:30">
      <c r="Q31" s="21"/>
      <c r="R31" s="21"/>
      <c r="S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</row>
    <row r="32" spans="17:30">
      <c r="Q32" s="21"/>
      <c r="R32" s="21"/>
      <c r="S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</row>
    <row r="33" spans="17:30">
      <c r="Q33" s="21"/>
      <c r="R33" s="21"/>
      <c r="S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</row>
    <row r="34" spans="17:30">
      <c r="Q34" s="21"/>
      <c r="R34" s="21"/>
      <c r="S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7:30">
      <c r="Q35" s="21"/>
      <c r="R35" s="21"/>
      <c r="S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</row>
    <row r="36" spans="17:30">
      <c r="Q36" s="21"/>
      <c r="R36" s="21"/>
      <c r="S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</row>
    <row r="37" spans="17:30">
      <c r="Q37" s="21"/>
      <c r="R37" s="21"/>
      <c r="S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</row>
    <row r="38" spans="17:30">
      <c r="Q38" s="21"/>
      <c r="R38" s="21"/>
      <c r="S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</row>
  </sheetData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M1001"/>
  <sheetViews>
    <sheetView zoomScale="190" zoomScaleNormal="190" workbookViewId="0">
      <selection sqref="A1:L1"/>
    </sheetView>
  </sheetViews>
  <sheetFormatPr defaultColWidth="9.1796875" defaultRowHeight="12.5"/>
  <cols>
    <col min="1" max="1" width="17.6328125" style="7" bestFit="1" customWidth="1"/>
    <col min="2" max="2" width="11" style="7" bestFit="1" customWidth="1"/>
    <col min="3" max="3" width="10.6328125" style="7" bestFit="1" customWidth="1"/>
    <col min="4" max="4" width="9.81640625" style="7" customWidth="1"/>
    <col min="5" max="5" width="12.08984375" style="7" bestFit="1" customWidth="1"/>
    <col min="6" max="6" width="17.1796875" style="7" bestFit="1" customWidth="1"/>
    <col min="7" max="9" width="9.81640625" style="7" customWidth="1"/>
    <col min="10" max="16384" width="9.1796875" style="7"/>
  </cols>
  <sheetData>
    <row r="1" spans="1:13" ht="13">
      <c r="A1" s="220" t="s">
        <v>7625</v>
      </c>
      <c r="B1" s="10" t="s">
        <v>9237</v>
      </c>
      <c r="C1" s="23" t="s">
        <v>9238</v>
      </c>
      <c r="E1" s="84" t="s">
        <v>9291</v>
      </c>
      <c r="F1" s="17" t="s">
        <v>9290</v>
      </c>
      <c r="L1" s="7" t="s">
        <v>12</v>
      </c>
    </row>
    <row r="2" spans="1:13">
      <c r="A2" s="218" t="s">
        <v>9239</v>
      </c>
      <c r="B2" s="11">
        <f>'Mark opt'!B7</f>
        <v>0.06</v>
      </c>
      <c r="C2" s="24"/>
      <c r="E2" s="84"/>
      <c r="F2" s="96"/>
      <c r="L2" s="7">
        <f ca="1">RAND()</f>
        <v>0.50836357791707931</v>
      </c>
      <c r="M2" s="25">
        <f ca="1">NORMINV(L2,$B$2,$B$3)</f>
        <v>6.2666613369337473E-2</v>
      </c>
    </row>
    <row r="3" spans="1:13">
      <c r="A3" s="218" t="s">
        <v>9233</v>
      </c>
      <c r="B3" s="11">
        <f>'Mark opt'!C7</f>
        <v>0.12718801650172173</v>
      </c>
      <c r="C3" s="24"/>
      <c r="E3" s="84"/>
      <c r="F3" s="96"/>
      <c r="L3" s="7">
        <f t="shared" ref="L3:L66" ca="1" si="0">RAND()</f>
        <v>0.94882923461885205</v>
      </c>
      <c r="M3" s="25">
        <f ca="1">NORMINV(L3,$B$2,$B$3)</f>
        <v>0.26777515313784128</v>
      </c>
    </row>
    <row r="4" spans="1:13">
      <c r="E4" s="84"/>
      <c r="F4" s="96"/>
      <c r="L4" s="7">
        <f t="shared" ca="1" si="0"/>
        <v>0.26028946458416014</v>
      </c>
      <c r="M4" s="25">
        <f ca="1">NORMINV(L4,$B$2,$B$3)</f>
        <v>-2.1712355588550752E-2</v>
      </c>
    </row>
    <row r="5" spans="1:13">
      <c r="E5" s="84"/>
      <c r="F5" s="96"/>
      <c r="L5" s="7">
        <f t="shared" ca="1" si="0"/>
        <v>1.959573663184011E-2</v>
      </c>
      <c r="M5" s="25">
        <f ca="1">NORMINV(L5,$B$2,$B$3)</f>
        <v>-0.20228341962806329</v>
      </c>
    </row>
    <row r="6" spans="1:13">
      <c r="E6" s="84"/>
      <c r="F6" s="96"/>
      <c r="L6" s="7">
        <f t="shared" ca="1" si="0"/>
        <v>0.7929423154068459</v>
      </c>
      <c r="M6" s="25">
        <f ca="1">NORMINV(L6,$B$2,$B$3)</f>
        <v>0.16387100918853947</v>
      </c>
    </row>
    <row r="7" spans="1:13">
      <c r="E7" s="84"/>
      <c r="F7" s="96"/>
      <c r="L7" s="7">
        <f t="shared" ca="1" si="0"/>
        <v>3.3854327870115775E-2</v>
      </c>
      <c r="M7" s="25">
        <f t="shared" ref="M7:M70" ca="1" si="1">NORMINV(L7,$B$2,$B$3)</f>
        <v>-0.17236498943601522</v>
      </c>
    </row>
    <row r="8" spans="1:13">
      <c r="E8" s="84"/>
      <c r="F8" s="96"/>
      <c r="L8" s="7">
        <f t="shared" ca="1" si="0"/>
        <v>0.93318860611958587</v>
      </c>
      <c r="M8" s="25">
        <f t="shared" ca="1" si="1"/>
        <v>0.25077790765174257</v>
      </c>
    </row>
    <row r="9" spans="1:13">
      <c r="E9" s="84"/>
      <c r="F9" s="96"/>
      <c r="L9" s="7">
        <f t="shared" ca="1" si="0"/>
        <v>0.88852808777787984</v>
      </c>
      <c r="M9" s="25">
        <f t="shared" ca="1" si="1"/>
        <v>0.21500881047606188</v>
      </c>
    </row>
    <row r="10" spans="1:13">
      <c r="E10" s="84"/>
      <c r="F10" s="96"/>
      <c r="L10" s="7">
        <f t="shared" ca="1" si="0"/>
        <v>0.37173920152546025</v>
      </c>
      <c r="M10" s="25">
        <f t="shared" ca="1" si="1"/>
        <v>1.837765377456569E-2</v>
      </c>
    </row>
    <row r="11" spans="1:13">
      <c r="E11" s="84"/>
      <c r="F11" s="96"/>
      <c r="L11" s="7">
        <f t="shared" ca="1" si="0"/>
        <v>0.80475124173852031</v>
      </c>
      <c r="M11" s="25">
        <f t="shared" ca="1" si="1"/>
        <v>0.16921831664269901</v>
      </c>
    </row>
    <row r="12" spans="1:13">
      <c r="E12" s="84"/>
      <c r="F12" s="96"/>
      <c r="L12" s="7">
        <f t="shared" ca="1" si="0"/>
        <v>0.95425831507034331</v>
      </c>
      <c r="M12" s="25">
        <f t="shared" ca="1" si="1"/>
        <v>0.27464558842920006</v>
      </c>
    </row>
    <row r="13" spans="1:13">
      <c r="E13" s="84"/>
      <c r="F13" s="96"/>
      <c r="L13" s="7">
        <f t="shared" ca="1" si="0"/>
        <v>0.48541214111383035</v>
      </c>
      <c r="M13" s="25">
        <f t="shared" ca="1" si="1"/>
        <v>5.5348162887899233E-2</v>
      </c>
    </row>
    <row r="14" spans="1:13">
      <c r="E14" s="84"/>
      <c r="F14" s="96"/>
      <c r="L14" s="7">
        <f t="shared" ca="1" si="0"/>
        <v>0.75201132824258632</v>
      </c>
      <c r="M14" s="25">
        <f t="shared" ca="1" si="1"/>
        <v>0.1465937632694943</v>
      </c>
    </row>
    <row r="15" spans="1:13">
      <c r="E15" s="84"/>
      <c r="F15" s="96"/>
      <c r="L15" s="7">
        <f t="shared" ca="1" si="0"/>
        <v>0.51809680236530176</v>
      </c>
      <c r="M15" s="25">
        <f t="shared" ca="1" si="1"/>
        <v>6.5771477352711979E-2</v>
      </c>
    </row>
    <row r="16" spans="1:13">
      <c r="E16" s="84"/>
      <c r="F16" s="96"/>
      <c r="L16" s="7">
        <f t="shared" ca="1" si="0"/>
        <v>0.1281477584711499</v>
      </c>
      <c r="M16" s="25">
        <f t="shared" ca="1" si="1"/>
        <v>-8.4382625654027099E-2</v>
      </c>
    </row>
    <row r="17" spans="5:13">
      <c r="E17" s="84"/>
      <c r="F17" s="96"/>
      <c r="L17" s="7">
        <f t="shared" ca="1" si="0"/>
        <v>0.38736055621926713</v>
      </c>
      <c r="M17" s="25">
        <f t="shared" ca="1" si="1"/>
        <v>2.3598153409606568E-2</v>
      </c>
    </row>
    <row r="18" spans="5:13">
      <c r="E18" s="84"/>
      <c r="F18" s="96"/>
      <c r="L18" s="7">
        <f t="shared" ca="1" si="0"/>
        <v>0.44746248623383666</v>
      </c>
      <c r="M18" s="25">
        <f t="shared" ca="1" si="1"/>
        <v>4.3201643153709474E-2</v>
      </c>
    </row>
    <row r="19" spans="5:13">
      <c r="E19" s="84"/>
      <c r="F19" s="96"/>
      <c r="L19" s="7">
        <f t="shared" ca="1" si="0"/>
        <v>0.22779165015792158</v>
      </c>
      <c r="M19" s="25">
        <f t="shared" ca="1" si="1"/>
        <v>-3.4899971454507031E-2</v>
      </c>
    </row>
    <row r="20" spans="5:13">
      <c r="E20" s="84"/>
      <c r="F20" s="96"/>
      <c r="L20" s="7">
        <f t="shared" ca="1" si="0"/>
        <v>0.65133058108837216</v>
      </c>
      <c r="M20" s="25">
        <f t="shared" ca="1" si="1"/>
        <v>0.10946535972517599</v>
      </c>
    </row>
    <row r="21" spans="5:13">
      <c r="E21" s="84"/>
      <c r="F21" s="96"/>
      <c r="L21" s="7">
        <f t="shared" ca="1" si="0"/>
        <v>0.54351393771574219</v>
      </c>
      <c r="M21" s="25">
        <f t="shared" ca="1" si="1"/>
        <v>7.3900434988808661E-2</v>
      </c>
    </row>
    <row r="22" spans="5:13">
      <c r="E22" s="84"/>
      <c r="F22" s="96"/>
      <c r="L22" s="7">
        <f t="shared" ca="1" si="0"/>
        <v>0.20066726502777021</v>
      </c>
      <c r="M22" s="25">
        <f t="shared" ca="1" si="1"/>
        <v>-4.6741297053727399E-2</v>
      </c>
    </row>
    <row r="23" spans="5:13">
      <c r="E23" s="84"/>
      <c r="F23" s="96"/>
      <c r="L23" s="7">
        <f t="shared" ca="1" si="0"/>
        <v>0.20622231901863874</v>
      </c>
      <c r="M23" s="25">
        <f t="shared" ca="1" si="1"/>
        <v>-4.4243194750821682E-2</v>
      </c>
    </row>
    <row r="24" spans="5:13">
      <c r="E24" s="84"/>
      <c r="F24" s="96"/>
      <c r="L24" s="7">
        <f t="shared" ca="1" si="0"/>
        <v>0.65038651011722304</v>
      </c>
      <c r="M24" s="25">
        <f t="shared" ca="1" si="1"/>
        <v>0.10914089282137671</v>
      </c>
    </row>
    <row r="25" spans="5:13">
      <c r="E25" s="84"/>
      <c r="F25" s="96"/>
      <c r="L25" s="7">
        <f t="shared" ca="1" si="0"/>
        <v>0.80998150203627151</v>
      </c>
      <c r="M25" s="25">
        <f t="shared" ca="1" si="1"/>
        <v>0.17164921878611641</v>
      </c>
    </row>
    <row r="26" spans="5:13">
      <c r="E26" s="84"/>
      <c r="F26" s="96"/>
      <c r="L26" s="7">
        <f t="shared" ca="1" si="0"/>
        <v>0.53648333203093634</v>
      </c>
      <c r="M26" s="25">
        <f t="shared" ca="1" si="1"/>
        <v>7.1647623455464174E-2</v>
      </c>
    </row>
    <row r="27" spans="5:13">
      <c r="E27" s="84"/>
      <c r="F27" s="96"/>
      <c r="L27" s="7">
        <f t="shared" ca="1" si="0"/>
        <v>3.98428763057741E-2</v>
      </c>
      <c r="M27" s="25">
        <f t="shared" ca="1" si="1"/>
        <v>-0.16289856638650829</v>
      </c>
    </row>
    <row r="28" spans="5:13">
      <c r="E28" s="84"/>
      <c r="F28" s="96"/>
      <c r="L28" s="7">
        <f t="shared" ca="1" si="0"/>
        <v>0.58190115479361426</v>
      </c>
      <c r="M28" s="25">
        <f t="shared" ca="1" si="1"/>
        <v>8.6297330136001202E-2</v>
      </c>
    </row>
    <row r="29" spans="5:13">
      <c r="E29" s="84"/>
      <c r="F29" s="96"/>
      <c r="L29" s="7">
        <f t="shared" ca="1" si="0"/>
        <v>0.26494513417092735</v>
      </c>
      <c r="M29" s="25">
        <f t="shared" ca="1" si="1"/>
        <v>-1.9896145329231132E-2</v>
      </c>
    </row>
    <row r="30" spans="5:13">
      <c r="E30" s="84"/>
      <c r="F30" s="96"/>
      <c r="L30" s="7">
        <f t="shared" ca="1" si="0"/>
        <v>0.65442052663307348</v>
      </c>
      <c r="M30" s="25">
        <f t="shared" ca="1" si="1"/>
        <v>0.11052960835992034</v>
      </c>
    </row>
    <row r="31" spans="5:13">
      <c r="E31" s="84"/>
      <c r="F31" s="96"/>
      <c r="L31" s="7">
        <f t="shared" ca="1" si="0"/>
        <v>5.2670217470563663E-2</v>
      </c>
      <c r="M31" s="25">
        <f t="shared" ca="1" si="1"/>
        <v>-0.14598057359897326</v>
      </c>
    </row>
    <row r="32" spans="5:13">
      <c r="E32" s="84"/>
      <c r="F32" s="96"/>
      <c r="L32" s="7">
        <f t="shared" ca="1" si="0"/>
        <v>2.1124930551147947E-2</v>
      </c>
      <c r="M32" s="25">
        <f t="shared" ca="1" si="1"/>
        <v>-0.1983252982539343</v>
      </c>
    </row>
    <row r="33" spans="5:13">
      <c r="E33" s="84"/>
      <c r="F33" s="96"/>
      <c r="L33" s="7">
        <f t="shared" ca="1" si="0"/>
        <v>7.5726790781758924E-2</v>
      </c>
      <c r="M33" s="25">
        <f t="shared" ca="1" si="1"/>
        <v>-0.12244052714939382</v>
      </c>
    </row>
    <row r="34" spans="5:13">
      <c r="E34" s="84"/>
      <c r="F34" s="96"/>
      <c r="L34" s="7">
        <f t="shared" ca="1" si="0"/>
        <v>0.34653229901761706</v>
      </c>
      <c r="M34" s="25">
        <f t="shared" ca="1" si="1"/>
        <v>9.7989407666530109E-3</v>
      </c>
    </row>
    <row r="35" spans="5:13">
      <c r="E35" s="84"/>
      <c r="F35" s="96"/>
      <c r="L35" s="7">
        <f t="shared" ca="1" si="0"/>
        <v>0.27749919979749071</v>
      </c>
      <c r="M35" s="25">
        <f t="shared" ca="1" si="1"/>
        <v>-1.5077404961409913E-2</v>
      </c>
    </row>
    <row r="36" spans="5:13">
      <c r="E36" s="84"/>
      <c r="F36" s="96"/>
      <c r="L36" s="7">
        <f t="shared" ca="1" si="0"/>
        <v>4.8893324146015549E-2</v>
      </c>
      <c r="M36" s="25">
        <f t="shared" ca="1" si="1"/>
        <v>-0.15058264972106153</v>
      </c>
    </row>
    <row r="37" spans="5:13">
      <c r="E37" s="84"/>
      <c r="F37" s="96"/>
      <c r="L37" s="7">
        <f t="shared" ca="1" si="0"/>
        <v>0.56485679006022049</v>
      </c>
      <c r="M37" s="25">
        <f t="shared" ca="1" si="1"/>
        <v>8.0769126866297239E-2</v>
      </c>
    </row>
    <row r="38" spans="5:13">
      <c r="E38" s="84"/>
      <c r="F38" s="96"/>
      <c r="L38" s="7">
        <f t="shared" ca="1" si="0"/>
        <v>0.95318261764900614</v>
      </c>
      <c r="M38" s="25">
        <f t="shared" ca="1" si="1"/>
        <v>0.27323430455641184</v>
      </c>
    </row>
    <row r="39" spans="5:13">
      <c r="E39" s="84"/>
      <c r="F39" s="96"/>
      <c r="L39" s="7">
        <f t="shared" ca="1" si="0"/>
        <v>0.38924515711852758</v>
      </c>
      <c r="M39" s="25">
        <f t="shared" ca="1" si="1"/>
        <v>2.422367000487937E-2</v>
      </c>
    </row>
    <row r="40" spans="5:13">
      <c r="E40" s="84"/>
      <c r="F40" s="96"/>
      <c r="L40" s="7">
        <f t="shared" ca="1" si="0"/>
        <v>0.70904040525539003</v>
      </c>
      <c r="M40" s="25">
        <f t="shared" ca="1" si="1"/>
        <v>0.13002762937599371</v>
      </c>
    </row>
    <row r="41" spans="5:13">
      <c r="E41" s="84"/>
      <c r="F41" s="96"/>
      <c r="L41" s="7">
        <f t="shared" ca="1" si="0"/>
        <v>0.33820101772474587</v>
      </c>
      <c r="M41" s="25">
        <f t="shared" ca="1" si="1"/>
        <v>6.9145359492911243E-3</v>
      </c>
    </row>
    <row r="42" spans="5:13">
      <c r="E42" s="84"/>
      <c r="F42" s="96"/>
      <c r="L42" s="7">
        <f t="shared" ca="1" si="0"/>
        <v>0.72772542181020305</v>
      </c>
      <c r="M42" s="25">
        <f t="shared" ca="1" si="1"/>
        <v>0.13706934865885229</v>
      </c>
    </row>
    <row r="43" spans="5:13">
      <c r="E43" s="84"/>
      <c r="F43" s="96"/>
      <c r="L43" s="7">
        <f t="shared" ca="1" si="0"/>
        <v>0.50745195346630645</v>
      </c>
      <c r="M43" s="25">
        <f t="shared" ca="1" si="1"/>
        <v>6.2375918398961512E-2</v>
      </c>
    </row>
    <row r="44" spans="5:13">
      <c r="E44" s="84"/>
      <c r="F44" s="96"/>
      <c r="L44" s="7">
        <f t="shared" ca="1" si="0"/>
        <v>0.58237312653423168</v>
      </c>
      <c r="M44" s="25">
        <f t="shared" ca="1" si="1"/>
        <v>8.6451071041028102E-2</v>
      </c>
    </row>
    <row r="45" spans="5:13">
      <c r="E45" s="84"/>
      <c r="F45" s="96"/>
      <c r="L45" s="7">
        <f t="shared" ca="1" si="0"/>
        <v>0.37057531863755444</v>
      </c>
      <c r="M45" s="25">
        <f t="shared" ca="1" si="1"/>
        <v>1.798598419612029E-2</v>
      </c>
    </row>
    <row r="46" spans="5:13">
      <c r="E46" s="84"/>
      <c r="F46" s="96"/>
      <c r="L46" s="7">
        <f t="shared" ca="1" si="0"/>
        <v>0.32289833613926755</v>
      </c>
      <c r="M46" s="25">
        <f t="shared" ca="1" si="1"/>
        <v>1.5432029441828157E-3</v>
      </c>
    </row>
    <row r="47" spans="5:13">
      <c r="E47" s="84"/>
      <c r="F47" s="96"/>
      <c r="L47" s="7">
        <f t="shared" ca="1" si="0"/>
        <v>0.23308901007700145</v>
      </c>
      <c r="M47" s="25">
        <f t="shared" ca="1" si="1"/>
        <v>-3.2683398682071846E-2</v>
      </c>
    </row>
    <row r="48" spans="5:13">
      <c r="E48" s="84"/>
      <c r="F48" s="96"/>
      <c r="L48" s="7">
        <f t="shared" ca="1" si="0"/>
        <v>0.58003363750211678</v>
      </c>
      <c r="M48" s="25">
        <f t="shared" ca="1" si="1"/>
        <v>8.5689376131677819E-2</v>
      </c>
    </row>
    <row r="49" spans="5:13">
      <c r="E49" s="84"/>
      <c r="F49" s="96"/>
      <c r="L49" s="7">
        <f t="shared" ca="1" si="0"/>
        <v>0.54189167418825945</v>
      </c>
      <c r="M49" s="25">
        <f t="shared" ca="1" si="1"/>
        <v>7.3380252925600187E-2</v>
      </c>
    </row>
    <row r="50" spans="5:13">
      <c r="E50" s="84"/>
      <c r="F50" s="96"/>
      <c r="L50" s="7">
        <f t="shared" ca="1" si="0"/>
        <v>0.33353231223621338</v>
      </c>
      <c r="M50" s="25">
        <f t="shared" ca="1" si="1"/>
        <v>5.286244217397304E-3</v>
      </c>
    </row>
    <row r="51" spans="5:13">
      <c r="E51" s="84"/>
      <c r="F51" s="96"/>
      <c r="L51" s="7">
        <f t="shared" ca="1" si="0"/>
        <v>0.28533959298712286</v>
      </c>
      <c r="M51" s="25">
        <f t="shared" ca="1" si="1"/>
        <v>-1.2122156798196837E-2</v>
      </c>
    </row>
    <row r="52" spans="5:13">
      <c r="E52" s="84"/>
      <c r="F52" s="96"/>
      <c r="L52" s="7">
        <f t="shared" ca="1" si="0"/>
        <v>0.99175790652383233</v>
      </c>
      <c r="M52" s="25">
        <f t="shared" ca="1" si="1"/>
        <v>0.36499878053421353</v>
      </c>
    </row>
    <row r="53" spans="5:13">
      <c r="E53" s="84"/>
      <c r="F53" s="96"/>
      <c r="L53" s="7">
        <f t="shared" ca="1" si="0"/>
        <v>2.2646789917314392E-3</v>
      </c>
      <c r="M53" s="25">
        <f t="shared" ca="1" si="1"/>
        <v>-0.30105233440667556</v>
      </c>
    </row>
    <row r="54" spans="5:13">
      <c r="E54" s="84"/>
      <c r="F54" s="96"/>
      <c r="L54" s="7">
        <f t="shared" ca="1" si="0"/>
        <v>0.31698002253818891</v>
      </c>
      <c r="M54" s="25">
        <f t="shared" ca="1" si="1"/>
        <v>-5.6190825234340297E-4</v>
      </c>
    </row>
    <row r="55" spans="5:13">
      <c r="E55" s="84"/>
      <c r="F55" s="96"/>
      <c r="L55" s="7">
        <f t="shared" ca="1" si="0"/>
        <v>3.2371098664187858E-3</v>
      </c>
      <c r="M55" s="25">
        <f t="shared" ca="1" si="1"/>
        <v>-0.28630041358600605</v>
      </c>
    </row>
    <row r="56" spans="5:13">
      <c r="E56" s="84"/>
      <c r="F56" s="96"/>
      <c r="L56" s="7">
        <f t="shared" ca="1" si="0"/>
        <v>0.36280504012135573</v>
      </c>
      <c r="M56" s="25">
        <f t="shared" ca="1" si="1"/>
        <v>1.5360690493253094E-2</v>
      </c>
    </row>
    <row r="57" spans="5:13">
      <c r="E57" s="84"/>
      <c r="F57" s="96"/>
      <c r="L57" s="7">
        <f t="shared" ca="1" si="0"/>
        <v>0.61673869975520035</v>
      </c>
      <c r="M57" s="25">
        <f t="shared" ca="1" si="1"/>
        <v>9.7765496495958476E-2</v>
      </c>
    </row>
    <row r="58" spans="5:13">
      <c r="E58" s="84"/>
      <c r="F58" s="96"/>
      <c r="L58" s="7">
        <f t="shared" ca="1" si="0"/>
        <v>5.768571917969445E-2</v>
      </c>
      <c r="M58" s="25">
        <f t="shared" ca="1" si="1"/>
        <v>-0.14025778699799019</v>
      </c>
    </row>
    <row r="59" spans="5:13">
      <c r="E59" s="84"/>
      <c r="F59" s="96"/>
      <c r="L59" s="7">
        <f t="shared" ca="1" si="0"/>
        <v>0.5759350756553907</v>
      </c>
      <c r="M59" s="25">
        <f t="shared" ca="1" si="1"/>
        <v>8.4357159756965117E-2</v>
      </c>
    </row>
    <row r="60" spans="5:13">
      <c r="E60" s="84"/>
      <c r="F60" s="96"/>
      <c r="L60" s="7">
        <f t="shared" ca="1" si="0"/>
        <v>0.1127155177389586</v>
      </c>
      <c r="M60" s="25">
        <f t="shared" ca="1" si="1"/>
        <v>-9.4178907547354918E-2</v>
      </c>
    </row>
    <row r="61" spans="5:13">
      <c r="E61" s="84"/>
      <c r="F61" s="96"/>
      <c r="L61" s="7">
        <f t="shared" ca="1" si="0"/>
        <v>0.78980119176261576</v>
      </c>
      <c r="M61" s="25">
        <f t="shared" ca="1" si="1"/>
        <v>0.16247940588083598</v>
      </c>
    </row>
    <row r="62" spans="5:13">
      <c r="E62" s="84"/>
      <c r="F62" s="96"/>
      <c r="L62" s="7">
        <f t="shared" ca="1" si="0"/>
        <v>0.22930298797036819</v>
      </c>
      <c r="M62" s="25">
        <f t="shared" ca="1" si="1"/>
        <v>-3.4264668364535691E-2</v>
      </c>
    </row>
    <row r="63" spans="5:13">
      <c r="E63" s="84"/>
      <c r="F63" s="96"/>
      <c r="L63" s="7">
        <f t="shared" ca="1" si="0"/>
        <v>0.62523191510667797</v>
      </c>
      <c r="M63" s="25">
        <f t="shared" ca="1" si="1"/>
        <v>0.10060490422238583</v>
      </c>
    </row>
    <row r="64" spans="5:13">
      <c r="E64" s="84"/>
      <c r="F64" s="96"/>
      <c r="L64" s="7">
        <f t="shared" ca="1" si="0"/>
        <v>0.11188736327335613</v>
      </c>
      <c r="M64" s="25">
        <f t="shared" ca="1" si="1"/>
        <v>-9.4730831976716723E-2</v>
      </c>
    </row>
    <row r="65" spans="5:13">
      <c r="E65" s="84"/>
      <c r="F65" s="96"/>
      <c r="L65" s="7">
        <f t="shared" ca="1" si="0"/>
        <v>5.3268935699153586E-2</v>
      </c>
      <c r="M65" s="25">
        <f t="shared" ca="1" si="1"/>
        <v>-0.14527533414240404</v>
      </c>
    </row>
    <row r="66" spans="5:13">
      <c r="E66" s="84"/>
      <c r="F66" s="96"/>
      <c r="L66" s="7">
        <f t="shared" ca="1" si="0"/>
        <v>0.1410059144097694</v>
      </c>
      <c r="M66" s="25">
        <f t="shared" ca="1" si="1"/>
        <v>-7.6830256670145841E-2</v>
      </c>
    </row>
    <row r="67" spans="5:13">
      <c r="E67" s="84"/>
      <c r="F67" s="96"/>
      <c r="L67" s="7">
        <f t="shared" ref="L67:L130" ca="1" si="2">RAND()</f>
        <v>3.3998581610805934E-2</v>
      </c>
      <c r="M67" s="25">
        <f t="shared" ca="1" si="1"/>
        <v>-0.17212138868841564</v>
      </c>
    </row>
    <row r="68" spans="5:13">
      <c r="E68" s="84"/>
      <c r="F68" s="96"/>
      <c r="L68" s="7">
        <f t="shared" ca="1" si="2"/>
        <v>0.44514697225530098</v>
      </c>
      <c r="M68" s="25">
        <f t="shared" ca="1" si="1"/>
        <v>4.2456667865429551E-2</v>
      </c>
    </row>
    <row r="69" spans="5:13">
      <c r="E69" s="84"/>
      <c r="F69" s="96"/>
      <c r="L69" s="7">
        <f t="shared" ca="1" si="2"/>
        <v>0.48489914287601388</v>
      </c>
      <c r="M69" s="25">
        <f t="shared" ca="1" si="1"/>
        <v>5.518449901726017E-2</v>
      </c>
    </row>
    <row r="70" spans="5:13">
      <c r="E70" s="84"/>
      <c r="F70" s="96"/>
      <c r="L70" s="7">
        <f t="shared" ca="1" si="2"/>
        <v>0.29090501702810634</v>
      </c>
      <c r="M70" s="25">
        <f t="shared" ca="1" si="1"/>
        <v>-1.0047878070453403E-2</v>
      </c>
    </row>
    <row r="71" spans="5:13">
      <c r="E71" s="84"/>
      <c r="F71" s="96"/>
      <c r="L71" s="7">
        <f t="shared" ca="1" si="2"/>
        <v>0.82529097746265412</v>
      </c>
      <c r="M71" s="25">
        <f t="shared" ref="M71:M134" ca="1" si="3">NORMINV(L71,$B$2,$B$3)</f>
        <v>0.17901220418503122</v>
      </c>
    </row>
    <row r="72" spans="5:13">
      <c r="E72" s="84"/>
      <c r="F72" s="96"/>
      <c r="L72" s="7">
        <f t="shared" ca="1" si="2"/>
        <v>0.59234578691550854</v>
      </c>
      <c r="M72" s="25">
        <f t="shared" ca="1" si="3"/>
        <v>8.9709007694303483E-2</v>
      </c>
    </row>
    <row r="73" spans="5:13">
      <c r="E73" s="84"/>
      <c r="F73" s="96"/>
      <c r="L73" s="7">
        <f t="shared" ca="1" si="2"/>
        <v>0.93731823428958694</v>
      </c>
      <c r="M73" s="25">
        <f t="shared" ca="1" si="3"/>
        <v>0.25493398265921535</v>
      </c>
    </row>
    <row r="74" spans="5:13">
      <c r="E74" s="84"/>
      <c r="F74" s="96"/>
      <c r="L74" s="7">
        <f t="shared" ca="1" si="2"/>
        <v>0.91129725869513478</v>
      </c>
      <c r="M74" s="25">
        <f t="shared" ca="1" si="3"/>
        <v>0.23154950713931324</v>
      </c>
    </row>
    <row r="75" spans="5:13">
      <c r="E75" s="84"/>
      <c r="F75" s="96"/>
      <c r="L75" s="7">
        <f t="shared" ca="1" si="2"/>
        <v>0.12296888255247185</v>
      </c>
      <c r="M75" s="25">
        <f t="shared" ca="1" si="3"/>
        <v>-8.7572792914719838E-2</v>
      </c>
    </row>
    <row r="76" spans="5:13">
      <c r="E76" s="84"/>
      <c r="F76" s="96"/>
      <c r="L76" s="7">
        <f t="shared" ca="1" si="2"/>
        <v>0.13017667488779472</v>
      </c>
      <c r="M76" s="25">
        <f t="shared" ca="1" si="3"/>
        <v>-8.3157280557426716E-2</v>
      </c>
    </row>
    <row r="77" spans="5:13">
      <c r="E77" s="84"/>
      <c r="F77" s="96"/>
      <c r="L77" s="7">
        <f t="shared" ca="1" si="2"/>
        <v>0.95021368092164538</v>
      </c>
      <c r="M77" s="25">
        <f t="shared" ca="1" si="3"/>
        <v>0.26946963415585423</v>
      </c>
    </row>
    <row r="78" spans="5:13">
      <c r="E78" s="84"/>
      <c r="F78" s="96"/>
      <c r="L78" s="7">
        <f t="shared" ca="1" si="2"/>
        <v>0.34128278110327626</v>
      </c>
      <c r="M78" s="25">
        <f t="shared" ca="1" si="3"/>
        <v>7.9845902043875414E-3</v>
      </c>
    </row>
    <row r="79" spans="5:13">
      <c r="E79" s="84"/>
      <c r="F79" s="96"/>
      <c r="L79" s="7">
        <f t="shared" ca="1" si="2"/>
        <v>0.77127566877912135</v>
      </c>
      <c r="M79" s="25">
        <f t="shared" ca="1" si="3"/>
        <v>0.15450763277808921</v>
      </c>
    </row>
    <row r="80" spans="5:13">
      <c r="E80" s="84"/>
      <c r="F80" s="96"/>
      <c r="L80" s="7">
        <f t="shared" ca="1" si="2"/>
        <v>0.70328435895578678</v>
      </c>
      <c r="M80" s="25">
        <f t="shared" ca="1" si="3"/>
        <v>0.12790190260274439</v>
      </c>
    </row>
    <row r="81" spans="5:13">
      <c r="E81" s="84"/>
      <c r="F81" s="96"/>
      <c r="L81" s="7">
        <f t="shared" ca="1" si="2"/>
        <v>0.73813612447642785</v>
      </c>
      <c r="M81" s="25">
        <f t="shared" ca="1" si="3"/>
        <v>0.14109631866432631</v>
      </c>
    </row>
    <row r="82" spans="5:13">
      <c r="E82" s="84"/>
      <c r="F82" s="96"/>
      <c r="L82" s="7">
        <f t="shared" ca="1" si="2"/>
        <v>0.23069222487954566</v>
      </c>
      <c r="M82" s="25">
        <f t="shared" ca="1" si="3"/>
        <v>-3.3682759083039082E-2</v>
      </c>
    </row>
    <row r="83" spans="5:13">
      <c r="E83" s="84"/>
      <c r="F83" s="96"/>
      <c r="L83" s="7">
        <f t="shared" ca="1" si="2"/>
        <v>0.7928628583091285</v>
      </c>
      <c r="M83" s="25">
        <f t="shared" ca="1" si="3"/>
        <v>0.16383565450932941</v>
      </c>
    </row>
    <row r="84" spans="5:13">
      <c r="E84" s="84"/>
      <c r="F84" s="96"/>
      <c r="L84" s="7">
        <f t="shared" ca="1" si="2"/>
        <v>0.82867129505500148</v>
      </c>
      <c r="M84" s="25">
        <f t="shared" ca="1" si="3"/>
        <v>0.1806922257868947</v>
      </c>
    </row>
    <row r="85" spans="5:13">
      <c r="E85" s="84"/>
      <c r="F85" s="96"/>
      <c r="L85" s="7">
        <f t="shared" ca="1" si="2"/>
        <v>0.39467413546820485</v>
      </c>
      <c r="M85" s="25">
        <f t="shared" ca="1" si="3"/>
        <v>2.6020829211753506E-2</v>
      </c>
    </row>
    <row r="86" spans="5:13">
      <c r="E86" s="84"/>
      <c r="F86" s="96"/>
      <c r="L86" s="7">
        <f t="shared" ca="1" si="2"/>
        <v>0.53312922421472597</v>
      </c>
      <c r="M86" s="25">
        <f t="shared" ca="1" si="3"/>
        <v>7.0574198780142178E-2</v>
      </c>
    </row>
    <row r="87" spans="5:13">
      <c r="E87" s="84"/>
      <c r="F87" s="96"/>
      <c r="L87" s="7">
        <f t="shared" ca="1" si="2"/>
        <v>0.95311317668162232</v>
      </c>
      <c r="M87" s="25">
        <f t="shared" ca="1" si="3"/>
        <v>0.27314409767659475</v>
      </c>
    </row>
    <row r="88" spans="5:13">
      <c r="E88" s="84"/>
      <c r="F88" s="96"/>
      <c r="L88" s="7">
        <f t="shared" ca="1" si="2"/>
        <v>0.45197261877814188</v>
      </c>
      <c r="M88" s="25">
        <f t="shared" ca="1" si="3"/>
        <v>4.4651068456306134E-2</v>
      </c>
    </row>
    <row r="89" spans="5:13">
      <c r="E89" s="84"/>
      <c r="F89" s="96"/>
      <c r="L89" s="7">
        <f t="shared" ca="1" si="2"/>
        <v>0.31949745392233886</v>
      </c>
      <c r="M89" s="25">
        <f t="shared" ca="1" si="3"/>
        <v>3.3552291143571639E-4</v>
      </c>
    </row>
    <row r="90" spans="5:13">
      <c r="E90" s="84"/>
      <c r="F90" s="96"/>
      <c r="L90" s="7">
        <f t="shared" ca="1" si="2"/>
        <v>0.63431566485326485</v>
      </c>
      <c r="M90" s="25">
        <f t="shared" ca="1" si="3"/>
        <v>0.10366434108134787</v>
      </c>
    </row>
    <row r="91" spans="5:13">
      <c r="E91" s="84"/>
      <c r="F91" s="96"/>
      <c r="L91" s="7">
        <f t="shared" ca="1" si="2"/>
        <v>0.10672723362973113</v>
      </c>
      <c r="M91" s="25">
        <f t="shared" ca="1" si="3"/>
        <v>-9.823747790279988E-2</v>
      </c>
    </row>
    <row r="92" spans="5:13">
      <c r="E92" s="84"/>
      <c r="F92" s="96"/>
      <c r="L92" s="7">
        <f t="shared" ca="1" si="2"/>
        <v>0.68580741608559859</v>
      </c>
      <c r="M92" s="25">
        <f t="shared" ca="1" si="3"/>
        <v>0.12155912566894694</v>
      </c>
    </row>
    <row r="93" spans="5:13">
      <c r="E93" s="84"/>
      <c r="F93" s="96"/>
      <c r="L93" s="7">
        <f t="shared" ca="1" si="2"/>
        <v>0.49419983479852958</v>
      </c>
      <c r="M93" s="25">
        <f t="shared" ca="1" si="3"/>
        <v>5.815076632660509E-2</v>
      </c>
    </row>
    <row r="94" spans="5:13">
      <c r="E94" s="84"/>
      <c r="F94" s="96"/>
      <c r="L94" s="7">
        <f t="shared" ca="1" si="2"/>
        <v>0.23878683027840708</v>
      </c>
      <c r="M94" s="25">
        <f t="shared" ca="1" si="3"/>
        <v>-3.0330254536711801E-2</v>
      </c>
    </row>
    <row r="95" spans="5:13">
      <c r="E95" s="84"/>
      <c r="F95" s="96"/>
      <c r="L95" s="7">
        <f t="shared" ca="1" si="2"/>
        <v>0.6631295839168474</v>
      </c>
      <c r="M95" s="25">
        <f t="shared" ca="1" si="3"/>
        <v>0.113548636942187</v>
      </c>
    </row>
    <row r="96" spans="5:13">
      <c r="E96" s="84"/>
      <c r="F96" s="96"/>
      <c r="L96" s="7">
        <f t="shared" ca="1" si="2"/>
        <v>0.35276953717163362</v>
      </c>
      <c r="M96" s="25">
        <f t="shared" ca="1" si="3"/>
        <v>1.1941502339164939E-2</v>
      </c>
    </row>
    <row r="97" spans="5:13">
      <c r="E97" s="84"/>
      <c r="F97" s="96"/>
      <c r="L97" s="7">
        <f t="shared" ca="1" si="2"/>
        <v>0.37849708528451864</v>
      </c>
      <c r="M97" s="25">
        <f t="shared" ca="1" si="3"/>
        <v>2.0644164879092965E-2</v>
      </c>
    </row>
    <row r="98" spans="5:13">
      <c r="E98" s="84"/>
      <c r="F98" s="96"/>
      <c r="L98" s="7">
        <f t="shared" ca="1" si="2"/>
        <v>0.39203525627333191</v>
      </c>
      <c r="M98" s="25">
        <f t="shared" ca="1" si="3"/>
        <v>2.5148148357358881E-2</v>
      </c>
    </row>
    <row r="99" spans="5:13">
      <c r="E99" s="84"/>
      <c r="F99" s="96"/>
      <c r="L99" s="7">
        <f t="shared" ca="1" si="2"/>
        <v>2.2887304340593051E-2</v>
      </c>
      <c r="M99" s="25">
        <f t="shared" ca="1" si="3"/>
        <v>-0.19405371007007061</v>
      </c>
    </row>
    <row r="100" spans="5:13">
      <c r="E100" s="84"/>
      <c r="F100" s="96"/>
      <c r="L100" s="7">
        <f t="shared" ca="1" si="2"/>
        <v>0.8609337013182401</v>
      </c>
      <c r="M100" s="25">
        <f t="shared" ca="1" si="3"/>
        <v>0.19793843755401538</v>
      </c>
    </row>
    <row r="101" spans="5:13">
      <c r="E101" s="84"/>
      <c r="F101" s="96"/>
      <c r="L101" s="7">
        <f t="shared" ca="1" si="2"/>
        <v>0.21801572580162731</v>
      </c>
      <c r="M101" s="25">
        <f t="shared" ca="1" si="3"/>
        <v>-3.9068294547247612E-2</v>
      </c>
    </row>
    <row r="102" spans="5:13">
      <c r="E102" s="84"/>
      <c r="F102" s="96"/>
      <c r="L102" s="7">
        <f t="shared" ca="1" si="2"/>
        <v>0.23352666589857796</v>
      </c>
      <c r="M102" s="25">
        <f t="shared" ca="1" si="3"/>
        <v>-3.2501532311982578E-2</v>
      </c>
    </row>
    <row r="103" spans="5:13">
      <c r="E103" s="84"/>
      <c r="F103" s="96"/>
      <c r="L103" s="7">
        <f t="shared" ca="1" si="2"/>
        <v>0.47460751834553372</v>
      </c>
      <c r="M103" s="25">
        <f t="shared" ca="1" si="3"/>
        <v>5.1899070859432669E-2</v>
      </c>
    </row>
    <row r="104" spans="5:13">
      <c r="E104" s="84"/>
      <c r="F104" s="96"/>
      <c r="L104" s="7">
        <f t="shared" ca="1" si="2"/>
        <v>0.61534793100381202</v>
      </c>
      <c r="M104" s="25">
        <f t="shared" ca="1" si="3"/>
        <v>9.7302367387076594E-2</v>
      </c>
    </row>
    <row r="105" spans="5:13">
      <c r="E105" s="84"/>
      <c r="F105" s="96"/>
      <c r="L105" s="7">
        <f t="shared" ca="1" si="2"/>
        <v>0.38040857788575078</v>
      </c>
      <c r="M105" s="25">
        <f t="shared" ca="1" si="3"/>
        <v>2.1282963975598521E-2</v>
      </c>
    </row>
    <row r="106" spans="5:13">
      <c r="E106" s="84"/>
      <c r="F106" s="96"/>
      <c r="L106" s="7">
        <f t="shared" ca="1" si="2"/>
        <v>0.81618272025871608</v>
      </c>
      <c r="M106" s="25">
        <f t="shared" ca="1" si="3"/>
        <v>0.17458534209785442</v>
      </c>
    </row>
    <row r="107" spans="5:13">
      <c r="E107" s="84"/>
      <c r="F107" s="96"/>
      <c r="L107" s="7">
        <f t="shared" ca="1" si="2"/>
        <v>0.22264228802599795</v>
      </c>
      <c r="M107" s="25">
        <f t="shared" ca="1" si="3"/>
        <v>-3.7082597218859883E-2</v>
      </c>
    </row>
    <row r="108" spans="5:13">
      <c r="E108" s="84"/>
      <c r="F108" s="96"/>
      <c r="L108" s="7">
        <f t="shared" ca="1" si="2"/>
        <v>0.91391523389735818</v>
      </c>
      <c r="M108" s="25">
        <f t="shared" ca="1" si="3"/>
        <v>0.2336454457547813</v>
      </c>
    </row>
    <row r="109" spans="5:13">
      <c r="E109" s="84"/>
      <c r="F109" s="96"/>
      <c r="L109" s="7">
        <f t="shared" ca="1" si="2"/>
        <v>5.5947292320187803E-2</v>
      </c>
      <c r="M109" s="25">
        <f t="shared" ca="1" si="3"/>
        <v>-0.14219522235711876</v>
      </c>
    </row>
    <row r="110" spans="5:13">
      <c r="E110" s="84"/>
      <c r="F110" s="96"/>
      <c r="L110" s="7">
        <f t="shared" ca="1" si="2"/>
        <v>0.44935082950494232</v>
      </c>
      <c r="M110" s="25">
        <f t="shared" ca="1" si="3"/>
        <v>4.3808756376364097E-2</v>
      </c>
    </row>
    <row r="111" spans="5:13">
      <c r="E111" s="84"/>
      <c r="F111" s="96"/>
      <c r="L111" s="7">
        <f t="shared" ca="1" si="2"/>
        <v>0.89649934656093211</v>
      </c>
      <c r="M111" s="25">
        <f t="shared" ca="1" si="3"/>
        <v>0.22049271446271101</v>
      </c>
    </row>
    <row r="112" spans="5:13">
      <c r="E112" s="84"/>
      <c r="F112" s="96"/>
      <c r="L112" s="7">
        <f t="shared" ca="1" si="2"/>
        <v>0.55658145345700372</v>
      </c>
      <c r="M112" s="25">
        <f t="shared" ca="1" si="3"/>
        <v>7.8099813423257919E-2</v>
      </c>
    </row>
    <row r="113" spans="5:13">
      <c r="E113" s="84"/>
      <c r="F113" s="96"/>
      <c r="L113" s="7">
        <f t="shared" ca="1" si="2"/>
        <v>0.43552495719978068</v>
      </c>
      <c r="M113" s="25">
        <f t="shared" ca="1" si="3"/>
        <v>3.9354202927704217E-2</v>
      </c>
    </row>
    <row r="114" spans="5:13">
      <c r="E114" s="84"/>
      <c r="F114" s="96"/>
      <c r="L114" s="7">
        <f t="shared" ca="1" si="2"/>
        <v>0.7660976503193464</v>
      </c>
      <c r="M114" s="25">
        <f t="shared" ca="1" si="3"/>
        <v>0.15234556893688395</v>
      </c>
    </row>
    <row r="115" spans="5:13">
      <c r="E115" s="84"/>
      <c r="F115" s="96"/>
      <c r="L115" s="7">
        <f t="shared" ca="1" si="2"/>
        <v>2.1522618981992592E-2</v>
      </c>
      <c r="M115" s="25">
        <f t="shared" ca="1" si="3"/>
        <v>-0.19733579708294652</v>
      </c>
    </row>
    <row r="116" spans="5:13">
      <c r="E116" s="84"/>
      <c r="F116" s="96"/>
      <c r="L116" s="7">
        <f t="shared" ca="1" si="2"/>
        <v>0.73020496273552538</v>
      </c>
      <c r="M116" s="25">
        <f t="shared" ca="1" si="3"/>
        <v>0.1380213259481286</v>
      </c>
    </row>
    <row r="117" spans="5:13">
      <c r="E117" s="84"/>
      <c r="F117" s="96"/>
      <c r="L117" s="7">
        <f t="shared" ca="1" si="2"/>
        <v>0.74054889031570559</v>
      </c>
      <c r="M117" s="25">
        <f t="shared" ca="1" si="3"/>
        <v>0.14204117074546618</v>
      </c>
    </row>
    <row r="118" spans="5:13">
      <c r="E118" s="84"/>
      <c r="F118" s="96"/>
      <c r="L118" s="7">
        <f t="shared" ca="1" si="2"/>
        <v>0.31339023421702306</v>
      </c>
      <c r="M118" s="25">
        <f t="shared" ca="1" si="3"/>
        <v>-1.8468696144246372E-3</v>
      </c>
    </row>
    <row r="119" spans="5:13">
      <c r="E119" s="84"/>
      <c r="F119" s="96"/>
      <c r="L119" s="7">
        <f t="shared" ca="1" si="2"/>
        <v>0.41597208600851976</v>
      </c>
      <c r="M119" s="25">
        <f t="shared" ca="1" si="3"/>
        <v>3.3009588590229677E-2</v>
      </c>
    </row>
    <row r="120" spans="5:13">
      <c r="E120" s="84"/>
      <c r="F120" s="96"/>
      <c r="L120" s="7">
        <f t="shared" ca="1" si="2"/>
        <v>0.89446415755960396</v>
      </c>
      <c r="M120" s="25">
        <f t="shared" ca="1" si="3"/>
        <v>0.21906438779099169</v>
      </c>
    </row>
    <row r="121" spans="5:13">
      <c r="E121" s="84"/>
      <c r="F121" s="96"/>
      <c r="L121" s="7">
        <f t="shared" ca="1" si="2"/>
        <v>0.50668136458609903</v>
      </c>
      <c r="M121" s="25">
        <f t="shared" ca="1" si="3"/>
        <v>6.2130205998379352E-2</v>
      </c>
    </row>
    <row r="122" spans="5:13">
      <c r="E122" s="84"/>
      <c r="F122" s="96"/>
      <c r="L122" s="7">
        <f t="shared" ca="1" si="2"/>
        <v>9.4417976535795867E-2</v>
      </c>
      <c r="M122" s="25">
        <f t="shared" ca="1" si="3"/>
        <v>-0.10712892816213848</v>
      </c>
    </row>
    <row r="123" spans="5:13">
      <c r="E123" s="84"/>
      <c r="F123" s="96"/>
      <c r="L123" s="7">
        <f t="shared" ca="1" si="2"/>
        <v>9.0022682604136706E-2</v>
      </c>
      <c r="M123" s="25">
        <f t="shared" ca="1" si="3"/>
        <v>-0.1105102094838866</v>
      </c>
    </row>
    <row r="124" spans="5:13">
      <c r="E124" s="84"/>
      <c r="F124" s="96"/>
      <c r="L124" s="7">
        <f t="shared" ca="1" si="2"/>
        <v>0.36347950222676295</v>
      </c>
      <c r="M124" s="25">
        <f t="shared" ca="1" si="3"/>
        <v>1.5589305777634732E-2</v>
      </c>
    </row>
    <row r="125" spans="5:13">
      <c r="E125" s="84"/>
      <c r="F125" s="96"/>
      <c r="L125" s="7">
        <f t="shared" ca="1" si="2"/>
        <v>0.84591164891596182</v>
      </c>
      <c r="M125" s="25">
        <f t="shared" ca="1" si="3"/>
        <v>0.18961162540790233</v>
      </c>
    </row>
    <row r="126" spans="5:13">
      <c r="E126" s="84"/>
      <c r="F126" s="96"/>
      <c r="L126" s="7">
        <f t="shared" ca="1" si="2"/>
        <v>0.49545527280758006</v>
      </c>
      <c r="M126" s="25">
        <f t="shared" ca="1" si="3"/>
        <v>5.8551050192844775E-2</v>
      </c>
    </row>
    <row r="127" spans="5:13">
      <c r="E127" s="84"/>
      <c r="F127" s="96"/>
      <c r="L127" s="7">
        <f t="shared" ca="1" si="2"/>
        <v>0.7386035778533715</v>
      </c>
      <c r="M127" s="25">
        <f t="shared" ca="1" si="3"/>
        <v>0.14127902509728041</v>
      </c>
    </row>
    <row r="128" spans="5:13">
      <c r="E128" s="84"/>
      <c r="F128" s="96"/>
      <c r="L128" s="7">
        <f t="shared" ca="1" si="2"/>
        <v>2.6031239611042256E-2</v>
      </c>
      <c r="M128" s="25">
        <f t="shared" ca="1" si="3"/>
        <v>-0.18707757372113801</v>
      </c>
    </row>
    <row r="129" spans="5:13">
      <c r="E129" s="84"/>
      <c r="F129" s="96"/>
      <c r="L129" s="7">
        <f t="shared" ca="1" si="2"/>
        <v>0.48516473642310098</v>
      </c>
      <c r="M129" s="25">
        <f t="shared" ca="1" si="3"/>
        <v>5.5269233362547847E-2</v>
      </c>
    </row>
    <row r="130" spans="5:13">
      <c r="E130" s="84"/>
      <c r="F130" s="96"/>
      <c r="L130" s="7">
        <f t="shared" ca="1" si="2"/>
        <v>0.89738922359603224</v>
      </c>
      <c r="M130" s="25">
        <f t="shared" ca="1" si="3"/>
        <v>0.22112364961037564</v>
      </c>
    </row>
    <row r="131" spans="5:13">
      <c r="E131" s="84"/>
      <c r="F131" s="96"/>
      <c r="L131" s="7">
        <f t="shared" ref="L131:L194" ca="1" si="4">RAND()</f>
        <v>0.53917214245509582</v>
      </c>
      <c r="M131" s="25">
        <f t="shared" ca="1" si="3"/>
        <v>7.2508726981990512E-2</v>
      </c>
    </row>
    <row r="132" spans="5:13">
      <c r="E132" s="84"/>
      <c r="F132" s="96"/>
      <c r="L132" s="7">
        <f t="shared" ca="1" si="4"/>
        <v>0.94280748950034432</v>
      </c>
      <c r="M132" s="25">
        <f t="shared" ca="1" si="3"/>
        <v>0.26080273180958541</v>
      </c>
    </row>
    <row r="133" spans="5:13">
      <c r="E133" s="84"/>
      <c r="F133" s="96"/>
      <c r="L133" s="7">
        <f t="shared" ca="1" si="4"/>
        <v>0.21671814065833095</v>
      </c>
      <c r="M133" s="25">
        <f t="shared" ca="1" si="3"/>
        <v>-3.962955404869177E-2</v>
      </c>
    </row>
    <row r="134" spans="5:13">
      <c r="E134" s="84"/>
      <c r="F134" s="96"/>
      <c r="L134" s="7">
        <f t="shared" ca="1" si="4"/>
        <v>0.82153150005561892</v>
      </c>
      <c r="M134" s="25">
        <f t="shared" ca="1" si="3"/>
        <v>0.17716779821545744</v>
      </c>
    </row>
    <row r="135" spans="5:13">
      <c r="E135" s="84"/>
      <c r="F135" s="96"/>
      <c r="L135" s="7">
        <f t="shared" ca="1" si="4"/>
        <v>0.65050243555083231</v>
      </c>
      <c r="M135" s="25">
        <f t="shared" ref="M135:M198" ca="1" si="5">NORMINV(L135,$B$2,$B$3)</f>
        <v>0.10918071786708097</v>
      </c>
    </row>
    <row r="136" spans="5:13">
      <c r="E136" s="84"/>
      <c r="F136" s="96"/>
      <c r="L136" s="7">
        <f t="shared" ca="1" si="4"/>
        <v>0.43525526517140189</v>
      </c>
      <c r="M136" s="25">
        <f t="shared" ca="1" si="5"/>
        <v>3.9267076457411995E-2</v>
      </c>
    </row>
    <row r="137" spans="5:13">
      <c r="E137" s="84"/>
      <c r="F137" s="96"/>
      <c r="L137" s="7">
        <f t="shared" ca="1" si="4"/>
        <v>0.83741841044845067</v>
      </c>
      <c r="M137" s="25">
        <f t="shared" ca="1" si="5"/>
        <v>0.1851406786065844</v>
      </c>
    </row>
    <row r="138" spans="5:13">
      <c r="E138" s="84"/>
      <c r="F138" s="96"/>
      <c r="L138" s="7">
        <f t="shared" ca="1" si="4"/>
        <v>0.39160356624997927</v>
      </c>
      <c r="M138" s="25">
        <f t="shared" ca="1" si="5"/>
        <v>2.5005232696595651E-2</v>
      </c>
    </row>
    <row r="139" spans="5:13">
      <c r="E139" s="84"/>
      <c r="F139" s="96"/>
      <c r="L139" s="7">
        <f t="shared" ca="1" si="4"/>
        <v>0.94337083878137806</v>
      </c>
      <c r="M139" s="25">
        <f t="shared" ca="1" si="5"/>
        <v>0.26142971889796507</v>
      </c>
    </row>
    <row r="140" spans="5:13">
      <c r="E140" s="84"/>
      <c r="F140" s="96"/>
      <c r="L140" s="7">
        <f t="shared" ca="1" si="4"/>
        <v>0.89347972962446354</v>
      </c>
      <c r="M140" s="25">
        <f t="shared" ca="1" si="5"/>
        <v>0.21838064489679784</v>
      </c>
    </row>
    <row r="141" spans="5:13">
      <c r="E141" s="84"/>
      <c r="F141" s="96"/>
      <c r="L141" s="7">
        <f t="shared" ca="1" si="4"/>
        <v>0.24924178307186462</v>
      </c>
      <c r="M141" s="25">
        <f t="shared" ca="1" si="5"/>
        <v>-2.6090729641267879E-2</v>
      </c>
    </row>
    <row r="142" spans="5:13">
      <c r="E142" s="84"/>
      <c r="F142" s="96"/>
      <c r="L142" s="7">
        <f t="shared" ca="1" si="4"/>
        <v>0.31884650583168461</v>
      </c>
      <c r="M142" s="25">
        <f t="shared" ca="1" si="5"/>
        <v>1.0375486632645953E-4</v>
      </c>
    </row>
    <row r="143" spans="5:13">
      <c r="E143" s="84"/>
      <c r="F143" s="96"/>
      <c r="L143" s="7">
        <f t="shared" ca="1" si="4"/>
        <v>4.0654659550449335E-2</v>
      </c>
      <c r="M143" s="25">
        <f t="shared" ca="1" si="5"/>
        <v>-0.16170640539550571</v>
      </c>
    </row>
    <row r="144" spans="5:13">
      <c r="E144" s="84"/>
      <c r="F144" s="96"/>
      <c r="L144" s="7">
        <f t="shared" ca="1" si="4"/>
        <v>0.96761951623931564</v>
      </c>
      <c r="M144" s="25">
        <f t="shared" ca="1" si="5"/>
        <v>0.29490413311580466</v>
      </c>
    </row>
    <row r="145" spans="5:13">
      <c r="E145" s="84"/>
      <c r="F145" s="96"/>
      <c r="L145" s="7">
        <f t="shared" ca="1" si="4"/>
        <v>0.67716131625235698</v>
      </c>
      <c r="M145" s="25">
        <f t="shared" ca="1" si="5"/>
        <v>0.11847793442423873</v>
      </c>
    </row>
    <row r="146" spans="5:13">
      <c r="E146" s="84"/>
      <c r="F146" s="96"/>
      <c r="L146" s="7">
        <f t="shared" ca="1" si="4"/>
        <v>0.36451032758072688</v>
      </c>
      <c r="M146" s="25">
        <f t="shared" ca="1" si="5"/>
        <v>1.5938436995808269E-2</v>
      </c>
    </row>
    <row r="147" spans="5:13">
      <c r="E147" s="84"/>
      <c r="F147" s="96"/>
      <c r="L147" s="7">
        <f t="shared" ca="1" si="4"/>
        <v>0.97315878118900412</v>
      </c>
      <c r="M147" s="25">
        <f t="shared" ca="1" si="5"/>
        <v>0.30539531442508605</v>
      </c>
    </row>
    <row r="148" spans="5:13">
      <c r="E148" s="84"/>
      <c r="F148" s="96"/>
      <c r="L148" s="7">
        <f t="shared" ca="1" si="4"/>
        <v>0.57957177122963832</v>
      </c>
      <c r="M148" s="25">
        <f t="shared" ca="1" si="5"/>
        <v>8.5539110610745192E-2</v>
      </c>
    </row>
    <row r="149" spans="5:13">
      <c r="E149" s="84"/>
      <c r="F149" s="96"/>
      <c r="L149" s="7">
        <f t="shared" ca="1" si="4"/>
        <v>0.49959176163700447</v>
      </c>
      <c r="M149" s="25">
        <f t="shared" ca="1" si="5"/>
        <v>5.9869848248075119E-2</v>
      </c>
    </row>
    <row r="150" spans="5:13">
      <c r="E150" s="84"/>
      <c r="F150" s="96"/>
      <c r="L150" s="7">
        <f t="shared" ca="1" si="4"/>
        <v>0.48142367636912564</v>
      </c>
      <c r="M150" s="25">
        <f t="shared" ca="1" si="5"/>
        <v>5.4075483303851979E-2</v>
      </c>
    </row>
    <row r="151" spans="5:13">
      <c r="E151" s="84"/>
      <c r="F151" s="96"/>
      <c r="L151" s="7">
        <f t="shared" ca="1" si="4"/>
        <v>0.31579694642093725</v>
      </c>
      <c r="M151" s="25">
        <f t="shared" ca="1" si="5"/>
        <v>-9.8470030308666495E-4</v>
      </c>
    </row>
    <row r="152" spans="5:13">
      <c r="E152" s="84"/>
      <c r="F152" s="96"/>
      <c r="L152" s="7">
        <f t="shared" ca="1" si="4"/>
        <v>0.26198138010114469</v>
      </c>
      <c r="M152" s="25">
        <f t="shared" ca="1" si="5"/>
        <v>-2.1050417749828992E-2</v>
      </c>
    </row>
    <row r="153" spans="5:13">
      <c r="E153" s="84"/>
      <c r="F153" s="96"/>
      <c r="L153" s="7">
        <f t="shared" ca="1" si="4"/>
        <v>0.27261828096336471</v>
      </c>
      <c r="M153" s="25">
        <f t="shared" ca="1" si="5"/>
        <v>-1.6937731132810566E-2</v>
      </c>
    </row>
    <row r="154" spans="5:13">
      <c r="E154" s="84"/>
      <c r="F154" s="96"/>
      <c r="L154" s="7">
        <f t="shared" ca="1" si="4"/>
        <v>0.78620124775891809</v>
      </c>
      <c r="M154" s="25">
        <f t="shared" ca="1" si="5"/>
        <v>0.1608994658758553</v>
      </c>
    </row>
    <row r="155" spans="5:13">
      <c r="E155" s="84"/>
      <c r="F155" s="96"/>
      <c r="L155" s="7">
        <f t="shared" ca="1" si="4"/>
        <v>0.26081366918100635</v>
      </c>
      <c r="M155" s="25">
        <f t="shared" ca="1" si="5"/>
        <v>-2.1507032112175306E-2</v>
      </c>
    </row>
    <row r="156" spans="5:13">
      <c r="E156" s="84"/>
      <c r="F156" s="96"/>
      <c r="L156" s="7">
        <f t="shared" ca="1" si="4"/>
        <v>0.27537392368091484</v>
      </c>
      <c r="M156" s="25">
        <f t="shared" ca="1" si="5"/>
        <v>-1.5885441395697253E-2</v>
      </c>
    </row>
    <row r="157" spans="5:13">
      <c r="E157" s="84"/>
      <c r="F157" s="96"/>
      <c r="L157" s="7">
        <f t="shared" ca="1" si="4"/>
        <v>0.61660857081893095</v>
      </c>
      <c r="M157" s="25">
        <f t="shared" ca="1" si="5"/>
        <v>9.7722142123508798E-2</v>
      </c>
    </row>
    <row r="158" spans="5:13">
      <c r="E158" s="84"/>
      <c r="F158" s="96"/>
      <c r="L158" s="7">
        <f t="shared" ca="1" si="4"/>
        <v>0.82665432431075658</v>
      </c>
      <c r="M158" s="25">
        <f t="shared" ca="1" si="5"/>
        <v>0.17968727608371304</v>
      </c>
    </row>
    <row r="159" spans="5:13">
      <c r="E159" s="84"/>
      <c r="F159" s="96"/>
      <c r="L159" s="7">
        <f t="shared" ca="1" si="4"/>
        <v>0.75395259056238217</v>
      </c>
      <c r="M159" s="25">
        <f t="shared" ca="1" si="5"/>
        <v>0.14737572709687669</v>
      </c>
    </row>
    <row r="160" spans="5:13">
      <c r="E160" s="84"/>
      <c r="F160" s="96"/>
      <c r="L160" s="7">
        <f t="shared" ca="1" si="4"/>
        <v>0.87882404256164792</v>
      </c>
      <c r="M160" s="25">
        <f t="shared" ca="1" si="5"/>
        <v>0.20869911852979428</v>
      </c>
    </row>
    <row r="161" spans="5:13">
      <c r="E161" s="84"/>
      <c r="F161" s="96"/>
      <c r="L161" s="7">
        <f t="shared" ca="1" si="4"/>
        <v>0.64812330457925849</v>
      </c>
      <c r="M161" s="25">
        <f t="shared" ca="1" si="5"/>
        <v>0.10836434959357358</v>
      </c>
    </row>
    <row r="162" spans="5:13">
      <c r="E162" s="84"/>
      <c r="F162" s="96"/>
      <c r="L162" s="7">
        <f t="shared" ca="1" si="4"/>
        <v>0.10487689023723978</v>
      </c>
      <c r="M162" s="25">
        <f t="shared" ca="1" si="5"/>
        <v>-9.9524649417264799E-2</v>
      </c>
    </row>
    <row r="163" spans="5:13">
      <c r="E163" s="84"/>
      <c r="F163" s="96"/>
      <c r="L163" s="7">
        <f t="shared" ca="1" si="4"/>
        <v>0.81606172756522355</v>
      </c>
      <c r="M163" s="25">
        <f t="shared" ca="1" si="5"/>
        <v>0.17452747221613746</v>
      </c>
    </row>
    <row r="164" spans="5:13">
      <c r="E164" s="84"/>
      <c r="F164" s="96"/>
      <c r="L164" s="7">
        <f t="shared" ca="1" si="4"/>
        <v>0.96517930845234989</v>
      </c>
      <c r="M164" s="25">
        <f t="shared" ca="1" si="5"/>
        <v>0.29074909224390566</v>
      </c>
    </row>
    <row r="165" spans="5:13">
      <c r="E165" s="84"/>
      <c r="F165" s="96"/>
      <c r="L165" s="7">
        <f t="shared" ca="1" si="4"/>
        <v>0.51144180817227092</v>
      </c>
      <c r="M165" s="25">
        <f t="shared" ca="1" si="5"/>
        <v>6.3648298320051644E-2</v>
      </c>
    </row>
    <row r="166" spans="5:13">
      <c r="E166" s="84"/>
      <c r="F166" s="96"/>
      <c r="L166" s="7">
        <f t="shared" ca="1" si="4"/>
        <v>2.5539683021758464E-2</v>
      </c>
      <c r="M166" s="25">
        <f t="shared" ca="1" si="5"/>
        <v>-0.18811995992513214</v>
      </c>
    </row>
    <row r="167" spans="5:13">
      <c r="E167" s="84"/>
      <c r="F167" s="96"/>
      <c r="L167" s="7">
        <f t="shared" ca="1" si="4"/>
        <v>0.18055115042805669</v>
      </c>
      <c r="M167" s="25">
        <f t="shared" ca="1" si="5"/>
        <v>-5.6156577847321421E-2</v>
      </c>
    </row>
    <row r="168" spans="5:13">
      <c r="E168" s="84"/>
      <c r="F168" s="96"/>
      <c r="L168" s="7">
        <f t="shared" ca="1" si="4"/>
        <v>0.49593979122860243</v>
      </c>
      <c r="M168" s="25">
        <f t="shared" ca="1" si="5"/>
        <v>5.8705529995489669E-2</v>
      </c>
    </row>
    <row r="169" spans="5:13">
      <c r="E169" s="84"/>
      <c r="F169" s="96"/>
      <c r="L169" s="7">
        <f t="shared" ca="1" si="4"/>
        <v>0.96105035040054365</v>
      </c>
      <c r="M169" s="25">
        <f t="shared" ca="1" si="5"/>
        <v>0.28423337084363332</v>
      </c>
    </row>
    <row r="170" spans="5:13">
      <c r="E170" s="84"/>
      <c r="F170" s="96"/>
      <c r="L170" s="7">
        <f t="shared" ca="1" si="4"/>
        <v>0.11662808458885343</v>
      </c>
      <c r="M170" s="25">
        <f t="shared" ca="1" si="5"/>
        <v>-9.1609762222895824E-2</v>
      </c>
    </row>
    <row r="171" spans="5:13">
      <c r="E171" s="84"/>
      <c r="F171" s="96"/>
      <c r="L171" s="7">
        <f t="shared" ca="1" si="4"/>
        <v>0.35535667097300561</v>
      </c>
      <c r="M171" s="25">
        <f t="shared" ca="1" si="5"/>
        <v>1.2826191238234204E-2</v>
      </c>
    </row>
    <row r="172" spans="5:13">
      <c r="E172" s="84"/>
      <c r="F172" s="96"/>
      <c r="L172" s="7">
        <f t="shared" ca="1" si="4"/>
        <v>0.57767638993881654</v>
      </c>
      <c r="M172" s="25">
        <f t="shared" ca="1" si="5"/>
        <v>8.4922830040391223E-2</v>
      </c>
    </row>
    <row r="173" spans="5:13">
      <c r="E173" s="84"/>
      <c r="F173" s="96"/>
      <c r="L173" s="7">
        <f t="shared" ca="1" si="4"/>
        <v>0.21340529629170046</v>
      </c>
      <c r="M173" s="25">
        <f t="shared" ca="1" si="5"/>
        <v>-4.1071385183677978E-2</v>
      </c>
    </row>
    <row r="174" spans="5:13">
      <c r="E174" s="84"/>
      <c r="F174" s="96"/>
      <c r="L174" s="7">
        <f t="shared" ca="1" si="4"/>
        <v>5.72207831242455E-4</v>
      </c>
      <c r="M174" s="25">
        <f t="shared" ca="1" si="5"/>
        <v>-0.35366418498121638</v>
      </c>
    </row>
    <row r="175" spans="5:13">
      <c r="E175" s="84"/>
      <c r="F175" s="96"/>
      <c r="L175" s="7">
        <f t="shared" ca="1" si="4"/>
        <v>0.27363804582833429</v>
      </c>
      <c r="M175" s="25">
        <f t="shared" ca="1" si="5"/>
        <v>-1.6547706042997296E-2</v>
      </c>
    </row>
    <row r="176" spans="5:13">
      <c r="E176" s="84"/>
      <c r="F176" s="96"/>
      <c r="L176" s="7">
        <f t="shared" ca="1" si="4"/>
        <v>0.90897926443439991</v>
      </c>
      <c r="M176" s="25">
        <f t="shared" ca="1" si="5"/>
        <v>0.22973185490885101</v>
      </c>
    </row>
    <row r="177" spans="5:13">
      <c r="E177" s="84"/>
      <c r="F177" s="96"/>
      <c r="L177" s="7">
        <f t="shared" ca="1" si="4"/>
        <v>0.64783963139061196</v>
      </c>
      <c r="M177" s="25">
        <f t="shared" ca="1" si="5"/>
        <v>0.10826714425382891</v>
      </c>
    </row>
    <row r="178" spans="5:13">
      <c r="E178" s="84"/>
      <c r="F178" s="96"/>
      <c r="L178" s="7">
        <f t="shared" ca="1" si="4"/>
        <v>0.90363205143441305</v>
      </c>
      <c r="M178" s="25">
        <f t="shared" ca="1" si="5"/>
        <v>0.22566597343440631</v>
      </c>
    </row>
    <row r="179" spans="5:13">
      <c r="E179" s="84"/>
      <c r="F179" s="96"/>
      <c r="L179" s="7">
        <f t="shared" ca="1" si="4"/>
        <v>0.68194027445603611</v>
      </c>
      <c r="M179" s="25">
        <f t="shared" ca="1" si="5"/>
        <v>0.12017664161614218</v>
      </c>
    </row>
    <row r="180" spans="5:13">
      <c r="E180" s="84"/>
      <c r="F180" s="96"/>
      <c r="L180" s="7">
        <f t="shared" ca="1" si="4"/>
        <v>0.89219816147834352</v>
      </c>
      <c r="M180" s="25">
        <f t="shared" ca="1" si="5"/>
        <v>0.21749732120367932</v>
      </c>
    </row>
    <row r="181" spans="5:13">
      <c r="E181" s="84"/>
      <c r="F181" s="96"/>
      <c r="L181" s="7">
        <f t="shared" ca="1" si="4"/>
        <v>2.373017298618052E-4</v>
      </c>
      <c r="M181" s="25">
        <f t="shared" ca="1" si="5"/>
        <v>-0.38448334764362208</v>
      </c>
    </row>
    <row r="182" spans="5:13">
      <c r="E182" s="84"/>
      <c r="F182" s="96"/>
      <c r="L182" s="7">
        <f t="shared" ca="1" si="4"/>
        <v>0.65900626756357239</v>
      </c>
      <c r="M182" s="25">
        <f t="shared" ca="1" si="5"/>
        <v>0.1121156161927436</v>
      </c>
    </row>
    <row r="183" spans="5:13">
      <c r="E183" s="84"/>
      <c r="F183" s="96"/>
      <c r="L183" s="7">
        <f t="shared" ca="1" si="4"/>
        <v>0.66909824417167929</v>
      </c>
      <c r="M183" s="25">
        <f t="shared" ca="1" si="5"/>
        <v>0.11563515587650472</v>
      </c>
    </row>
    <row r="184" spans="5:13">
      <c r="E184" s="84"/>
      <c r="F184" s="96"/>
      <c r="L184" s="7">
        <f t="shared" ca="1" si="4"/>
        <v>0.56258607912991754</v>
      </c>
      <c r="M184" s="25">
        <f t="shared" ca="1" si="5"/>
        <v>8.0035819252652823E-2</v>
      </c>
    </row>
    <row r="185" spans="5:13">
      <c r="E185" s="84"/>
      <c r="F185" s="96"/>
      <c r="L185" s="7">
        <f t="shared" ca="1" si="4"/>
        <v>0.17625906114049417</v>
      </c>
      <c r="M185" s="25">
        <f t="shared" ca="1" si="5"/>
        <v>-5.8248740280720177E-2</v>
      </c>
    </row>
    <row r="186" spans="5:13">
      <c r="E186" s="84"/>
      <c r="F186" s="96"/>
      <c r="L186" s="7">
        <f t="shared" ca="1" si="4"/>
        <v>4.4370712689744463E-2</v>
      </c>
      <c r="M186" s="25">
        <f t="shared" ca="1" si="5"/>
        <v>-0.15648346470056046</v>
      </c>
    </row>
    <row r="187" spans="5:13">
      <c r="E187" s="84"/>
      <c r="F187" s="96"/>
      <c r="L187" s="7">
        <f t="shared" ca="1" si="4"/>
        <v>0.94119902326109328</v>
      </c>
      <c r="M187" s="25">
        <f t="shared" ca="1" si="5"/>
        <v>0.25903891623765085</v>
      </c>
    </row>
    <row r="188" spans="5:13">
      <c r="E188" s="84"/>
      <c r="F188" s="96"/>
      <c r="L188" s="7">
        <f t="shared" ca="1" si="4"/>
        <v>0.44289546921542833</v>
      </c>
      <c r="M188" s="25">
        <f t="shared" ca="1" si="5"/>
        <v>4.1731709573916344E-2</v>
      </c>
    </row>
    <row r="189" spans="5:13">
      <c r="E189" s="84"/>
      <c r="F189" s="96"/>
      <c r="L189" s="7">
        <f t="shared" ca="1" si="4"/>
        <v>0.82126266898506239</v>
      </c>
      <c r="M189" s="25">
        <f t="shared" ca="1" si="5"/>
        <v>0.17703685294645416</v>
      </c>
    </row>
    <row r="190" spans="5:13">
      <c r="E190" s="84"/>
      <c r="F190" s="96"/>
      <c r="L190" s="7">
        <f t="shared" ca="1" si="4"/>
        <v>0.97172223171866978</v>
      </c>
      <c r="M190" s="25">
        <f t="shared" ca="1" si="5"/>
        <v>0.30251322975680861</v>
      </c>
    </row>
    <row r="191" spans="5:13">
      <c r="E191" s="84"/>
      <c r="F191" s="96"/>
      <c r="L191" s="7">
        <f t="shared" ca="1" si="4"/>
        <v>0.49917947384352024</v>
      </c>
      <c r="M191" s="25">
        <f t="shared" ca="1" si="5"/>
        <v>5.9738405345745156E-2</v>
      </c>
    </row>
    <row r="192" spans="5:13">
      <c r="E192" s="84"/>
      <c r="F192" s="96"/>
      <c r="L192" s="7">
        <f t="shared" ca="1" si="4"/>
        <v>0.71051638884951873</v>
      </c>
      <c r="M192" s="25">
        <f t="shared" ca="1" si="5"/>
        <v>0.13057585678008488</v>
      </c>
    </row>
    <row r="193" spans="5:13">
      <c r="E193" s="84"/>
      <c r="F193" s="96"/>
      <c r="L193" s="7">
        <f t="shared" ca="1" si="4"/>
        <v>0.45668900786076549</v>
      </c>
      <c r="M193" s="25">
        <f t="shared" ca="1" si="5"/>
        <v>4.6164652465590178E-2</v>
      </c>
    </row>
    <row r="194" spans="5:13">
      <c r="E194" s="84"/>
      <c r="F194" s="96"/>
      <c r="L194" s="7">
        <f t="shared" ca="1" si="4"/>
        <v>1.5473799473841865E-4</v>
      </c>
      <c r="M194" s="25">
        <f t="shared" ca="1" si="5"/>
        <v>-0.39879720973487492</v>
      </c>
    </row>
    <row r="195" spans="5:13">
      <c r="E195" s="84"/>
      <c r="F195" s="96"/>
      <c r="L195" s="7">
        <f t="shared" ref="L195:L258" ca="1" si="6">RAND()</f>
        <v>0.92157894500199833</v>
      </c>
      <c r="M195" s="25">
        <f t="shared" ca="1" si="5"/>
        <v>0.24006930200230975</v>
      </c>
    </row>
    <row r="196" spans="5:13">
      <c r="E196" s="84"/>
      <c r="F196" s="96"/>
      <c r="L196" s="7">
        <f t="shared" ca="1" si="6"/>
        <v>4.6609516123089056E-2</v>
      </c>
      <c r="M196" s="25">
        <f t="shared" ca="1" si="5"/>
        <v>-0.15350497502114638</v>
      </c>
    </row>
    <row r="197" spans="5:13">
      <c r="E197" s="84"/>
      <c r="F197" s="96"/>
      <c r="L197" s="7">
        <f t="shared" ca="1" si="6"/>
        <v>0.74285762586235404</v>
      </c>
      <c r="M197" s="25">
        <f t="shared" ca="1" si="5"/>
        <v>0.14294954215687766</v>
      </c>
    </row>
    <row r="198" spans="5:13">
      <c r="E198" s="84"/>
      <c r="F198" s="96"/>
      <c r="L198" s="7">
        <f t="shared" ca="1" si="6"/>
        <v>0.87296131079372485</v>
      </c>
      <c r="M198" s="25">
        <f t="shared" ca="1" si="5"/>
        <v>0.20505813879032161</v>
      </c>
    </row>
    <row r="199" spans="5:13">
      <c r="E199" s="84"/>
      <c r="F199" s="96"/>
      <c r="L199" s="7">
        <f t="shared" ca="1" si="6"/>
        <v>0.58133058147391869</v>
      </c>
      <c r="M199" s="25">
        <f t="shared" ref="M199:M262" ca="1" si="7">NORMINV(L199,$B$2,$B$3)</f>
        <v>8.6111521846667177E-2</v>
      </c>
    </row>
    <row r="200" spans="5:13">
      <c r="E200" s="84"/>
      <c r="F200" s="96"/>
      <c r="L200" s="7">
        <f t="shared" ca="1" si="6"/>
        <v>0.9919944836164023</v>
      </c>
      <c r="M200" s="25">
        <f t="shared" ca="1" si="7"/>
        <v>0.36635319114252468</v>
      </c>
    </row>
    <row r="201" spans="5:13">
      <c r="E201" s="84"/>
      <c r="F201" s="96"/>
      <c r="L201" s="7">
        <f t="shared" ca="1" si="6"/>
        <v>0.97658313355797355</v>
      </c>
      <c r="M201" s="25">
        <f t="shared" ca="1" si="7"/>
        <v>0.3128244321595901</v>
      </c>
    </row>
    <row r="202" spans="5:13">
      <c r="E202" s="84"/>
      <c r="F202" s="96"/>
      <c r="L202" s="7">
        <f t="shared" ca="1" si="6"/>
        <v>0.41579242671156302</v>
      </c>
      <c r="M202" s="25">
        <f t="shared" ca="1" si="7"/>
        <v>3.2951003681046365E-2</v>
      </c>
    </row>
    <row r="203" spans="5:13">
      <c r="E203" s="84"/>
      <c r="F203" s="96"/>
      <c r="L203" s="7">
        <f t="shared" ca="1" si="6"/>
        <v>0.5450008542178465</v>
      </c>
      <c r="M203" s="25">
        <f t="shared" ca="1" si="7"/>
        <v>7.4377421854170289E-2</v>
      </c>
    </row>
    <row r="204" spans="5:13">
      <c r="E204" s="84"/>
      <c r="F204" s="96"/>
      <c r="L204" s="7">
        <f t="shared" ca="1" si="6"/>
        <v>3.7201065693091229E-2</v>
      </c>
      <c r="M204" s="25">
        <f t="shared" ca="1" si="7"/>
        <v>-0.16692027852812474</v>
      </c>
    </row>
    <row r="205" spans="5:13">
      <c r="E205" s="84"/>
      <c r="F205" s="96"/>
      <c r="L205" s="7">
        <f t="shared" ca="1" si="6"/>
        <v>0.20707419731550036</v>
      </c>
      <c r="M205" s="25">
        <f t="shared" ca="1" si="7"/>
        <v>-4.3863661141515214E-2</v>
      </c>
    </row>
    <row r="206" spans="5:13">
      <c r="E206" s="84"/>
      <c r="F206" s="96"/>
      <c r="L206" s="7">
        <f t="shared" ca="1" si="6"/>
        <v>0.76215360904792928</v>
      </c>
      <c r="M206" s="25">
        <f t="shared" ca="1" si="7"/>
        <v>0.15071650111783622</v>
      </c>
    </row>
    <row r="207" spans="5:13">
      <c r="E207" s="84"/>
      <c r="F207" s="96"/>
      <c r="L207" s="7">
        <f t="shared" ca="1" si="6"/>
        <v>3.1320076138670494E-2</v>
      </c>
      <c r="M207" s="25">
        <f t="shared" ca="1" si="7"/>
        <v>-0.17679065273175415</v>
      </c>
    </row>
    <row r="208" spans="5:13">
      <c r="E208" s="84"/>
      <c r="F208" s="96"/>
      <c r="L208" s="7">
        <f t="shared" ca="1" si="6"/>
        <v>0.84205866547560293</v>
      </c>
      <c r="M208" s="25">
        <f t="shared" ca="1" si="7"/>
        <v>0.18756383197600865</v>
      </c>
    </row>
    <row r="209" spans="5:13">
      <c r="E209" s="84"/>
      <c r="F209" s="96"/>
      <c r="L209" s="7">
        <f t="shared" ca="1" si="6"/>
        <v>0.65663293558409674</v>
      </c>
      <c r="M209" s="25">
        <f t="shared" ca="1" si="7"/>
        <v>0.11129378806941419</v>
      </c>
    </row>
    <row r="210" spans="5:13">
      <c r="E210" s="84"/>
      <c r="F210" s="96"/>
      <c r="L210" s="7">
        <f t="shared" ca="1" si="6"/>
        <v>0.35880742511961794</v>
      </c>
      <c r="M210" s="25">
        <f t="shared" ca="1" si="7"/>
        <v>1.4002667358912126E-2</v>
      </c>
    </row>
    <row r="211" spans="5:13">
      <c r="E211" s="84"/>
      <c r="F211" s="96"/>
      <c r="L211" s="7">
        <f t="shared" ca="1" si="6"/>
        <v>0.73919224902439973</v>
      </c>
      <c r="M211" s="25">
        <f t="shared" ca="1" si="7"/>
        <v>0.14150934900283857</v>
      </c>
    </row>
    <row r="212" spans="5:13">
      <c r="E212" s="84"/>
      <c r="F212" s="96"/>
      <c r="L212" s="7">
        <f t="shared" ca="1" si="6"/>
        <v>0.73357137126900684</v>
      </c>
      <c r="M212" s="25">
        <f t="shared" ca="1" si="7"/>
        <v>0.13932084693628724</v>
      </c>
    </row>
    <row r="213" spans="5:13">
      <c r="E213" s="84"/>
      <c r="F213" s="96"/>
      <c r="L213" s="7">
        <f t="shared" ca="1" si="6"/>
        <v>0.15012385302553566</v>
      </c>
      <c r="M213" s="25">
        <f t="shared" ca="1" si="7"/>
        <v>-7.1754363859164921E-2</v>
      </c>
    </row>
    <row r="214" spans="5:13">
      <c r="E214" s="84"/>
      <c r="F214" s="96"/>
      <c r="L214" s="7">
        <f t="shared" ca="1" si="6"/>
        <v>5.6202190672466457E-2</v>
      </c>
      <c r="M214" s="25">
        <f t="shared" ca="1" si="7"/>
        <v>-0.14190820302938337</v>
      </c>
    </row>
    <row r="215" spans="5:13">
      <c r="E215" s="84"/>
      <c r="F215" s="96"/>
      <c r="L215" s="7">
        <f t="shared" ca="1" si="6"/>
        <v>0.17182783624863274</v>
      </c>
      <c r="M215" s="25">
        <f t="shared" ca="1" si="7"/>
        <v>-6.0442835048832855E-2</v>
      </c>
    </row>
    <row r="216" spans="5:13">
      <c r="E216" s="84"/>
      <c r="F216" s="96"/>
      <c r="L216" s="7">
        <f t="shared" ca="1" si="6"/>
        <v>0.88806947301740868</v>
      </c>
      <c r="M216" s="25">
        <f t="shared" ca="1" si="7"/>
        <v>0.21470199347954966</v>
      </c>
    </row>
    <row r="217" spans="5:13">
      <c r="E217" s="84"/>
      <c r="F217" s="96"/>
      <c r="L217" s="7">
        <f t="shared" ca="1" si="6"/>
        <v>0.96703412703561997</v>
      </c>
      <c r="M217" s="25">
        <f t="shared" ca="1" si="7"/>
        <v>0.29388444400868041</v>
      </c>
    </row>
    <row r="218" spans="5:13">
      <c r="E218" s="84"/>
      <c r="F218" s="96"/>
      <c r="L218" s="7">
        <f t="shared" ca="1" si="6"/>
        <v>0.35596790319870264</v>
      </c>
      <c r="M218" s="25">
        <f t="shared" ca="1" si="7"/>
        <v>1.3034871985467288E-2</v>
      </c>
    </row>
    <row r="219" spans="5:13">
      <c r="E219" s="84"/>
      <c r="F219" s="96"/>
      <c r="L219" s="7">
        <f t="shared" ca="1" si="6"/>
        <v>0.19587603080092308</v>
      </c>
      <c r="M219" s="25">
        <f t="shared" ca="1" si="7"/>
        <v>-4.8929453650719587E-2</v>
      </c>
    </row>
    <row r="220" spans="5:13">
      <c r="E220" s="84"/>
      <c r="F220" s="96"/>
      <c r="L220" s="7">
        <f t="shared" ca="1" si="6"/>
        <v>0.17863596997946929</v>
      </c>
      <c r="M220" s="25">
        <f t="shared" ca="1" si="7"/>
        <v>-5.7086210447161514E-2</v>
      </c>
    </row>
    <row r="221" spans="5:13">
      <c r="E221" s="84"/>
      <c r="F221" s="96"/>
      <c r="L221" s="7">
        <f t="shared" ca="1" si="6"/>
        <v>0.650783890790258</v>
      </c>
      <c r="M221" s="25">
        <f t="shared" ca="1" si="7"/>
        <v>0.10927742913172571</v>
      </c>
    </row>
    <row r="222" spans="5:13">
      <c r="E222" s="84"/>
      <c r="F222" s="96"/>
      <c r="L222" s="7">
        <f t="shared" ca="1" si="6"/>
        <v>0.68518589721544343</v>
      </c>
      <c r="M222" s="25">
        <f t="shared" ca="1" si="7"/>
        <v>0.12133644890385205</v>
      </c>
    </row>
    <row r="223" spans="5:13">
      <c r="E223" s="84"/>
      <c r="F223" s="96"/>
      <c r="L223" s="7">
        <f t="shared" ca="1" si="6"/>
        <v>0.12126811330151122</v>
      </c>
      <c r="M223" s="25">
        <f t="shared" ca="1" si="7"/>
        <v>-8.8640941289987785E-2</v>
      </c>
    </row>
    <row r="224" spans="5:13">
      <c r="E224" s="84"/>
      <c r="F224" s="96"/>
      <c r="L224" s="7">
        <f t="shared" ca="1" si="6"/>
        <v>0.34251004522549555</v>
      </c>
      <c r="M224" s="25">
        <f t="shared" ca="1" si="7"/>
        <v>8.4096954487188763E-3</v>
      </c>
    </row>
    <row r="225" spans="5:13">
      <c r="E225" s="84"/>
      <c r="F225" s="96"/>
      <c r="L225" s="7">
        <f t="shared" ca="1" si="6"/>
        <v>0.21191144552443253</v>
      </c>
      <c r="M225" s="25">
        <f t="shared" ca="1" si="7"/>
        <v>-4.172580790090745E-2</v>
      </c>
    </row>
    <row r="226" spans="5:13">
      <c r="E226" s="84"/>
      <c r="F226" s="96"/>
      <c r="L226" s="7">
        <f t="shared" ca="1" si="6"/>
        <v>0.57191623588248686</v>
      </c>
      <c r="M226" s="25">
        <f t="shared" ca="1" si="7"/>
        <v>8.3053447317214452E-2</v>
      </c>
    </row>
    <row r="227" spans="5:13">
      <c r="E227" s="84"/>
      <c r="F227" s="96"/>
      <c r="L227" s="7">
        <f t="shared" ca="1" si="6"/>
        <v>0.13027235596527453</v>
      </c>
      <c r="M227" s="25">
        <f t="shared" ca="1" si="7"/>
        <v>-8.3099822538037632E-2</v>
      </c>
    </row>
    <row r="228" spans="5:13">
      <c r="E228" s="84"/>
      <c r="F228" s="96"/>
      <c r="L228" s="7">
        <f t="shared" ca="1" si="6"/>
        <v>0.18713277947681295</v>
      </c>
      <c r="M228" s="25">
        <f t="shared" ca="1" si="7"/>
        <v>-5.3008042219962928E-2</v>
      </c>
    </row>
    <row r="229" spans="5:13">
      <c r="E229" s="84"/>
      <c r="F229" s="96"/>
      <c r="L229" s="7">
        <f t="shared" ca="1" si="6"/>
        <v>0.85071564360158003</v>
      </c>
      <c r="M229" s="25">
        <f t="shared" ca="1" si="7"/>
        <v>0.19221291321128395</v>
      </c>
    </row>
    <row r="230" spans="5:13">
      <c r="E230" s="84"/>
      <c r="F230" s="96"/>
      <c r="L230" s="7">
        <f t="shared" ca="1" si="6"/>
        <v>0.5184466942128787</v>
      </c>
      <c r="M230" s="25">
        <f t="shared" ca="1" si="7"/>
        <v>6.5883144595108231E-2</v>
      </c>
    </row>
    <row r="231" spans="5:13">
      <c r="E231" s="84"/>
      <c r="F231" s="96"/>
      <c r="L231" s="7">
        <f t="shared" ca="1" si="6"/>
        <v>0.1643645088848954</v>
      </c>
      <c r="M231" s="25">
        <f t="shared" ca="1" si="7"/>
        <v>-6.4221627723585403E-2</v>
      </c>
    </row>
    <row r="232" spans="5:13">
      <c r="E232" s="84"/>
      <c r="F232" s="96"/>
      <c r="L232" s="7">
        <f t="shared" ca="1" si="6"/>
        <v>9.0579766579175547E-2</v>
      </c>
      <c r="M232" s="25">
        <f t="shared" ca="1" si="7"/>
        <v>-0.11007496942676906</v>
      </c>
    </row>
    <row r="233" spans="5:13">
      <c r="E233" s="84"/>
      <c r="F233" s="96"/>
      <c r="L233" s="7">
        <f t="shared" ca="1" si="6"/>
        <v>0.64157273184756713</v>
      </c>
      <c r="M233" s="25">
        <f t="shared" ca="1" si="7"/>
        <v>0.1061267461585127</v>
      </c>
    </row>
    <row r="234" spans="5:13">
      <c r="E234" s="84"/>
      <c r="F234" s="96"/>
      <c r="L234" s="7">
        <f t="shared" ca="1" si="6"/>
        <v>0.1520093623633314</v>
      </c>
      <c r="M234" s="25">
        <f t="shared" ca="1" si="7"/>
        <v>-7.0730653586482117E-2</v>
      </c>
    </row>
    <row r="235" spans="5:13">
      <c r="E235" s="84"/>
      <c r="F235" s="96"/>
      <c r="L235" s="7">
        <f t="shared" ca="1" si="6"/>
        <v>0.69361775035180961</v>
      </c>
      <c r="M235" s="25">
        <f t="shared" ca="1" si="7"/>
        <v>0.12437383245419421</v>
      </c>
    </row>
    <row r="236" spans="5:13">
      <c r="E236" s="84"/>
      <c r="F236" s="96"/>
      <c r="L236" s="7">
        <f t="shared" ca="1" si="6"/>
        <v>0.88287650390971839</v>
      </c>
      <c r="M236" s="25">
        <f t="shared" ca="1" si="7"/>
        <v>0.21128884516135649</v>
      </c>
    </row>
    <row r="237" spans="5:13">
      <c r="E237" s="84"/>
      <c r="F237" s="96"/>
      <c r="L237" s="7">
        <f t="shared" ca="1" si="6"/>
        <v>0.99916888654638492</v>
      </c>
      <c r="M237" s="25">
        <f t="shared" ca="1" si="7"/>
        <v>0.4599758858478567</v>
      </c>
    </row>
    <row r="238" spans="5:13">
      <c r="E238" s="84"/>
      <c r="F238" s="96"/>
      <c r="L238" s="7">
        <f t="shared" ca="1" si="6"/>
        <v>0.44655804055524762</v>
      </c>
      <c r="M238" s="25">
        <f t="shared" ca="1" si="7"/>
        <v>4.2910723898221897E-2</v>
      </c>
    </row>
    <row r="239" spans="5:13">
      <c r="E239" s="84"/>
      <c r="F239" s="96"/>
      <c r="L239" s="7">
        <f t="shared" ca="1" si="6"/>
        <v>0.92975669844773712</v>
      </c>
      <c r="M239" s="25">
        <f t="shared" ca="1" si="7"/>
        <v>0.24747276878812202</v>
      </c>
    </row>
    <row r="240" spans="5:13">
      <c r="E240" s="84"/>
      <c r="F240" s="96"/>
      <c r="L240" s="7">
        <f t="shared" ca="1" si="6"/>
        <v>0.87288100888018327</v>
      </c>
      <c r="M240" s="25">
        <f t="shared" ca="1" si="7"/>
        <v>0.20500909099570913</v>
      </c>
    </row>
    <row r="241" spans="5:13">
      <c r="E241" s="84"/>
      <c r="F241" s="96"/>
      <c r="L241" s="7">
        <f t="shared" ca="1" si="6"/>
        <v>2.6765337755189078E-3</v>
      </c>
      <c r="M241" s="25">
        <f t="shared" ca="1" si="7"/>
        <v>-0.29421635127891627</v>
      </c>
    </row>
    <row r="242" spans="5:13">
      <c r="E242" s="84"/>
      <c r="F242" s="96"/>
      <c r="L242" s="7">
        <f t="shared" ca="1" si="6"/>
        <v>0.59649083303933725</v>
      </c>
      <c r="M242" s="25">
        <f t="shared" ca="1" si="7"/>
        <v>9.1068772301232143E-2</v>
      </c>
    </row>
    <row r="243" spans="5:13">
      <c r="E243" s="84"/>
      <c r="F243" s="96"/>
      <c r="L243" s="7">
        <f t="shared" ca="1" si="6"/>
        <v>0.85721152929122368</v>
      </c>
      <c r="M243" s="25">
        <f t="shared" ca="1" si="7"/>
        <v>0.19582089171772452</v>
      </c>
    </row>
    <row r="244" spans="5:13">
      <c r="E244" s="84"/>
      <c r="F244" s="96"/>
      <c r="L244" s="7">
        <f t="shared" ca="1" si="6"/>
        <v>0.81285769719587031</v>
      </c>
      <c r="M244" s="25">
        <f t="shared" ca="1" si="7"/>
        <v>0.17300353669334695</v>
      </c>
    </row>
    <row r="245" spans="5:13">
      <c r="E245" s="84"/>
      <c r="F245" s="96"/>
      <c r="L245" s="7">
        <f t="shared" ca="1" si="6"/>
        <v>0.80707925012543824</v>
      </c>
      <c r="M245" s="25">
        <f t="shared" ca="1" si="7"/>
        <v>0.17029534364678445</v>
      </c>
    </row>
    <row r="246" spans="5:13">
      <c r="E246" s="84"/>
      <c r="F246" s="96"/>
      <c r="L246" s="7">
        <f t="shared" ca="1" si="6"/>
        <v>0.34692636716132097</v>
      </c>
      <c r="M246" s="25">
        <f t="shared" ca="1" si="7"/>
        <v>9.9347236171991038E-3</v>
      </c>
    </row>
    <row r="247" spans="5:13">
      <c r="E247" s="84"/>
      <c r="F247" s="96"/>
      <c r="L247" s="7">
        <f t="shared" ca="1" si="6"/>
        <v>0.28956413969122852</v>
      </c>
      <c r="M247" s="25">
        <f t="shared" ca="1" si="7"/>
        <v>-1.0545912160153034E-2</v>
      </c>
    </row>
    <row r="248" spans="5:13">
      <c r="E248" s="84"/>
      <c r="F248" s="96"/>
      <c r="L248" s="7">
        <f t="shared" ca="1" si="6"/>
        <v>0.93083997099447691</v>
      </c>
      <c r="M248" s="25">
        <f t="shared" ca="1" si="7"/>
        <v>0.24850231435191777</v>
      </c>
    </row>
    <row r="249" spans="5:13">
      <c r="E249" s="84"/>
      <c r="F249" s="96"/>
      <c r="L249" s="7">
        <f t="shared" ca="1" si="6"/>
        <v>0.51862036540247025</v>
      </c>
      <c r="M249" s="25">
        <f t="shared" ca="1" si="7"/>
        <v>6.5938573066364789E-2</v>
      </c>
    </row>
    <row r="250" spans="5:13">
      <c r="E250" s="84"/>
      <c r="F250" s="96"/>
      <c r="L250" s="7">
        <f t="shared" ca="1" si="6"/>
        <v>0.86337993183606843</v>
      </c>
      <c r="M250" s="25">
        <f t="shared" ca="1" si="7"/>
        <v>0.19935117826835144</v>
      </c>
    </row>
    <row r="251" spans="5:13">
      <c r="E251" s="84"/>
      <c r="F251" s="96"/>
      <c r="L251" s="7">
        <f t="shared" ca="1" si="6"/>
        <v>0.98604683249635994</v>
      </c>
      <c r="M251" s="25">
        <f t="shared" ca="1" si="7"/>
        <v>0.33963564808890334</v>
      </c>
    </row>
    <row r="252" spans="5:13">
      <c r="E252" s="84"/>
      <c r="F252" s="96"/>
      <c r="L252" s="7">
        <f t="shared" ca="1" si="6"/>
        <v>0.88728082605574843</v>
      </c>
      <c r="M252" s="25">
        <f t="shared" ca="1" si="7"/>
        <v>0.21417647729883038</v>
      </c>
    </row>
    <row r="253" spans="5:13">
      <c r="E253" s="84"/>
      <c r="F253" s="96"/>
      <c r="L253" s="7">
        <f t="shared" ca="1" si="6"/>
        <v>0.54486677133545625</v>
      </c>
      <c r="M253" s="25">
        <f t="shared" ca="1" si="7"/>
        <v>7.4334401307735998E-2</v>
      </c>
    </row>
    <row r="254" spans="5:13">
      <c r="E254" s="84"/>
      <c r="F254" s="96"/>
      <c r="L254" s="7">
        <f t="shared" ca="1" si="6"/>
        <v>0.19306206265453008</v>
      </c>
      <c r="M254" s="25">
        <f t="shared" ca="1" si="7"/>
        <v>-5.022974169884363E-2</v>
      </c>
    </row>
    <row r="255" spans="5:13">
      <c r="E255" s="84"/>
      <c r="F255" s="96"/>
      <c r="L255" s="7">
        <f t="shared" ca="1" si="6"/>
        <v>0.69715441787115107</v>
      </c>
      <c r="M255" s="25">
        <f t="shared" ca="1" si="7"/>
        <v>0.12565874610136019</v>
      </c>
    </row>
    <row r="256" spans="5:13">
      <c r="E256" s="84"/>
      <c r="F256" s="96"/>
      <c r="L256" s="7">
        <f t="shared" ca="1" si="6"/>
        <v>0.89519819441923976</v>
      </c>
      <c r="M256" s="25">
        <f t="shared" ca="1" si="7"/>
        <v>0.21957722688384662</v>
      </c>
    </row>
    <row r="257" spans="5:13">
      <c r="E257" s="84"/>
      <c r="F257" s="96"/>
      <c r="L257" s="7">
        <f t="shared" ca="1" si="6"/>
        <v>0.97245654823224226</v>
      </c>
      <c r="M257" s="25">
        <f t="shared" ca="1" si="7"/>
        <v>0.30397080166472623</v>
      </c>
    </row>
    <row r="258" spans="5:13">
      <c r="E258" s="84"/>
      <c r="F258" s="96"/>
      <c r="L258" s="7">
        <f t="shared" ca="1" si="6"/>
        <v>2.6258463563325063E-2</v>
      </c>
      <c r="M258" s="25">
        <f t="shared" ca="1" si="7"/>
        <v>-0.18660128293870359</v>
      </c>
    </row>
    <row r="259" spans="5:13">
      <c r="E259" s="84"/>
      <c r="F259" s="96"/>
      <c r="L259" s="7">
        <f t="shared" ref="L259:L322" ca="1" si="8">RAND()</f>
        <v>0.96931358869683604</v>
      </c>
      <c r="M259" s="25">
        <f t="shared" ca="1" si="7"/>
        <v>0.29794332753282915</v>
      </c>
    </row>
    <row r="260" spans="5:13">
      <c r="E260" s="84"/>
      <c r="F260" s="96"/>
      <c r="L260" s="7">
        <f t="shared" ca="1" si="8"/>
        <v>0.63320871846552484</v>
      </c>
      <c r="M260" s="25">
        <f t="shared" ca="1" si="7"/>
        <v>0.10329019886922208</v>
      </c>
    </row>
    <row r="261" spans="5:13">
      <c r="E261" s="84"/>
      <c r="F261" s="96"/>
      <c r="L261" s="7">
        <f t="shared" ca="1" si="8"/>
        <v>0.68391917332461538</v>
      </c>
      <c r="M261" s="25">
        <f t="shared" ca="1" si="7"/>
        <v>0.1208831896531031</v>
      </c>
    </row>
    <row r="262" spans="5:13">
      <c r="E262" s="84"/>
      <c r="F262" s="96"/>
      <c r="L262" s="7">
        <f t="shared" ca="1" si="8"/>
        <v>0.85247024927479054</v>
      </c>
      <c r="M262" s="25">
        <f t="shared" ca="1" si="7"/>
        <v>0.19317690568875817</v>
      </c>
    </row>
    <row r="263" spans="5:13">
      <c r="E263" s="84"/>
      <c r="F263" s="96"/>
      <c r="L263" s="7">
        <f t="shared" ca="1" si="8"/>
        <v>0.97546841493464376</v>
      </c>
      <c r="M263" s="25">
        <f t="shared" ref="M263:M326" ca="1" si="9">NORMINV(L263,$B$2,$B$3)</f>
        <v>0.31031139736091845</v>
      </c>
    </row>
    <row r="264" spans="5:13">
      <c r="E264" s="84"/>
      <c r="F264" s="96"/>
      <c r="L264" s="7">
        <f t="shared" ca="1" si="8"/>
        <v>0.3397089946987697</v>
      </c>
      <c r="M264" s="25">
        <f t="shared" ca="1" si="9"/>
        <v>7.4386026350213158E-3</v>
      </c>
    </row>
    <row r="265" spans="5:13">
      <c r="E265" s="84"/>
      <c r="F265" s="96"/>
      <c r="L265" s="7">
        <f t="shared" ca="1" si="8"/>
        <v>1.298041126011984E-2</v>
      </c>
      <c r="M265" s="25">
        <f t="shared" ca="1" si="9"/>
        <v>-0.22322193442247701</v>
      </c>
    </row>
    <row r="266" spans="5:13">
      <c r="E266" s="84"/>
      <c r="F266" s="96"/>
      <c r="L266" s="7">
        <f t="shared" ca="1" si="8"/>
        <v>1.5457129734429587E-2</v>
      </c>
      <c r="M266" s="25">
        <f t="shared" ca="1" si="9"/>
        <v>-0.21449394657656368</v>
      </c>
    </row>
    <row r="267" spans="5:13">
      <c r="E267" s="84"/>
      <c r="F267" s="96"/>
      <c r="L267" s="7">
        <f t="shared" ca="1" si="8"/>
        <v>0.39660553959632538</v>
      </c>
      <c r="M267" s="25">
        <f t="shared" ca="1" si="9"/>
        <v>2.665853245750785E-2</v>
      </c>
    </row>
    <row r="268" spans="5:13">
      <c r="E268" s="84"/>
      <c r="F268" s="96"/>
      <c r="L268" s="7">
        <f t="shared" ca="1" si="8"/>
        <v>0.83724967477896595</v>
      </c>
      <c r="M268" s="25">
        <f t="shared" ca="1" si="9"/>
        <v>0.18505341982003545</v>
      </c>
    </row>
    <row r="269" spans="5:13">
      <c r="E269" s="84"/>
      <c r="F269" s="96"/>
      <c r="L269" s="7">
        <f t="shared" ca="1" si="8"/>
        <v>0.27136410897639374</v>
      </c>
      <c r="M269" s="25">
        <f t="shared" ca="1" si="9"/>
        <v>-1.7418403484720985E-2</v>
      </c>
    </row>
    <row r="270" spans="5:13">
      <c r="E270" s="84"/>
      <c r="F270" s="96"/>
      <c r="L270" s="7">
        <f t="shared" ca="1" si="8"/>
        <v>0.89476260099953731</v>
      </c>
      <c r="M270" s="25">
        <f t="shared" ca="1" si="9"/>
        <v>0.21927258467637681</v>
      </c>
    </row>
    <row r="271" spans="5:13">
      <c r="E271" s="84"/>
      <c r="F271" s="96"/>
      <c r="L271" s="7">
        <f t="shared" ca="1" si="8"/>
        <v>0.18119531283842072</v>
      </c>
      <c r="M271" s="25">
        <f t="shared" ca="1" si="9"/>
        <v>-5.5845291942978534E-2</v>
      </c>
    </row>
    <row r="272" spans="5:13">
      <c r="E272" s="84"/>
      <c r="F272" s="96"/>
      <c r="L272" s="7">
        <f t="shared" ca="1" si="8"/>
        <v>0.20315629957880865</v>
      </c>
      <c r="M272" s="25">
        <f t="shared" ca="1" si="9"/>
        <v>-4.5616943857846162E-2</v>
      </c>
    </row>
    <row r="273" spans="5:13">
      <c r="E273" s="84"/>
      <c r="F273" s="96"/>
      <c r="L273" s="7">
        <f t="shared" ca="1" si="8"/>
        <v>0.87491797442860975</v>
      </c>
      <c r="M273" s="25">
        <f t="shared" ca="1" si="9"/>
        <v>0.20625998752208213</v>
      </c>
    </row>
    <row r="274" spans="5:13">
      <c r="E274" s="84"/>
      <c r="F274" s="96"/>
      <c r="L274" s="7">
        <f t="shared" ca="1" si="8"/>
        <v>0.40273300547114987</v>
      </c>
      <c r="M274" s="25">
        <f t="shared" ca="1" si="9"/>
        <v>2.8676220744136775E-2</v>
      </c>
    </row>
    <row r="275" spans="5:13">
      <c r="E275" s="84"/>
      <c r="F275" s="96"/>
      <c r="L275" s="7">
        <f t="shared" ca="1" si="8"/>
        <v>0.9860758834276343</v>
      </c>
      <c r="M275" s="25">
        <f t="shared" ca="1" si="9"/>
        <v>0.3397395784184114</v>
      </c>
    </row>
    <row r="276" spans="5:13">
      <c r="E276" s="84"/>
      <c r="F276" s="96"/>
      <c r="L276" s="7">
        <f t="shared" ca="1" si="8"/>
        <v>0.78596292592612238</v>
      </c>
      <c r="M276" s="25">
        <f t="shared" ca="1" si="9"/>
        <v>0.16079542151937826</v>
      </c>
    </row>
    <row r="277" spans="5:13">
      <c r="E277" s="84"/>
      <c r="F277" s="96"/>
      <c r="L277" s="7">
        <f t="shared" ca="1" si="8"/>
        <v>0.65040002684412546</v>
      </c>
      <c r="M277" s="25">
        <f t="shared" ca="1" si="9"/>
        <v>0.10914553611213018</v>
      </c>
    </row>
    <row r="278" spans="5:13">
      <c r="E278" s="84"/>
      <c r="F278" s="96"/>
      <c r="L278" s="7">
        <f t="shared" ca="1" si="8"/>
        <v>0.62580603699442772</v>
      </c>
      <c r="M278" s="25">
        <f t="shared" ca="1" si="9"/>
        <v>0.10079755790373314</v>
      </c>
    </row>
    <row r="279" spans="5:13">
      <c r="E279" s="84"/>
      <c r="F279" s="96"/>
      <c r="L279" s="7">
        <f t="shared" ca="1" si="8"/>
        <v>0.4398274680990607</v>
      </c>
      <c r="M279" s="25">
        <f t="shared" ca="1" si="9"/>
        <v>4.0742887243824681E-2</v>
      </c>
    </row>
    <row r="280" spans="5:13">
      <c r="E280" s="84"/>
      <c r="F280" s="96"/>
      <c r="L280" s="7">
        <f t="shared" ca="1" si="8"/>
        <v>0.33208291762976627</v>
      </c>
      <c r="M280" s="25">
        <f t="shared" ca="1" si="9"/>
        <v>4.7789257961472764E-3</v>
      </c>
    </row>
    <row r="281" spans="5:13">
      <c r="E281" s="84"/>
      <c r="F281" s="96"/>
      <c r="L281" s="7">
        <f t="shared" ca="1" si="8"/>
        <v>0.10509093276863934</v>
      </c>
      <c r="M281" s="25">
        <f t="shared" ca="1" si="9"/>
        <v>-9.9374917159979564E-2</v>
      </c>
    </row>
    <row r="282" spans="5:13">
      <c r="E282" s="84"/>
      <c r="F282" s="96"/>
      <c r="L282" s="7">
        <f t="shared" ca="1" si="8"/>
        <v>0.11746683351920051</v>
      </c>
      <c r="M282" s="25">
        <f t="shared" ca="1" si="9"/>
        <v>-9.1067002290657645E-2</v>
      </c>
    </row>
    <row r="283" spans="5:13">
      <c r="E283" s="84"/>
      <c r="F283" s="96"/>
      <c r="L283" s="7">
        <f t="shared" ca="1" si="8"/>
        <v>0.88766120868988063</v>
      </c>
      <c r="M283" s="25">
        <f t="shared" ca="1" si="9"/>
        <v>0.214429616752254</v>
      </c>
    </row>
    <row r="284" spans="5:13">
      <c r="E284" s="84"/>
      <c r="F284" s="96"/>
      <c r="L284" s="7">
        <f t="shared" ca="1" si="8"/>
        <v>0.86890701630659029</v>
      </c>
      <c r="M284" s="25">
        <f t="shared" ca="1" si="9"/>
        <v>0.20260821693461678</v>
      </c>
    </row>
    <row r="285" spans="5:13">
      <c r="E285" s="84"/>
      <c r="F285" s="96"/>
      <c r="L285" s="7">
        <f t="shared" ca="1" si="8"/>
        <v>0.26051999416949623</v>
      </c>
      <c r="M285" s="25">
        <f t="shared" ca="1" si="9"/>
        <v>-2.1622034230869905E-2</v>
      </c>
    </row>
    <row r="286" spans="5:13">
      <c r="E286" s="84"/>
      <c r="F286" s="96"/>
      <c r="L286" s="7">
        <f t="shared" ca="1" si="8"/>
        <v>0.21582532034499269</v>
      </c>
      <c r="M286" s="25">
        <f t="shared" ca="1" si="9"/>
        <v>-4.0016865076990385E-2</v>
      </c>
    </row>
    <row r="287" spans="5:13">
      <c r="E287" s="84"/>
      <c r="F287" s="96"/>
      <c r="L287" s="7">
        <f t="shared" ca="1" si="8"/>
        <v>0.20567492078071181</v>
      </c>
      <c r="M287" s="25">
        <f t="shared" ca="1" si="9"/>
        <v>-4.4487565260065254E-2</v>
      </c>
    </row>
    <row r="288" spans="5:13">
      <c r="E288" s="84"/>
      <c r="F288" s="96"/>
      <c r="L288" s="7">
        <f t="shared" ca="1" si="8"/>
        <v>0.8850712153285879</v>
      </c>
      <c r="M288" s="25">
        <f t="shared" ca="1" si="9"/>
        <v>0.21271793724535693</v>
      </c>
    </row>
    <row r="289" spans="5:13">
      <c r="E289" s="84"/>
      <c r="F289" s="96"/>
      <c r="L289" s="7">
        <f t="shared" ca="1" si="8"/>
        <v>7.672446291423618E-2</v>
      </c>
      <c r="M289" s="25">
        <f t="shared" ca="1" si="9"/>
        <v>-0.12155510889368054</v>
      </c>
    </row>
    <row r="290" spans="5:13">
      <c r="E290" s="84"/>
      <c r="F290" s="96"/>
      <c r="L290" s="7">
        <f t="shared" ca="1" si="8"/>
        <v>0.38462985932924709</v>
      </c>
      <c r="M290" s="25">
        <f t="shared" ca="1" si="9"/>
        <v>2.2690240645180174E-2</v>
      </c>
    </row>
    <row r="291" spans="5:13">
      <c r="E291" s="84"/>
      <c r="F291" s="96"/>
      <c r="L291" s="7">
        <f t="shared" ca="1" si="8"/>
        <v>0.65499965344595257</v>
      </c>
      <c r="M291" s="25">
        <f t="shared" ca="1" si="9"/>
        <v>0.11072946503744374</v>
      </c>
    </row>
    <row r="292" spans="5:13">
      <c r="E292" s="84"/>
      <c r="F292" s="96"/>
      <c r="L292" s="7">
        <f t="shared" ca="1" si="8"/>
        <v>0.84222639068722394</v>
      </c>
      <c r="M292" s="25">
        <f t="shared" ca="1" si="9"/>
        <v>0.18765228615546975</v>
      </c>
    </row>
    <row r="293" spans="5:13">
      <c r="E293" s="84"/>
      <c r="F293" s="96"/>
      <c r="L293" s="7">
        <f t="shared" ca="1" si="8"/>
        <v>1.2566757140434093E-2</v>
      </c>
      <c r="M293" s="25">
        <f t="shared" ca="1" si="9"/>
        <v>-0.22481777593464769</v>
      </c>
    </row>
    <row r="294" spans="5:13">
      <c r="E294" s="84"/>
      <c r="F294" s="96"/>
      <c r="L294" s="7">
        <f t="shared" ca="1" si="8"/>
        <v>0.28601995495447763</v>
      </c>
      <c r="M294" s="25">
        <f t="shared" ca="1" si="9"/>
        <v>-1.18675599185286E-2</v>
      </c>
    </row>
    <row r="295" spans="5:13">
      <c r="E295" s="84"/>
      <c r="F295" s="96"/>
      <c r="L295" s="7">
        <f t="shared" ca="1" si="8"/>
        <v>0.70587818646370848</v>
      </c>
      <c r="M295" s="25">
        <f t="shared" ca="1" si="9"/>
        <v>0.12885742903855585</v>
      </c>
    </row>
    <row r="296" spans="5:13">
      <c r="E296" s="84"/>
      <c r="F296" s="96"/>
      <c r="L296" s="7">
        <f t="shared" ca="1" si="8"/>
        <v>0.47565874254939067</v>
      </c>
      <c r="M296" s="25">
        <f t="shared" ca="1" si="9"/>
        <v>5.2234867525103611E-2</v>
      </c>
    </row>
    <row r="297" spans="5:13">
      <c r="E297" s="84"/>
      <c r="F297" s="96"/>
      <c r="L297" s="7">
        <f t="shared" ca="1" si="8"/>
        <v>0.1003043386064526</v>
      </c>
      <c r="M297" s="25">
        <f t="shared" ca="1" si="9"/>
        <v>-0.10277768450516267</v>
      </c>
    </row>
    <row r="298" spans="5:13">
      <c r="E298" s="84"/>
      <c r="F298" s="96"/>
      <c r="L298" s="7">
        <f t="shared" ca="1" si="8"/>
        <v>0.26227333892271898</v>
      </c>
      <c r="M298" s="25">
        <f t="shared" ca="1" si="9"/>
        <v>-2.0936415288397736E-2</v>
      </c>
    </row>
    <row r="299" spans="5:13">
      <c r="E299" s="84"/>
      <c r="F299" s="96"/>
      <c r="L299" s="7">
        <f t="shared" ca="1" si="8"/>
        <v>0.39601554732121147</v>
      </c>
      <c r="M299" s="25">
        <f t="shared" ca="1" si="9"/>
        <v>2.6463820818169129E-2</v>
      </c>
    </row>
    <row r="300" spans="5:13">
      <c r="E300" s="84"/>
      <c r="F300" s="96"/>
      <c r="L300" s="7">
        <f t="shared" ca="1" si="8"/>
        <v>0.14236297963666944</v>
      </c>
      <c r="M300" s="25">
        <f t="shared" ca="1" si="9"/>
        <v>-7.6061045784886955E-2</v>
      </c>
    </row>
    <row r="301" spans="5:13">
      <c r="E301" s="84"/>
      <c r="F301" s="96"/>
      <c r="L301" s="7">
        <f t="shared" ca="1" si="8"/>
        <v>0.95373534653094716</v>
      </c>
      <c r="M301" s="25">
        <f t="shared" ca="1" si="9"/>
        <v>0.27395617817884865</v>
      </c>
    </row>
    <row r="302" spans="5:13">
      <c r="E302" s="84"/>
      <c r="F302" s="96"/>
      <c r="L302" s="7">
        <f t="shared" ca="1" si="8"/>
        <v>0.54421086822642406</v>
      </c>
      <c r="M302" s="25">
        <f t="shared" ca="1" si="9"/>
        <v>7.4123978070835053E-2</v>
      </c>
    </row>
    <row r="303" spans="5:13">
      <c r="E303" s="84"/>
      <c r="F303" s="96"/>
      <c r="L303" s="7">
        <f t="shared" ca="1" si="8"/>
        <v>0.82518134801906606</v>
      </c>
      <c r="M303" s="25">
        <f t="shared" ca="1" si="9"/>
        <v>0.17895806591742616</v>
      </c>
    </row>
    <row r="304" spans="5:13">
      <c r="E304" s="84"/>
      <c r="F304" s="96"/>
      <c r="L304" s="7">
        <f t="shared" ca="1" si="8"/>
        <v>0.80032698556733073</v>
      </c>
      <c r="M304" s="25">
        <f t="shared" ca="1" si="9"/>
        <v>0.16719275951757834</v>
      </c>
    </row>
    <row r="305" spans="5:13">
      <c r="E305" s="84"/>
      <c r="F305" s="96"/>
      <c r="L305" s="7">
        <f t="shared" ca="1" si="8"/>
        <v>0.87921354661281115</v>
      </c>
      <c r="M305" s="25">
        <f t="shared" ca="1" si="9"/>
        <v>0.20894535360099728</v>
      </c>
    </row>
    <row r="306" spans="5:13">
      <c r="E306" s="84"/>
      <c r="F306" s="96"/>
      <c r="L306" s="7">
        <f t="shared" ca="1" si="8"/>
        <v>0.87388765799161661</v>
      </c>
      <c r="M306" s="25">
        <f t="shared" ca="1" si="9"/>
        <v>0.2056255117338267</v>
      </c>
    </row>
    <row r="307" spans="5:13">
      <c r="E307" s="84"/>
      <c r="F307" s="96"/>
      <c r="L307" s="7">
        <f t="shared" ca="1" si="8"/>
        <v>0.18620422714310203</v>
      </c>
      <c r="M307" s="25">
        <f t="shared" ca="1" si="9"/>
        <v>-5.3448027552579949E-2</v>
      </c>
    </row>
    <row r="308" spans="5:13">
      <c r="E308" s="84"/>
      <c r="F308" s="96"/>
      <c r="L308" s="7">
        <f t="shared" ca="1" si="8"/>
        <v>0.31597731192575196</v>
      </c>
      <c r="M308" s="25">
        <f t="shared" ca="1" si="9"/>
        <v>-9.202002345421248E-4</v>
      </c>
    </row>
    <row r="309" spans="5:13">
      <c r="E309" s="84"/>
      <c r="F309" s="96"/>
      <c r="L309" s="7">
        <f t="shared" ca="1" si="8"/>
        <v>0.25651148488900921</v>
      </c>
      <c r="M309" s="25">
        <f t="shared" ca="1" si="9"/>
        <v>-2.3198501244269421E-2</v>
      </c>
    </row>
    <row r="310" spans="5:13">
      <c r="E310" s="84"/>
      <c r="F310" s="96"/>
      <c r="L310" s="7">
        <f t="shared" ca="1" si="8"/>
        <v>0.5693240664179906</v>
      </c>
      <c r="M310" s="25">
        <f t="shared" ca="1" si="9"/>
        <v>8.2213838797965372E-2</v>
      </c>
    </row>
    <row r="311" spans="5:13">
      <c r="E311" s="84"/>
      <c r="F311" s="96"/>
      <c r="L311" s="7">
        <f t="shared" ca="1" si="8"/>
        <v>0.33689615416678576</v>
      </c>
      <c r="M311" s="25">
        <f t="shared" ca="1" si="9"/>
        <v>6.4603290189942861E-3</v>
      </c>
    </row>
    <row r="312" spans="5:13">
      <c r="E312" s="84"/>
      <c r="F312" s="96"/>
      <c r="L312" s="7">
        <f t="shared" ca="1" si="8"/>
        <v>0.58378721340914319</v>
      </c>
      <c r="M312" s="25">
        <f t="shared" ca="1" si="9"/>
        <v>8.6911930584916905E-2</v>
      </c>
    </row>
    <row r="313" spans="5:13">
      <c r="E313" s="84"/>
      <c r="F313" s="96"/>
      <c r="L313" s="7">
        <f t="shared" ca="1" si="8"/>
        <v>0.28494272615022975</v>
      </c>
      <c r="M313" s="25">
        <f t="shared" ca="1" si="9"/>
        <v>-1.2270801032878642E-2</v>
      </c>
    </row>
    <row r="314" spans="5:13">
      <c r="E314" s="84"/>
      <c r="F314" s="96"/>
      <c r="L314" s="7">
        <f t="shared" ca="1" si="8"/>
        <v>0.34926273856720824</v>
      </c>
      <c r="M314" s="25">
        <f t="shared" ca="1" si="9"/>
        <v>1.0738595220725192E-2</v>
      </c>
    </row>
    <row r="315" spans="5:13">
      <c r="E315" s="84"/>
      <c r="F315" s="96"/>
      <c r="L315" s="7">
        <f t="shared" ca="1" si="8"/>
        <v>0.52388664829727671</v>
      </c>
      <c r="M315" s="25">
        <f t="shared" ca="1" si="9"/>
        <v>6.7619931792545523E-2</v>
      </c>
    </row>
    <row r="316" spans="5:13">
      <c r="E316" s="84"/>
      <c r="F316" s="96"/>
      <c r="L316" s="7">
        <f t="shared" ca="1" si="8"/>
        <v>0.24136973360556757</v>
      </c>
      <c r="M316" s="25">
        <f t="shared" ca="1" si="9"/>
        <v>-2.9273689234457667E-2</v>
      </c>
    </row>
    <row r="317" spans="5:13">
      <c r="E317" s="84"/>
      <c r="F317" s="96"/>
      <c r="L317" s="7">
        <f t="shared" ca="1" si="8"/>
        <v>0.30612339696284396</v>
      </c>
      <c r="M317" s="25">
        <f t="shared" ca="1" si="9"/>
        <v>-4.4676526367420644E-3</v>
      </c>
    </row>
    <row r="318" spans="5:13">
      <c r="E318" s="84"/>
      <c r="F318" s="96"/>
      <c r="L318" s="7">
        <f t="shared" ca="1" si="8"/>
        <v>0.25284763548009193</v>
      </c>
      <c r="M318" s="25">
        <f t="shared" ca="1" si="9"/>
        <v>-2.4650681320776149E-2</v>
      </c>
    </row>
    <row r="319" spans="5:13">
      <c r="E319" s="84"/>
      <c r="F319" s="96"/>
      <c r="L319" s="7">
        <f t="shared" ca="1" si="8"/>
        <v>0.3445585185823502</v>
      </c>
      <c r="M319" s="25">
        <f t="shared" ca="1" si="9"/>
        <v>9.1179758662513002E-3</v>
      </c>
    </row>
    <row r="320" spans="5:13">
      <c r="E320" s="84"/>
      <c r="F320" s="96"/>
      <c r="L320" s="7">
        <f t="shared" ca="1" si="8"/>
        <v>0.62562540476138451</v>
      </c>
      <c r="M320" s="25">
        <f t="shared" ca="1" si="9"/>
        <v>0.10073693445785968</v>
      </c>
    </row>
    <row r="321" spans="5:13">
      <c r="E321" s="84"/>
      <c r="F321" s="96"/>
      <c r="L321" s="7">
        <f t="shared" ca="1" si="8"/>
        <v>0.82408945332140171</v>
      </c>
      <c r="M321" s="25">
        <f t="shared" ca="1" si="9"/>
        <v>0.17842002747676969</v>
      </c>
    </row>
    <row r="322" spans="5:13">
      <c r="E322" s="84"/>
      <c r="F322" s="96"/>
      <c r="L322" s="7">
        <f t="shared" ca="1" si="8"/>
        <v>6.2916325623929126E-2</v>
      </c>
      <c r="M322" s="25">
        <f t="shared" ca="1" si="9"/>
        <v>-0.13469230519125897</v>
      </c>
    </row>
    <row r="323" spans="5:13">
      <c r="E323" s="84"/>
      <c r="F323" s="96"/>
      <c r="L323" s="7">
        <f t="shared" ref="L323:L386" ca="1" si="10">RAND()</f>
        <v>0.5841083332898257</v>
      </c>
      <c r="M323" s="25">
        <f t="shared" ca="1" si="9"/>
        <v>8.7016634544594379E-2</v>
      </c>
    </row>
    <row r="324" spans="5:13">
      <c r="E324" s="84"/>
      <c r="F324" s="96"/>
      <c r="L324" s="7">
        <f t="shared" ca="1" si="10"/>
        <v>0.27877377293850469</v>
      </c>
      <c r="M324" s="25">
        <f t="shared" ca="1" si="9"/>
        <v>-1.4594260070969048E-2</v>
      </c>
    </row>
    <row r="325" spans="5:13">
      <c r="E325" s="84"/>
      <c r="F325" s="96"/>
      <c r="L325" s="7">
        <f t="shared" ca="1" si="10"/>
        <v>0.6262762404639709</v>
      </c>
      <c r="M325" s="25">
        <f t="shared" ca="1" si="9"/>
        <v>0.10095541021155272</v>
      </c>
    </row>
    <row r="326" spans="5:13">
      <c r="E326" s="84"/>
      <c r="F326" s="96"/>
      <c r="L326" s="7">
        <f t="shared" ca="1" si="10"/>
        <v>4.9657406076414556E-2</v>
      </c>
      <c r="M326" s="25">
        <f t="shared" ca="1" si="9"/>
        <v>-0.14962932009403226</v>
      </c>
    </row>
    <row r="327" spans="5:13">
      <c r="E327" s="84"/>
      <c r="F327" s="96"/>
      <c r="L327" s="7">
        <f t="shared" ca="1" si="10"/>
        <v>0.2757824898311354</v>
      </c>
      <c r="M327" s="25">
        <f t="shared" ref="M327:M390" ca="1" si="11">NORMINV(L327,$B$2,$B$3)</f>
        <v>-1.5729866319862437E-2</v>
      </c>
    </row>
    <row r="328" spans="5:13">
      <c r="E328" s="84"/>
      <c r="F328" s="96"/>
      <c r="L328" s="7">
        <f t="shared" ca="1" si="10"/>
        <v>0.4401694675935357</v>
      </c>
      <c r="M328" s="25">
        <f t="shared" ca="1" si="11"/>
        <v>4.0853170864904337E-2</v>
      </c>
    </row>
    <row r="329" spans="5:13">
      <c r="E329" s="84"/>
      <c r="F329" s="96"/>
      <c r="L329" s="7">
        <f t="shared" ca="1" si="10"/>
        <v>0.98361080287869562</v>
      </c>
      <c r="M329" s="25">
        <f t="shared" ca="1" si="11"/>
        <v>0.33151935283750683</v>
      </c>
    </row>
    <row r="330" spans="5:13">
      <c r="E330" s="84"/>
      <c r="F330" s="96"/>
      <c r="L330" s="7">
        <f t="shared" ca="1" si="10"/>
        <v>0.58567343584175058</v>
      </c>
      <c r="M330" s="25">
        <f t="shared" ca="1" si="11"/>
        <v>8.7527213548345514E-2</v>
      </c>
    </row>
    <row r="331" spans="5:13">
      <c r="E331" s="84"/>
      <c r="F331" s="96"/>
      <c r="L331" s="7">
        <f t="shared" ca="1" si="10"/>
        <v>0.41947058823803163</v>
      </c>
      <c r="M331" s="25">
        <f t="shared" ca="1" si="11"/>
        <v>3.414928666121117E-2</v>
      </c>
    </row>
    <row r="332" spans="5:13">
      <c r="E332" s="84"/>
      <c r="F332" s="96"/>
      <c r="L332" s="7">
        <f t="shared" ca="1" si="10"/>
        <v>0.33176167886910413</v>
      </c>
      <c r="M332" s="25">
        <f t="shared" ca="1" si="11"/>
        <v>4.6663667573711085E-3</v>
      </c>
    </row>
    <row r="333" spans="5:13">
      <c r="E333" s="84"/>
      <c r="F333" s="96"/>
      <c r="L333" s="7">
        <f t="shared" ca="1" si="10"/>
        <v>0.87303512631775992</v>
      </c>
      <c r="M333" s="25">
        <f t="shared" ca="1" si="11"/>
        <v>0.2051032437841632</v>
      </c>
    </row>
    <row r="334" spans="5:13">
      <c r="E334" s="84"/>
      <c r="F334" s="96"/>
      <c r="L334" s="7">
        <f t="shared" ca="1" si="10"/>
        <v>0.26612325700676753</v>
      </c>
      <c r="M334" s="25">
        <f t="shared" ca="1" si="11"/>
        <v>-1.9439136966626538E-2</v>
      </c>
    </row>
    <row r="335" spans="5:13">
      <c r="E335" s="84"/>
      <c r="F335" s="96"/>
      <c r="L335" s="7">
        <f t="shared" ca="1" si="10"/>
        <v>0.721263936477893</v>
      </c>
      <c r="M335" s="25">
        <f t="shared" ca="1" si="11"/>
        <v>0.13460853888073304</v>
      </c>
    </row>
    <row r="336" spans="5:13">
      <c r="E336" s="84"/>
      <c r="F336" s="96"/>
      <c r="L336" s="7">
        <f t="shared" ca="1" si="10"/>
        <v>0.29576795848230131</v>
      </c>
      <c r="M336" s="25">
        <f t="shared" ca="1" si="11"/>
        <v>-8.2505673839339683E-3</v>
      </c>
    </row>
    <row r="337" spans="5:13">
      <c r="E337" s="84"/>
      <c r="F337" s="96"/>
      <c r="L337" s="7">
        <f t="shared" ca="1" si="10"/>
        <v>0.6615593514135697</v>
      </c>
      <c r="M337" s="25">
        <f t="shared" ca="1" si="11"/>
        <v>0.11300212520080456</v>
      </c>
    </row>
    <row r="338" spans="5:13">
      <c r="E338" s="84"/>
      <c r="F338" s="96"/>
      <c r="L338" s="7">
        <f t="shared" ca="1" si="10"/>
        <v>0.48325823396600009</v>
      </c>
      <c r="M338" s="25">
        <f t="shared" ca="1" si="11"/>
        <v>5.4660938429554232E-2</v>
      </c>
    </row>
    <row r="339" spans="5:13">
      <c r="E339" s="84"/>
      <c r="F339" s="96"/>
      <c r="L339" s="7">
        <f t="shared" ca="1" si="10"/>
        <v>8.740403174812772E-2</v>
      </c>
      <c r="M339" s="25">
        <f t="shared" ca="1" si="11"/>
        <v>-0.11258339010485868</v>
      </c>
    </row>
    <row r="340" spans="5:13">
      <c r="E340" s="84"/>
      <c r="F340" s="96"/>
      <c r="L340" s="7">
        <f t="shared" ca="1" si="10"/>
        <v>0.61313395818314265</v>
      </c>
      <c r="M340" s="25">
        <f t="shared" ca="1" si="11"/>
        <v>9.6566125840690992E-2</v>
      </c>
    </row>
    <row r="341" spans="5:13">
      <c r="E341" s="84"/>
      <c r="F341" s="96"/>
      <c r="L341" s="7">
        <f t="shared" ca="1" si="10"/>
        <v>0.93894883494167458</v>
      </c>
      <c r="M341" s="25">
        <f t="shared" ca="1" si="11"/>
        <v>0.25663385198315869</v>
      </c>
    </row>
    <row r="342" spans="5:13">
      <c r="E342" s="84"/>
      <c r="F342" s="96"/>
      <c r="L342" s="7">
        <f t="shared" ca="1" si="10"/>
        <v>0.47643274275765002</v>
      </c>
      <c r="M342" s="25">
        <f t="shared" ca="1" si="11"/>
        <v>5.2482074719302052E-2</v>
      </c>
    </row>
    <row r="343" spans="5:13">
      <c r="E343" s="84"/>
      <c r="F343" s="96"/>
      <c r="L343" s="7">
        <f t="shared" ca="1" si="10"/>
        <v>0.42240781174732556</v>
      </c>
      <c r="M343" s="25">
        <f t="shared" ca="1" si="11"/>
        <v>3.5104534342894053E-2</v>
      </c>
    </row>
    <row r="344" spans="5:13">
      <c r="E344" s="84"/>
      <c r="F344" s="96"/>
      <c r="L344" s="7">
        <f t="shared" ca="1" si="10"/>
        <v>0.19851272491155458</v>
      </c>
      <c r="M344" s="25">
        <f t="shared" ca="1" si="11"/>
        <v>-4.7721329617639516E-2</v>
      </c>
    </row>
    <row r="345" spans="5:13">
      <c r="E345" s="84"/>
      <c r="F345" s="96"/>
      <c r="L345" s="7">
        <f t="shared" ca="1" si="10"/>
        <v>0.15954176251805485</v>
      </c>
      <c r="M345" s="25">
        <f t="shared" ca="1" si="11"/>
        <v>-6.672288802172463E-2</v>
      </c>
    </row>
    <row r="346" spans="5:13">
      <c r="E346" s="84"/>
      <c r="F346" s="96"/>
      <c r="L346" s="7">
        <f t="shared" ca="1" si="10"/>
        <v>0.80424382301440223</v>
      </c>
      <c r="M346" s="25">
        <f t="shared" ca="1" si="11"/>
        <v>0.16898460364403833</v>
      </c>
    </row>
    <row r="347" spans="5:13">
      <c r="E347" s="84"/>
      <c r="F347" s="96"/>
      <c r="L347" s="7">
        <f t="shared" ca="1" si="10"/>
        <v>0.61292733240646236</v>
      </c>
      <c r="M347" s="25">
        <f t="shared" ca="1" si="11"/>
        <v>9.6497476699553913E-2</v>
      </c>
    </row>
    <row r="348" spans="5:13">
      <c r="E348" s="84"/>
      <c r="F348" s="96"/>
      <c r="L348" s="7">
        <f t="shared" ca="1" si="10"/>
        <v>0.66434862314217602</v>
      </c>
      <c r="M348" s="25">
        <f t="shared" ca="1" si="11"/>
        <v>0.11397359983339021</v>
      </c>
    </row>
    <row r="349" spans="5:13">
      <c r="E349" s="84"/>
      <c r="F349" s="96"/>
      <c r="L349" s="7">
        <f t="shared" ca="1" si="10"/>
        <v>0.12758569971055567</v>
      </c>
      <c r="M349" s="25">
        <f t="shared" ca="1" si="11"/>
        <v>-8.4724454815283984E-2</v>
      </c>
    </row>
    <row r="350" spans="5:13">
      <c r="E350" s="84"/>
      <c r="F350" s="96"/>
      <c r="L350" s="7">
        <f t="shared" ca="1" si="10"/>
        <v>0.37198205953092733</v>
      </c>
      <c r="M350" s="25">
        <f t="shared" ca="1" si="11"/>
        <v>1.845933041733043E-2</v>
      </c>
    </row>
    <row r="351" spans="5:13">
      <c r="E351" s="84"/>
      <c r="F351" s="96"/>
      <c r="L351" s="7">
        <f t="shared" ca="1" si="10"/>
        <v>0.20407108785410266</v>
      </c>
      <c r="M351" s="25">
        <f t="shared" ca="1" si="11"/>
        <v>-4.5205783320620196E-2</v>
      </c>
    </row>
    <row r="352" spans="5:13">
      <c r="E352" s="84"/>
      <c r="F352" s="96"/>
      <c r="L352" s="7">
        <f t="shared" ca="1" si="10"/>
        <v>0.75816565906148159</v>
      </c>
      <c r="M352" s="25">
        <f t="shared" ca="1" si="11"/>
        <v>0.14908429056920489</v>
      </c>
    </row>
    <row r="353" spans="5:13">
      <c r="E353" s="84"/>
      <c r="F353" s="96"/>
      <c r="L353" s="7">
        <f t="shared" ca="1" si="10"/>
        <v>0.27185111686567331</v>
      </c>
      <c r="M353" s="25">
        <f t="shared" ca="1" si="11"/>
        <v>-1.7231622499147878E-2</v>
      </c>
    </row>
    <row r="354" spans="5:13">
      <c r="E354" s="84"/>
      <c r="F354" s="96"/>
      <c r="L354" s="7">
        <f t="shared" ca="1" si="10"/>
        <v>0.12552534792309911</v>
      </c>
      <c r="M354" s="25">
        <f t="shared" ca="1" si="11"/>
        <v>-8.5986541329597682E-2</v>
      </c>
    </row>
    <row r="355" spans="5:13">
      <c r="E355" s="84"/>
      <c r="F355" s="96"/>
      <c r="L355" s="7">
        <f t="shared" ca="1" si="10"/>
        <v>0.15400178979614387</v>
      </c>
      <c r="M355" s="25">
        <f t="shared" ca="1" si="11"/>
        <v>-6.9658017319657262E-2</v>
      </c>
    </row>
    <row r="356" spans="5:13">
      <c r="E356" s="84"/>
      <c r="F356" s="96"/>
      <c r="L356" s="7">
        <f t="shared" ca="1" si="10"/>
        <v>0.34057095506336177</v>
      </c>
      <c r="M356" s="25">
        <f t="shared" ca="1" si="11"/>
        <v>7.7377584992365245E-3</v>
      </c>
    </row>
    <row r="357" spans="5:13">
      <c r="E357" s="84"/>
      <c r="F357" s="96"/>
      <c r="L357" s="7">
        <f t="shared" ca="1" si="10"/>
        <v>0.78616250557148215</v>
      </c>
      <c r="M357" s="25">
        <f t="shared" ca="1" si="11"/>
        <v>0.16088254757276618</v>
      </c>
    </row>
    <row r="358" spans="5:13">
      <c r="E358" s="84"/>
      <c r="F358" s="96"/>
      <c r="L358" s="7">
        <f t="shared" ca="1" si="10"/>
        <v>0.82758850237501869</v>
      </c>
      <c r="M358" s="25">
        <f t="shared" ca="1" si="11"/>
        <v>0.18015179496669784</v>
      </c>
    </row>
    <row r="359" spans="5:13">
      <c r="E359" s="84"/>
      <c r="F359" s="96"/>
      <c r="L359" s="7">
        <f t="shared" ca="1" si="10"/>
        <v>0.31741186932215015</v>
      </c>
      <c r="M359" s="25">
        <f t="shared" ca="1" si="11"/>
        <v>-4.0774739023301948E-4</v>
      </c>
    </row>
    <row r="360" spans="5:13">
      <c r="E360" s="84"/>
      <c r="F360" s="96"/>
      <c r="L360" s="7">
        <f t="shared" ca="1" si="10"/>
        <v>0.81814559358006111</v>
      </c>
      <c r="M360" s="25">
        <f t="shared" ca="1" si="11"/>
        <v>0.17552750726972488</v>
      </c>
    </row>
    <row r="361" spans="5:13">
      <c r="E361" s="84"/>
      <c r="F361" s="96"/>
      <c r="L361" s="7">
        <f t="shared" ca="1" si="10"/>
        <v>0.76016822608799439</v>
      </c>
      <c r="M361" s="25">
        <f t="shared" ca="1" si="11"/>
        <v>0.1499020617695378</v>
      </c>
    </row>
    <row r="362" spans="5:13">
      <c r="E362" s="84"/>
      <c r="F362" s="96"/>
      <c r="L362" s="7">
        <f t="shared" ca="1" si="10"/>
        <v>0.61715275078456167</v>
      </c>
      <c r="M362" s="25">
        <f t="shared" ca="1" si="11"/>
        <v>9.7903472922277551E-2</v>
      </c>
    </row>
    <row r="363" spans="5:13">
      <c r="E363" s="84"/>
      <c r="F363" s="96"/>
      <c r="L363" s="7">
        <f t="shared" ca="1" si="10"/>
        <v>0.49514118173510646</v>
      </c>
      <c r="M363" s="25">
        <f t="shared" ca="1" si="11"/>
        <v>5.8450906893510679E-2</v>
      </c>
    </row>
    <row r="364" spans="5:13">
      <c r="E364" s="84"/>
      <c r="F364" s="96"/>
      <c r="L364" s="7">
        <f t="shared" ca="1" si="10"/>
        <v>0.90898905578218836</v>
      </c>
      <c r="M364" s="25">
        <f t="shared" ca="1" si="11"/>
        <v>0.22973946007693727</v>
      </c>
    </row>
    <row r="365" spans="5:13">
      <c r="E365" s="84"/>
      <c r="F365" s="96"/>
      <c r="L365" s="7">
        <f t="shared" ca="1" si="10"/>
        <v>0.35788772987580131</v>
      </c>
      <c r="M365" s="25">
        <f t="shared" ca="1" si="11"/>
        <v>1.3689501481233206E-2</v>
      </c>
    </row>
    <row r="366" spans="5:13">
      <c r="E366" s="84"/>
      <c r="F366" s="96"/>
      <c r="L366" s="7">
        <f t="shared" ca="1" si="10"/>
        <v>3.0402564617960648E-2</v>
      </c>
      <c r="M366" s="25">
        <f t="shared" ca="1" si="11"/>
        <v>-0.17846606263786174</v>
      </c>
    </row>
    <row r="367" spans="5:13">
      <c r="E367" s="84"/>
      <c r="F367" s="96"/>
      <c r="L367" s="7">
        <f t="shared" ca="1" si="10"/>
        <v>0.67415366690638245</v>
      </c>
      <c r="M367" s="25">
        <f t="shared" ca="1" si="11"/>
        <v>0.11741419160564151</v>
      </c>
    </row>
    <row r="368" spans="5:13">
      <c r="E368" s="84"/>
      <c r="F368" s="96"/>
      <c r="L368" s="7">
        <f t="shared" ca="1" si="10"/>
        <v>0.70478353157588236</v>
      </c>
      <c r="M368" s="25">
        <f t="shared" ca="1" si="11"/>
        <v>0.12845370393785263</v>
      </c>
    </row>
    <row r="369" spans="5:13">
      <c r="E369" s="84"/>
      <c r="F369" s="96"/>
      <c r="L369" s="7">
        <f t="shared" ca="1" si="10"/>
        <v>0.3529904759845196</v>
      </c>
      <c r="M369" s="25">
        <f t="shared" ca="1" si="11"/>
        <v>1.2017144211737163E-2</v>
      </c>
    </row>
    <row r="370" spans="5:13">
      <c r="E370" s="84"/>
      <c r="F370" s="96"/>
      <c r="L370" s="7">
        <f t="shared" ca="1" si="10"/>
        <v>9.4504135144607759E-2</v>
      </c>
      <c r="M370" s="25">
        <f t="shared" ca="1" si="11"/>
        <v>-0.10706382056097596</v>
      </c>
    </row>
    <row r="371" spans="5:13">
      <c r="E371" s="84"/>
      <c r="F371" s="96"/>
      <c r="L371" s="7">
        <f t="shared" ca="1" si="10"/>
        <v>0.15118943538641438</v>
      </c>
      <c r="M371" s="25">
        <f t="shared" ca="1" si="11"/>
        <v>-7.1174777001578815E-2</v>
      </c>
    </row>
    <row r="372" spans="5:13">
      <c r="E372" s="84"/>
      <c r="F372" s="96"/>
      <c r="L372" s="7">
        <f t="shared" ca="1" si="10"/>
        <v>9.552880634161387E-2</v>
      </c>
      <c r="M372" s="25">
        <f t="shared" ca="1" si="11"/>
        <v>-0.10629283885963062</v>
      </c>
    </row>
    <row r="373" spans="5:13">
      <c r="E373" s="84"/>
      <c r="F373" s="96"/>
      <c r="L373" s="7">
        <f t="shared" ca="1" si="10"/>
        <v>0.62575335461757953</v>
      </c>
      <c r="M373" s="25">
        <f t="shared" ca="1" si="11"/>
        <v>0.1007798757879583</v>
      </c>
    </row>
    <row r="374" spans="5:13">
      <c r="E374" s="84"/>
      <c r="F374" s="96"/>
      <c r="L374" s="7">
        <f t="shared" ca="1" si="10"/>
        <v>0.96206743550853147</v>
      </c>
      <c r="M374" s="25">
        <f t="shared" ca="1" si="11"/>
        <v>0.28578396713333631</v>
      </c>
    </row>
    <row r="375" spans="5:13">
      <c r="E375" s="84"/>
      <c r="F375" s="96"/>
      <c r="L375" s="7">
        <f t="shared" ca="1" si="10"/>
        <v>8.2830038950838958E-2</v>
      </c>
      <c r="M375" s="25">
        <f t="shared" ca="1" si="11"/>
        <v>-0.11631876336493838</v>
      </c>
    </row>
    <row r="376" spans="5:13">
      <c r="E376" s="84"/>
      <c r="F376" s="96"/>
      <c r="L376" s="7">
        <f t="shared" ca="1" si="10"/>
        <v>0.4109714680561064</v>
      </c>
      <c r="M376" s="25">
        <f t="shared" ca="1" si="11"/>
        <v>3.1376755222005982E-2</v>
      </c>
    </row>
    <row r="377" spans="5:13">
      <c r="E377" s="84"/>
      <c r="F377" s="96"/>
      <c r="L377" s="7">
        <f t="shared" ca="1" si="10"/>
        <v>0.58017942295589897</v>
      </c>
      <c r="M377" s="25">
        <f t="shared" ca="1" si="11"/>
        <v>8.5736814022436617E-2</v>
      </c>
    </row>
    <row r="378" spans="5:13">
      <c r="E378" s="84"/>
      <c r="F378" s="96"/>
      <c r="L378" s="7">
        <f t="shared" ca="1" si="10"/>
        <v>0.67810548095697687</v>
      </c>
      <c r="M378" s="25">
        <f t="shared" ca="1" si="11"/>
        <v>0.1188127076142835</v>
      </c>
    </row>
    <row r="379" spans="5:13">
      <c r="E379" s="84"/>
      <c r="F379" s="96"/>
      <c r="L379" s="7">
        <f t="shared" ca="1" si="10"/>
        <v>0.76204912297607286</v>
      </c>
      <c r="M379" s="25">
        <f t="shared" ca="1" si="11"/>
        <v>0.15067354651308063</v>
      </c>
    </row>
    <row r="380" spans="5:13">
      <c r="E380" s="84"/>
      <c r="F380" s="96"/>
      <c r="L380" s="7">
        <f t="shared" ca="1" si="10"/>
        <v>0.22039040209230454</v>
      </c>
      <c r="M380" s="25">
        <f t="shared" ca="1" si="11"/>
        <v>-3.8046109972514661E-2</v>
      </c>
    </row>
    <row r="381" spans="5:13">
      <c r="E381" s="84"/>
      <c r="F381" s="96"/>
      <c r="L381" s="7">
        <f t="shared" ca="1" si="10"/>
        <v>0.77672369365085092</v>
      </c>
      <c r="M381" s="25">
        <f t="shared" ca="1" si="11"/>
        <v>0.15681232476477638</v>
      </c>
    </row>
    <row r="382" spans="5:13">
      <c r="E382" s="84"/>
      <c r="F382" s="96"/>
      <c r="L382" s="7">
        <f t="shared" ca="1" si="10"/>
        <v>0.21517759405084247</v>
      </c>
      <c r="M382" s="25">
        <f t="shared" ca="1" si="11"/>
        <v>-4.0298434230130797E-2</v>
      </c>
    </row>
    <row r="383" spans="5:13">
      <c r="E383" s="84"/>
      <c r="F383" s="96"/>
      <c r="L383" s="7">
        <f t="shared" ca="1" si="10"/>
        <v>0.95820647655019042</v>
      </c>
      <c r="M383" s="25">
        <f t="shared" ca="1" si="11"/>
        <v>0.28006604832412629</v>
      </c>
    </row>
    <row r="384" spans="5:13">
      <c r="E384" s="84"/>
      <c r="F384" s="96"/>
      <c r="L384" s="7">
        <f t="shared" ca="1" si="10"/>
        <v>0.19435727831981764</v>
      </c>
      <c r="M384" s="25">
        <f t="shared" ca="1" si="11"/>
        <v>-4.9629820880655554E-2</v>
      </c>
    </row>
    <row r="385" spans="5:13">
      <c r="E385" s="84"/>
      <c r="F385" s="96"/>
      <c r="L385" s="7">
        <f t="shared" ca="1" si="10"/>
        <v>0.91152586998962504</v>
      </c>
      <c r="M385" s="25">
        <f t="shared" ca="1" si="11"/>
        <v>0.23173067906925726</v>
      </c>
    </row>
    <row r="386" spans="5:13">
      <c r="E386" s="84"/>
      <c r="F386" s="96"/>
      <c r="L386" s="7">
        <f t="shared" ca="1" si="10"/>
        <v>7.2081265288323593E-2</v>
      </c>
      <c r="M386" s="25">
        <f t="shared" ca="1" si="11"/>
        <v>-0.12575354896847027</v>
      </c>
    </row>
    <row r="387" spans="5:13">
      <c r="E387" s="84"/>
      <c r="F387" s="96"/>
      <c r="L387" s="7">
        <f t="shared" ref="L387:L450" ca="1" si="12">RAND()</f>
        <v>0.3587929190184983</v>
      </c>
      <c r="M387" s="25">
        <f t="shared" ca="1" si="11"/>
        <v>1.3997730048201741E-2</v>
      </c>
    </row>
    <row r="388" spans="5:13">
      <c r="E388" s="84"/>
      <c r="F388" s="96"/>
      <c r="L388" s="7">
        <f t="shared" ca="1" si="12"/>
        <v>0.76050792089500618</v>
      </c>
      <c r="M388" s="25">
        <f t="shared" ca="1" si="11"/>
        <v>0.15004114854500628</v>
      </c>
    </row>
    <row r="389" spans="5:13">
      <c r="E389" s="84"/>
      <c r="F389" s="96"/>
      <c r="L389" s="7">
        <f t="shared" ca="1" si="12"/>
        <v>0.24876652049419234</v>
      </c>
      <c r="M389" s="25">
        <f t="shared" ca="1" si="11"/>
        <v>-2.6281354309237545E-2</v>
      </c>
    </row>
    <row r="390" spans="5:13">
      <c r="E390" s="84"/>
      <c r="F390" s="96"/>
      <c r="L390" s="7">
        <f t="shared" ca="1" si="12"/>
        <v>0.82759553645818651</v>
      </c>
      <c r="M390" s="25">
        <f t="shared" ca="1" si="11"/>
        <v>0.18015529873438429</v>
      </c>
    </row>
    <row r="391" spans="5:13">
      <c r="E391" s="84"/>
      <c r="F391" s="96"/>
      <c r="L391" s="7">
        <f t="shared" ca="1" si="12"/>
        <v>0.36026521867379413</v>
      </c>
      <c r="M391" s="25">
        <f t="shared" ref="M391:M454" ca="1" si="13">NORMINV(L391,$B$2,$B$3)</f>
        <v>1.4498491488432241E-2</v>
      </c>
    </row>
    <row r="392" spans="5:13">
      <c r="E392" s="84"/>
      <c r="F392" s="96"/>
      <c r="L392" s="7">
        <f t="shared" ca="1" si="12"/>
        <v>0.92061992870569775</v>
      </c>
      <c r="M392" s="25">
        <f t="shared" ca="1" si="13"/>
        <v>0.23924019210744138</v>
      </c>
    </row>
    <row r="393" spans="5:13">
      <c r="E393" s="84"/>
      <c r="F393" s="96"/>
      <c r="L393" s="7">
        <f t="shared" ca="1" si="12"/>
        <v>0.39933253900074994</v>
      </c>
      <c r="M393" s="25">
        <f t="shared" ca="1" si="13"/>
        <v>2.7557501088403713E-2</v>
      </c>
    </row>
    <row r="394" spans="5:13">
      <c r="E394" s="84"/>
      <c r="F394" s="96"/>
      <c r="L394" s="7">
        <f t="shared" ca="1" si="12"/>
        <v>0.98510214868842494</v>
      </c>
      <c r="M394" s="25">
        <f t="shared" ca="1" si="13"/>
        <v>0.3363535660084459</v>
      </c>
    </row>
    <row r="395" spans="5:13">
      <c r="E395" s="84"/>
      <c r="F395" s="96"/>
      <c r="L395" s="7">
        <f t="shared" ca="1" si="12"/>
        <v>0.92222145151442458</v>
      </c>
      <c r="M395" s="25">
        <f t="shared" ca="1" si="13"/>
        <v>0.24062908531597421</v>
      </c>
    </row>
    <row r="396" spans="5:13">
      <c r="E396" s="84"/>
      <c r="F396" s="96"/>
      <c r="L396" s="7">
        <f t="shared" ca="1" si="12"/>
        <v>0.92768454690324187</v>
      </c>
      <c r="M396" s="25">
        <f t="shared" ca="1" si="13"/>
        <v>0.24553691537284492</v>
      </c>
    </row>
    <row r="397" spans="5:13">
      <c r="E397" s="84"/>
      <c r="F397" s="96"/>
      <c r="L397" s="7">
        <f t="shared" ca="1" si="12"/>
        <v>0.131542667299128</v>
      </c>
      <c r="M397" s="25">
        <f t="shared" ca="1" si="13"/>
        <v>-8.2339730627960295E-2</v>
      </c>
    </row>
    <row r="398" spans="5:13">
      <c r="E398" s="84"/>
      <c r="F398" s="96"/>
      <c r="L398" s="7">
        <f t="shared" ca="1" si="12"/>
        <v>0.36985064151594793</v>
      </c>
      <c r="M398" s="25">
        <f t="shared" ca="1" si="13"/>
        <v>1.7741914850141219E-2</v>
      </c>
    </row>
    <row r="399" spans="5:13">
      <c r="E399" s="84"/>
      <c r="F399" s="96"/>
      <c r="L399" s="7">
        <f t="shared" ca="1" si="12"/>
        <v>0.3512419640390646</v>
      </c>
      <c r="M399" s="25">
        <f t="shared" ca="1" si="13"/>
        <v>1.1418046671914352E-2</v>
      </c>
    </row>
    <row r="400" spans="5:13">
      <c r="E400" s="84"/>
      <c r="F400" s="96"/>
      <c r="L400" s="7">
        <f t="shared" ca="1" si="12"/>
        <v>0.41846207339138319</v>
      </c>
      <c r="M400" s="25">
        <f t="shared" ca="1" si="13"/>
        <v>3.3820962281593286E-2</v>
      </c>
    </row>
    <row r="401" spans="5:13">
      <c r="E401" s="84"/>
      <c r="F401" s="96"/>
      <c r="L401" s="7">
        <f t="shared" ca="1" si="12"/>
        <v>0.91557865937274863</v>
      </c>
      <c r="M401" s="25">
        <f t="shared" ca="1" si="13"/>
        <v>0.23500206425784251</v>
      </c>
    </row>
    <row r="402" spans="5:13">
      <c r="E402" s="84"/>
      <c r="F402" s="96"/>
      <c r="L402" s="7">
        <f t="shared" ca="1" si="12"/>
        <v>0.81736413477709657</v>
      </c>
      <c r="M402" s="25">
        <f t="shared" ca="1" si="13"/>
        <v>0.17515165564987623</v>
      </c>
    </row>
    <row r="403" spans="5:13">
      <c r="E403" s="84"/>
      <c r="F403" s="96"/>
      <c r="L403" s="7">
        <f t="shared" ca="1" si="12"/>
        <v>0.22848603699959602</v>
      </c>
      <c r="M403" s="25">
        <f t="shared" ca="1" si="13"/>
        <v>-3.4607787228306056E-2</v>
      </c>
    </row>
    <row r="404" spans="5:13">
      <c r="E404" s="84"/>
      <c r="F404" s="96"/>
      <c r="L404" s="7">
        <f t="shared" ca="1" si="12"/>
        <v>0.54567064874879379</v>
      </c>
      <c r="M404" s="25">
        <f t="shared" ca="1" si="13"/>
        <v>7.4592350430669599E-2</v>
      </c>
    </row>
    <row r="405" spans="5:13">
      <c r="E405" s="84"/>
      <c r="F405" s="96"/>
      <c r="L405" s="7">
        <f t="shared" ca="1" si="12"/>
        <v>0.10921642153576172</v>
      </c>
      <c r="M405" s="25">
        <f t="shared" ca="1" si="13"/>
        <v>-9.6531055086986201E-2</v>
      </c>
    </row>
    <row r="406" spans="5:13">
      <c r="E406" s="84"/>
      <c r="F406" s="96"/>
      <c r="L406" s="7">
        <f t="shared" ca="1" si="12"/>
        <v>0.50426382494335031</v>
      </c>
      <c r="M406" s="25">
        <f t="shared" ca="1" si="13"/>
        <v>6.1359389036716457E-2</v>
      </c>
    </row>
    <row r="407" spans="5:13">
      <c r="E407" s="84"/>
      <c r="F407" s="96"/>
      <c r="L407" s="7">
        <f t="shared" ca="1" si="12"/>
        <v>0.37283442140762457</v>
      </c>
      <c r="M407" s="25">
        <f t="shared" ca="1" si="13"/>
        <v>1.874585671217039E-2</v>
      </c>
    </row>
    <row r="408" spans="5:13">
      <c r="E408" s="84"/>
      <c r="F408" s="96"/>
      <c r="L408" s="7">
        <f t="shared" ca="1" si="12"/>
        <v>0.93097229659454195</v>
      </c>
      <c r="M408" s="25">
        <f t="shared" ca="1" si="13"/>
        <v>0.24862892640656273</v>
      </c>
    </row>
    <row r="409" spans="5:13">
      <c r="E409" s="84"/>
      <c r="F409" s="96"/>
      <c r="L409" s="7">
        <f t="shared" ca="1" si="12"/>
        <v>0.94859660769994947</v>
      </c>
      <c r="M409" s="25">
        <f t="shared" ca="1" si="13"/>
        <v>0.2674940236470138</v>
      </c>
    </row>
    <row r="410" spans="5:13">
      <c r="E410" s="84"/>
      <c r="F410" s="96"/>
      <c r="L410" s="7">
        <f t="shared" ca="1" si="12"/>
        <v>0.52998132502163553</v>
      </c>
      <c r="M410" s="25">
        <f t="shared" ca="1" si="13"/>
        <v>6.9567453756270506E-2</v>
      </c>
    </row>
    <row r="411" spans="5:13">
      <c r="E411" s="84"/>
      <c r="F411" s="96"/>
      <c r="L411" s="7">
        <f t="shared" ca="1" si="12"/>
        <v>7.5531674458980236E-2</v>
      </c>
      <c r="M411" s="25">
        <f t="shared" ca="1" si="13"/>
        <v>-0.12261472691178618</v>
      </c>
    </row>
    <row r="412" spans="5:13">
      <c r="E412" s="84"/>
      <c r="F412" s="96"/>
      <c r="L412" s="7">
        <f t="shared" ca="1" si="12"/>
        <v>0.81067514911640237</v>
      </c>
      <c r="M412" s="25">
        <f t="shared" ca="1" si="13"/>
        <v>0.1719746750560941</v>
      </c>
    </row>
    <row r="413" spans="5:13">
      <c r="E413" s="84"/>
      <c r="F413" s="96"/>
      <c r="L413" s="7">
        <f t="shared" ca="1" si="12"/>
        <v>5.9071016309678259E-2</v>
      </c>
      <c r="M413" s="25">
        <f t="shared" ca="1" si="13"/>
        <v>-0.13874652138284796</v>
      </c>
    </row>
    <row r="414" spans="5:13">
      <c r="E414" s="84"/>
      <c r="F414" s="96"/>
      <c r="L414" s="7">
        <f t="shared" ca="1" si="12"/>
        <v>0.56269828707737868</v>
      </c>
      <c r="M414" s="25">
        <f t="shared" ca="1" si="13"/>
        <v>8.0072040057524718E-2</v>
      </c>
    </row>
    <row r="415" spans="5:13">
      <c r="E415" s="84"/>
      <c r="F415" s="96"/>
      <c r="L415" s="7">
        <f t="shared" ca="1" si="12"/>
        <v>0.64207407670270533</v>
      </c>
      <c r="M415" s="25">
        <f t="shared" ca="1" si="13"/>
        <v>0.10629748768205452</v>
      </c>
    </row>
    <row r="416" spans="5:13">
      <c r="E416" s="84"/>
      <c r="F416" s="96"/>
      <c r="L416" s="7">
        <f t="shared" ca="1" si="12"/>
        <v>0.60426606855325726</v>
      </c>
      <c r="M416" s="25">
        <f t="shared" ca="1" si="13"/>
        <v>9.3629146883699152E-2</v>
      </c>
    </row>
    <row r="417" spans="5:13">
      <c r="E417" s="84"/>
      <c r="F417" s="96"/>
      <c r="L417" s="7">
        <f t="shared" ca="1" si="12"/>
        <v>0.59445536268032173</v>
      </c>
      <c r="M417" s="25">
        <f t="shared" ca="1" si="13"/>
        <v>9.0400610885469523E-2</v>
      </c>
    </row>
    <row r="418" spans="5:13">
      <c r="E418" s="84"/>
      <c r="F418" s="96"/>
      <c r="L418" s="7">
        <f t="shared" ca="1" si="12"/>
        <v>0.3426284621616118</v>
      </c>
      <c r="M418" s="25">
        <f t="shared" ca="1" si="13"/>
        <v>8.4506826911011357E-3</v>
      </c>
    </row>
    <row r="419" spans="5:13">
      <c r="E419" s="84"/>
      <c r="F419" s="96"/>
      <c r="L419" s="7">
        <f t="shared" ca="1" si="12"/>
        <v>0.14562201766431415</v>
      </c>
      <c r="M419" s="25">
        <f t="shared" ca="1" si="13"/>
        <v>-7.4233784014239329E-2</v>
      </c>
    </row>
    <row r="420" spans="5:13">
      <c r="E420" s="84"/>
      <c r="F420" s="96"/>
      <c r="L420" s="7">
        <f t="shared" ca="1" si="12"/>
        <v>0.36428586770251348</v>
      </c>
      <c r="M420" s="25">
        <f t="shared" ca="1" si="13"/>
        <v>1.5862442828143565E-2</v>
      </c>
    </row>
    <row r="421" spans="5:13">
      <c r="E421" s="84"/>
      <c r="F421" s="96"/>
      <c r="L421" s="7">
        <f t="shared" ca="1" si="12"/>
        <v>0.84595260259617555</v>
      </c>
      <c r="M421" s="25">
        <f t="shared" ca="1" si="13"/>
        <v>0.18963357209435508</v>
      </c>
    </row>
    <row r="422" spans="5:13">
      <c r="E422" s="84"/>
      <c r="F422" s="96"/>
      <c r="L422" s="7">
        <f t="shared" ca="1" si="12"/>
        <v>7.8682125455735386E-2</v>
      </c>
      <c r="M422" s="25">
        <f t="shared" ca="1" si="13"/>
        <v>-0.11984283804416027</v>
      </c>
    </row>
    <row r="423" spans="5:13">
      <c r="E423" s="84"/>
      <c r="F423" s="96"/>
      <c r="L423" s="7">
        <f t="shared" ca="1" si="12"/>
        <v>9.1532384750026341E-2</v>
      </c>
      <c r="M423" s="25">
        <f t="shared" ca="1" si="13"/>
        <v>-0.10933528646048246</v>
      </c>
    </row>
    <row r="424" spans="5:13">
      <c r="E424" s="84"/>
      <c r="F424" s="96"/>
      <c r="L424" s="7">
        <f t="shared" ca="1" si="12"/>
        <v>0.66663518473131955</v>
      </c>
      <c r="M424" s="25">
        <f t="shared" ca="1" si="13"/>
        <v>0.11477233860428546</v>
      </c>
    </row>
    <row r="425" spans="5:13">
      <c r="E425" s="84"/>
      <c r="F425" s="96"/>
      <c r="L425" s="7">
        <f t="shared" ca="1" si="12"/>
        <v>0.31614049080609152</v>
      </c>
      <c r="M425" s="25">
        <f t="shared" ca="1" si="13"/>
        <v>-8.6185972919250453E-4</v>
      </c>
    </row>
    <row r="426" spans="5:13">
      <c r="E426" s="84"/>
      <c r="F426" s="96"/>
      <c r="L426" s="7">
        <f t="shared" ca="1" si="12"/>
        <v>0.80629247602277421</v>
      </c>
      <c r="M426" s="25">
        <f t="shared" ca="1" si="13"/>
        <v>0.16993046979871812</v>
      </c>
    </row>
    <row r="427" spans="5:13">
      <c r="E427" s="84"/>
      <c r="F427" s="96"/>
      <c r="L427" s="7">
        <f t="shared" ca="1" si="12"/>
        <v>6.2917343532767456E-2</v>
      </c>
      <c r="M427" s="25">
        <f t="shared" ca="1" si="13"/>
        <v>-0.13469125792574468</v>
      </c>
    </row>
    <row r="428" spans="5:13">
      <c r="E428" s="84"/>
      <c r="F428" s="96"/>
      <c r="L428" s="7">
        <f t="shared" ca="1" si="12"/>
        <v>0.91426023244228938</v>
      </c>
      <c r="M428" s="25">
        <f t="shared" ca="1" si="13"/>
        <v>0.23392518755716646</v>
      </c>
    </row>
    <row r="429" spans="5:13">
      <c r="E429" s="84"/>
      <c r="F429" s="96"/>
      <c r="L429" s="7">
        <f t="shared" ca="1" si="12"/>
        <v>0.95818893106686509</v>
      </c>
      <c r="M429" s="25">
        <f t="shared" ca="1" si="13"/>
        <v>0.28004106159161507</v>
      </c>
    </row>
    <row r="430" spans="5:13">
      <c r="E430" s="84"/>
      <c r="F430" s="96"/>
      <c r="L430" s="7">
        <f t="shared" ca="1" si="12"/>
        <v>0.90792718591765287</v>
      </c>
      <c r="M430" s="25">
        <f t="shared" ca="1" si="13"/>
        <v>0.22891819113016423</v>
      </c>
    </row>
    <row r="431" spans="5:13">
      <c r="E431" s="84"/>
      <c r="F431" s="96"/>
      <c r="L431" s="7">
        <f t="shared" ca="1" si="12"/>
        <v>0.17985945206181575</v>
      </c>
      <c r="M431" s="25">
        <f t="shared" ca="1" si="13"/>
        <v>-5.6491611653794419E-2</v>
      </c>
    </row>
    <row r="432" spans="5:13">
      <c r="E432" s="84"/>
      <c r="F432" s="96"/>
      <c r="L432" s="7">
        <f t="shared" ca="1" si="12"/>
        <v>0.21433202973881593</v>
      </c>
      <c r="M432" s="25">
        <f t="shared" ca="1" si="13"/>
        <v>-4.0666745805082449E-2</v>
      </c>
    </row>
    <row r="433" spans="5:13">
      <c r="E433" s="84"/>
      <c r="F433" s="96"/>
      <c r="L433" s="7">
        <f t="shared" ca="1" si="12"/>
        <v>0.75568590134949543</v>
      </c>
      <c r="M433" s="25">
        <f t="shared" ca="1" si="13"/>
        <v>0.14807672663917526</v>
      </c>
    </row>
    <row r="434" spans="5:13">
      <c r="E434" s="84"/>
      <c r="F434" s="96"/>
      <c r="L434" s="7">
        <f t="shared" ca="1" si="12"/>
        <v>0.88511587867405817</v>
      </c>
      <c r="M434" s="25">
        <f t="shared" ca="1" si="13"/>
        <v>0.21274722039752239</v>
      </c>
    </row>
    <row r="435" spans="5:13">
      <c r="E435" s="84"/>
      <c r="F435" s="96"/>
      <c r="L435" s="7">
        <f t="shared" ca="1" si="12"/>
        <v>0.5031636809037523</v>
      </c>
      <c r="M435" s="25">
        <f t="shared" ca="1" si="13"/>
        <v>6.1008633419748388E-2</v>
      </c>
    </row>
    <row r="436" spans="5:13">
      <c r="E436" s="84"/>
      <c r="F436" s="96"/>
      <c r="L436" s="7">
        <f t="shared" ca="1" si="12"/>
        <v>0.11342051860205637</v>
      </c>
      <c r="M436" s="25">
        <f t="shared" ca="1" si="13"/>
        <v>-9.3711336375335269E-2</v>
      </c>
    </row>
    <row r="437" spans="5:13">
      <c r="E437" s="84"/>
      <c r="F437" s="96"/>
      <c r="L437" s="7">
        <f t="shared" ca="1" si="12"/>
        <v>0.30445679704286099</v>
      </c>
      <c r="M437" s="25">
        <f t="shared" ca="1" si="13"/>
        <v>-5.072549177559435E-3</v>
      </c>
    </row>
    <row r="438" spans="5:13">
      <c r="E438" s="84"/>
      <c r="F438" s="96"/>
      <c r="L438" s="7">
        <f t="shared" ca="1" si="12"/>
        <v>0.49461666918469693</v>
      </c>
      <c r="M438" s="25">
        <f t="shared" ca="1" si="13"/>
        <v>5.8283671642003189E-2</v>
      </c>
    </row>
    <row r="439" spans="5:13">
      <c r="E439" s="84"/>
      <c r="F439" s="96"/>
      <c r="L439" s="7">
        <f t="shared" ca="1" si="12"/>
        <v>0.88585922008964701</v>
      </c>
      <c r="M439" s="25">
        <f t="shared" ca="1" si="13"/>
        <v>0.21323577978171698</v>
      </c>
    </row>
    <row r="440" spans="5:13">
      <c r="E440" s="84"/>
      <c r="F440" s="96"/>
      <c r="L440" s="7">
        <f t="shared" ca="1" si="12"/>
        <v>0.75696217137606903</v>
      </c>
      <c r="M440" s="25">
        <f t="shared" ca="1" si="13"/>
        <v>0.14859460056007279</v>
      </c>
    </row>
    <row r="441" spans="5:13">
      <c r="E441" s="84"/>
      <c r="F441" s="96"/>
      <c r="L441" s="7">
        <f t="shared" ca="1" si="12"/>
        <v>1.3240468823941365E-2</v>
      </c>
      <c r="M441" s="25">
        <f t="shared" ca="1" si="13"/>
        <v>-0.22224102835151999</v>
      </c>
    </row>
    <row r="442" spans="5:13">
      <c r="E442" s="84"/>
      <c r="F442" s="96"/>
      <c r="L442" s="7">
        <f t="shared" ca="1" si="12"/>
        <v>0.78045256007605601</v>
      </c>
      <c r="M442" s="25">
        <f t="shared" ca="1" si="13"/>
        <v>0.15840823689027839</v>
      </c>
    </row>
    <row r="443" spans="5:13">
      <c r="E443" s="84"/>
      <c r="F443" s="96"/>
      <c r="L443" s="7">
        <f t="shared" ca="1" si="12"/>
        <v>0.702179084811688</v>
      </c>
      <c r="M443" s="25">
        <f t="shared" ca="1" si="13"/>
        <v>0.12749590120855653</v>
      </c>
    </row>
    <row r="444" spans="5:13">
      <c r="E444" s="84"/>
      <c r="F444" s="96"/>
      <c r="L444" s="7">
        <f t="shared" ca="1" si="12"/>
        <v>0.28278667491011678</v>
      </c>
      <c r="M444" s="25">
        <f t="shared" ca="1" si="13"/>
        <v>-1.3080072501955239E-2</v>
      </c>
    </row>
    <row r="445" spans="5:13">
      <c r="E445" s="84"/>
      <c r="F445" s="96"/>
      <c r="L445" s="7">
        <f t="shared" ca="1" si="12"/>
        <v>0.95527729463405031</v>
      </c>
      <c r="M445" s="25">
        <f t="shared" ca="1" si="13"/>
        <v>0.27600728129580288</v>
      </c>
    </row>
    <row r="446" spans="5:13">
      <c r="E446" s="84"/>
      <c r="F446" s="96"/>
      <c r="L446" s="7">
        <f t="shared" ca="1" si="12"/>
        <v>0.38554703201172091</v>
      </c>
      <c r="M446" s="25">
        <f t="shared" ca="1" si="13"/>
        <v>2.2995395588151911E-2</v>
      </c>
    </row>
    <row r="447" spans="5:13">
      <c r="E447" s="84"/>
      <c r="F447" s="96"/>
      <c r="L447" s="7">
        <f t="shared" ca="1" si="12"/>
        <v>7.7705826907696784E-2</v>
      </c>
      <c r="M447" s="25">
        <f t="shared" ca="1" si="13"/>
        <v>-0.12069266472078619</v>
      </c>
    </row>
    <row r="448" spans="5:13">
      <c r="E448" s="84"/>
      <c r="F448" s="96"/>
      <c r="L448" s="7">
        <f t="shared" ca="1" si="12"/>
        <v>0.12275211994918778</v>
      </c>
      <c r="M448" s="25">
        <f t="shared" ca="1" si="13"/>
        <v>-8.7708349253751761E-2</v>
      </c>
    </row>
    <row r="449" spans="5:13">
      <c r="E449" s="84"/>
      <c r="F449" s="96"/>
      <c r="L449" s="7">
        <f t="shared" ca="1" si="12"/>
        <v>0.50470189192845716</v>
      </c>
      <c r="M449" s="25">
        <f t="shared" ca="1" si="13"/>
        <v>6.1499059345753754E-2</v>
      </c>
    </row>
    <row r="450" spans="5:13">
      <c r="E450" s="84"/>
      <c r="F450" s="96"/>
      <c r="L450" s="7">
        <f t="shared" ca="1" si="12"/>
        <v>0.84944852147730798</v>
      </c>
      <c r="M450" s="25">
        <f t="shared" ca="1" si="13"/>
        <v>0.19152144358895745</v>
      </c>
    </row>
    <row r="451" spans="5:13">
      <c r="E451" s="84"/>
      <c r="F451" s="96"/>
      <c r="L451" s="7">
        <f t="shared" ref="L451:L514" ca="1" si="14">RAND()</f>
        <v>0.70805796311390701</v>
      </c>
      <c r="M451" s="25">
        <f t="shared" ca="1" si="13"/>
        <v>0.12966343954002502</v>
      </c>
    </row>
    <row r="452" spans="5:13">
      <c r="E452" s="84"/>
      <c r="F452" s="96"/>
      <c r="L452" s="7">
        <f t="shared" ca="1" si="14"/>
        <v>0.255147453239009</v>
      </c>
      <c r="M452" s="25">
        <f t="shared" ca="1" si="13"/>
        <v>-2.3737863584659777E-2</v>
      </c>
    </row>
    <row r="453" spans="5:13">
      <c r="E453" s="84"/>
      <c r="F453" s="96"/>
      <c r="L453" s="7">
        <f t="shared" ca="1" si="14"/>
        <v>0.50603983532581709</v>
      </c>
      <c r="M453" s="25">
        <f t="shared" ca="1" si="13"/>
        <v>6.192565205861298E-2</v>
      </c>
    </row>
    <row r="454" spans="5:13">
      <c r="E454" s="84"/>
      <c r="F454" s="96"/>
      <c r="L454" s="7">
        <f t="shared" ca="1" si="14"/>
        <v>0.67729163296878325</v>
      </c>
      <c r="M454" s="25">
        <f t="shared" ca="1" si="13"/>
        <v>0.11852411677511544</v>
      </c>
    </row>
    <row r="455" spans="5:13">
      <c r="E455" s="84"/>
      <c r="F455" s="96"/>
      <c r="L455" s="7">
        <f t="shared" ca="1" si="14"/>
        <v>0.51343854967776204</v>
      </c>
      <c r="M455" s="25">
        <f t="shared" ref="M455:M518" ca="1" si="15">NORMINV(L455,$B$2,$B$3)</f>
        <v>6.4285195968805831E-2</v>
      </c>
    </row>
    <row r="456" spans="5:13">
      <c r="E456" s="84"/>
      <c r="F456" s="96"/>
      <c r="L456" s="7">
        <f t="shared" ca="1" si="14"/>
        <v>0.2427739621518803</v>
      </c>
      <c r="M456" s="25">
        <f t="shared" ca="1" si="15"/>
        <v>-2.8701853226208066E-2</v>
      </c>
    </row>
    <row r="457" spans="5:13">
      <c r="E457" s="84"/>
      <c r="F457" s="96"/>
      <c r="L457" s="7">
        <f t="shared" ca="1" si="14"/>
        <v>0.99197725439261664</v>
      </c>
      <c r="M457" s="25">
        <f t="shared" ca="1" si="15"/>
        <v>0.36625337374306399</v>
      </c>
    </row>
    <row r="458" spans="5:13">
      <c r="E458" s="84"/>
      <c r="F458" s="96"/>
      <c r="L458" s="7">
        <f t="shared" ca="1" si="14"/>
        <v>0.1170435833020973</v>
      </c>
      <c r="M458" s="25">
        <f t="shared" ca="1" si="15"/>
        <v>-9.1340545809674378E-2</v>
      </c>
    </row>
    <row r="459" spans="5:13">
      <c r="E459" s="84"/>
      <c r="F459" s="96"/>
      <c r="L459" s="7">
        <f t="shared" ca="1" si="14"/>
        <v>1.3459225994495339E-2</v>
      </c>
      <c r="M459" s="25">
        <f t="shared" ca="1" si="15"/>
        <v>-0.22142870917368218</v>
      </c>
    </row>
    <row r="460" spans="5:13">
      <c r="E460" s="84"/>
      <c r="F460" s="96"/>
      <c r="L460" s="7">
        <f t="shared" ca="1" si="14"/>
        <v>0.41949290269962247</v>
      </c>
      <c r="M460" s="25">
        <f t="shared" ca="1" si="15"/>
        <v>3.4156549231051728E-2</v>
      </c>
    </row>
    <row r="461" spans="5:13">
      <c r="E461" s="84"/>
      <c r="F461" s="96"/>
      <c r="L461" s="7">
        <f t="shared" ca="1" si="14"/>
        <v>0.58935874657815612</v>
      </c>
      <c r="M461" s="25">
        <f t="shared" ca="1" si="15"/>
        <v>8.8731231816553263E-2</v>
      </c>
    </row>
    <row r="462" spans="5:13">
      <c r="E462" s="84"/>
      <c r="F462" s="96"/>
      <c r="L462" s="7">
        <f t="shared" ca="1" si="14"/>
        <v>3.3384838323869515E-2</v>
      </c>
      <c r="M462" s="25">
        <f t="shared" ca="1" si="15"/>
        <v>-0.17316377315830289</v>
      </c>
    </row>
    <row r="463" spans="5:13">
      <c r="E463" s="84"/>
      <c r="F463" s="96"/>
      <c r="L463" s="7">
        <f t="shared" ca="1" si="14"/>
        <v>0.40316399696134919</v>
      </c>
      <c r="M463" s="25">
        <f t="shared" ca="1" si="15"/>
        <v>2.8817837978298788E-2</v>
      </c>
    </row>
    <row r="464" spans="5:13">
      <c r="E464" s="84"/>
      <c r="F464" s="96"/>
      <c r="L464" s="7">
        <f t="shared" ca="1" si="14"/>
        <v>0.49198826381234806</v>
      </c>
      <c r="M464" s="25">
        <f t="shared" ca="1" si="15"/>
        <v>5.7445582008919166E-2</v>
      </c>
    </row>
    <row r="465" spans="5:13">
      <c r="E465" s="84"/>
      <c r="F465" s="96"/>
      <c r="L465" s="7">
        <f t="shared" ca="1" si="14"/>
        <v>0.90921795008922957</v>
      </c>
      <c r="M465" s="25">
        <f t="shared" ca="1" si="15"/>
        <v>0.22991742082289465</v>
      </c>
    </row>
    <row r="466" spans="5:13">
      <c r="E466" s="84"/>
      <c r="F466" s="96"/>
      <c r="L466" s="7">
        <f t="shared" ca="1" si="14"/>
        <v>0.44987408949094077</v>
      </c>
      <c r="M466" s="25">
        <f t="shared" ca="1" si="15"/>
        <v>4.3976921625751328E-2</v>
      </c>
    </row>
    <row r="467" spans="5:13">
      <c r="E467" s="84"/>
      <c r="F467" s="96"/>
      <c r="L467" s="7">
        <f t="shared" ca="1" si="14"/>
        <v>7.1657731461358121E-2</v>
      </c>
      <c r="M467" s="25">
        <f t="shared" ca="1" si="15"/>
        <v>-0.12614670988469337</v>
      </c>
    </row>
    <row r="468" spans="5:13">
      <c r="E468" s="84"/>
      <c r="F468" s="96"/>
      <c r="L468" s="7">
        <f t="shared" ca="1" si="14"/>
        <v>0.97564342218636813</v>
      </c>
      <c r="M468" s="25">
        <f t="shared" ca="1" si="15"/>
        <v>0.31069950203271518</v>
      </c>
    </row>
    <row r="469" spans="5:13">
      <c r="E469" s="84"/>
      <c r="F469" s="96"/>
      <c r="L469" s="7">
        <f t="shared" ca="1" si="14"/>
        <v>0.84737461849379248</v>
      </c>
      <c r="M469" s="25">
        <f t="shared" ca="1" si="15"/>
        <v>0.19039802517772222</v>
      </c>
    </row>
    <row r="470" spans="5:13">
      <c r="E470" s="84"/>
      <c r="F470" s="96"/>
      <c r="L470" s="7">
        <f t="shared" ca="1" si="14"/>
        <v>0.90023120003382651</v>
      </c>
      <c r="M470" s="25">
        <f t="shared" ca="1" si="15"/>
        <v>0.22316569974607287</v>
      </c>
    </row>
    <row r="471" spans="5:13">
      <c r="E471" s="84"/>
      <c r="F471" s="96"/>
      <c r="L471" s="7">
        <f t="shared" ca="1" si="14"/>
        <v>8.0971770670420828E-2</v>
      </c>
      <c r="M471" s="25">
        <f t="shared" ca="1" si="15"/>
        <v>-0.11788067724790591</v>
      </c>
    </row>
    <row r="472" spans="5:13">
      <c r="E472" s="84"/>
      <c r="F472" s="96"/>
      <c r="L472" s="7">
        <f t="shared" ca="1" si="14"/>
        <v>0.45088869423121447</v>
      </c>
      <c r="M472" s="25">
        <f t="shared" ca="1" si="15"/>
        <v>4.4302915680200013E-2</v>
      </c>
    </row>
    <row r="473" spans="5:13">
      <c r="E473" s="84"/>
      <c r="F473" s="96"/>
      <c r="L473" s="7">
        <f t="shared" ca="1" si="14"/>
        <v>0.56532442483362044</v>
      </c>
      <c r="M473" s="25">
        <f t="shared" ca="1" si="15"/>
        <v>8.0920230677750934E-2</v>
      </c>
    </row>
    <row r="474" spans="5:13">
      <c r="E474" s="84"/>
      <c r="F474" s="96"/>
      <c r="L474" s="7">
        <f t="shared" ca="1" si="14"/>
        <v>0.59930238210500264</v>
      </c>
      <c r="M474" s="25">
        <f t="shared" ca="1" si="15"/>
        <v>9.1993104793194419E-2</v>
      </c>
    </row>
    <row r="475" spans="5:13">
      <c r="E475" s="84"/>
      <c r="F475" s="96"/>
      <c r="L475" s="7">
        <f t="shared" ca="1" si="14"/>
        <v>0.98497229377651718</v>
      </c>
      <c r="M475" s="25">
        <f t="shared" ca="1" si="15"/>
        <v>0.33591651305578929</v>
      </c>
    </row>
    <row r="476" spans="5:13">
      <c r="E476" s="84"/>
      <c r="F476" s="96"/>
      <c r="L476" s="7">
        <f t="shared" ca="1" si="14"/>
        <v>0.24495719363494184</v>
      </c>
      <c r="M476" s="25">
        <f t="shared" ca="1" si="15"/>
        <v>-2.781632982530112E-2</v>
      </c>
    </row>
    <row r="477" spans="5:13">
      <c r="E477" s="84"/>
      <c r="F477" s="96"/>
      <c r="L477" s="7">
        <f t="shared" ca="1" si="14"/>
        <v>6.2120740767460658E-2</v>
      </c>
      <c r="M477" s="25">
        <f t="shared" ca="1" si="15"/>
        <v>-0.13551490425954124</v>
      </c>
    </row>
    <row r="478" spans="5:13">
      <c r="E478" s="84"/>
      <c r="F478" s="96"/>
      <c r="L478" s="7">
        <f t="shared" ca="1" si="14"/>
        <v>0.46834287934060026</v>
      </c>
      <c r="M478" s="25">
        <f t="shared" ca="1" si="15"/>
        <v>4.9896680478641819E-2</v>
      </c>
    </row>
    <row r="479" spans="5:13">
      <c r="E479" s="84"/>
      <c r="F479" s="96"/>
      <c r="L479" s="7">
        <f t="shared" ca="1" si="14"/>
        <v>0.29961912543484481</v>
      </c>
      <c r="M479" s="25">
        <f t="shared" ca="1" si="15"/>
        <v>-6.8368272953517328E-3</v>
      </c>
    </row>
    <row r="480" spans="5:13">
      <c r="E480" s="84"/>
      <c r="F480" s="96"/>
      <c r="L480" s="7">
        <f t="shared" ca="1" si="14"/>
        <v>0.37408477004590013</v>
      </c>
      <c r="M480" s="25">
        <f t="shared" ca="1" si="15"/>
        <v>1.9165790468537641E-2</v>
      </c>
    </row>
    <row r="481" spans="5:13">
      <c r="E481" s="84"/>
      <c r="F481" s="96"/>
      <c r="L481" s="7">
        <f t="shared" ca="1" si="14"/>
        <v>0.63585008680243815</v>
      </c>
      <c r="M481" s="25">
        <f t="shared" ca="1" si="15"/>
        <v>0.10418359421554052</v>
      </c>
    </row>
    <row r="482" spans="5:13">
      <c r="E482" s="84"/>
      <c r="F482" s="96"/>
      <c r="L482" s="7">
        <f t="shared" ca="1" si="14"/>
        <v>0.73505300778636629</v>
      </c>
      <c r="M482" s="25">
        <f t="shared" ca="1" si="15"/>
        <v>0.13989542376037728</v>
      </c>
    </row>
    <row r="483" spans="5:13">
      <c r="E483" s="84"/>
      <c r="F483" s="96"/>
      <c r="L483" s="7">
        <f t="shared" ca="1" si="14"/>
        <v>0.51253270507299387</v>
      </c>
      <c r="M483" s="25">
        <f t="shared" ca="1" si="15"/>
        <v>6.3996247714068241E-2</v>
      </c>
    </row>
    <row r="484" spans="5:13">
      <c r="E484" s="84"/>
      <c r="F484" s="96"/>
      <c r="L484" s="7">
        <f t="shared" ca="1" si="14"/>
        <v>0.21635075627845635</v>
      </c>
      <c r="M484" s="25">
        <f t="shared" ca="1" si="15"/>
        <v>-3.9788815632635199E-2</v>
      </c>
    </row>
    <row r="485" spans="5:13">
      <c r="E485" s="84"/>
      <c r="F485" s="96"/>
      <c r="L485" s="7">
        <f t="shared" ca="1" si="14"/>
        <v>0.48186538297751724</v>
      </c>
      <c r="M485" s="25">
        <f t="shared" ca="1" si="15"/>
        <v>5.4216454395459079E-2</v>
      </c>
    </row>
    <row r="486" spans="5:13">
      <c r="E486" s="84"/>
      <c r="F486" s="96"/>
      <c r="L486" s="7">
        <f t="shared" ca="1" si="14"/>
        <v>0.42608670581343799</v>
      </c>
      <c r="M486" s="25">
        <f t="shared" ca="1" si="15"/>
        <v>3.6299017864251222E-2</v>
      </c>
    </row>
    <row r="487" spans="5:13">
      <c r="E487" s="84"/>
      <c r="F487" s="96"/>
      <c r="L487" s="7">
        <f t="shared" ca="1" si="14"/>
        <v>0.97341462169572435</v>
      </c>
      <c r="M487" s="25">
        <f t="shared" ca="1" si="15"/>
        <v>0.30592203621159997</v>
      </c>
    </row>
    <row r="488" spans="5:13">
      <c r="E488" s="84"/>
      <c r="F488" s="96"/>
      <c r="L488" s="7">
        <f t="shared" ca="1" si="14"/>
        <v>0.61582198561739321</v>
      </c>
      <c r="M488" s="25">
        <f t="shared" ca="1" si="15"/>
        <v>9.7460172772079481E-2</v>
      </c>
    </row>
    <row r="489" spans="5:13">
      <c r="E489" s="84"/>
      <c r="F489" s="96"/>
      <c r="L489" s="7">
        <f t="shared" ca="1" si="14"/>
        <v>0.94036930547486874</v>
      </c>
      <c r="M489" s="25">
        <f t="shared" ca="1" si="15"/>
        <v>0.25814383239263239</v>
      </c>
    </row>
    <row r="490" spans="5:13">
      <c r="E490" s="84"/>
      <c r="F490" s="96"/>
      <c r="L490" s="7">
        <f t="shared" ca="1" si="14"/>
        <v>6.6899052231310097E-2</v>
      </c>
      <c r="M490" s="25">
        <f t="shared" ca="1" si="15"/>
        <v>-0.13069187380893493</v>
      </c>
    </row>
    <row r="491" spans="5:13">
      <c r="E491" s="84"/>
      <c r="F491" s="96"/>
      <c r="L491" s="7">
        <f t="shared" ca="1" si="14"/>
        <v>0.26860334768016669</v>
      </c>
      <c r="M491" s="25">
        <f t="shared" ca="1" si="15"/>
        <v>-1.8480411310885334E-2</v>
      </c>
    </row>
    <row r="492" spans="5:13">
      <c r="E492" s="84"/>
      <c r="F492" s="96"/>
      <c r="L492" s="7">
        <f t="shared" ca="1" si="14"/>
        <v>0.45418285075997755</v>
      </c>
      <c r="M492" s="25">
        <f t="shared" ca="1" si="15"/>
        <v>4.5360633885274317E-2</v>
      </c>
    </row>
    <row r="493" spans="5:13">
      <c r="E493" s="84"/>
      <c r="F493" s="96"/>
      <c r="L493" s="7">
        <f t="shared" ca="1" si="14"/>
        <v>5.4970997746734085E-2</v>
      </c>
      <c r="M493" s="25">
        <f t="shared" ca="1" si="15"/>
        <v>-0.14330418201730011</v>
      </c>
    </row>
    <row r="494" spans="5:13">
      <c r="E494" s="84"/>
      <c r="F494" s="96"/>
      <c r="L494" s="7">
        <f t="shared" ca="1" si="14"/>
        <v>0.55453552287190033</v>
      </c>
      <c r="M494" s="25">
        <f t="shared" ca="1" si="15"/>
        <v>7.74411455696975E-2</v>
      </c>
    </row>
    <row r="495" spans="5:13">
      <c r="E495" s="84"/>
      <c r="F495" s="96"/>
      <c r="L495" s="7">
        <f t="shared" ca="1" si="14"/>
        <v>0.10726773780888288</v>
      </c>
      <c r="M495" s="25">
        <f t="shared" ca="1" si="15"/>
        <v>-9.7864526053120238E-2</v>
      </c>
    </row>
    <row r="496" spans="5:13">
      <c r="E496" s="84"/>
      <c r="F496" s="96"/>
      <c r="L496" s="7">
        <f t="shared" ca="1" si="14"/>
        <v>0.50774135094383721</v>
      </c>
      <c r="M496" s="25">
        <f t="shared" ca="1" si="15"/>
        <v>6.2468198832482641E-2</v>
      </c>
    </row>
    <row r="497" spans="5:13">
      <c r="E497" s="84"/>
      <c r="F497" s="96"/>
      <c r="L497" s="7">
        <f t="shared" ca="1" si="14"/>
        <v>0.23981342682742535</v>
      </c>
      <c r="M497" s="25">
        <f t="shared" ca="1" si="15"/>
        <v>-2.9909571167704666E-2</v>
      </c>
    </row>
    <row r="498" spans="5:13">
      <c r="E498" s="84"/>
      <c r="F498" s="96"/>
      <c r="L498" s="7">
        <f t="shared" ca="1" si="14"/>
        <v>0.92788315007676336</v>
      </c>
      <c r="M498" s="25">
        <f t="shared" ca="1" si="15"/>
        <v>0.24572059695599416</v>
      </c>
    </row>
    <row r="499" spans="5:13">
      <c r="E499" s="84"/>
      <c r="F499" s="96"/>
      <c r="L499" s="7">
        <f t="shared" ca="1" si="14"/>
        <v>0.63206648768915019</v>
      </c>
      <c r="M499" s="25">
        <f t="shared" ca="1" si="15"/>
        <v>0.10290452298185429</v>
      </c>
    </row>
    <row r="500" spans="5:13">
      <c r="E500" s="84"/>
      <c r="F500" s="96"/>
      <c r="L500" s="7">
        <f t="shared" ca="1" si="14"/>
        <v>0.56648851145810419</v>
      </c>
      <c r="M500" s="25">
        <f t="shared" ca="1" si="15"/>
        <v>8.129650323588837E-2</v>
      </c>
    </row>
    <row r="501" spans="5:13">
      <c r="E501" s="84"/>
      <c r="F501" s="96"/>
      <c r="L501" s="7">
        <f t="shared" ca="1" si="14"/>
        <v>0.27172873799571584</v>
      </c>
      <c r="M501" s="25">
        <f t="shared" ca="1" si="15"/>
        <v>-1.7278542496261304E-2</v>
      </c>
    </row>
    <row r="502" spans="5:13">
      <c r="E502" s="84"/>
      <c r="F502" s="96"/>
      <c r="L502" s="7">
        <f t="shared" ca="1" si="14"/>
        <v>1.615746147890218E-2</v>
      </c>
      <c r="M502" s="25">
        <f t="shared" ca="1" si="15"/>
        <v>-0.21224509516231393</v>
      </c>
    </row>
    <row r="503" spans="5:13">
      <c r="L503" s="7">
        <f t="shared" ca="1" si="14"/>
        <v>0.35078061818598383</v>
      </c>
      <c r="M503" s="25">
        <f t="shared" ca="1" si="15"/>
        <v>1.1259795109412635E-2</v>
      </c>
    </row>
    <row r="504" spans="5:13">
      <c r="L504" s="7">
        <f t="shared" ca="1" si="14"/>
        <v>8.0030076732289679E-2</v>
      </c>
      <c r="M504" s="25">
        <f t="shared" ca="1" si="15"/>
        <v>-0.11868253698927367</v>
      </c>
    </row>
    <row r="505" spans="5:13">
      <c r="F505" s="9" t="e">
        <f>AVERAGE(F2:F502)</f>
        <v>#DIV/0!</v>
      </c>
      <c r="L505" s="7">
        <f t="shared" ca="1" si="14"/>
        <v>4.6399670861562159E-3</v>
      </c>
      <c r="M505" s="25">
        <f t="shared" ca="1" si="15"/>
        <v>-0.27088795597881593</v>
      </c>
    </row>
    <row r="506" spans="5:13">
      <c r="F506" s="9" t="e">
        <f>STDEV(F2:F502)</f>
        <v>#DIV/0!</v>
      </c>
      <c r="L506" s="7">
        <f t="shared" ca="1" si="14"/>
        <v>0.89990919274707359</v>
      </c>
      <c r="M506" s="25">
        <f t="shared" ca="1" si="15"/>
        <v>0.22293221319323722</v>
      </c>
    </row>
    <row r="507" spans="5:13">
      <c r="L507" s="7">
        <f t="shared" ca="1" si="14"/>
        <v>0.40081822935880485</v>
      </c>
      <c r="M507" s="25">
        <f t="shared" ca="1" si="15"/>
        <v>2.804658211802627E-2</v>
      </c>
    </row>
    <row r="508" spans="5:13">
      <c r="L508" s="7">
        <f t="shared" ca="1" si="14"/>
        <v>0.78320325806716862</v>
      </c>
      <c r="M508" s="25">
        <f t="shared" ca="1" si="15"/>
        <v>0.15959550058384012</v>
      </c>
    </row>
    <row r="509" spans="5:13">
      <c r="L509" s="7">
        <f t="shared" ca="1" si="14"/>
        <v>0.30034048476430675</v>
      </c>
      <c r="M509" s="25">
        <f t="shared" ca="1" si="15"/>
        <v>-6.5729416710347405E-3</v>
      </c>
    </row>
    <row r="510" spans="5:13">
      <c r="L510" s="7">
        <f t="shared" ca="1" si="14"/>
        <v>0.19984948431801064</v>
      </c>
      <c r="M510" s="25">
        <f t="shared" ca="1" si="15"/>
        <v>-4.7112530804006472E-2</v>
      </c>
    </row>
    <row r="511" spans="5:13">
      <c r="L511" s="7">
        <f t="shared" ca="1" si="14"/>
        <v>0.30876645859329577</v>
      </c>
      <c r="M511" s="25">
        <f t="shared" ca="1" si="15"/>
        <v>-3.5113215112259344E-3</v>
      </c>
    </row>
    <row r="512" spans="5:13">
      <c r="L512" s="7">
        <f t="shared" ca="1" si="14"/>
        <v>0.54695238913367472</v>
      </c>
      <c r="M512" s="25">
        <f t="shared" ca="1" si="15"/>
        <v>7.5003761401684882E-2</v>
      </c>
    </row>
    <row r="513" spans="12:13">
      <c r="L513" s="7">
        <f t="shared" ca="1" si="14"/>
        <v>0.13269434599500407</v>
      </c>
      <c r="M513" s="25">
        <f t="shared" ca="1" si="15"/>
        <v>-8.1654989633348551E-2</v>
      </c>
    </row>
    <row r="514" spans="12:13">
      <c r="L514" s="7">
        <f t="shared" ca="1" si="14"/>
        <v>0.83933819702670109</v>
      </c>
      <c r="M514" s="25">
        <f t="shared" ca="1" si="15"/>
        <v>0.18613764346149267</v>
      </c>
    </row>
    <row r="515" spans="12:13">
      <c r="L515" s="7">
        <f t="shared" ref="L515:L578" ca="1" si="16">RAND()</f>
        <v>0.3681730519905424</v>
      </c>
      <c r="M515" s="25">
        <f t="shared" ca="1" si="15"/>
        <v>1.717630780452168E-2</v>
      </c>
    </row>
    <row r="516" spans="12:13">
      <c r="L516" s="7">
        <f t="shared" ca="1" si="16"/>
        <v>0.23918061344481545</v>
      </c>
      <c r="M516" s="25">
        <f t="shared" ca="1" si="15"/>
        <v>-3.0168771692552582E-2</v>
      </c>
    </row>
    <row r="517" spans="12:13">
      <c r="L517" s="7">
        <f t="shared" ca="1" si="16"/>
        <v>0.58302214725481338</v>
      </c>
      <c r="M517" s="25">
        <f t="shared" ca="1" si="15"/>
        <v>8.6662547372491572E-2</v>
      </c>
    </row>
    <row r="518" spans="12:13">
      <c r="L518" s="7">
        <f t="shared" ca="1" si="16"/>
        <v>0.71668957578562631</v>
      </c>
      <c r="M518" s="25">
        <f t="shared" ca="1" si="15"/>
        <v>0.13288321279090909</v>
      </c>
    </row>
    <row r="519" spans="12:13">
      <c r="L519" s="7">
        <f t="shared" ca="1" si="16"/>
        <v>0.96114313194095613</v>
      </c>
      <c r="M519" s="25">
        <f t="shared" ref="M519:M582" ca="1" si="17">NORMINV(L519,$B$2,$B$3)</f>
        <v>0.28437344405005582</v>
      </c>
    </row>
    <row r="520" spans="12:13">
      <c r="L520" s="7">
        <f t="shared" ca="1" si="16"/>
        <v>0.79536060866459624</v>
      </c>
      <c r="M520" s="25">
        <f t="shared" ca="1" si="17"/>
        <v>0.16495090659639344</v>
      </c>
    </row>
    <row r="521" spans="12:13">
      <c r="L521" s="7">
        <f t="shared" ca="1" si="16"/>
        <v>5.4013807029882566E-2</v>
      </c>
      <c r="M521" s="25">
        <f t="shared" ca="1" si="17"/>
        <v>-0.14440665602125424</v>
      </c>
    </row>
    <row r="522" spans="12:13">
      <c r="L522" s="7">
        <f t="shared" ca="1" si="16"/>
        <v>0.90053670579424894</v>
      </c>
      <c r="M522" s="25">
        <f t="shared" ca="1" si="17"/>
        <v>0.22338773056129685</v>
      </c>
    </row>
    <row r="523" spans="12:13">
      <c r="L523" s="7">
        <f t="shared" ca="1" si="16"/>
        <v>0.51933373427869833</v>
      </c>
      <c r="M523" s="25">
        <f t="shared" ca="1" si="17"/>
        <v>6.6166262074967952E-2</v>
      </c>
    </row>
    <row r="524" spans="12:13">
      <c r="L524" s="7">
        <f t="shared" ca="1" si="16"/>
        <v>0.4504771106499279</v>
      </c>
      <c r="M524" s="25">
        <f t="shared" ca="1" si="17"/>
        <v>4.4170685798094432E-2</v>
      </c>
    </row>
    <row r="525" spans="12:13">
      <c r="L525" s="7">
        <f t="shared" ca="1" si="16"/>
        <v>0.41227323968765761</v>
      </c>
      <c r="M525" s="25">
        <f t="shared" ca="1" si="17"/>
        <v>3.1802261417078988E-2</v>
      </c>
    </row>
    <row r="526" spans="12:13">
      <c r="L526" s="7">
        <f t="shared" ca="1" si="16"/>
        <v>0.57319752476786623</v>
      </c>
      <c r="M526" s="25">
        <f t="shared" ca="1" si="17"/>
        <v>8.3468828199437045E-2</v>
      </c>
    </row>
    <row r="527" spans="12:13">
      <c r="L527" s="7">
        <f t="shared" ca="1" si="16"/>
        <v>0.42699118020023341</v>
      </c>
      <c r="M527" s="25">
        <f t="shared" ca="1" si="17"/>
        <v>3.6592363654496966E-2</v>
      </c>
    </row>
    <row r="528" spans="12:13">
      <c r="L528" s="7">
        <f t="shared" ca="1" si="16"/>
        <v>0.82417375874182019</v>
      </c>
      <c r="M528" s="25">
        <f t="shared" ca="1" si="17"/>
        <v>0.17846149400638378</v>
      </c>
    </row>
    <row r="529" spans="12:13">
      <c r="L529" s="7">
        <f t="shared" ca="1" si="16"/>
        <v>0.17285462375133054</v>
      </c>
      <c r="M529" s="25">
        <f t="shared" ca="1" si="17"/>
        <v>-5.9931251611799685E-2</v>
      </c>
    </row>
    <row r="530" spans="12:13">
      <c r="L530" s="7">
        <f t="shared" ca="1" si="16"/>
        <v>0.90201032703476081</v>
      </c>
      <c r="M530" s="25">
        <f t="shared" ca="1" si="17"/>
        <v>0.22446576830044773</v>
      </c>
    </row>
    <row r="531" spans="12:13">
      <c r="L531" s="7">
        <f t="shared" ca="1" si="16"/>
        <v>0.76086260233589198</v>
      </c>
      <c r="M531" s="25">
        <f t="shared" ca="1" si="17"/>
        <v>0.15018648654311095</v>
      </c>
    </row>
    <row r="532" spans="12:13">
      <c r="L532" s="7">
        <f t="shared" ca="1" si="16"/>
        <v>0.29513593132857996</v>
      </c>
      <c r="M532" s="25">
        <f t="shared" ca="1" si="17"/>
        <v>-8.4833836796789353E-3</v>
      </c>
    </row>
    <row r="533" spans="12:13">
      <c r="L533" s="7">
        <f t="shared" ca="1" si="16"/>
        <v>0.17313114187424816</v>
      </c>
      <c r="M533" s="25">
        <f t="shared" ca="1" si="17"/>
        <v>-5.9793811403274374E-2</v>
      </c>
    </row>
    <row r="534" spans="12:13">
      <c r="L534" s="7">
        <f t="shared" ca="1" si="16"/>
        <v>0.19892102223418029</v>
      </c>
      <c r="M534" s="25">
        <f t="shared" ca="1" si="17"/>
        <v>-4.7535117945549141E-2</v>
      </c>
    </row>
    <row r="535" spans="12:13">
      <c r="L535" s="7">
        <f t="shared" ca="1" si="16"/>
        <v>0.72445150406226966</v>
      </c>
      <c r="M535" s="25">
        <f t="shared" ca="1" si="17"/>
        <v>0.13581895335544847</v>
      </c>
    </row>
    <row r="536" spans="12:13">
      <c r="L536" s="7">
        <f t="shared" ca="1" si="16"/>
        <v>0.9169460018618949</v>
      </c>
      <c r="M536" s="25">
        <f t="shared" ca="1" si="17"/>
        <v>0.23613230838754104</v>
      </c>
    </row>
    <row r="537" spans="12:13">
      <c r="L537" s="7">
        <f t="shared" ca="1" si="16"/>
        <v>0.56946712767576668</v>
      </c>
      <c r="M537" s="25">
        <f t="shared" ca="1" si="17"/>
        <v>8.2260151041098212E-2</v>
      </c>
    </row>
    <row r="538" spans="12:13">
      <c r="L538" s="7">
        <f t="shared" ca="1" si="16"/>
        <v>0.46455224822586416</v>
      </c>
      <c r="M538" s="25">
        <f t="shared" ca="1" si="17"/>
        <v>4.8683881223264572E-2</v>
      </c>
    </row>
    <row r="539" spans="12:13">
      <c r="L539" s="7">
        <f t="shared" ca="1" si="16"/>
        <v>0.7044428231543991</v>
      </c>
      <c r="M539" s="25">
        <f t="shared" ca="1" si="17"/>
        <v>0.12832818638080673</v>
      </c>
    </row>
    <row r="540" spans="12:13">
      <c r="L540" s="7">
        <f t="shared" ca="1" si="16"/>
        <v>0.99229635394884341</v>
      </c>
      <c r="M540" s="25">
        <f t="shared" ca="1" si="17"/>
        <v>0.36813346150612719</v>
      </c>
    </row>
    <row r="541" spans="12:13">
      <c r="L541" s="7">
        <f t="shared" ca="1" si="16"/>
        <v>0.23503721562783375</v>
      </c>
      <c r="M541" s="25">
        <f t="shared" ca="1" si="17"/>
        <v>-3.1875275188447988E-2</v>
      </c>
    </row>
    <row r="542" spans="12:13">
      <c r="L542" s="7">
        <f t="shared" ca="1" si="16"/>
        <v>0.87412497133081224</v>
      </c>
      <c r="M542" s="25">
        <f t="shared" ca="1" si="17"/>
        <v>0.20577132942218301</v>
      </c>
    </row>
    <row r="543" spans="12:13">
      <c r="L543" s="7">
        <f t="shared" ca="1" si="16"/>
        <v>0.68130567648278839</v>
      </c>
      <c r="M543" s="25">
        <f t="shared" ca="1" si="17"/>
        <v>0.11995045784171193</v>
      </c>
    </row>
    <row r="544" spans="12:13">
      <c r="L544" s="7">
        <f t="shared" ca="1" si="16"/>
        <v>0.70046174554209129</v>
      </c>
      <c r="M544" s="25">
        <f t="shared" ca="1" si="17"/>
        <v>0.12686642920930524</v>
      </c>
    </row>
    <row r="545" spans="12:13">
      <c r="L545" s="7">
        <f t="shared" ca="1" si="16"/>
        <v>0.75008155798092224</v>
      </c>
      <c r="M545" s="25">
        <f t="shared" ca="1" si="17"/>
        <v>0.14581965935827534</v>
      </c>
    </row>
    <row r="546" spans="12:13">
      <c r="L546" s="7">
        <f t="shared" ca="1" si="16"/>
        <v>0.21932375969935181</v>
      </c>
      <c r="M546" s="25">
        <f t="shared" ca="1" si="17"/>
        <v>-3.850446131404453E-2</v>
      </c>
    </row>
    <row r="547" spans="12:13">
      <c r="L547" s="7">
        <f t="shared" ca="1" si="16"/>
        <v>0.43204138556585181</v>
      </c>
      <c r="M547" s="25">
        <f t="shared" ca="1" si="17"/>
        <v>3.8228042372884685E-2</v>
      </c>
    </row>
    <row r="548" spans="12:13">
      <c r="L548" s="7">
        <f t="shared" ca="1" si="16"/>
        <v>0.34444432134694458</v>
      </c>
      <c r="M548" s="25">
        <f t="shared" ca="1" si="17"/>
        <v>9.0785327212220893E-3</v>
      </c>
    </row>
    <row r="549" spans="12:13">
      <c r="L549" s="7">
        <f t="shared" ca="1" si="16"/>
        <v>0.21905584402154243</v>
      </c>
      <c r="M549" s="25">
        <f t="shared" ca="1" si="17"/>
        <v>-3.8619789537140445E-2</v>
      </c>
    </row>
    <row r="550" spans="12:13">
      <c r="L550" s="7">
        <f t="shared" ca="1" si="16"/>
        <v>0.44820750620130045</v>
      </c>
      <c r="M550" s="25">
        <f t="shared" ca="1" si="17"/>
        <v>4.3441216307201561E-2</v>
      </c>
    </row>
    <row r="551" spans="12:13">
      <c r="L551" s="7">
        <f t="shared" ca="1" si="16"/>
        <v>0.84528706444474666</v>
      </c>
      <c r="M551" s="25">
        <f t="shared" ca="1" si="17"/>
        <v>0.18927739351654144</v>
      </c>
    </row>
    <row r="552" spans="12:13">
      <c r="L552" s="7">
        <f t="shared" ca="1" si="16"/>
        <v>0.52410785692487838</v>
      </c>
      <c r="M552" s="25">
        <f t="shared" ca="1" si="17"/>
        <v>6.769058385524844E-2</v>
      </c>
    </row>
    <row r="553" spans="12:13">
      <c r="L553" s="7">
        <f t="shared" ca="1" si="16"/>
        <v>0.32732382253593506</v>
      </c>
      <c r="M553" s="25">
        <f t="shared" ca="1" si="17"/>
        <v>3.1068936248706408E-3</v>
      </c>
    </row>
    <row r="554" spans="12:13">
      <c r="L554" s="7">
        <f t="shared" ca="1" si="16"/>
        <v>0.12645763826536294</v>
      </c>
      <c r="M554" s="25">
        <f t="shared" ca="1" si="17"/>
        <v>-8.5413684945344487E-2</v>
      </c>
    </row>
    <row r="555" spans="12:13">
      <c r="L555" s="7">
        <f t="shared" ca="1" si="16"/>
        <v>0.50355928333389333</v>
      </c>
      <c r="M555" s="25">
        <f t="shared" ca="1" si="17"/>
        <v>6.1134761130862268E-2</v>
      </c>
    </row>
    <row r="556" spans="12:13">
      <c r="L556" s="7">
        <f t="shared" ca="1" si="16"/>
        <v>0.13943305037383713</v>
      </c>
      <c r="M556" s="25">
        <f t="shared" ca="1" si="17"/>
        <v>-7.772809566489744E-2</v>
      </c>
    </row>
    <row r="557" spans="12:13">
      <c r="L557" s="7">
        <f t="shared" ca="1" si="16"/>
        <v>0.52614685068308675</v>
      </c>
      <c r="M557" s="25">
        <f t="shared" ca="1" si="17"/>
        <v>6.8341934863551779E-2</v>
      </c>
    </row>
    <row r="558" spans="12:13">
      <c r="L558" s="7">
        <f t="shared" ca="1" si="16"/>
        <v>0.1815370296005655</v>
      </c>
      <c r="M558" s="25">
        <f t="shared" ca="1" si="17"/>
        <v>-5.5680441657302626E-2</v>
      </c>
    </row>
    <row r="559" spans="12:13">
      <c r="L559" s="7">
        <f t="shared" ca="1" si="16"/>
        <v>0.55704834416118376</v>
      </c>
      <c r="M559" s="25">
        <f t="shared" ca="1" si="17"/>
        <v>7.8250191849649306E-2</v>
      </c>
    </row>
    <row r="560" spans="12:13">
      <c r="L560" s="7">
        <f t="shared" ca="1" si="16"/>
        <v>8.4828737109225338E-2</v>
      </c>
      <c r="M560" s="25">
        <f t="shared" ca="1" si="17"/>
        <v>-0.11466796955591291</v>
      </c>
    </row>
    <row r="561" spans="12:13">
      <c r="L561" s="7">
        <f t="shared" ca="1" si="16"/>
        <v>0.23245462587004162</v>
      </c>
      <c r="M561" s="25">
        <f t="shared" ca="1" si="17"/>
        <v>-3.2947351831661517E-2</v>
      </c>
    </row>
    <row r="562" spans="12:13">
      <c r="L562" s="7">
        <f t="shared" ca="1" si="16"/>
        <v>0.78633052623806987</v>
      </c>
      <c r="M562" s="25">
        <f t="shared" ca="1" si="17"/>
        <v>0.16095593334236707</v>
      </c>
    </row>
    <row r="563" spans="12:13">
      <c r="L563" s="7">
        <f t="shared" ca="1" si="16"/>
        <v>0.98036853407896396</v>
      </c>
      <c r="M563" s="25">
        <f t="shared" ca="1" si="17"/>
        <v>0.32218799648029883</v>
      </c>
    </row>
    <row r="564" spans="12:13">
      <c r="L564" s="7">
        <f t="shared" ca="1" si="16"/>
        <v>0.77161493468264175</v>
      </c>
      <c r="M564" s="25">
        <f t="shared" ca="1" si="17"/>
        <v>0.15465024306553746</v>
      </c>
    </row>
    <row r="565" spans="12:13">
      <c r="L565" s="7">
        <f t="shared" ca="1" si="16"/>
        <v>0.84648152639872809</v>
      </c>
      <c r="M565" s="25">
        <f t="shared" ca="1" si="17"/>
        <v>0.189917364928015</v>
      </c>
    </row>
    <row r="566" spans="12:13">
      <c r="L566" s="7">
        <f t="shared" ca="1" si="16"/>
        <v>0.64704536239972887</v>
      </c>
      <c r="M566" s="25">
        <f t="shared" ca="1" si="17"/>
        <v>0.10799512446814052</v>
      </c>
    </row>
    <row r="567" spans="12:13">
      <c r="L567" s="7">
        <f t="shared" ca="1" si="16"/>
        <v>0.21331656229109464</v>
      </c>
      <c r="M567" s="25">
        <f t="shared" ca="1" si="17"/>
        <v>-4.1110182740480117E-2</v>
      </c>
    </row>
    <row r="568" spans="12:13">
      <c r="L568" s="7">
        <f t="shared" ca="1" si="16"/>
        <v>0.2105221720562539</v>
      </c>
      <c r="M568" s="25">
        <f t="shared" ca="1" si="17"/>
        <v>-4.2336843725275394E-2</v>
      </c>
    </row>
    <row r="569" spans="12:13">
      <c r="L569" s="7">
        <f t="shared" ca="1" si="16"/>
        <v>0.55232419067638894</v>
      </c>
      <c r="M569" s="25">
        <f t="shared" ca="1" si="17"/>
        <v>7.6729753323122818E-2</v>
      </c>
    </row>
    <row r="570" spans="12:13">
      <c r="L570" s="7">
        <f t="shared" ca="1" si="16"/>
        <v>0.11863517868845797</v>
      </c>
      <c r="M570" s="25">
        <f t="shared" ca="1" si="17"/>
        <v>-9.0315512236551015E-2</v>
      </c>
    </row>
    <row r="571" spans="12:13">
      <c r="L571" s="7">
        <f t="shared" ca="1" si="16"/>
        <v>0.23056954049855483</v>
      </c>
      <c r="M571" s="25">
        <f t="shared" ca="1" si="17"/>
        <v>-3.373406880947373E-2</v>
      </c>
    </row>
    <row r="572" spans="12:13">
      <c r="L572" s="7">
        <f t="shared" ca="1" si="16"/>
        <v>0.73858957099175604</v>
      </c>
      <c r="M572" s="25">
        <f t="shared" ca="1" si="17"/>
        <v>0.14127354801071043</v>
      </c>
    </row>
    <row r="573" spans="12:13">
      <c r="L573" s="7">
        <f t="shared" ca="1" si="16"/>
        <v>0.28641904848355304</v>
      </c>
      <c r="M573" s="25">
        <f t="shared" ca="1" si="17"/>
        <v>-1.1718349893026572E-2</v>
      </c>
    </row>
    <row r="574" spans="12:13">
      <c r="L574" s="7">
        <f t="shared" ca="1" si="16"/>
        <v>0.4114130111984482</v>
      </c>
      <c r="M574" s="25">
        <f t="shared" ca="1" si="17"/>
        <v>3.1521116773912256E-2</v>
      </c>
    </row>
    <row r="575" spans="12:13">
      <c r="L575" s="7">
        <f t="shared" ca="1" si="16"/>
        <v>0.32543194254926022</v>
      </c>
      <c r="M575" s="25">
        <f t="shared" ca="1" si="17"/>
        <v>2.4394871057547007E-3</v>
      </c>
    </row>
    <row r="576" spans="12:13">
      <c r="L576" s="7">
        <f t="shared" ca="1" si="16"/>
        <v>0.74711331320874041</v>
      </c>
      <c r="M576" s="25">
        <f t="shared" ca="1" si="17"/>
        <v>0.14463514520219015</v>
      </c>
    </row>
    <row r="577" spans="12:13">
      <c r="L577" s="7">
        <f t="shared" ca="1" si="16"/>
        <v>0.94533859442383883</v>
      </c>
      <c r="M577" s="25">
        <f t="shared" ca="1" si="17"/>
        <v>0.2636590918088203</v>
      </c>
    </row>
    <row r="578" spans="12:13">
      <c r="L578" s="7">
        <f t="shared" ca="1" si="16"/>
        <v>0.90589421083180466</v>
      </c>
      <c r="M578" s="25">
        <f t="shared" ca="1" si="17"/>
        <v>0.2273652068846109</v>
      </c>
    </row>
    <row r="579" spans="12:13">
      <c r="L579" s="7">
        <f t="shared" ref="L579:L642" ca="1" si="18">RAND()</f>
        <v>0.72816306452408974</v>
      </c>
      <c r="M579" s="25">
        <f t="shared" ca="1" si="17"/>
        <v>0.13723705909834233</v>
      </c>
    </row>
    <row r="580" spans="12:13">
      <c r="L580" s="7">
        <f t="shared" ca="1" si="18"/>
        <v>0.41404861369392243</v>
      </c>
      <c r="M580" s="25">
        <f t="shared" ca="1" si="17"/>
        <v>3.2382065285390262E-2</v>
      </c>
    </row>
    <row r="581" spans="12:13">
      <c r="L581" s="7">
        <f t="shared" ca="1" si="18"/>
        <v>0.86726768859968151</v>
      </c>
      <c r="M581" s="25">
        <f t="shared" ca="1" si="17"/>
        <v>0.20163248682207086</v>
      </c>
    </row>
    <row r="582" spans="12:13">
      <c r="L582" s="7">
        <f t="shared" ca="1" si="18"/>
        <v>0.26216403438852409</v>
      </c>
      <c r="M582" s="25">
        <f t="shared" ca="1" si="17"/>
        <v>-2.0979088297065643E-2</v>
      </c>
    </row>
    <row r="583" spans="12:13">
      <c r="L583" s="7">
        <f t="shared" ca="1" si="18"/>
        <v>0.71224100714500149</v>
      </c>
      <c r="M583" s="25">
        <f t="shared" ref="M583:M646" ca="1" si="19">NORMINV(L583,$B$2,$B$3)</f>
        <v>0.13121810139733148</v>
      </c>
    </row>
    <row r="584" spans="12:13">
      <c r="L584" s="7">
        <f t="shared" ca="1" si="18"/>
        <v>0.49253063098116789</v>
      </c>
      <c r="M584" s="25">
        <f t="shared" ca="1" si="19"/>
        <v>5.7618528324020327E-2</v>
      </c>
    </row>
    <row r="585" spans="12:13">
      <c r="L585" s="7">
        <f t="shared" ca="1" si="18"/>
        <v>0.23050115938612925</v>
      </c>
      <c r="M585" s="25">
        <f t="shared" ca="1" si="19"/>
        <v>-3.37626741504648E-2</v>
      </c>
    </row>
    <row r="586" spans="12:13">
      <c r="L586" s="7">
        <f t="shared" ca="1" si="18"/>
        <v>0.66418249231187965</v>
      </c>
      <c r="M586" s="25">
        <f t="shared" ca="1" si="19"/>
        <v>0.11391565046455801</v>
      </c>
    </row>
    <row r="587" spans="12:13">
      <c r="L587" s="7">
        <f t="shared" ca="1" si="18"/>
        <v>0.25617401447320876</v>
      </c>
      <c r="M587" s="25">
        <f t="shared" ca="1" si="19"/>
        <v>-2.3331803438481583E-2</v>
      </c>
    </row>
    <row r="588" spans="12:13">
      <c r="L588" s="7">
        <f t="shared" ca="1" si="18"/>
        <v>0.69566666220670315</v>
      </c>
      <c r="M588" s="25">
        <f t="shared" ca="1" si="19"/>
        <v>0.12511741745740448</v>
      </c>
    </row>
    <row r="589" spans="12:13">
      <c r="L589" s="7">
        <f t="shared" ca="1" si="18"/>
        <v>0.76601354668026367</v>
      </c>
      <c r="M589" s="25">
        <f t="shared" ca="1" si="19"/>
        <v>0.15231067272478452</v>
      </c>
    </row>
    <row r="590" spans="12:13">
      <c r="L590" s="7">
        <f t="shared" ca="1" si="18"/>
        <v>0.1342859432748279</v>
      </c>
      <c r="M590" s="25">
        <f t="shared" ca="1" si="19"/>
        <v>-8.0715394375774685E-2</v>
      </c>
    </row>
    <row r="591" spans="12:13">
      <c r="L591" s="7">
        <f t="shared" ca="1" si="18"/>
        <v>0.27157934735464784</v>
      </c>
      <c r="M591" s="25">
        <f t="shared" ca="1" si="19"/>
        <v>-1.7335833052005548E-2</v>
      </c>
    </row>
    <row r="592" spans="12:13">
      <c r="L592" s="7">
        <f t="shared" ca="1" si="18"/>
        <v>0.49499570731281162</v>
      </c>
      <c r="M592" s="25">
        <f t="shared" ca="1" si="19"/>
        <v>5.84045242009779E-2</v>
      </c>
    </row>
    <row r="593" spans="12:13">
      <c r="L593" s="7">
        <f t="shared" ca="1" si="18"/>
        <v>0.99729588860003693</v>
      </c>
      <c r="M593" s="25">
        <f t="shared" ca="1" si="19"/>
        <v>0.41379338829312384</v>
      </c>
    </row>
    <row r="594" spans="12:13">
      <c r="L594" s="7">
        <f t="shared" ca="1" si="18"/>
        <v>0.95857495758166522</v>
      </c>
      <c r="M594" s="25">
        <f t="shared" ca="1" si="19"/>
        <v>0.28059277991956438</v>
      </c>
    </row>
    <row r="595" spans="12:13">
      <c r="L595" s="7">
        <f t="shared" ca="1" si="18"/>
        <v>4.6429929189891861E-2</v>
      </c>
      <c r="M595" s="25">
        <f t="shared" ca="1" si="19"/>
        <v>-0.15373960300432746</v>
      </c>
    </row>
    <row r="596" spans="12:13">
      <c r="L596" s="7">
        <f t="shared" ca="1" si="18"/>
        <v>0.31703028213000373</v>
      </c>
      <c r="M596" s="25">
        <f t="shared" ca="1" si="19"/>
        <v>-5.4396198909934662E-4</v>
      </c>
    </row>
    <row r="597" spans="12:13">
      <c r="L597" s="7">
        <f t="shared" ca="1" si="18"/>
        <v>0.37778398688167625</v>
      </c>
      <c r="M597" s="25">
        <f t="shared" ca="1" si="19"/>
        <v>2.0405601871433449E-2</v>
      </c>
    </row>
    <row r="598" spans="12:13">
      <c r="L598" s="7">
        <f t="shared" ca="1" si="18"/>
        <v>0.9466687389534395</v>
      </c>
      <c r="M598" s="25">
        <f t="shared" ca="1" si="19"/>
        <v>0.26520228191000411</v>
      </c>
    </row>
    <row r="599" spans="12:13">
      <c r="L599" s="7">
        <f t="shared" ca="1" si="18"/>
        <v>0.26975137719804099</v>
      </c>
      <c r="M599" s="25">
        <f t="shared" ca="1" si="19"/>
        <v>-1.8038127547852209E-2</v>
      </c>
    </row>
    <row r="600" spans="12:13">
      <c r="L600" s="7">
        <f t="shared" ca="1" si="18"/>
        <v>0.63658560668947739</v>
      </c>
      <c r="M600" s="25">
        <f t="shared" ca="1" si="19"/>
        <v>0.10443275723511228</v>
      </c>
    </row>
    <row r="601" spans="12:13">
      <c r="L601" s="7">
        <f t="shared" ca="1" si="18"/>
        <v>6.6644679138663454E-2</v>
      </c>
      <c r="M601" s="25">
        <f t="shared" ca="1" si="19"/>
        <v>-0.13094177409725907</v>
      </c>
    </row>
    <row r="602" spans="12:13">
      <c r="L602" s="7">
        <f t="shared" ca="1" si="18"/>
        <v>0.69868863637327661</v>
      </c>
      <c r="M602" s="25">
        <f t="shared" ca="1" si="19"/>
        <v>0.12621822911738467</v>
      </c>
    </row>
    <row r="603" spans="12:13">
      <c r="L603" s="7">
        <f t="shared" ca="1" si="18"/>
        <v>0.55487779103546409</v>
      </c>
      <c r="M603" s="25">
        <f t="shared" ca="1" si="19"/>
        <v>7.7551302489417454E-2</v>
      </c>
    </row>
    <row r="604" spans="12:13">
      <c r="L604" s="7">
        <f t="shared" ca="1" si="18"/>
        <v>0.1889715759051418</v>
      </c>
      <c r="M604" s="25">
        <f t="shared" ca="1" si="19"/>
        <v>-5.2140712266921366E-2</v>
      </c>
    </row>
    <row r="605" spans="12:13">
      <c r="L605" s="7">
        <f t="shared" ca="1" si="18"/>
        <v>0.52963782522258829</v>
      </c>
      <c r="M605" s="25">
        <f t="shared" ca="1" si="19"/>
        <v>6.9457634805241447E-2</v>
      </c>
    </row>
    <row r="606" spans="12:13">
      <c r="L606" s="7">
        <f t="shared" ca="1" si="18"/>
        <v>0.40403183654259722</v>
      </c>
      <c r="M606" s="25">
        <f t="shared" ca="1" si="19"/>
        <v>2.910287977706669E-2</v>
      </c>
    </row>
    <row r="607" spans="12:13">
      <c r="L607" s="7">
        <f t="shared" ca="1" si="18"/>
        <v>0.41568241490975155</v>
      </c>
      <c r="M607" s="25">
        <f t="shared" ca="1" si="19"/>
        <v>3.2915127217121233E-2</v>
      </c>
    </row>
    <row r="608" spans="12:13">
      <c r="L608" s="7">
        <f t="shared" ca="1" si="18"/>
        <v>0.34599777577934943</v>
      </c>
      <c r="M608" s="25">
        <f t="shared" ca="1" si="19"/>
        <v>9.6146702197150574E-3</v>
      </c>
    </row>
    <row r="609" spans="12:13">
      <c r="L609" s="7">
        <f t="shared" ca="1" si="18"/>
        <v>0.58894532824175549</v>
      </c>
      <c r="M609" s="25">
        <f t="shared" ca="1" si="19"/>
        <v>8.859603869782863E-2</v>
      </c>
    </row>
    <row r="610" spans="12:13">
      <c r="L610" s="7">
        <f t="shared" ca="1" si="18"/>
        <v>0.46727481034093621</v>
      </c>
      <c r="M610" s="25">
        <f t="shared" ca="1" si="19"/>
        <v>4.9555053223796525E-2</v>
      </c>
    </row>
    <row r="611" spans="12:13">
      <c r="L611" s="7">
        <f t="shared" ca="1" si="18"/>
        <v>0.53832510065144157</v>
      </c>
      <c r="M611" s="25">
        <f t="shared" ca="1" si="19"/>
        <v>7.2237398068301151E-2</v>
      </c>
    </row>
    <row r="612" spans="12:13">
      <c r="L612" s="7">
        <f t="shared" ca="1" si="18"/>
        <v>0.18391083039867606</v>
      </c>
      <c r="M612" s="25">
        <f t="shared" ca="1" si="19"/>
        <v>-5.454059545333699E-2</v>
      </c>
    </row>
    <row r="613" spans="12:13">
      <c r="L613" s="7">
        <f t="shared" ca="1" si="18"/>
        <v>2.7389286826067338E-2</v>
      </c>
      <c r="M613" s="25">
        <f t="shared" ca="1" si="19"/>
        <v>-0.18428091507960534</v>
      </c>
    </row>
    <row r="614" spans="12:13">
      <c r="L614" s="7">
        <f t="shared" ca="1" si="18"/>
        <v>0.84954742209238721</v>
      </c>
      <c r="M614" s="25">
        <f t="shared" ca="1" si="19"/>
        <v>0.19157527383201123</v>
      </c>
    </row>
    <row r="615" spans="12:13">
      <c r="L615" s="7">
        <f t="shared" ca="1" si="18"/>
        <v>0.57515586322871526</v>
      </c>
      <c r="M615" s="25">
        <f t="shared" ca="1" si="19"/>
        <v>8.4104187277384085E-2</v>
      </c>
    </row>
    <row r="616" spans="12:13">
      <c r="L616" s="7">
        <f t="shared" ca="1" si="18"/>
        <v>0.51247252686155564</v>
      </c>
      <c r="M616" s="25">
        <f t="shared" ca="1" si="19"/>
        <v>6.3977052686158178E-2</v>
      </c>
    </row>
    <row r="617" spans="12:13">
      <c r="L617" s="7">
        <f t="shared" ca="1" si="18"/>
        <v>0.38948455967283191</v>
      </c>
      <c r="M617" s="25">
        <f t="shared" ca="1" si="19"/>
        <v>2.4303067720362358E-2</v>
      </c>
    </row>
    <row r="618" spans="12:13">
      <c r="L618" s="7">
        <f t="shared" ca="1" si="18"/>
        <v>0.23037793133184914</v>
      </c>
      <c r="M618" s="25">
        <f t="shared" ca="1" si="19"/>
        <v>-3.3814235166196402E-2</v>
      </c>
    </row>
    <row r="619" spans="12:13">
      <c r="L619" s="7">
        <f t="shared" ca="1" si="18"/>
        <v>0.60101780635451274</v>
      </c>
      <c r="M619" s="25">
        <f t="shared" ca="1" si="19"/>
        <v>9.2557900324870546E-2</v>
      </c>
    </row>
    <row r="620" spans="12:13">
      <c r="L620" s="7">
        <f t="shared" ca="1" si="18"/>
        <v>0.57024219972403911</v>
      </c>
      <c r="M620" s="25">
        <f t="shared" ca="1" si="19"/>
        <v>8.2511111297647877E-2</v>
      </c>
    </row>
    <row r="621" spans="12:13">
      <c r="L621" s="7">
        <f t="shared" ca="1" si="18"/>
        <v>0.81396097402410561</v>
      </c>
      <c r="M621" s="25">
        <f t="shared" ca="1" si="19"/>
        <v>0.17352644879360155</v>
      </c>
    </row>
    <row r="622" spans="12:13">
      <c r="L622" s="7">
        <f t="shared" ca="1" si="18"/>
        <v>9.6733637379189719E-2</v>
      </c>
      <c r="M622" s="25">
        <f t="shared" ca="1" si="19"/>
        <v>-0.10539404735024532</v>
      </c>
    </row>
    <row r="623" spans="12:13">
      <c r="L623" s="7">
        <f t="shared" ca="1" si="18"/>
        <v>0.33675192046570179</v>
      </c>
      <c r="M623" s="25">
        <f t="shared" ca="1" si="19"/>
        <v>6.4100812165039517E-3</v>
      </c>
    </row>
    <row r="624" spans="12:13">
      <c r="L624" s="7">
        <f t="shared" ca="1" si="18"/>
        <v>0.39011043043594007</v>
      </c>
      <c r="M624" s="25">
        <f t="shared" ca="1" si="19"/>
        <v>2.4510571769973885E-2</v>
      </c>
    </row>
    <row r="625" spans="12:13">
      <c r="L625" s="7">
        <f t="shared" ca="1" si="18"/>
        <v>0.45304602752633039</v>
      </c>
      <c r="M625" s="25">
        <f t="shared" ca="1" si="19"/>
        <v>4.4995730284177367E-2</v>
      </c>
    </row>
    <row r="626" spans="12:13">
      <c r="L626" s="7">
        <f t="shared" ca="1" si="18"/>
        <v>0.92716820245146292</v>
      </c>
      <c r="M626" s="25">
        <f t="shared" ca="1" si="19"/>
        <v>0.24506116732108071</v>
      </c>
    </row>
    <row r="627" spans="12:13">
      <c r="L627" s="7">
        <f t="shared" ca="1" si="18"/>
        <v>0.8889055893820853</v>
      </c>
      <c r="M627" s="25">
        <f t="shared" ca="1" si="19"/>
        <v>0.21526204062844576</v>
      </c>
    </row>
    <row r="628" spans="12:13">
      <c r="L628" s="7">
        <f t="shared" ca="1" si="18"/>
        <v>0.65836510410748827</v>
      </c>
      <c r="M628" s="25">
        <f t="shared" ca="1" si="19"/>
        <v>0.11189338345261515</v>
      </c>
    </row>
    <row r="629" spans="12:13">
      <c r="L629" s="7">
        <f t="shared" ca="1" si="18"/>
        <v>0.22509248073522914</v>
      </c>
      <c r="M629" s="25">
        <f t="shared" ca="1" si="19"/>
        <v>-3.6040523830234525E-2</v>
      </c>
    </row>
    <row r="630" spans="12:13">
      <c r="L630" s="7">
        <f t="shared" ca="1" si="18"/>
        <v>0.57733959228478315</v>
      </c>
      <c r="M630" s="25">
        <f t="shared" ca="1" si="19"/>
        <v>8.4813382369704385E-2</v>
      </c>
    </row>
    <row r="631" spans="12:13">
      <c r="L631" s="7">
        <f t="shared" ca="1" si="18"/>
        <v>0.61302969473864988</v>
      </c>
      <c r="M631" s="25">
        <f t="shared" ca="1" si="19"/>
        <v>9.6531484128086681E-2</v>
      </c>
    </row>
    <row r="632" spans="12:13">
      <c r="L632" s="7">
        <f t="shared" ca="1" si="18"/>
        <v>0.20449460744698744</v>
      </c>
      <c r="M632" s="25">
        <f t="shared" ca="1" si="19"/>
        <v>-4.5015800249611826E-2</v>
      </c>
    </row>
    <row r="633" spans="12:13">
      <c r="L633" s="7">
        <f t="shared" ca="1" si="18"/>
        <v>0.37626703898484715</v>
      </c>
      <c r="M633" s="25">
        <f t="shared" ca="1" si="19"/>
        <v>1.9897650724998293E-2</v>
      </c>
    </row>
    <row r="634" spans="12:13">
      <c r="L634" s="7">
        <f t="shared" ca="1" si="18"/>
        <v>0.43613903019686762</v>
      </c>
      <c r="M634" s="25">
        <f t="shared" ca="1" si="19"/>
        <v>3.9552548740710208E-2</v>
      </c>
    </row>
    <row r="635" spans="12:13">
      <c r="L635" s="7">
        <f t="shared" ca="1" si="18"/>
        <v>0.6479615608274808</v>
      </c>
      <c r="M635" s="25">
        <f t="shared" ca="1" si="19"/>
        <v>0.1083089219468929</v>
      </c>
    </row>
    <row r="636" spans="12:13">
      <c r="L636" s="7">
        <f t="shared" ca="1" si="18"/>
        <v>0.93805500593740332</v>
      </c>
      <c r="M636" s="25">
        <f t="shared" ca="1" si="19"/>
        <v>0.25569772539719532</v>
      </c>
    </row>
    <row r="637" spans="12:13">
      <c r="L637" s="7">
        <f t="shared" ca="1" si="18"/>
        <v>0.79214406228899537</v>
      </c>
      <c r="M637" s="25">
        <f t="shared" ca="1" si="19"/>
        <v>0.16351618774433047</v>
      </c>
    </row>
    <row r="638" spans="12:13">
      <c r="L638" s="7">
        <f t="shared" ca="1" si="18"/>
        <v>0.56331415497711912</v>
      </c>
      <c r="M638" s="25">
        <f t="shared" ca="1" si="19"/>
        <v>8.0270871721970324E-2</v>
      </c>
    </row>
    <row r="639" spans="12:13">
      <c r="L639" s="7">
        <f t="shared" ca="1" si="18"/>
        <v>0.43990271939331216</v>
      </c>
      <c r="M639" s="25">
        <f t="shared" ca="1" si="19"/>
        <v>4.0767154557870618E-2</v>
      </c>
    </row>
    <row r="640" spans="12:13">
      <c r="L640" s="7">
        <f t="shared" ca="1" si="18"/>
        <v>0.75587557948680517</v>
      </c>
      <c r="M640" s="25">
        <f t="shared" ca="1" si="19"/>
        <v>0.14815360008103556</v>
      </c>
    </row>
    <row r="641" spans="12:13">
      <c r="L641" s="7">
        <f t="shared" ca="1" si="18"/>
        <v>0.24242887877677421</v>
      </c>
      <c r="M641" s="25">
        <f t="shared" ca="1" si="19"/>
        <v>-2.8842213039723522E-2</v>
      </c>
    </row>
    <row r="642" spans="12:13">
      <c r="L642" s="7">
        <f t="shared" ca="1" si="18"/>
        <v>0.47715094213836384</v>
      </c>
      <c r="M642" s="25">
        <f t="shared" ca="1" si="19"/>
        <v>5.2711434319521112E-2</v>
      </c>
    </row>
    <row r="643" spans="12:13">
      <c r="L643" s="7">
        <f t="shared" ref="L643:L706" ca="1" si="20">RAND()</f>
        <v>0.2049958666688616</v>
      </c>
      <c r="M643" s="25">
        <f t="shared" ca="1" si="19"/>
        <v>-4.4791246936186802E-2</v>
      </c>
    </row>
    <row r="644" spans="12:13">
      <c r="L644" s="7">
        <f t="shared" ca="1" si="20"/>
        <v>0.70349834436909831</v>
      </c>
      <c r="M644" s="25">
        <f t="shared" ca="1" si="19"/>
        <v>0.12798058594544717</v>
      </c>
    </row>
    <row r="645" spans="12:13">
      <c r="L645" s="7">
        <f t="shared" ca="1" si="20"/>
        <v>0.20321299455043429</v>
      </c>
      <c r="M645" s="25">
        <f t="shared" ca="1" si="19"/>
        <v>-4.559142968471129E-2</v>
      </c>
    </row>
    <row r="646" spans="12:13">
      <c r="L646" s="7">
        <f t="shared" ca="1" si="20"/>
        <v>0.11708642393513791</v>
      </c>
      <c r="M646" s="25">
        <f t="shared" ca="1" si="19"/>
        <v>-9.1312826379549711E-2</v>
      </c>
    </row>
    <row r="647" spans="12:13">
      <c r="L647" s="7">
        <f t="shared" ca="1" si="20"/>
        <v>0.23131516228187898</v>
      </c>
      <c r="M647" s="25">
        <f t="shared" ref="M647:M710" ca="1" si="21">NORMINV(L647,$B$2,$B$3)</f>
        <v>-3.3422465639225199E-2</v>
      </c>
    </row>
    <row r="648" spans="12:13">
      <c r="L648" s="7">
        <f t="shared" ca="1" si="20"/>
        <v>0.48890318766025953</v>
      </c>
      <c r="M648" s="25">
        <f t="shared" ca="1" si="21"/>
        <v>5.6461734770030012E-2</v>
      </c>
    </row>
    <row r="649" spans="12:13">
      <c r="L649" s="7">
        <f t="shared" ca="1" si="20"/>
        <v>0.94978014451477355</v>
      </c>
      <c r="M649" s="25">
        <f t="shared" ca="1" si="21"/>
        <v>0.26893501604637238</v>
      </c>
    </row>
    <row r="650" spans="12:13">
      <c r="L650" s="7">
        <f t="shared" ca="1" si="20"/>
        <v>0.19951148278146336</v>
      </c>
      <c r="M650" s="25">
        <f t="shared" ca="1" si="21"/>
        <v>-4.726623425048164E-2</v>
      </c>
    </row>
    <row r="651" spans="12:13">
      <c r="L651" s="7">
        <f t="shared" ca="1" si="20"/>
        <v>0.75628948016821929</v>
      </c>
      <c r="M651" s="25">
        <f t="shared" ca="1" si="21"/>
        <v>0.14832145917548123</v>
      </c>
    </row>
    <row r="652" spans="12:13">
      <c r="L652" s="7">
        <f t="shared" ca="1" si="20"/>
        <v>0.91139181587643736</v>
      </c>
      <c r="M652" s="25">
        <f t="shared" ca="1" si="21"/>
        <v>0.23162440043522686</v>
      </c>
    </row>
    <row r="653" spans="12:13">
      <c r="L653" s="7">
        <f t="shared" ca="1" si="20"/>
        <v>0.17854596245426124</v>
      </c>
      <c r="M653" s="25">
        <f t="shared" ca="1" si="21"/>
        <v>-5.7130054170092329E-2</v>
      </c>
    </row>
    <row r="654" spans="12:13">
      <c r="L654" s="7">
        <f t="shared" ca="1" si="20"/>
        <v>0.34508498340669269</v>
      </c>
      <c r="M654" s="25">
        <f t="shared" ca="1" si="21"/>
        <v>9.2997509471823211E-3</v>
      </c>
    </row>
    <row r="655" spans="12:13">
      <c r="L655" s="7">
        <f t="shared" ca="1" si="20"/>
        <v>5.1648672403312834E-2</v>
      </c>
      <c r="M655" s="25">
        <f t="shared" ca="1" si="21"/>
        <v>-0.1471986966271947</v>
      </c>
    </row>
    <row r="656" spans="12:13">
      <c r="L656" s="7">
        <f t="shared" ca="1" si="20"/>
        <v>0.40485258059561369</v>
      </c>
      <c r="M656" s="25">
        <f t="shared" ca="1" si="21"/>
        <v>2.9372310327627525E-2</v>
      </c>
    </row>
    <row r="657" spans="12:13">
      <c r="L657" s="7">
        <f t="shared" ca="1" si="20"/>
        <v>5.0239759737812806E-2</v>
      </c>
      <c r="M657" s="25">
        <f t="shared" ca="1" si="21"/>
        <v>-0.14891055947544121</v>
      </c>
    </row>
    <row r="658" spans="12:13">
      <c r="L658" s="7">
        <f t="shared" ca="1" si="20"/>
        <v>6.6550289130199447E-2</v>
      </c>
      <c r="M658" s="25">
        <f t="shared" ca="1" si="21"/>
        <v>-0.13103469216695765</v>
      </c>
    </row>
    <row r="659" spans="12:13">
      <c r="L659" s="7">
        <f t="shared" ca="1" si="20"/>
        <v>3.4623204443050337E-2</v>
      </c>
      <c r="M659" s="25">
        <f t="shared" ca="1" si="21"/>
        <v>-0.17107629602341062</v>
      </c>
    </row>
    <row r="660" spans="12:13">
      <c r="L660" s="7">
        <f t="shared" ca="1" si="20"/>
        <v>0.52199995879577599</v>
      </c>
      <c r="M660" s="25">
        <f t="shared" ca="1" si="21"/>
        <v>6.7017433300375628E-2</v>
      </c>
    </row>
    <row r="661" spans="12:13">
      <c r="L661" s="7">
        <f t="shared" ca="1" si="20"/>
        <v>0.32330722770630349</v>
      </c>
      <c r="M661" s="25">
        <f t="shared" ca="1" si="21"/>
        <v>1.6880471256574062E-3</v>
      </c>
    </row>
    <row r="662" spans="12:13">
      <c r="L662" s="7">
        <f t="shared" ca="1" si="20"/>
        <v>0.3017515733456041</v>
      </c>
      <c r="M662" s="25">
        <f t="shared" ca="1" si="21"/>
        <v>-6.0575673202711983E-3</v>
      </c>
    </row>
    <row r="663" spans="12:13">
      <c r="L663" s="7">
        <f t="shared" ca="1" si="20"/>
        <v>0.72298755354162336</v>
      </c>
      <c r="M663" s="25">
        <f t="shared" ca="1" si="21"/>
        <v>0.13526220152879653</v>
      </c>
    </row>
    <row r="664" spans="12:13">
      <c r="L664" s="7">
        <f t="shared" ca="1" si="20"/>
        <v>1.586227766423598E-2</v>
      </c>
      <c r="M664" s="25">
        <f t="shared" ca="1" si="21"/>
        <v>-0.21318257093131016</v>
      </c>
    </row>
    <row r="665" spans="12:13">
      <c r="L665" s="7">
        <f t="shared" ca="1" si="20"/>
        <v>0.76579972907922356</v>
      </c>
      <c r="M665" s="25">
        <f t="shared" ca="1" si="21"/>
        <v>0.15222198697428591</v>
      </c>
    </row>
    <row r="666" spans="12:13">
      <c r="L666" s="7">
        <f t="shared" ca="1" si="20"/>
        <v>0.59669875930960536</v>
      </c>
      <c r="M666" s="25">
        <f t="shared" ca="1" si="21"/>
        <v>9.1137073946680011E-2</v>
      </c>
    </row>
    <row r="667" spans="12:13">
      <c r="L667" s="7">
        <f t="shared" ca="1" si="20"/>
        <v>0.59414567170938937</v>
      </c>
      <c r="M667" s="25">
        <f t="shared" ca="1" si="21"/>
        <v>9.0299025995657173E-2</v>
      </c>
    </row>
    <row r="668" spans="12:13">
      <c r="L668" s="7">
        <f t="shared" ca="1" si="20"/>
        <v>0.1260947612875587</v>
      </c>
      <c r="M668" s="25">
        <f t="shared" ca="1" si="21"/>
        <v>-8.5636307680584861E-2</v>
      </c>
    </row>
    <row r="669" spans="12:13">
      <c r="L669" s="7">
        <f t="shared" ca="1" si="20"/>
        <v>0.97552687311231545</v>
      </c>
      <c r="M669" s="25">
        <f t="shared" ca="1" si="21"/>
        <v>0.31044077784174712</v>
      </c>
    </row>
    <row r="670" spans="12:13">
      <c r="L670" s="7">
        <f t="shared" ca="1" si="20"/>
        <v>0.49052352714056424</v>
      </c>
      <c r="M670" s="25">
        <f t="shared" ca="1" si="21"/>
        <v>5.6978492337553345E-2</v>
      </c>
    </row>
    <row r="671" spans="12:13">
      <c r="L671" s="7">
        <f t="shared" ca="1" si="20"/>
        <v>0.23980507871489665</v>
      </c>
      <c r="M671" s="25">
        <f t="shared" ca="1" si="21"/>
        <v>-2.9912988124995502E-2</v>
      </c>
    </row>
    <row r="672" spans="12:13">
      <c r="L672" s="7">
        <f t="shared" ca="1" si="20"/>
        <v>0.33285125601402621</v>
      </c>
      <c r="M672" s="25">
        <f t="shared" ca="1" si="21"/>
        <v>5.0479692034481952E-3</v>
      </c>
    </row>
    <row r="673" spans="12:13">
      <c r="L673" s="7">
        <f t="shared" ca="1" si="20"/>
        <v>0.85888055367886751</v>
      </c>
      <c r="M673" s="25">
        <f t="shared" ca="1" si="21"/>
        <v>0.19676571279219773</v>
      </c>
    </row>
    <row r="674" spans="12:13">
      <c r="L674" s="7">
        <f t="shared" ca="1" si="20"/>
        <v>0.86449697210580256</v>
      </c>
      <c r="M674" s="25">
        <f t="shared" ca="1" si="21"/>
        <v>0.2000020404826352</v>
      </c>
    </row>
    <row r="675" spans="12:13">
      <c r="L675" s="7">
        <f t="shared" ca="1" si="20"/>
        <v>0.52727814010254292</v>
      </c>
      <c r="M675" s="25">
        <f t="shared" ca="1" si="21"/>
        <v>6.8703415484969541E-2</v>
      </c>
    </row>
    <row r="676" spans="12:13">
      <c r="L676" s="7">
        <f t="shared" ca="1" si="20"/>
        <v>0.50777527831490432</v>
      </c>
      <c r="M676" s="25">
        <f t="shared" ca="1" si="21"/>
        <v>6.2479017367913503E-2</v>
      </c>
    </row>
    <row r="677" spans="12:13">
      <c r="L677" s="7">
        <f t="shared" ca="1" si="20"/>
        <v>0.26759733192944446</v>
      </c>
      <c r="M677" s="25">
        <f t="shared" ca="1" si="21"/>
        <v>-1.8868765141553195E-2</v>
      </c>
    </row>
    <row r="678" spans="12:13">
      <c r="L678" s="7">
        <f t="shared" ca="1" si="20"/>
        <v>0.92653748334072128</v>
      </c>
      <c r="M678" s="25">
        <f t="shared" ca="1" si="21"/>
        <v>0.24448352772647639</v>
      </c>
    </row>
    <row r="679" spans="12:13">
      <c r="L679" s="7">
        <f t="shared" ca="1" si="20"/>
        <v>2.4396988096578309E-2</v>
      </c>
      <c r="M679" s="25">
        <f t="shared" ca="1" si="21"/>
        <v>-0.19060967884055557</v>
      </c>
    </row>
    <row r="680" spans="12:13">
      <c r="L680" s="7">
        <f t="shared" ca="1" si="20"/>
        <v>0.27491110635851312</v>
      </c>
      <c r="M680" s="25">
        <f t="shared" ca="1" si="21"/>
        <v>-1.6061811675954996E-2</v>
      </c>
    </row>
    <row r="681" spans="12:13">
      <c r="L681" s="7">
        <f t="shared" ca="1" si="20"/>
        <v>0.88919046462399387</v>
      </c>
      <c r="M681" s="25">
        <f t="shared" ca="1" si="21"/>
        <v>0.21545354475369136</v>
      </c>
    </row>
    <row r="682" spans="12:13">
      <c r="L682" s="7">
        <f t="shared" ca="1" si="20"/>
        <v>0.37982001947042465</v>
      </c>
      <c r="M682" s="25">
        <f t="shared" ca="1" si="21"/>
        <v>2.1086379233621541E-2</v>
      </c>
    </row>
    <row r="683" spans="12:13">
      <c r="L683" s="7">
        <f t="shared" ca="1" si="20"/>
        <v>0.4175239064164572</v>
      </c>
      <c r="M683" s="25">
        <f t="shared" ca="1" si="21"/>
        <v>3.3515383162806361E-2</v>
      </c>
    </row>
    <row r="684" spans="12:13">
      <c r="L684" s="7">
        <f t="shared" ca="1" si="20"/>
        <v>0.15713892491574544</v>
      </c>
      <c r="M684" s="25">
        <f t="shared" ca="1" si="21"/>
        <v>-6.798756353696167E-2</v>
      </c>
    </row>
    <row r="685" spans="12:13">
      <c r="L685" s="7">
        <f t="shared" ca="1" si="20"/>
        <v>0.3922130106607935</v>
      </c>
      <c r="M685" s="25">
        <f t="shared" ca="1" si="21"/>
        <v>2.5206983075803782E-2</v>
      </c>
    </row>
    <row r="686" spans="12:13">
      <c r="L686" s="7">
        <f t="shared" ca="1" si="20"/>
        <v>0.29384319803016867</v>
      </c>
      <c r="M686" s="25">
        <f t="shared" ca="1" si="21"/>
        <v>-8.9602973060946833E-3</v>
      </c>
    </row>
    <row r="687" spans="12:13">
      <c r="L687" s="7">
        <f t="shared" ca="1" si="20"/>
        <v>0.83917547505546486</v>
      </c>
      <c r="M687" s="25">
        <f t="shared" ca="1" si="21"/>
        <v>0.18605283987455953</v>
      </c>
    </row>
    <row r="688" spans="12:13">
      <c r="L688" s="7">
        <f t="shared" ca="1" si="20"/>
        <v>0.65132727857156802</v>
      </c>
      <c r="M688" s="25">
        <f t="shared" ca="1" si="21"/>
        <v>0.10946422412609351</v>
      </c>
    </row>
    <row r="689" spans="12:13">
      <c r="L689" s="7">
        <f t="shared" ca="1" si="20"/>
        <v>0.33611003460879008</v>
      </c>
      <c r="M689" s="25">
        <f t="shared" ca="1" si="21"/>
        <v>6.1863609044031029E-3</v>
      </c>
    </row>
    <row r="690" spans="12:13">
      <c r="L690" s="7">
        <f t="shared" ca="1" si="20"/>
        <v>0.2352852692298617</v>
      </c>
      <c r="M690" s="25">
        <f t="shared" ca="1" si="21"/>
        <v>-3.1772647915279159E-2</v>
      </c>
    </row>
    <row r="691" spans="12:13">
      <c r="L691" s="7">
        <f t="shared" ca="1" si="20"/>
        <v>0.26648675351498685</v>
      </c>
      <c r="M691" s="25">
        <f t="shared" ca="1" si="21"/>
        <v>-1.9298339257712807E-2</v>
      </c>
    </row>
    <row r="692" spans="12:13">
      <c r="L692" s="7">
        <f t="shared" ca="1" si="20"/>
        <v>0.13898311769012062</v>
      </c>
      <c r="M692" s="25">
        <f t="shared" ca="1" si="21"/>
        <v>-7.7986196584770712E-2</v>
      </c>
    </row>
    <row r="693" spans="12:13">
      <c r="L693" s="7">
        <f t="shared" ca="1" si="20"/>
        <v>0.31486767606963428</v>
      </c>
      <c r="M693" s="25">
        <f t="shared" ca="1" si="21"/>
        <v>-1.3172635629872115E-3</v>
      </c>
    </row>
    <row r="694" spans="12:13">
      <c r="L694" s="7">
        <f t="shared" ca="1" si="20"/>
        <v>1.5699110738736977E-2</v>
      </c>
      <c r="M694" s="25">
        <f t="shared" ca="1" si="21"/>
        <v>-0.21370721125318765</v>
      </c>
    </row>
    <row r="695" spans="12:13">
      <c r="L695" s="7">
        <f t="shared" ca="1" si="20"/>
        <v>0.84391162846918644</v>
      </c>
      <c r="M695" s="25">
        <f t="shared" ca="1" si="21"/>
        <v>0.18854449024991796</v>
      </c>
    </row>
    <row r="696" spans="12:13">
      <c r="L696" s="7">
        <f t="shared" ca="1" si="20"/>
        <v>0.48556852873170164</v>
      </c>
      <c r="M696" s="25">
        <f t="shared" ca="1" si="21"/>
        <v>5.5398054307948905E-2</v>
      </c>
    </row>
    <row r="697" spans="12:13">
      <c r="L697" s="7">
        <f t="shared" ca="1" si="20"/>
        <v>0.2472091185713029</v>
      </c>
      <c r="M697" s="25">
        <f t="shared" ca="1" si="21"/>
        <v>-2.6907381836998867E-2</v>
      </c>
    </row>
    <row r="698" spans="12:13">
      <c r="L698" s="7">
        <f t="shared" ca="1" si="20"/>
        <v>0.14036969556953593</v>
      </c>
      <c r="M698" s="25">
        <f t="shared" ca="1" si="21"/>
        <v>-7.7192606549936593E-2</v>
      </c>
    </row>
    <row r="699" spans="12:13">
      <c r="L699" s="7">
        <f t="shared" ca="1" si="20"/>
        <v>0.40919968356706016</v>
      </c>
      <c r="M699" s="25">
        <f t="shared" ca="1" si="21"/>
        <v>3.0797101181952086E-2</v>
      </c>
    </row>
    <row r="700" spans="12:13">
      <c r="L700" s="7">
        <f t="shared" ca="1" si="20"/>
        <v>0.63744319059590748</v>
      </c>
      <c r="M700" s="25">
        <f t="shared" ca="1" si="21"/>
        <v>0.10472348592895073</v>
      </c>
    </row>
    <row r="701" spans="12:13">
      <c r="L701" s="7">
        <f t="shared" ca="1" si="20"/>
        <v>0.89078913306487073</v>
      </c>
      <c r="M701" s="25">
        <f t="shared" ca="1" si="21"/>
        <v>0.2165348316453882</v>
      </c>
    </row>
    <row r="702" spans="12:13">
      <c r="L702" s="7">
        <f t="shared" ca="1" si="20"/>
        <v>0.12267861331916829</v>
      </c>
      <c r="M702" s="25">
        <f t="shared" ca="1" si="21"/>
        <v>-8.775435604357848E-2</v>
      </c>
    </row>
    <row r="703" spans="12:13">
      <c r="L703" s="7">
        <f t="shared" ca="1" si="20"/>
        <v>0.15613997463893736</v>
      </c>
      <c r="M703" s="25">
        <f t="shared" ca="1" si="21"/>
        <v>-6.8517076501269841E-2</v>
      </c>
    </row>
    <row r="704" spans="12:13">
      <c r="L704" s="7">
        <f t="shared" ca="1" si="20"/>
        <v>0.48185972211285255</v>
      </c>
      <c r="M704" s="25">
        <f t="shared" ca="1" si="21"/>
        <v>5.4214647770335897E-2</v>
      </c>
    </row>
    <row r="705" spans="12:13">
      <c r="L705" s="7">
        <f t="shared" ca="1" si="20"/>
        <v>0.75065566341203604</v>
      </c>
      <c r="M705" s="25">
        <f t="shared" ca="1" si="21"/>
        <v>0.14604962147525741</v>
      </c>
    </row>
    <row r="706" spans="12:13">
      <c r="L706" s="7">
        <f t="shared" ca="1" si="20"/>
        <v>0.55316406856914235</v>
      </c>
      <c r="M706" s="25">
        <f t="shared" ca="1" si="21"/>
        <v>7.6999881734639758E-2</v>
      </c>
    </row>
    <row r="707" spans="12:13">
      <c r="L707" s="7">
        <f t="shared" ref="L707:L770" ca="1" si="22">RAND()</f>
        <v>0.54633156105959968</v>
      </c>
      <c r="M707" s="25">
        <f t="shared" ca="1" si="21"/>
        <v>7.4804469665071469E-2</v>
      </c>
    </row>
    <row r="708" spans="12:13">
      <c r="L708" s="7">
        <f t="shared" ca="1" si="22"/>
        <v>0.81005720597653763</v>
      </c>
      <c r="M708" s="25">
        <f t="shared" ca="1" si="21"/>
        <v>0.17168470319730061</v>
      </c>
    </row>
    <row r="709" spans="12:13">
      <c r="L709" s="7">
        <f t="shared" ca="1" si="22"/>
        <v>0.92912135753856528</v>
      </c>
      <c r="M709" s="25">
        <f t="shared" ca="1" si="21"/>
        <v>0.24687460917567769</v>
      </c>
    </row>
    <row r="710" spans="12:13">
      <c r="L710" s="7">
        <f t="shared" ca="1" si="22"/>
        <v>0.88752408097632673</v>
      </c>
      <c r="M710" s="25">
        <f t="shared" ca="1" si="21"/>
        <v>0.21433828965267074</v>
      </c>
    </row>
    <row r="711" spans="12:13">
      <c r="L711" s="7">
        <f t="shared" ca="1" si="22"/>
        <v>0.75422385637138456</v>
      </c>
      <c r="M711" s="25">
        <f t="shared" ref="M711:M774" ca="1" si="23">NORMINV(L711,$B$2,$B$3)</f>
        <v>0.14748525902763279</v>
      </c>
    </row>
    <row r="712" spans="12:13">
      <c r="L712" s="7">
        <f t="shared" ca="1" si="22"/>
        <v>0.23070741461586741</v>
      </c>
      <c r="M712" s="25">
        <f t="shared" ca="1" si="23"/>
        <v>-3.3676407409962417E-2</v>
      </c>
    </row>
    <row r="713" spans="12:13">
      <c r="L713" s="7">
        <f t="shared" ca="1" si="22"/>
        <v>0.56521151045314011</v>
      </c>
      <c r="M713" s="25">
        <f t="shared" ca="1" si="23"/>
        <v>8.0883742685399954E-2</v>
      </c>
    </row>
    <row r="714" spans="12:13">
      <c r="L714" s="7">
        <f t="shared" ca="1" si="22"/>
        <v>0.78747080457135121</v>
      </c>
      <c r="M714" s="25">
        <f t="shared" ca="1" si="23"/>
        <v>0.16145485978242835</v>
      </c>
    </row>
    <row r="715" spans="12:13">
      <c r="L715" s="7">
        <f t="shared" ca="1" si="22"/>
        <v>0.82015957897215741</v>
      </c>
      <c r="M715" s="25">
        <f t="shared" ca="1" si="23"/>
        <v>0.17650084102678221</v>
      </c>
    </row>
    <row r="716" spans="12:13">
      <c r="L716" s="7">
        <f t="shared" ca="1" si="22"/>
        <v>0.62455318224965473</v>
      </c>
      <c r="M716" s="25">
        <f t="shared" ca="1" si="23"/>
        <v>0.10037726711194248</v>
      </c>
    </row>
    <row r="717" spans="12:13">
      <c r="L717" s="7">
        <f t="shared" ca="1" si="22"/>
        <v>0.75074264280411951</v>
      </c>
      <c r="M717" s="25">
        <f t="shared" ca="1" si="23"/>
        <v>0.14608448623696224</v>
      </c>
    </row>
    <row r="718" spans="12:13">
      <c r="L718" s="7">
        <f t="shared" ca="1" si="22"/>
        <v>0.45107946027024204</v>
      </c>
      <c r="M718" s="25">
        <f t="shared" ca="1" si="23"/>
        <v>4.4364197520064617E-2</v>
      </c>
    </row>
    <row r="719" spans="12:13">
      <c r="L719" s="7">
        <f t="shared" ca="1" si="22"/>
        <v>0.67928081428410192</v>
      </c>
      <c r="M719" s="25">
        <f t="shared" ca="1" si="23"/>
        <v>0.11923001682056569</v>
      </c>
    </row>
    <row r="720" spans="12:13">
      <c r="L720" s="7">
        <f t="shared" ca="1" si="22"/>
        <v>0.79669660671591458</v>
      </c>
      <c r="M720" s="25">
        <f t="shared" ca="1" si="23"/>
        <v>0.16555075675153499</v>
      </c>
    </row>
    <row r="721" spans="12:13">
      <c r="L721" s="7">
        <f t="shared" ca="1" si="22"/>
        <v>0.83561284371504996</v>
      </c>
      <c r="M721" s="25">
        <f t="shared" ca="1" si="23"/>
        <v>0.18420999526667214</v>
      </c>
    </row>
    <row r="722" spans="12:13">
      <c r="L722" s="7">
        <f t="shared" ca="1" si="22"/>
        <v>2.7253885685416979E-2</v>
      </c>
      <c r="M722" s="25">
        <f t="shared" ca="1" si="23"/>
        <v>-0.18455448679452127</v>
      </c>
    </row>
    <row r="723" spans="12:13">
      <c r="L723" s="7">
        <f t="shared" ca="1" si="22"/>
        <v>0.44900047305224278</v>
      </c>
      <c r="M723" s="25">
        <f t="shared" ca="1" si="23"/>
        <v>4.3696143044972574E-2</v>
      </c>
    </row>
    <row r="724" spans="12:13">
      <c r="L724" s="7">
        <f t="shared" ca="1" si="22"/>
        <v>0.14028816532759181</v>
      </c>
      <c r="M724" s="25">
        <f t="shared" ca="1" si="23"/>
        <v>-7.7239121534134841E-2</v>
      </c>
    </row>
    <row r="725" spans="12:13">
      <c r="L725" s="7">
        <f t="shared" ca="1" si="22"/>
        <v>0.8723826814225607</v>
      </c>
      <c r="M725" s="25">
        <f t="shared" ca="1" si="23"/>
        <v>0.20470519731138118</v>
      </c>
    </row>
    <row r="726" spans="12:13">
      <c r="L726" s="7">
        <f t="shared" ca="1" si="22"/>
        <v>0.28045647979875776</v>
      </c>
      <c r="M726" s="25">
        <f t="shared" ca="1" si="23"/>
        <v>-1.3958049358149732E-2</v>
      </c>
    </row>
    <row r="727" spans="12:13">
      <c r="L727" s="7">
        <f t="shared" ca="1" si="22"/>
        <v>0.48981803829356851</v>
      </c>
      <c r="M727" s="25">
        <f t="shared" ca="1" si="23"/>
        <v>5.6753504945439216E-2</v>
      </c>
    </row>
    <row r="728" spans="12:13">
      <c r="L728" s="7">
        <f t="shared" ca="1" si="22"/>
        <v>0.93002022678471197</v>
      </c>
      <c r="M728" s="25">
        <f t="shared" ca="1" si="23"/>
        <v>0.24772209600913542</v>
      </c>
    </row>
    <row r="729" spans="12:13">
      <c r="L729" s="7">
        <f t="shared" ca="1" si="22"/>
        <v>8.1191387460342046E-2</v>
      </c>
      <c r="M729" s="25">
        <f t="shared" ca="1" si="23"/>
        <v>-0.11769468534547348</v>
      </c>
    </row>
    <row r="730" spans="12:13">
      <c r="L730" s="7">
        <f t="shared" ca="1" si="22"/>
        <v>8.3462704364903884E-2</v>
      </c>
      <c r="M730" s="25">
        <f t="shared" ca="1" si="23"/>
        <v>-0.1157930164639899</v>
      </c>
    </row>
    <row r="731" spans="12:13">
      <c r="L731" s="7">
        <f t="shared" ca="1" si="22"/>
        <v>0.63886551100041511</v>
      </c>
      <c r="M731" s="25">
        <f t="shared" ca="1" si="23"/>
        <v>0.10520618190307492</v>
      </c>
    </row>
    <row r="732" spans="12:13">
      <c r="L732" s="7">
        <f t="shared" ca="1" si="22"/>
        <v>0.58158770970550988</v>
      </c>
      <c r="M732" s="25">
        <f t="shared" ca="1" si="23"/>
        <v>8.6195249223742415E-2</v>
      </c>
    </row>
    <row r="733" spans="12:13">
      <c r="L733" s="7">
        <f t="shared" ca="1" si="22"/>
        <v>0.34151552006039498</v>
      </c>
      <c r="M733" s="25">
        <f t="shared" ca="1" si="23"/>
        <v>8.0652518837180595E-3</v>
      </c>
    </row>
    <row r="734" spans="12:13">
      <c r="L734" s="7">
        <f t="shared" ca="1" si="22"/>
        <v>0.91370654877927637</v>
      </c>
      <c r="M734" s="25">
        <f t="shared" ca="1" si="23"/>
        <v>0.23347664050697944</v>
      </c>
    </row>
    <row r="735" spans="12:13">
      <c r="L735" s="7">
        <f t="shared" ca="1" si="22"/>
        <v>0.38894414579261016</v>
      </c>
      <c r="M735" s="25">
        <f t="shared" ca="1" si="23"/>
        <v>2.4123819983668193E-2</v>
      </c>
    </row>
    <row r="736" spans="12:13">
      <c r="L736" s="7">
        <f t="shared" ca="1" si="22"/>
        <v>0.25617505523539785</v>
      </c>
      <c r="M736" s="25">
        <f t="shared" ca="1" si="23"/>
        <v>-2.3331392192490308E-2</v>
      </c>
    </row>
    <row r="737" spans="12:13">
      <c r="L737" s="7">
        <f t="shared" ca="1" si="22"/>
        <v>0.27595678167361515</v>
      </c>
      <c r="M737" s="25">
        <f t="shared" ca="1" si="23"/>
        <v>-1.566353341164127E-2</v>
      </c>
    </row>
    <row r="738" spans="12:13">
      <c r="L738" s="7">
        <f t="shared" ca="1" si="22"/>
        <v>0.12596906965064414</v>
      </c>
      <c r="M738" s="25">
        <f t="shared" ca="1" si="23"/>
        <v>-8.571352282926098E-2</v>
      </c>
    </row>
    <row r="739" spans="12:13">
      <c r="L739" s="7">
        <f t="shared" ca="1" si="22"/>
        <v>0.73929321718384855</v>
      </c>
      <c r="M739" s="25">
        <f t="shared" ca="1" si="23"/>
        <v>0.14154888072539717</v>
      </c>
    </row>
    <row r="740" spans="12:13">
      <c r="L740" s="7">
        <f t="shared" ca="1" si="22"/>
        <v>0.94851494604898645</v>
      </c>
      <c r="M740" s="25">
        <f t="shared" ca="1" si="23"/>
        <v>0.26739557556416033</v>
      </c>
    </row>
    <row r="741" spans="12:13">
      <c r="L741" s="7">
        <f t="shared" ca="1" si="22"/>
        <v>6.8488520886585968E-3</v>
      </c>
      <c r="M741" s="25">
        <f t="shared" ca="1" si="23"/>
        <v>-0.25353050598970872</v>
      </c>
    </row>
    <row r="742" spans="12:13">
      <c r="L742" s="7">
        <f t="shared" ca="1" si="22"/>
        <v>0.19366655021033419</v>
      </c>
      <c r="M742" s="25">
        <f t="shared" ca="1" si="23"/>
        <v>-4.9949449425811268E-2</v>
      </c>
    </row>
    <row r="743" spans="12:13">
      <c r="L743" s="7">
        <f t="shared" ca="1" si="22"/>
        <v>6.0569721771993379E-2</v>
      </c>
      <c r="M743" s="25">
        <f t="shared" ca="1" si="23"/>
        <v>-0.13714252380303416</v>
      </c>
    </row>
    <row r="744" spans="12:13">
      <c r="L744" s="7">
        <f t="shared" ca="1" si="22"/>
        <v>0.89564015480116921</v>
      </c>
      <c r="M744" s="25">
        <f t="shared" ca="1" si="23"/>
        <v>0.21988726050149501</v>
      </c>
    </row>
    <row r="745" spans="12:13">
      <c r="L745" s="7">
        <f t="shared" ca="1" si="22"/>
        <v>0.92416279075351937</v>
      </c>
      <c r="M745" s="25">
        <f t="shared" ca="1" si="23"/>
        <v>0.24234209704328954</v>
      </c>
    </row>
    <row r="746" spans="12:13">
      <c r="L746" s="7">
        <f t="shared" ca="1" si="22"/>
        <v>0.42900213883671223</v>
      </c>
      <c r="M746" s="25">
        <f t="shared" ca="1" si="23"/>
        <v>3.7244129000033231E-2</v>
      </c>
    </row>
    <row r="747" spans="12:13">
      <c r="L747" s="7">
        <f t="shared" ca="1" si="22"/>
        <v>0.57668607558985108</v>
      </c>
      <c r="M747" s="25">
        <f t="shared" ca="1" si="23"/>
        <v>8.460106421784111E-2</v>
      </c>
    </row>
    <row r="748" spans="12:13">
      <c r="L748" s="7">
        <f t="shared" ca="1" si="22"/>
        <v>0.89137290488206655</v>
      </c>
      <c r="M748" s="25">
        <f t="shared" ca="1" si="23"/>
        <v>0.21693250864591113</v>
      </c>
    </row>
    <row r="749" spans="12:13">
      <c r="L749" s="7">
        <f t="shared" ca="1" si="22"/>
        <v>0.92282116617254994</v>
      </c>
      <c r="M749" s="25">
        <f t="shared" ca="1" si="23"/>
        <v>0.241154762171988</v>
      </c>
    </row>
    <row r="750" spans="12:13">
      <c r="L750" s="7">
        <f t="shared" ca="1" si="22"/>
        <v>0.46539285411078379</v>
      </c>
      <c r="M750" s="25">
        <f t="shared" ca="1" si="23"/>
        <v>4.8952915079455928E-2</v>
      </c>
    </row>
    <row r="751" spans="12:13">
      <c r="L751" s="7">
        <f t="shared" ca="1" si="22"/>
        <v>0.87206710620297034</v>
      </c>
      <c r="M751" s="25">
        <f t="shared" ca="1" si="23"/>
        <v>0.20451317738284472</v>
      </c>
    </row>
    <row r="752" spans="12:13">
      <c r="L752" s="7">
        <f t="shared" ca="1" si="22"/>
        <v>0.30413590238421562</v>
      </c>
      <c r="M752" s="25">
        <f t="shared" ca="1" si="23"/>
        <v>-5.1891874327703313E-3</v>
      </c>
    </row>
    <row r="753" spans="12:13">
      <c r="L753" s="7">
        <f t="shared" ca="1" si="22"/>
        <v>0.47860837904005993</v>
      </c>
      <c r="M753" s="25">
        <f t="shared" ca="1" si="23"/>
        <v>5.3176800074147622E-2</v>
      </c>
    </row>
    <row r="754" spans="12:13">
      <c r="L754" s="7">
        <f t="shared" ca="1" si="22"/>
        <v>0.69298677801293995</v>
      </c>
      <c r="M754" s="25">
        <f t="shared" ca="1" si="23"/>
        <v>0.12414528544660849</v>
      </c>
    </row>
    <row r="755" spans="12:13">
      <c r="L755" s="7">
        <f t="shared" ca="1" si="22"/>
        <v>0.24993893240193565</v>
      </c>
      <c r="M755" s="25">
        <f t="shared" ca="1" si="23"/>
        <v>-2.5811456973404201E-2</v>
      </c>
    </row>
    <row r="756" spans="12:13">
      <c r="L756" s="7">
        <f t="shared" ca="1" si="22"/>
        <v>0.1110318364294407</v>
      </c>
      <c r="M756" s="25">
        <f t="shared" ca="1" si="23"/>
        <v>-9.5304075240063957E-2</v>
      </c>
    </row>
    <row r="757" spans="12:13">
      <c r="L757" s="7">
        <f t="shared" ca="1" si="22"/>
        <v>0.17686671597431314</v>
      </c>
      <c r="M757" s="25">
        <f t="shared" ca="1" si="23"/>
        <v>-5.7950603096345421E-2</v>
      </c>
    </row>
    <row r="758" spans="12:13">
      <c r="L758" s="7">
        <f t="shared" ca="1" si="22"/>
        <v>0.74816326055428861</v>
      </c>
      <c r="M758" s="25">
        <f t="shared" ca="1" si="23"/>
        <v>0.14505329561289004</v>
      </c>
    </row>
    <row r="759" spans="12:13">
      <c r="L759" s="7">
        <f t="shared" ca="1" si="22"/>
        <v>1.6492734911924822E-3</v>
      </c>
      <c r="M759" s="25">
        <f t="shared" ca="1" si="23"/>
        <v>-0.31373600493754566</v>
      </c>
    </row>
    <row r="760" spans="12:13">
      <c r="L760" s="7">
        <f t="shared" ca="1" si="22"/>
        <v>0.99396126871651491</v>
      </c>
      <c r="M760" s="25">
        <f t="shared" ca="1" si="23"/>
        <v>0.37922575490122806</v>
      </c>
    </row>
    <row r="761" spans="12:13">
      <c r="L761" s="7">
        <f t="shared" ca="1" si="22"/>
        <v>0.12479521008516903</v>
      </c>
      <c r="M761" s="25">
        <f t="shared" ca="1" si="23"/>
        <v>-8.6437259305985559E-2</v>
      </c>
    </row>
    <row r="762" spans="12:13">
      <c r="L762" s="7">
        <f t="shared" ca="1" si="22"/>
        <v>0.62523073562339115</v>
      </c>
      <c r="M762" s="25">
        <f t="shared" ca="1" si="23"/>
        <v>0.10060450852824915</v>
      </c>
    </row>
    <row r="763" spans="12:13">
      <c r="L763" s="7">
        <f t="shared" ca="1" si="22"/>
        <v>0.12379065518319177</v>
      </c>
      <c r="M763" s="25">
        <f t="shared" ca="1" si="23"/>
        <v>-8.7060398567371772E-2</v>
      </c>
    </row>
    <row r="764" spans="12:13">
      <c r="L764" s="7">
        <f t="shared" ca="1" si="22"/>
        <v>0.92688952186526019</v>
      </c>
      <c r="M764" s="25">
        <f t="shared" ca="1" si="23"/>
        <v>0.24480546959661995</v>
      </c>
    </row>
    <row r="765" spans="12:13">
      <c r="L765" s="7">
        <f t="shared" ca="1" si="22"/>
        <v>1.469467786520906E-3</v>
      </c>
      <c r="M765" s="25">
        <f t="shared" ca="1" si="23"/>
        <v>-0.31826400169493069</v>
      </c>
    </row>
    <row r="766" spans="12:13">
      <c r="L766" s="7">
        <f t="shared" ca="1" si="22"/>
        <v>0.56800727862727785</v>
      </c>
      <c r="M766" s="25">
        <f t="shared" ca="1" si="23"/>
        <v>8.1787701558352244E-2</v>
      </c>
    </row>
    <row r="767" spans="12:13">
      <c r="L767" s="7">
        <f t="shared" ca="1" si="22"/>
        <v>0.51869558647828296</v>
      </c>
      <c r="M767" s="25">
        <f t="shared" ca="1" si="23"/>
        <v>6.5962580790007636E-2</v>
      </c>
    </row>
    <row r="768" spans="12:13">
      <c r="L768" s="7">
        <f t="shared" ca="1" si="22"/>
        <v>0.31432773668378566</v>
      </c>
      <c r="M768" s="25">
        <f t="shared" ca="1" si="23"/>
        <v>-1.5106873220181866E-3</v>
      </c>
    </row>
    <row r="769" spans="12:13">
      <c r="L769" s="7">
        <f t="shared" ca="1" si="22"/>
        <v>0.57369777043961434</v>
      </c>
      <c r="M769" s="25">
        <f t="shared" ca="1" si="23"/>
        <v>8.3631070503645585E-2</v>
      </c>
    </row>
    <row r="770" spans="12:13">
      <c r="L770" s="7">
        <f t="shared" ca="1" si="22"/>
        <v>0.55714858288540103</v>
      </c>
      <c r="M770" s="25">
        <f t="shared" ca="1" si="23"/>
        <v>7.8282480544669131E-2</v>
      </c>
    </row>
    <row r="771" spans="12:13">
      <c r="L771" s="7">
        <f t="shared" ref="L771:L834" ca="1" si="24">RAND()</f>
        <v>0.58115248525441665</v>
      </c>
      <c r="M771" s="25">
        <f t="shared" ca="1" si="23"/>
        <v>8.6053535902018696E-2</v>
      </c>
    </row>
    <row r="772" spans="12:13">
      <c r="L772" s="7">
        <f t="shared" ca="1" si="24"/>
        <v>0.19272655366554647</v>
      </c>
      <c r="M772" s="25">
        <f t="shared" ca="1" si="23"/>
        <v>-5.0385543686166101E-2</v>
      </c>
    </row>
    <row r="773" spans="12:13">
      <c r="L773" s="7">
        <f t="shared" ca="1" si="24"/>
        <v>0.65248121960967198</v>
      </c>
      <c r="M773" s="25">
        <f t="shared" ca="1" si="23"/>
        <v>0.10986125763418725</v>
      </c>
    </row>
    <row r="774" spans="12:13">
      <c r="L774" s="7">
        <f t="shared" ca="1" si="24"/>
        <v>8.4073908440929102E-2</v>
      </c>
      <c r="M774" s="25">
        <f t="shared" ca="1" si="23"/>
        <v>-0.11528794090445785</v>
      </c>
    </row>
    <row r="775" spans="12:13">
      <c r="L775" s="7">
        <f t="shared" ca="1" si="24"/>
        <v>0.53460972047694577</v>
      </c>
      <c r="M775" s="25">
        <f t="shared" ref="M775:M838" ca="1" si="25">NORMINV(L775,$B$2,$B$3)</f>
        <v>7.1047908834975207E-2</v>
      </c>
    </row>
    <row r="776" spans="12:13">
      <c r="L776" s="7">
        <f t="shared" ca="1" si="24"/>
        <v>0.32669357641209729</v>
      </c>
      <c r="M776" s="25">
        <f t="shared" ca="1" si="25"/>
        <v>2.8847339003069059E-3</v>
      </c>
    </row>
    <row r="777" spans="12:13">
      <c r="L777" s="7">
        <f t="shared" ca="1" si="24"/>
        <v>0.72019432518316673</v>
      </c>
      <c r="M777" s="25">
        <f t="shared" ca="1" si="25"/>
        <v>0.13420389042156619</v>
      </c>
    </row>
    <row r="778" spans="12:13">
      <c r="L778" s="7">
        <f t="shared" ca="1" si="24"/>
        <v>0.54133096565276784</v>
      </c>
      <c r="M778" s="25">
        <f t="shared" ca="1" si="25"/>
        <v>7.3200513081342095E-2</v>
      </c>
    </row>
    <row r="779" spans="12:13">
      <c r="L779" s="7">
        <f t="shared" ca="1" si="24"/>
        <v>0.73370803360459491</v>
      </c>
      <c r="M779" s="25">
        <f t="shared" ca="1" si="25"/>
        <v>0.13937377652539457</v>
      </c>
    </row>
    <row r="780" spans="12:13">
      <c r="L780" s="7">
        <f t="shared" ca="1" si="24"/>
        <v>0.83236365756117114</v>
      </c>
      <c r="M780" s="25">
        <f t="shared" ca="1" si="25"/>
        <v>0.1825517343685345</v>
      </c>
    </row>
    <row r="781" spans="12:13">
      <c r="L781" s="7">
        <f t="shared" ca="1" si="24"/>
        <v>0.66117256084137599</v>
      </c>
      <c r="M781" s="25">
        <f t="shared" ca="1" si="25"/>
        <v>0.11286765510420455</v>
      </c>
    </row>
    <row r="782" spans="12:13">
      <c r="L782" s="7">
        <f t="shared" ca="1" si="24"/>
        <v>0.63356497426831804</v>
      </c>
      <c r="M782" s="25">
        <f t="shared" ca="1" si="25"/>
        <v>0.10341057047603788</v>
      </c>
    </row>
    <row r="783" spans="12:13">
      <c r="L783" s="7">
        <f t="shared" ca="1" si="24"/>
        <v>0.47427237021133384</v>
      </c>
      <c r="M783" s="25">
        <f t="shared" ca="1" si="25"/>
        <v>5.1792001417515776E-2</v>
      </c>
    </row>
    <row r="784" spans="12:13">
      <c r="L784" s="7">
        <f t="shared" ca="1" si="24"/>
        <v>1.1151775666678576E-2</v>
      </c>
      <c r="M784" s="25">
        <f t="shared" ca="1" si="25"/>
        <v>-0.23064474289546538</v>
      </c>
    </row>
    <row r="785" spans="12:13">
      <c r="L785" s="7">
        <f t="shared" ca="1" si="24"/>
        <v>0.61629322619088422</v>
      </c>
      <c r="M785" s="25">
        <f t="shared" ca="1" si="25"/>
        <v>9.7617098581101083E-2</v>
      </c>
    </row>
    <row r="786" spans="12:13">
      <c r="L786" s="7">
        <f t="shared" ca="1" si="24"/>
        <v>0.38034922787565251</v>
      </c>
      <c r="M786" s="25">
        <f t="shared" ca="1" si="25"/>
        <v>2.126314464437392E-2</v>
      </c>
    </row>
    <row r="787" spans="12:13">
      <c r="L787" s="7">
        <f t="shared" ca="1" si="24"/>
        <v>0.66385246740542436</v>
      </c>
      <c r="M787" s="25">
        <f t="shared" ca="1" si="25"/>
        <v>0.11380056512513603</v>
      </c>
    </row>
    <row r="788" spans="12:13">
      <c r="L788" s="7">
        <f t="shared" ca="1" si="24"/>
        <v>0.31773550800588601</v>
      </c>
      <c r="M788" s="25">
        <f t="shared" ca="1" si="25"/>
        <v>-2.9227286591058943E-4</v>
      </c>
    </row>
    <row r="789" spans="12:13">
      <c r="L789" s="7">
        <f t="shared" ca="1" si="24"/>
        <v>0.52653284776353959</v>
      </c>
      <c r="M789" s="25">
        <f t="shared" ca="1" si="25"/>
        <v>6.8465264693095412E-2</v>
      </c>
    </row>
    <row r="790" spans="12:13">
      <c r="L790" s="7">
        <f t="shared" ca="1" si="24"/>
        <v>0.44179388093128547</v>
      </c>
      <c r="M790" s="25">
        <f t="shared" ca="1" si="25"/>
        <v>4.1376795826903803E-2</v>
      </c>
    </row>
    <row r="791" spans="12:13">
      <c r="L791" s="7">
        <f t="shared" ca="1" si="24"/>
        <v>0.61969497764551817</v>
      </c>
      <c r="M791" s="25">
        <f t="shared" ca="1" si="25"/>
        <v>9.8751617950267059E-2</v>
      </c>
    </row>
    <row r="792" spans="12:13">
      <c r="L792" s="7">
        <f t="shared" ca="1" si="24"/>
        <v>0.33600177001464526</v>
      </c>
      <c r="M792" s="25">
        <f t="shared" ca="1" si="25"/>
        <v>6.1486104024674679E-3</v>
      </c>
    </row>
    <row r="793" spans="12:13">
      <c r="L793" s="7">
        <f t="shared" ca="1" si="24"/>
        <v>0.95640972189482432</v>
      </c>
      <c r="M793" s="25">
        <f t="shared" ca="1" si="25"/>
        <v>0.27755021287034676</v>
      </c>
    </row>
    <row r="794" spans="12:13">
      <c r="L794" s="7">
        <f t="shared" ca="1" si="24"/>
        <v>0.55503246021463837</v>
      </c>
      <c r="M794" s="25">
        <f t="shared" ca="1" si="25"/>
        <v>7.7601086135223624E-2</v>
      </c>
    </row>
    <row r="795" spans="12:13">
      <c r="L795" s="7">
        <f t="shared" ca="1" si="24"/>
        <v>0.61307627334361736</v>
      </c>
      <c r="M795" s="25">
        <f t="shared" ca="1" si="25"/>
        <v>9.654695961635526E-2</v>
      </c>
    </row>
    <row r="796" spans="12:13">
      <c r="L796" s="7">
        <f t="shared" ca="1" si="24"/>
        <v>0.49300540622022104</v>
      </c>
      <c r="M796" s="25">
        <f t="shared" ca="1" si="25"/>
        <v>5.7769917763959483E-2</v>
      </c>
    </row>
    <row r="797" spans="12:13">
      <c r="L797" s="7">
        <f t="shared" ca="1" si="24"/>
        <v>0.79780213233780151</v>
      </c>
      <c r="M797" s="25">
        <f t="shared" ca="1" si="25"/>
        <v>0.16604890779909823</v>
      </c>
    </row>
    <row r="798" spans="12:13">
      <c r="L798" s="7">
        <f t="shared" ca="1" si="24"/>
        <v>0.41571701239412473</v>
      </c>
      <c r="M798" s="25">
        <f t="shared" ca="1" si="25"/>
        <v>3.2926410196950091E-2</v>
      </c>
    </row>
    <row r="799" spans="12:13">
      <c r="L799" s="7">
        <f t="shared" ca="1" si="24"/>
        <v>0.11316056354808857</v>
      </c>
      <c r="M799" s="25">
        <f t="shared" ca="1" si="25"/>
        <v>-9.3883501939390268E-2</v>
      </c>
    </row>
    <row r="800" spans="12:13">
      <c r="L800" s="7">
        <f t="shared" ca="1" si="24"/>
        <v>0.10709393280405366</v>
      </c>
      <c r="M800" s="25">
        <f t="shared" ca="1" si="25"/>
        <v>-9.7984304630675173E-2</v>
      </c>
    </row>
    <row r="801" spans="12:13">
      <c r="L801" s="7">
        <f t="shared" ca="1" si="24"/>
        <v>0.7476747619566152</v>
      </c>
      <c r="M801" s="25">
        <f t="shared" ca="1" si="25"/>
        <v>0.14485863282411793</v>
      </c>
    </row>
    <row r="802" spans="12:13">
      <c r="L802" s="7">
        <f t="shared" ca="1" si="24"/>
        <v>0.23541749868358186</v>
      </c>
      <c r="M802" s="25">
        <f t="shared" ca="1" si="25"/>
        <v>-3.171796500300246E-2</v>
      </c>
    </row>
    <row r="803" spans="12:13">
      <c r="L803" s="7">
        <f t="shared" ca="1" si="24"/>
        <v>0.24708625459554778</v>
      </c>
      <c r="M803" s="25">
        <f t="shared" ca="1" si="25"/>
        <v>-2.6956858885601481E-2</v>
      </c>
    </row>
    <row r="804" spans="12:13">
      <c r="L804" s="7">
        <f t="shared" ca="1" si="24"/>
        <v>0.86519607127041454</v>
      </c>
      <c r="M804" s="25">
        <f t="shared" ca="1" si="25"/>
        <v>0.2004112544156367</v>
      </c>
    </row>
    <row r="805" spans="12:13">
      <c r="L805" s="7">
        <f t="shared" ca="1" si="24"/>
        <v>0.31763898599490503</v>
      </c>
      <c r="M805" s="25">
        <f t="shared" ca="1" si="25"/>
        <v>-3.267067868315543E-4</v>
      </c>
    </row>
    <row r="806" spans="12:13">
      <c r="L806" s="7">
        <f t="shared" ca="1" si="24"/>
        <v>0.56603694858908926</v>
      </c>
      <c r="M806" s="25">
        <f t="shared" ca="1" si="25"/>
        <v>8.115052074511532E-2</v>
      </c>
    </row>
    <row r="807" spans="12:13">
      <c r="L807" s="7">
        <f t="shared" ca="1" si="24"/>
        <v>0.91376291252957431</v>
      </c>
      <c r="M807" s="25">
        <f t="shared" ca="1" si="25"/>
        <v>0.23352220298068255</v>
      </c>
    </row>
    <row r="808" spans="12:13">
      <c r="L808" s="7">
        <f t="shared" ca="1" si="24"/>
        <v>0.71801960459748937</v>
      </c>
      <c r="M808" s="25">
        <f t="shared" ca="1" si="25"/>
        <v>0.13338346858286582</v>
      </c>
    </row>
    <row r="809" spans="12:13">
      <c r="L809" s="7">
        <f t="shared" ca="1" si="24"/>
        <v>0.22081654171203169</v>
      </c>
      <c r="M809" s="25">
        <f t="shared" ca="1" si="25"/>
        <v>-3.7863347455145718E-2</v>
      </c>
    </row>
    <row r="810" spans="12:13">
      <c r="L810" s="7">
        <f t="shared" ca="1" si="24"/>
        <v>0.59999279237508851</v>
      </c>
      <c r="M810" s="25">
        <f t="shared" ca="1" si="25"/>
        <v>9.2220342714145545E-2</v>
      </c>
    </row>
    <row r="811" spans="12:13">
      <c r="L811" s="7">
        <f t="shared" ca="1" si="24"/>
        <v>0.210657472485417</v>
      </c>
      <c r="M811" s="25">
        <f t="shared" ca="1" si="25"/>
        <v>-4.2277231654084674E-2</v>
      </c>
    </row>
    <row r="812" spans="12:13">
      <c r="L812" s="7">
        <f t="shared" ca="1" si="24"/>
        <v>0.24167953137430331</v>
      </c>
      <c r="M812" s="25">
        <f t="shared" ca="1" si="25"/>
        <v>-2.914737721996366E-2</v>
      </c>
    </row>
    <row r="813" spans="12:13">
      <c r="L813" s="7">
        <f t="shared" ca="1" si="24"/>
        <v>0.95421444600238903</v>
      </c>
      <c r="M813" s="25">
        <f t="shared" ca="1" si="25"/>
        <v>0.27458751479317328</v>
      </c>
    </row>
    <row r="814" spans="12:13">
      <c r="L814" s="7">
        <f t="shared" ca="1" si="24"/>
        <v>0.23555419418208268</v>
      </c>
      <c r="M814" s="25">
        <f t="shared" ca="1" si="25"/>
        <v>-3.166145299399091E-2</v>
      </c>
    </row>
    <row r="815" spans="12:13">
      <c r="L815" s="7">
        <f t="shared" ca="1" si="24"/>
        <v>0.45228698835885595</v>
      </c>
      <c r="M815" s="25">
        <f t="shared" ca="1" si="25"/>
        <v>4.4752021240426702E-2</v>
      </c>
    </row>
    <row r="816" spans="12:13">
      <c r="L816" s="7">
        <f t="shared" ca="1" si="24"/>
        <v>0.53261511947425078</v>
      </c>
      <c r="M816" s="25">
        <f t="shared" ca="1" si="25"/>
        <v>7.0409736831522463E-2</v>
      </c>
    </row>
    <row r="817" spans="12:13">
      <c r="L817" s="7">
        <f t="shared" ca="1" si="24"/>
        <v>0.18513724687422828</v>
      </c>
      <c r="M817" s="25">
        <f t="shared" ca="1" si="25"/>
        <v>-5.3955287937840921E-2</v>
      </c>
    </row>
    <row r="818" spans="12:13">
      <c r="L818" s="7">
        <f t="shared" ca="1" si="24"/>
        <v>0.3104035581934167</v>
      </c>
      <c r="M818" s="25">
        <f t="shared" ca="1" si="25"/>
        <v>-2.9207738373751846E-3</v>
      </c>
    </row>
    <row r="819" spans="12:13">
      <c r="L819" s="7">
        <f t="shared" ca="1" si="24"/>
        <v>0.69184485844965538</v>
      </c>
      <c r="M819" s="25">
        <f t="shared" ca="1" si="25"/>
        <v>0.12373219158100358</v>
      </c>
    </row>
    <row r="820" spans="12:13">
      <c r="L820" s="7">
        <f t="shared" ca="1" si="24"/>
        <v>0.12495915866180274</v>
      </c>
      <c r="M820" s="25">
        <f t="shared" ca="1" si="25"/>
        <v>-8.6335892955315158E-2</v>
      </c>
    </row>
    <row r="821" spans="12:13">
      <c r="L821" s="7">
        <f t="shared" ca="1" si="24"/>
        <v>0.59029167101603641</v>
      </c>
      <c r="M821" s="25">
        <f t="shared" ca="1" si="25"/>
        <v>8.9036429686064567E-2</v>
      </c>
    </row>
    <row r="822" spans="12:13">
      <c r="L822" s="7">
        <f t="shared" ca="1" si="24"/>
        <v>0.42137534536211785</v>
      </c>
      <c r="M822" s="25">
        <f t="shared" ca="1" si="25"/>
        <v>3.4768917068929595E-2</v>
      </c>
    </row>
    <row r="823" spans="12:13">
      <c r="L823" s="7">
        <f t="shared" ca="1" si="24"/>
        <v>0.35818579493600655</v>
      </c>
      <c r="M823" s="25">
        <f t="shared" ca="1" si="25"/>
        <v>1.3791026423353447E-2</v>
      </c>
    </row>
    <row r="824" spans="12:13">
      <c r="L824" s="7">
        <f t="shared" ca="1" si="24"/>
        <v>0.20135991640647266</v>
      </c>
      <c r="M824" s="25">
        <f t="shared" ca="1" si="25"/>
        <v>-4.6427575956068126E-2</v>
      </c>
    </row>
    <row r="825" spans="12:13">
      <c r="L825" s="7">
        <f t="shared" ca="1" si="24"/>
        <v>0.71658099187825286</v>
      </c>
      <c r="M825" s="25">
        <f t="shared" ca="1" si="25"/>
        <v>0.13284242161788717</v>
      </c>
    </row>
    <row r="826" spans="12:13">
      <c r="L826" s="7">
        <f t="shared" ca="1" si="24"/>
        <v>0.71015601970097164</v>
      </c>
      <c r="M826" s="25">
        <f t="shared" ca="1" si="25"/>
        <v>0.1304418835288956</v>
      </c>
    </row>
    <row r="827" spans="12:13">
      <c r="L827" s="7">
        <f t="shared" ca="1" si="24"/>
        <v>0.14314715891006757</v>
      </c>
      <c r="M827" s="25">
        <f t="shared" ca="1" si="25"/>
        <v>-7.5618817794892546E-2</v>
      </c>
    </row>
    <row r="828" spans="12:13">
      <c r="L828" s="7">
        <f t="shared" ca="1" si="24"/>
        <v>0.63446932621174479</v>
      </c>
      <c r="M828" s="25">
        <f t="shared" ca="1" si="25"/>
        <v>0.10371630763865448</v>
      </c>
    </row>
    <row r="829" spans="12:13">
      <c r="L829" s="7">
        <f t="shared" ca="1" si="24"/>
        <v>0.35780795324323522</v>
      </c>
      <c r="M829" s="25">
        <f t="shared" ca="1" si="25"/>
        <v>1.3662323490462133E-2</v>
      </c>
    </row>
    <row r="830" spans="12:13">
      <c r="L830" s="7">
        <f t="shared" ca="1" si="24"/>
        <v>0.48370980111609974</v>
      </c>
      <c r="M830" s="25">
        <f t="shared" ca="1" si="25"/>
        <v>5.4805027446127592E-2</v>
      </c>
    </row>
    <row r="831" spans="12:13">
      <c r="L831" s="7">
        <f t="shared" ca="1" si="24"/>
        <v>0.31768274626424153</v>
      </c>
      <c r="M831" s="25">
        <f t="shared" ca="1" si="25"/>
        <v>-3.1109490194501654E-4</v>
      </c>
    </row>
    <row r="832" spans="12:13">
      <c r="L832" s="7">
        <f t="shared" ca="1" si="24"/>
        <v>0.31688759680909107</v>
      </c>
      <c r="M832" s="25">
        <f t="shared" ca="1" si="25"/>
        <v>-5.9491398566705739E-4</v>
      </c>
    </row>
    <row r="833" spans="12:13">
      <c r="L833" s="7">
        <f t="shared" ca="1" si="24"/>
        <v>0.36402516594544987</v>
      </c>
      <c r="M833" s="25">
        <f t="shared" ca="1" si="25"/>
        <v>1.5774158658304546E-2</v>
      </c>
    </row>
    <row r="834" spans="12:13">
      <c r="L834" s="7">
        <f t="shared" ca="1" si="24"/>
        <v>0.75963960728241708</v>
      </c>
      <c r="M834" s="25">
        <f t="shared" ca="1" si="25"/>
        <v>0.14968583430398719</v>
      </c>
    </row>
    <row r="835" spans="12:13">
      <c r="L835" s="7">
        <f t="shared" ref="L835:L898" ca="1" si="26">RAND()</f>
        <v>0.46113874580095104</v>
      </c>
      <c r="M835" s="25">
        <f t="shared" ca="1" si="25"/>
        <v>4.7590864936901442E-2</v>
      </c>
    </row>
    <row r="836" spans="12:13">
      <c r="L836" s="7">
        <f t="shared" ca="1" si="26"/>
        <v>0.54448438768480611</v>
      </c>
      <c r="M836" s="25">
        <f t="shared" ca="1" si="25"/>
        <v>7.4211722350551845E-2</v>
      </c>
    </row>
    <row r="837" spans="12:13">
      <c r="L837" s="7">
        <f t="shared" ca="1" si="26"/>
        <v>0.74108402114779637</v>
      </c>
      <c r="M837" s="25">
        <f t="shared" ca="1" si="25"/>
        <v>0.14225134388436167</v>
      </c>
    </row>
    <row r="838" spans="12:13">
      <c r="L838" s="7">
        <f t="shared" ca="1" si="26"/>
        <v>4.9700994223057959E-2</v>
      </c>
      <c r="M838" s="25">
        <f t="shared" ca="1" si="25"/>
        <v>-0.14957529001137768</v>
      </c>
    </row>
    <row r="839" spans="12:13">
      <c r="L839" s="7">
        <f t="shared" ca="1" si="26"/>
        <v>0.11025404540597716</v>
      </c>
      <c r="M839" s="25">
        <f t="shared" ref="M839:M902" ca="1" si="27">NORMINV(L839,$B$2,$B$3)</f>
        <v>-9.5827983599676786E-2</v>
      </c>
    </row>
    <row r="840" spans="12:13">
      <c r="L840" s="7">
        <f t="shared" ca="1" si="26"/>
        <v>0.75558787648918291</v>
      </c>
      <c r="M840" s="25">
        <f t="shared" ca="1" si="27"/>
        <v>0.14803701137792008</v>
      </c>
    </row>
    <row r="841" spans="12:13">
      <c r="L841" s="7">
        <f t="shared" ca="1" si="26"/>
        <v>0.42650591270513327</v>
      </c>
      <c r="M841" s="25">
        <f t="shared" ca="1" si="27"/>
        <v>3.6434993709803659E-2</v>
      </c>
    </row>
    <row r="842" spans="12:13">
      <c r="L842" s="7">
        <f t="shared" ca="1" si="26"/>
        <v>0.65764729661034416</v>
      </c>
      <c r="M842" s="25">
        <f t="shared" ca="1" si="27"/>
        <v>0.11164477302466214</v>
      </c>
    </row>
    <row r="843" spans="12:13">
      <c r="L843" s="7">
        <f t="shared" ca="1" si="26"/>
        <v>0.21984590194348841</v>
      </c>
      <c r="M843" s="25">
        <f t="shared" ca="1" si="27"/>
        <v>-3.8279929925892311E-2</v>
      </c>
    </row>
    <row r="844" spans="12:13">
      <c r="L844" s="7">
        <f t="shared" ca="1" si="26"/>
        <v>0.32391251096644114</v>
      </c>
      <c r="M844" s="25">
        <f t="shared" ca="1" si="27"/>
        <v>1.9023216654933534E-3</v>
      </c>
    </row>
    <row r="845" spans="12:13">
      <c r="L845" s="7">
        <f t="shared" ca="1" si="26"/>
        <v>0.4483921969489465</v>
      </c>
      <c r="M845" s="25">
        <f t="shared" ca="1" si="27"/>
        <v>4.35005974684467E-2</v>
      </c>
    </row>
    <row r="846" spans="12:13">
      <c r="L846" s="7">
        <f t="shared" ca="1" si="26"/>
        <v>0.38598273433734498</v>
      </c>
      <c r="M846" s="25">
        <f t="shared" ca="1" si="27"/>
        <v>2.3140284553606602E-2</v>
      </c>
    </row>
    <row r="847" spans="12:13">
      <c r="L847" s="7">
        <f t="shared" ca="1" si="26"/>
        <v>0.80726472864575649</v>
      </c>
      <c r="M847" s="25">
        <f t="shared" ca="1" si="27"/>
        <v>0.17038149331373209</v>
      </c>
    </row>
    <row r="848" spans="12:13">
      <c r="L848" s="7">
        <f t="shared" ca="1" si="26"/>
        <v>0.62810354056096862</v>
      </c>
      <c r="M848" s="25">
        <f t="shared" ca="1" si="27"/>
        <v>0.10156945616902993</v>
      </c>
    </row>
    <row r="849" spans="12:13">
      <c r="L849" s="7">
        <f t="shared" ca="1" si="26"/>
        <v>0.49388468014966058</v>
      </c>
      <c r="M849" s="25">
        <f t="shared" ca="1" si="27"/>
        <v>5.8050279694765998E-2</v>
      </c>
    </row>
    <row r="850" spans="12:13">
      <c r="L850" s="7">
        <f t="shared" ca="1" si="26"/>
        <v>0.62789759410720647</v>
      </c>
      <c r="M850" s="25">
        <f t="shared" ca="1" si="27"/>
        <v>0.10150020171804953</v>
      </c>
    </row>
    <row r="851" spans="12:13">
      <c r="L851" s="7">
        <f t="shared" ca="1" si="26"/>
        <v>0.49215804322440271</v>
      </c>
      <c r="M851" s="25">
        <f t="shared" ca="1" si="27"/>
        <v>5.7499720593724317E-2</v>
      </c>
    </row>
    <row r="852" spans="12:13">
      <c r="L852" s="7">
        <f t="shared" ca="1" si="26"/>
        <v>0.57410120592510605</v>
      </c>
      <c r="M852" s="25">
        <f t="shared" ca="1" si="27"/>
        <v>8.3761942822973764E-2</v>
      </c>
    </row>
    <row r="853" spans="12:13">
      <c r="L853" s="7">
        <f t="shared" ca="1" si="26"/>
        <v>2.3995924949599678E-2</v>
      </c>
      <c r="M853" s="25">
        <f t="shared" ca="1" si="27"/>
        <v>-0.19150674616146646</v>
      </c>
    </row>
    <row r="854" spans="12:13">
      <c r="L854" s="7">
        <f t="shared" ca="1" si="26"/>
        <v>0.99570324235872865</v>
      </c>
      <c r="M854" s="25">
        <f t="shared" ca="1" si="27"/>
        <v>0.39422661998454522</v>
      </c>
    </row>
    <row r="855" spans="12:13">
      <c r="L855" s="7">
        <f t="shared" ca="1" si="26"/>
        <v>4.1183932155287706E-2</v>
      </c>
      <c r="M855" s="25">
        <f t="shared" ca="1" si="27"/>
        <v>-0.16093949770885824</v>
      </c>
    </row>
    <row r="856" spans="12:13">
      <c r="L856" s="7">
        <f t="shared" ca="1" si="26"/>
        <v>0.28028440093202378</v>
      </c>
      <c r="M856" s="25">
        <f t="shared" ca="1" si="27"/>
        <v>-1.4023025109015277E-2</v>
      </c>
    </row>
    <row r="857" spans="12:13">
      <c r="L857" s="7">
        <f t="shared" ca="1" si="26"/>
        <v>0.83111358611993391</v>
      </c>
      <c r="M857" s="25">
        <f t="shared" ca="1" si="27"/>
        <v>0.18191926909041209</v>
      </c>
    </row>
    <row r="858" spans="12:13">
      <c r="L858" s="7">
        <f t="shared" ca="1" si="26"/>
        <v>5.7725703277429985E-2</v>
      </c>
      <c r="M858" s="25">
        <f t="shared" ca="1" si="27"/>
        <v>-0.14021376949521136</v>
      </c>
    </row>
    <row r="859" spans="12:13">
      <c r="L859" s="7">
        <f t="shared" ca="1" si="26"/>
        <v>2.4022056025173488E-2</v>
      </c>
      <c r="M859" s="25">
        <f t="shared" ca="1" si="27"/>
        <v>-0.1914479160839927</v>
      </c>
    </row>
    <row r="860" spans="12:13">
      <c r="L860" s="7">
        <f t="shared" ca="1" si="26"/>
        <v>0.20662598358943574</v>
      </c>
      <c r="M860" s="25">
        <f t="shared" ca="1" si="27"/>
        <v>-4.4063236331914599E-2</v>
      </c>
    </row>
    <row r="861" spans="12:13">
      <c r="L861" s="7">
        <f t="shared" ca="1" si="26"/>
        <v>0.86609091720989839</v>
      </c>
      <c r="M861" s="25">
        <f t="shared" ca="1" si="27"/>
        <v>0.2009371781615143</v>
      </c>
    </row>
    <row r="862" spans="12:13">
      <c r="L862" s="7">
        <f t="shared" ca="1" si="26"/>
        <v>0.21717754324045391</v>
      </c>
      <c r="M862" s="25">
        <f t="shared" ca="1" si="27"/>
        <v>-3.9430621982580419E-2</v>
      </c>
    </row>
    <row r="863" spans="12:13">
      <c r="L863" s="7">
        <f t="shared" ca="1" si="26"/>
        <v>0.65064656748397975</v>
      </c>
      <c r="M863" s="25">
        <f t="shared" ca="1" si="27"/>
        <v>0.10923023970488981</v>
      </c>
    </row>
    <row r="864" spans="12:13">
      <c r="L864" s="7">
        <f t="shared" ca="1" si="26"/>
        <v>0.19629664477038788</v>
      </c>
      <c r="M864" s="25">
        <f t="shared" ca="1" si="27"/>
        <v>-4.8736072555271473E-2</v>
      </c>
    </row>
    <row r="865" spans="12:13">
      <c r="L865" s="7">
        <f t="shared" ca="1" si="26"/>
        <v>0.2500625584540126</v>
      </c>
      <c r="M865" s="25">
        <f t="shared" ca="1" si="27"/>
        <v>-2.5761976523885025E-2</v>
      </c>
    </row>
    <row r="866" spans="12:13">
      <c r="L866" s="7">
        <f t="shared" ca="1" si="26"/>
        <v>0.12416879436715289</v>
      </c>
      <c r="M866" s="25">
        <f t="shared" ca="1" si="27"/>
        <v>-8.6825419934000475E-2</v>
      </c>
    </row>
    <row r="867" spans="12:13">
      <c r="L867" s="7">
        <f t="shared" ca="1" si="26"/>
        <v>0.63071126461624483</v>
      </c>
      <c r="M867" s="25">
        <f t="shared" ca="1" si="27"/>
        <v>0.10244744077621162</v>
      </c>
    </row>
    <row r="868" spans="12:13">
      <c r="L868" s="7">
        <f t="shared" ca="1" si="26"/>
        <v>0.98324118205691113</v>
      </c>
      <c r="M868" s="25">
        <f t="shared" ca="1" si="27"/>
        <v>0.33037976705714517</v>
      </c>
    </row>
    <row r="869" spans="12:13">
      <c r="L869" s="7">
        <f t="shared" ca="1" si="26"/>
        <v>0.71091876094731687</v>
      </c>
      <c r="M869" s="25">
        <f t="shared" ca="1" si="27"/>
        <v>0.13072553792395813</v>
      </c>
    </row>
    <row r="870" spans="12:13">
      <c r="L870" s="7">
        <f t="shared" ca="1" si="26"/>
        <v>0.65262002326530877</v>
      </c>
      <c r="M870" s="25">
        <f t="shared" ca="1" si="27"/>
        <v>0.10990904812619841</v>
      </c>
    </row>
    <row r="871" spans="12:13">
      <c r="L871" s="7">
        <f t="shared" ca="1" si="26"/>
        <v>0.54792937931072094</v>
      </c>
      <c r="M871" s="25">
        <f t="shared" ca="1" si="27"/>
        <v>7.5317459379806481E-2</v>
      </c>
    </row>
    <row r="872" spans="12:13">
      <c r="L872" s="7">
        <f t="shared" ca="1" si="26"/>
        <v>0.59493019434052297</v>
      </c>
      <c r="M872" s="25">
        <f t="shared" ca="1" si="27"/>
        <v>9.0556402949239556E-2</v>
      </c>
    </row>
    <row r="873" spans="12:13">
      <c r="L873" s="7">
        <f t="shared" ca="1" si="26"/>
        <v>0.66961854795707332</v>
      </c>
      <c r="M873" s="25">
        <f t="shared" ca="1" si="27"/>
        <v>0.1158177465599679</v>
      </c>
    </row>
    <row r="874" spans="12:13">
      <c r="L874" s="7">
        <f t="shared" ca="1" si="26"/>
        <v>0.94150791952663704</v>
      </c>
      <c r="M874" s="25">
        <f t="shared" ca="1" si="27"/>
        <v>0.25937467961065275</v>
      </c>
    </row>
    <row r="875" spans="12:13">
      <c r="L875" s="7">
        <f t="shared" ca="1" si="26"/>
        <v>0.23161398935913891</v>
      </c>
      <c r="M875" s="25">
        <f t="shared" ca="1" si="27"/>
        <v>-3.3297740000782172E-2</v>
      </c>
    </row>
    <row r="876" spans="12:13">
      <c r="L876" s="7">
        <f t="shared" ca="1" si="26"/>
        <v>0.78818414225665412</v>
      </c>
      <c r="M876" s="25">
        <f t="shared" ca="1" si="27"/>
        <v>0.16176777441049878</v>
      </c>
    </row>
    <row r="877" spans="12:13">
      <c r="L877" s="7">
        <f t="shared" ca="1" si="26"/>
        <v>0.17932969887955952</v>
      </c>
      <c r="M877" s="25">
        <f t="shared" ca="1" si="27"/>
        <v>-5.6748752626715096E-2</v>
      </c>
    </row>
    <row r="878" spans="12:13">
      <c r="L878" s="7">
        <f t="shared" ca="1" si="26"/>
        <v>0.24709212155616767</v>
      </c>
      <c r="M878" s="25">
        <f t="shared" ca="1" si="27"/>
        <v>-2.6954495974523249E-2</v>
      </c>
    </row>
    <row r="879" spans="12:13">
      <c r="L879" s="7">
        <f t="shared" ca="1" si="26"/>
        <v>0.5859138814722008</v>
      </c>
      <c r="M879" s="25">
        <f t="shared" ca="1" si="27"/>
        <v>8.7605692569432639E-2</v>
      </c>
    </row>
    <row r="880" spans="12:13">
      <c r="L880" s="7">
        <f t="shared" ca="1" si="26"/>
        <v>0.66811556494186175</v>
      </c>
      <c r="M880" s="25">
        <f t="shared" ca="1" si="27"/>
        <v>0.11529061551772551</v>
      </c>
    </row>
    <row r="881" spans="12:13">
      <c r="L881" s="7">
        <f t="shared" ca="1" si="26"/>
        <v>0.69130161900769049</v>
      </c>
      <c r="M881" s="25">
        <f t="shared" ca="1" si="27"/>
        <v>0.12353590859761872</v>
      </c>
    </row>
    <row r="882" spans="12:13">
      <c r="L882" s="7">
        <f t="shared" ca="1" si="26"/>
        <v>6.3912953517593518E-2</v>
      </c>
      <c r="M882" s="25">
        <f t="shared" ca="1" si="27"/>
        <v>-0.13367319240005018</v>
      </c>
    </row>
    <row r="883" spans="12:13">
      <c r="L883" s="7">
        <f t="shared" ca="1" si="26"/>
        <v>0.63605394623166212</v>
      </c>
      <c r="M883" s="25">
        <f t="shared" ca="1" si="27"/>
        <v>0.10425263614063893</v>
      </c>
    </row>
    <row r="884" spans="12:13">
      <c r="L884" s="7">
        <f t="shared" ca="1" si="26"/>
        <v>1.1469559628010439E-2</v>
      </c>
      <c r="M884" s="25">
        <f t="shared" ca="1" si="27"/>
        <v>-0.22928241324722659</v>
      </c>
    </row>
    <row r="885" spans="12:13">
      <c r="L885" s="7">
        <f t="shared" ca="1" si="26"/>
        <v>0.85749737890152167</v>
      </c>
      <c r="M885" s="25">
        <f t="shared" ca="1" si="27"/>
        <v>0.19598217643037114</v>
      </c>
    </row>
    <row r="886" spans="12:13">
      <c r="L886" s="7">
        <f t="shared" ca="1" si="26"/>
        <v>0.36393177725413595</v>
      </c>
      <c r="M886" s="25">
        <f t="shared" ca="1" si="27"/>
        <v>1.5742528284242788E-2</v>
      </c>
    </row>
    <row r="887" spans="12:13">
      <c r="L887" s="7">
        <f t="shared" ca="1" si="26"/>
        <v>0.31409999760964791</v>
      </c>
      <c r="M887" s="25">
        <f t="shared" ca="1" si="27"/>
        <v>-1.5923134762989913E-3</v>
      </c>
    </row>
    <row r="888" spans="12:13">
      <c r="L888" s="7">
        <f t="shared" ca="1" si="26"/>
        <v>0.74023434186682691</v>
      </c>
      <c r="M888" s="25">
        <f t="shared" ca="1" si="27"/>
        <v>0.14191773604256469</v>
      </c>
    </row>
    <row r="889" spans="12:13">
      <c r="L889" s="7">
        <f t="shared" ca="1" si="26"/>
        <v>0.51336463034859181</v>
      </c>
      <c r="M889" s="25">
        <f t="shared" ca="1" si="27"/>
        <v>6.4261616214037948E-2</v>
      </c>
    </row>
    <row r="890" spans="12:13">
      <c r="L890" s="7">
        <f t="shared" ca="1" si="26"/>
        <v>4.8916785207780755E-2</v>
      </c>
      <c r="M890" s="25">
        <f t="shared" ca="1" si="27"/>
        <v>-0.15055320136222108</v>
      </c>
    </row>
    <row r="891" spans="12:13">
      <c r="L891" s="7">
        <f t="shared" ca="1" si="26"/>
        <v>0.47562097356141075</v>
      </c>
      <c r="M891" s="25">
        <f t="shared" ca="1" si="27"/>
        <v>5.2222803780668084E-2</v>
      </c>
    </row>
    <row r="892" spans="12:13">
      <c r="L892" s="7">
        <f t="shared" ca="1" si="26"/>
        <v>0.19353466329458591</v>
      </c>
      <c r="M892" s="25">
        <f t="shared" ca="1" si="27"/>
        <v>-5.0010557937840552E-2</v>
      </c>
    </row>
    <row r="893" spans="12:13">
      <c r="L893" s="7">
        <f t="shared" ca="1" si="26"/>
        <v>0.78622267777242749</v>
      </c>
      <c r="M893" s="25">
        <f t="shared" ca="1" si="27"/>
        <v>0.16090882490279756</v>
      </c>
    </row>
    <row r="894" spans="12:13">
      <c r="L894" s="7">
        <f t="shared" ca="1" si="26"/>
        <v>0.34027555549920774</v>
      </c>
      <c r="M894" s="25">
        <f t="shared" ca="1" si="27"/>
        <v>7.6352684343712202E-3</v>
      </c>
    </row>
    <row r="895" spans="12:13">
      <c r="L895" s="7">
        <f t="shared" ca="1" si="26"/>
        <v>0.61184758890741064</v>
      </c>
      <c r="M895" s="25">
        <f t="shared" ca="1" si="27"/>
        <v>9.6138916193946322E-2</v>
      </c>
    </row>
    <row r="896" spans="12:13">
      <c r="L896" s="7">
        <f t="shared" ca="1" si="26"/>
        <v>0.86521415705474491</v>
      </c>
      <c r="M896" s="25">
        <f t="shared" ca="1" si="27"/>
        <v>0.20042186012517738</v>
      </c>
    </row>
    <row r="897" spans="12:13">
      <c r="L897" s="7">
        <f t="shared" ca="1" si="26"/>
        <v>0.7572848141877927</v>
      </c>
      <c r="M897" s="25">
        <f t="shared" ca="1" si="27"/>
        <v>0.14872575238086955</v>
      </c>
    </row>
    <row r="898" spans="12:13">
      <c r="L898" s="7">
        <f t="shared" ca="1" si="26"/>
        <v>0.33681065113257458</v>
      </c>
      <c r="M898" s="25">
        <f t="shared" ca="1" si="27"/>
        <v>6.4305426791777393E-3</v>
      </c>
    </row>
    <row r="899" spans="12:13">
      <c r="L899" s="7">
        <f t="shared" ref="L899:L962" ca="1" si="28">RAND()</f>
        <v>0.39634275382222206</v>
      </c>
      <c r="M899" s="25">
        <f t="shared" ca="1" si="27"/>
        <v>2.6571816510518001E-2</v>
      </c>
    </row>
    <row r="900" spans="12:13">
      <c r="L900" s="7">
        <f t="shared" ca="1" si="28"/>
        <v>0.78252665225025353</v>
      </c>
      <c r="M900" s="25">
        <f t="shared" ca="1" si="27"/>
        <v>0.15930266035356344</v>
      </c>
    </row>
    <row r="901" spans="12:13">
      <c r="L901" s="7">
        <f t="shared" ca="1" si="28"/>
        <v>0.32592007201578099</v>
      </c>
      <c r="M901" s="25">
        <f t="shared" ca="1" si="27"/>
        <v>2.6118376379728955E-3</v>
      </c>
    </row>
    <row r="902" spans="12:13">
      <c r="L902" s="7">
        <f t="shared" ca="1" si="28"/>
        <v>0.79749986689776653</v>
      </c>
      <c r="M902" s="25">
        <f t="shared" ca="1" si="27"/>
        <v>0.16591254531658767</v>
      </c>
    </row>
    <row r="903" spans="12:13">
      <c r="L903" s="7">
        <f t="shared" ca="1" si="28"/>
        <v>0.2214504485133979</v>
      </c>
      <c r="M903" s="25">
        <f t="shared" ref="M903:M966" ca="1" si="29">NORMINV(L903,$B$2,$B$3)</f>
        <v>-3.7591851075757604E-2</v>
      </c>
    </row>
    <row r="904" spans="12:13">
      <c r="L904" s="7">
        <f t="shared" ca="1" si="28"/>
        <v>0.66345310663110113</v>
      </c>
      <c r="M904" s="25">
        <f t="shared" ca="1" si="29"/>
        <v>0.11366136004861135</v>
      </c>
    </row>
    <row r="905" spans="12:13">
      <c r="L905" s="7">
        <f t="shared" ca="1" si="28"/>
        <v>0.49042814707282134</v>
      </c>
      <c r="M905" s="25">
        <f t="shared" ca="1" si="29"/>
        <v>5.6948075256015258E-2</v>
      </c>
    </row>
    <row r="906" spans="12:13">
      <c r="L906" s="7">
        <f t="shared" ca="1" si="28"/>
        <v>0.91504020046892443</v>
      </c>
      <c r="M906" s="25">
        <f t="shared" ca="1" si="29"/>
        <v>0.2345607446846186</v>
      </c>
    </row>
    <row r="907" spans="12:13">
      <c r="L907" s="7">
        <f t="shared" ca="1" si="28"/>
        <v>0.86943480005405038</v>
      </c>
      <c r="M907" s="25">
        <f t="shared" ca="1" si="29"/>
        <v>0.20292414624597771</v>
      </c>
    </row>
    <row r="908" spans="12:13">
      <c r="L908" s="7">
        <f t="shared" ca="1" si="28"/>
        <v>8.3684631800134746E-2</v>
      </c>
      <c r="M908" s="25">
        <f t="shared" ca="1" si="29"/>
        <v>-0.11560930387437604</v>
      </c>
    </row>
    <row r="909" spans="12:13">
      <c r="L909" s="7">
        <f t="shared" ca="1" si="28"/>
        <v>0.75855690871343695</v>
      </c>
      <c r="M909" s="25">
        <f t="shared" ca="1" si="29"/>
        <v>0.14924377158801982</v>
      </c>
    </row>
    <row r="910" spans="12:13">
      <c r="L910" s="7">
        <f t="shared" ca="1" si="28"/>
        <v>0.8667254798116536</v>
      </c>
      <c r="M910" s="25">
        <f t="shared" ca="1" si="29"/>
        <v>0.20131159197515122</v>
      </c>
    </row>
    <row r="911" spans="12:13">
      <c r="L911" s="7">
        <f t="shared" ca="1" si="28"/>
        <v>0.86539904054387695</v>
      </c>
      <c r="M911" s="25">
        <f t="shared" ca="1" si="29"/>
        <v>0.20053033396239128</v>
      </c>
    </row>
    <row r="912" spans="12:13">
      <c r="L912" s="7">
        <f t="shared" ca="1" si="28"/>
        <v>0.10741739791150795</v>
      </c>
      <c r="M912" s="25">
        <f t="shared" ca="1" si="29"/>
        <v>-9.7761499122885953E-2</v>
      </c>
    </row>
    <row r="913" spans="12:13">
      <c r="L913" s="7">
        <f t="shared" ca="1" si="28"/>
        <v>3.6308146073395386E-2</v>
      </c>
      <c r="M913" s="25">
        <f t="shared" ca="1" si="29"/>
        <v>-0.16833235813035161</v>
      </c>
    </row>
    <row r="914" spans="12:13">
      <c r="L914" s="7">
        <f t="shared" ca="1" si="28"/>
        <v>0.31945699326434907</v>
      </c>
      <c r="M914" s="25">
        <f t="shared" ca="1" si="29"/>
        <v>3.2112280091253081E-4</v>
      </c>
    </row>
    <row r="915" spans="12:13">
      <c r="L915" s="7">
        <f t="shared" ca="1" si="28"/>
        <v>0.15535871302444793</v>
      </c>
      <c r="M915" s="25">
        <f t="shared" ca="1" si="29"/>
        <v>-6.8932756795758832E-2</v>
      </c>
    </row>
    <row r="916" spans="12:13">
      <c r="L916" s="7">
        <f t="shared" ca="1" si="28"/>
        <v>0.98291688395203303</v>
      </c>
      <c r="M916" s="25">
        <f t="shared" ca="1" si="29"/>
        <v>0.32939748970589372</v>
      </c>
    </row>
    <row r="917" spans="12:13">
      <c r="L917" s="7">
        <f t="shared" ca="1" si="28"/>
        <v>0.16467772303107076</v>
      </c>
      <c r="M917" s="25">
        <f t="shared" ca="1" si="29"/>
        <v>-6.4060842605545995E-2</v>
      </c>
    </row>
    <row r="918" spans="12:13">
      <c r="L918" s="7">
        <f t="shared" ca="1" si="28"/>
        <v>0.82499172609730764</v>
      </c>
      <c r="M918" s="25">
        <f t="shared" ca="1" si="29"/>
        <v>0.17886447583858006</v>
      </c>
    </row>
    <row r="919" spans="12:13">
      <c r="L919" s="7">
        <f t="shared" ca="1" si="28"/>
        <v>0.57802360997597724</v>
      </c>
      <c r="M919" s="25">
        <f t="shared" ca="1" si="29"/>
        <v>8.5035683952518884E-2</v>
      </c>
    </row>
    <row r="920" spans="12:13">
      <c r="L920" s="7">
        <f t="shared" ca="1" si="28"/>
        <v>0.41571469974454922</v>
      </c>
      <c r="M920" s="25">
        <f t="shared" ca="1" si="29"/>
        <v>3.292565599909282E-2</v>
      </c>
    </row>
    <row r="921" spans="12:13">
      <c r="L921" s="7">
        <f t="shared" ca="1" si="28"/>
        <v>0.52049760864212768</v>
      </c>
      <c r="M921" s="25">
        <f t="shared" ca="1" si="29"/>
        <v>6.6537783611373247E-2</v>
      </c>
    </row>
    <row r="922" spans="12:13">
      <c r="L922" s="7">
        <f t="shared" ca="1" si="28"/>
        <v>0.87035666082519769</v>
      </c>
      <c r="M922" s="25">
        <f t="shared" ca="1" si="29"/>
        <v>0.20347809393615748</v>
      </c>
    </row>
    <row r="923" spans="12:13">
      <c r="L923" s="7">
        <f t="shared" ca="1" si="28"/>
        <v>0.97184356567815722</v>
      </c>
      <c r="M923" s="25">
        <f t="shared" ca="1" si="29"/>
        <v>0.30275187910752327</v>
      </c>
    </row>
    <row r="924" spans="12:13">
      <c r="L924" s="7">
        <f t="shared" ca="1" si="28"/>
        <v>0.1839463681921123</v>
      </c>
      <c r="M924" s="25">
        <f t="shared" ca="1" si="29"/>
        <v>-5.4523600923493107E-2</v>
      </c>
    </row>
    <row r="925" spans="12:13">
      <c r="L925" s="7">
        <f t="shared" ca="1" si="28"/>
        <v>0.91213264398296912</v>
      </c>
      <c r="M925" s="25">
        <f t="shared" ca="1" si="29"/>
        <v>0.23221323839112684</v>
      </c>
    </row>
    <row r="926" spans="12:13">
      <c r="L926" s="7">
        <f t="shared" ca="1" si="28"/>
        <v>0.25075241809364157</v>
      </c>
      <c r="M926" s="25">
        <f t="shared" ca="1" si="29"/>
        <v>-2.5486102942645458E-2</v>
      </c>
    </row>
    <row r="927" spans="12:13">
      <c r="L927" s="7">
        <f t="shared" ca="1" si="28"/>
        <v>0.46916222066859159</v>
      </c>
      <c r="M927" s="25">
        <f t="shared" ca="1" si="29"/>
        <v>5.0158701406853419E-2</v>
      </c>
    </row>
    <row r="928" spans="12:13">
      <c r="L928" s="7">
        <f t="shared" ca="1" si="28"/>
        <v>0.52795883962470802</v>
      </c>
      <c r="M928" s="25">
        <f t="shared" ca="1" si="29"/>
        <v>6.8920952925428353E-2</v>
      </c>
    </row>
    <row r="929" spans="12:13">
      <c r="L929" s="7">
        <f t="shared" ca="1" si="28"/>
        <v>0.51356584979042408</v>
      </c>
      <c r="M929" s="25">
        <f t="shared" ca="1" si="29"/>
        <v>6.4325804170009243E-2</v>
      </c>
    </row>
    <row r="930" spans="12:13">
      <c r="L930" s="7">
        <f t="shared" ca="1" si="28"/>
        <v>0.2353372418113594</v>
      </c>
      <c r="M930" s="25">
        <f t="shared" ca="1" si="29"/>
        <v>-3.175115285856113E-2</v>
      </c>
    </row>
    <row r="931" spans="12:13">
      <c r="L931" s="7">
        <f t="shared" ca="1" si="28"/>
        <v>7.9994583087099835E-2</v>
      </c>
      <c r="M931" s="25">
        <f t="shared" ca="1" si="29"/>
        <v>-0.11871289923431308</v>
      </c>
    </row>
    <row r="932" spans="12:13">
      <c r="L932" s="7">
        <f t="shared" ca="1" si="28"/>
        <v>9.22071130264428E-2</v>
      </c>
      <c r="M932" s="25">
        <f t="shared" ca="1" si="29"/>
        <v>-0.10881482256740599</v>
      </c>
    </row>
    <row r="933" spans="12:13">
      <c r="L933" s="7">
        <f t="shared" ca="1" si="28"/>
        <v>0.35730743483669147</v>
      </c>
      <c r="M933" s="25">
        <f t="shared" ca="1" si="29"/>
        <v>1.3491760493333886E-2</v>
      </c>
    </row>
    <row r="934" spans="12:13">
      <c r="L934" s="7">
        <f t="shared" ca="1" si="28"/>
        <v>0.23953101280905487</v>
      </c>
      <c r="M934" s="25">
        <f t="shared" ca="1" si="29"/>
        <v>-3.0025201823355038E-2</v>
      </c>
    </row>
    <row r="935" spans="12:13">
      <c r="L935" s="7">
        <f t="shared" ca="1" si="28"/>
        <v>0.43152464363211762</v>
      </c>
      <c r="M935" s="25">
        <f t="shared" ca="1" si="29"/>
        <v>3.8060847964728875E-2</v>
      </c>
    </row>
    <row r="936" spans="12:13">
      <c r="L936" s="7">
        <f t="shared" ca="1" si="28"/>
        <v>0.30298422504902589</v>
      </c>
      <c r="M936" s="25">
        <f t="shared" ca="1" si="29"/>
        <v>-5.6082499266135177E-3</v>
      </c>
    </row>
    <row r="937" spans="12:13">
      <c r="L937" s="7">
        <f t="shared" ca="1" si="28"/>
        <v>0.30655420103941122</v>
      </c>
      <c r="M937" s="25">
        <f t="shared" ca="1" si="29"/>
        <v>-4.3115286789333351E-3</v>
      </c>
    </row>
    <row r="938" spans="12:13">
      <c r="L938" s="7">
        <f t="shared" ca="1" si="28"/>
        <v>9.3704432875279187E-2</v>
      </c>
      <c r="M938" s="25">
        <f t="shared" ca="1" si="29"/>
        <v>-0.10766982423710447</v>
      </c>
    </row>
    <row r="939" spans="12:13">
      <c r="L939" s="7">
        <f t="shared" ca="1" si="28"/>
        <v>0.22915343217652717</v>
      </c>
      <c r="M939" s="25">
        <f t="shared" ca="1" si="29"/>
        <v>-3.4327430347344881E-2</v>
      </c>
    </row>
    <row r="940" spans="12:13">
      <c r="L940" s="7">
        <f t="shared" ca="1" si="28"/>
        <v>0.71618444764856526</v>
      </c>
      <c r="M940" s="25">
        <f t="shared" ca="1" si="29"/>
        <v>0.13269351741190133</v>
      </c>
    </row>
    <row r="941" spans="12:13">
      <c r="L941" s="7">
        <f t="shared" ca="1" si="28"/>
        <v>0.8326843435314345</v>
      </c>
      <c r="M941" s="25">
        <f t="shared" ca="1" si="29"/>
        <v>0.18271447226016002</v>
      </c>
    </row>
    <row r="942" spans="12:13">
      <c r="L942" s="7">
        <f t="shared" ca="1" si="28"/>
        <v>2.0021525287383657E-4</v>
      </c>
      <c r="M942" s="25">
        <f t="shared" ca="1" si="29"/>
        <v>-0.39022012911923804</v>
      </c>
    </row>
    <row r="943" spans="12:13">
      <c r="L943" s="7">
        <f t="shared" ca="1" si="28"/>
        <v>7.7355238960234995E-3</v>
      </c>
      <c r="M943" s="25">
        <f t="shared" ca="1" si="29"/>
        <v>-0.24794259268807611</v>
      </c>
    </row>
    <row r="944" spans="12:13">
      <c r="L944" s="7">
        <f t="shared" ca="1" si="28"/>
        <v>9.882566573219842E-2</v>
      </c>
      <c r="M944" s="25">
        <f t="shared" ca="1" si="29"/>
        <v>-0.10385274756573676</v>
      </c>
    </row>
    <row r="945" spans="12:13">
      <c r="L945" s="7">
        <f t="shared" ca="1" si="28"/>
        <v>0.45392671953206554</v>
      </c>
      <c r="M945" s="25">
        <f t="shared" ca="1" si="29"/>
        <v>4.5278430136548919E-2</v>
      </c>
    </row>
    <row r="946" spans="12:13">
      <c r="L946" s="7">
        <f t="shared" ca="1" si="28"/>
        <v>0.10281338092874792</v>
      </c>
      <c r="M946" s="25">
        <f t="shared" ca="1" si="29"/>
        <v>-0.10097965176013102</v>
      </c>
    </row>
    <row r="947" spans="12:13">
      <c r="L947" s="7">
        <f t="shared" ca="1" si="28"/>
        <v>0.22043142380109115</v>
      </c>
      <c r="M947" s="25">
        <f t="shared" ca="1" si="29"/>
        <v>-3.8028507802648048E-2</v>
      </c>
    </row>
    <row r="948" spans="12:13">
      <c r="L948" s="7">
        <f t="shared" ca="1" si="28"/>
        <v>0.55290556052301787</v>
      </c>
      <c r="M948" s="25">
        <f t="shared" ca="1" si="29"/>
        <v>7.691673014560306E-2</v>
      </c>
    </row>
    <row r="949" spans="12:13">
      <c r="L949" s="7">
        <f t="shared" ca="1" si="28"/>
        <v>0.81909480140218982</v>
      </c>
      <c r="M949" s="25">
        <f t="shared" ca="1" si="29"/>
        <v>0.17598540114663086</v>
      </c>
    </row>
    <row r="950" spans="12:13">
      <c r="L950" s="7">
        <f t="shared" ca="1" si="28"/>
        <v>0.99300064852727044</v>
      </c>
      <c r="M950" s="25">
        <f t="shared" ca="1" si="29"/>
        <v>0.37253868962286296</v>
      </c>
    </row>
    <row r="951" spans="12:13">
      <c r="L951" s="7">
        <f t="shared" ca="1" si="28"/>
        <v>0.48975484205586772</v>
      </c>
      <c r="M951" s="25">
        <f t="shared" ca="1" si="29"/>
        <v>5.6733350552959527E-2</v>
      </c>
    </row>
    <row r="952" spans="12:13">
      <c r="L952" s="7">
        <f t="shared" ca="1" si="28"/>
        <v>0.68963765312588243</v>
      </c>
      <c r="M952" s="25">
        <f t="shared" ca="1" si="29"/>
        <v>0.12293562322948104</v>
      </c>
    </row>
    <row r="953" spans="12:13">
      <c r="L953" s="7">
        <f t="shared" ca="1" si="28"/>
        <v>0.82871000214791835</v>
      </c>
      <c r="M953" s="25">
        <f t="shared" ca="1" si="29"/>
        <v>0.1807115851584202</v>
      </c>
    </row>
    <row r="954" spans="12:13">
      <c r="L954" s="7">
        <f t="shared" ca="1" si="28"/>
        <v>0.54858972637347014</v>
      </c>
      <c r="M954" s="25">
        <f t="shared" ca="1" si="29"/>
        <v>7.5529540320482702E-2</v>
      </c>
    </row>
    <row r="955" spans="12:13">
      <c r="L955" s="7">
        <f t="shared" ca="1" si="28"/>
        <v>0.91760765406739508</v>
      </c>
      <c r="M955" s="25">
        <f t="shared" ca="1" si="29"/>
        <v>0.2366842582455414</v>
      </c>
    </row>
    <row r="956" spans="12:13">
      <c r="L956" s="7">
        <f t="shared" ca="1" si="28"/>
        <v>0.84271420011650933</v>
      </c>
      <c r="M956" s="25">
        <f t="shared" ca="1" si="29"/>
        <v>0.18790989655239448</v>
      </c>
    </row>
    <row r="957" spans="12:13">
      <c r="L957" s="7">
        <f t="shared" ca="1" si="28"/>
        <v>0.72292167164010912</v>
      </c>
      <c r="M957" s="25">
        <f t="shared" ca="1" si="29"/>
        <v>0.13523718008501928</v>
      </c>
    </row>
    <row r="958" spans="12:13">
      <c r="L958" s="7">
        <f t="shared" ca="1" si="28"/>
        <v>0.42865009106482566</v>
      </c>
      <c r="M958" s="25">
        <f t="shared" ca="1" si="29"/>
        <v>3.7130071551656797E-2</v>
      </c>
    </row>
    <row r="959" spans="12:13">
      <c r="L959" s="7">
        <f t="shared" ca="1" si="28"/>
        <v>0.80003939138462787</v>
      </c>
      <c r="M959" s="25">
        <f t="shared" ca="1" si="29"/>
        <v>0.16706203209481263</v>
      </c>
    </row>
    <row r="960" spans="12:13">
      <c r="L960" s="7">
        <f t="shared" ca="1" si="28"/>
        <v>0.46481374814884946</v>
      </c>
      <c r="M960" s="25">
        <f t="shared" ca="1" si="29"/>
        <v>4.8767579002806413E-2</v>
      </c>
    </row>
    <row r="961" spans="12:13">
      <c r="L961" s="7">
        <f t="shared" ca="1" si="28"/>
        <v>0.59235974307703909</v>
      </c>
      <c r="M961" s="25">
        <f t="shared" ca="1" si="29"/>
        <v>8.9713580173660296E-2</v>
      </c>
    </row>
    <row r="962" spans="12:13">
      <c r="L962" s="7">
        <f t="shared" ca="1" si="28"/>
        <v>0.28860625818670038</v>
      </c>
      <c r="M962" s="25">
        <f t="shared" ca="1" si="29"/>
        <v>-1.0902355469469896E-2</v>
      </c>
    </row>
    <row r="963" spans="12:13">
      <c r="L963" s="7">
        <f t="shared" ref="L963:L1001" ca="1" si="30">RAND()</f>
        <v>0.47263149314564512</v>
      </c>
      <c r="M963" s="25">
        <f t="shared" ca="1" si="29"/>
        <v>5.1267706656006481E-2</v>
      </c>
    </row>
    <row r="964" spans="12:13">
      <c r="L964" s="7">
        <f t="shared" ca="1" si="30"/>
        <v>0.61480467117453363</v>
      </c>
      <c r="M964" s="25">
        <f t="shared" ca="1" si="29"/>
        <v>9.7121595232376762E-2</v>
      </c>
    </row>
    <row r="965" spans="12:13">
      <c r="L965" s="7">
        <f t="shared" ca="1" si="30"/>
        <v>4.7940169730894877E-2</v>
      </c>
      <c r="M965" s="25">
        <f t="shared" ca="1" si="29"/>
        <v>-0.15178871603281538</v>
      </c>
    </row>
    <row r="966" spans="12:13">
      <c r="L966" s="7">
        <f t="shared" ca="1" si="30"/>
        <v>0.26513557939124921</v>
      </c>
      <c r="M966" s="25">
        <f t="shared" ca="1" si="29"/>
        <v>-1.9822199504814425E-2</v>
      </c>
    </row>
    <row r="967" spans="12:13">
      <c r="L967" s="7">
        <f t="shared" ca="1" si="30"/>
        <v>0.96888509712573734</v>
      </c>
      <c r="M967" s="25">
        <f t="shared" ref="M967:M1001" ca="1" si="31">NORMINV(L967,$B$2,$B$3)</f>
        <v>0.29716174592778294</v>
      </c>
    </row>
    <row r="968" spans="12:13">
      <c r="L968" s="7">
        <f t="shared" ca="1" si="30"/>
        <v>0.97762473146924578</v>
      </c>
      <c r="M968" s="25">
        <f t="shared" ca="1" si="31"/>
        <v>0.31526530504109262</v>
      </c>
    </row>
    <row r="969" spans="12:13">
      <c r="L969" s="7">
        <f t="shared" ca="1" si="30"/>
        <v>0.9127752114266886</v>
      </c>
      <c r="M969" s="25">
        <f t="shared" ca="1" si="31"/>
        <v>0.23272698110639647</v>
      </c>
    </row>
    <row r="970" spans="12:13">
      <c r="L970" s="7">
        <f t="shared" ca="1" si="30"/>
        <v>0.64251514391407638</v>
      </c>
      <c r="M970" s="25">
        <f t="shared" ca="1" si="31"/>
        <v>0.10644776963885225</v>
      </c>
    </row>
    <row r="971" spans="12:13">
      <c r="L971" s="7">
        <f t="shared" ca="1" si="30"/>
        <v>0.99202702180082702</v>
      </c>
      <c r="M971" s="25">
        <f t="shared" ca="1" si="31"/>
        <v>0.36654221717240465</v>
      </c>
    </row>
    <row r="972" spans="12:13">
      <c r="L972" s="7">
        <f t="shared" ca="1" si="30"/>
        <v>0.8132987257673332</v>
      </c>
      <c r="M972" s="25">
        <f t="shared" ca="1" si="31"/>
        <v>0.17321233819839182</v>
      </c>
    </row>
    <row r="973" spans="12:13">
      <c r="L973" s="7">
        <f t="shared" ca="1" si="30"/>
        <v>0.78301381573847018</v>
      </c>
      <c r="M973" s="25">
        <f t="shared" ca="1" si="31"/>
        <v>0.15951345531354993</v>
      </c>
    </row>
    <row r="974" spans="12:13">
      <c r="L974" s="7">
        <f t="shared" ca="1" si="30"/>
        <v>0.24216546151968277</v>
      </c>
      <c r="M974" s="25">
        <f t="shared" ca="1" si="31"/>
        <v>-2.8949428690443937E-2</v>
      </c>
    </row>
    <row r="975" spans="12:13">
      <c r="L975" s="7">
        <f t="shared" ca="1" si="30"/>
        <v>0.51465709932241754</v>
      </c>
      <c r="M975" s="25">
        <f t="shared" ca="1" si="31"/>
        <v>6.467392670856445E-2</v>
      </c>
    </row>
    <row r="976" spans="12:13">
      <c r="L976" s="7">
        <f t="shared" ca="1" si="30"/>
        <v>0.83847587983750127</v>
      </c>
      <c r="M976" s="25">
        <f t="shared" ca="1" si="31"/>
        <v>0.18568887795677108</v>
      </c>
    </row>
    <row r="977" spans="12:13">
      <c r="L977" s="7">
        <f t="shared" ca="1" si="30"/>
        <v>0.17159739301206878</v>
      </c>
      <c r="M977" s="25">
        <f t="shared" ca="1" si="31"/>
        <v>-6.0557918311876152E-2</v>
      </c>
    </row>
    <row r="978" spans="12:13">
      <c r="L978" s="7">
        <f t="shared" ca="1" si="30"/>
        <v>0.3499888761972767</v>
      </c>
      <c r="M978" s="25">
        <f t="shared" ca="1" si="31"/>
        <v>1.0988034434418523E-2</v>
      </c>
    </row>
    <row r="979" spans="12:13">
      <c r="L979" s="7">
        <f t="shared" ca="1" si="30"/>
        <v>0.5150707891465357</v>
      </c>
      <c r="M979" s="25">
        <f t="shared" ca="1" si="31"/>
        <v>6.4805908058815004E-2</v>
      </c>
    </row>
    <row r="980" spans="12:13">
      <c r="L980" s="7">
        <f t="shared" ca="1" si="30"/>
        <v>6.8481452838919488E-2</v>
      </c>
      <c r="M980" s="25">
        <f t="shared" ca="1" si="31"/>
        <v>-0.12915357997896521</v>
      </c>
    </row>
    <row r="981" spans="12:13">
      <c r="L981" s="7">
        <f t="shared" ca="1" si="30"/>
        <v>0.14972251897549638</v>
      </c>
      <c r="M981" s="25">
        <f t="shared" ca="1" si="31"/>
        <v>-7.1973366295204649E-2</v>
      </c>
    </row>
    <row r="982" spans="12:13">
      <c r="L982" s="7">
        <f t="shared" ca="1" si="30"/>
        <v>0.60769265666144345</v>
      </c>
      <c r="M982" s="25">
        <f t="shared" ca="1" si="31"/>
        <v>9.4761796885074551E-2</v>
      </c>
    </row>
    <row r="983" spans="12:13">
      <c r="L983" s="7">
        <f t="shared" ca="1" si="30"/>
        <v>0.7020042777795884</v>
      </c>
      <c r="M983" s="25">
        <f t="shared" ca="1" si="31"/>
        <v>0.12743175222515227</v>
      </c>
    </row>
    <row r="984" spans="12:13">
      <c r="L984" s="7">
        <f t="shared" ca="1" si="30"/>
        <v>0.43234399532194689</v>
      </c>
      <c r="M984" s="25">
        <f t="shared" ca="1" si="31"/>
        <v>3.832593577306783E-2</v>
      </c>
    </row>
    <row r="985" spans="12:13">
      <c r="L985" s="7">
        <f t="shared" ca="1" si="30"/>
        <v>0.36927689169243616</v>
      </c>
      <c r="M985" s="25">
        <f t="shared" ca="1" si="31"/>
        <v>1.7548567030745074E-2</v>
      </c>
    </row>
    <row r="986" spans="12:13">
      <c r="L986" s="7">
        <f t="shared" ca="1" si="30"/>
        <v>0.89129415232274867</v>
      </c>
      <c r="M986" s="25">
        <f t="shared" ca="1" si="31"/>
        <v>0.21687877131067568</v>
      </c>
    </row>
    <row r="987" spans="12:13">
      <c r="L987" s="7">
        <f t="shared" ca="1" si="30"/>
        <v>0.51910867069647126</v>
      </c>
      <c r="M987" s="25">
        <f t="shared" ca="1" si="31"/>
        <v>6.6094425465371656E-2</v>
      </c>
    </row>
    <row r="988" spans="12:13">
      <c r="L988" s="7">
        <f t="shared" ca="1" si="30"/>
        <v>0.61417387096448828</v>
      </c>
      <c r="M988" s="25">
        <f t="shared" ca="1" si="31"/>
        <v>9.6911787642026695E-2</v>
      </c>
    </row>
    <row r="989" spans="12:13">
      <c r="L989" s="7">
        <f t="shared" ca="1" si="30"/>
        <v>0.2588430657542875</v>
      </c>
      <c r="M989" s="25">
        <f t="shared" ca="1" si="31"/>
        <v>-2.2279997953238317E-2</v>
      </c>
    </row>
    <row r="990" spans="12:13">
      <c r="L990" s="7">
        <f t="shared" ca="1" si="30"/>
        <v>0.86453443670840868</v>
      </c>
      <c r="M990" s="25">
        <f t="shared" ca="1" si="31"/>
        <v>0.20002393343573122</v>
      </c>
    </row>
    <row r="991" spans="12:13">
      <c r="L991" s="7">
        <f t="shared" ca="1" si="30"/>
        <v>0.59675437934852382</v>
      </c>
      <c r="M991" s="25">
        <f t="shared" ca="1" si="31"/>
        <v>9.1155346080073918E-2</v>
      </c>
    </row>
    <row r="992" spans="12:13">
      <c r="L992" s="7">
        <f t="shared" ca="1" si="30"/>
        <v>0.65174594556145204</v>
      </c>
      <c r="M992" s="25">
        <f t="shared" ca="1" si="31"/>
        <v>0.10960821788223293</v>
      </c>
    </row>
    <row r="993" spans="12:13">
      <c r="L993" s="7">
        <f t="shared" ca="1" si="30"/>
        <v>0.37137035649364247</v>
      </c>
      <c r="M993" s="25">
        <f t="shared" ca="1" si="31"/>
        <v>1.8253573030365927E-2</v>
      </c>
    </row>
    <row r="994" spans="12:13">
      <c r="L994" s="7">
        <f t="shared" ca="1" si="30"/>
        <v>0.60088508760481596</v>
      </c>
      <c r="M994" s="25">
        <f t="shared" ca="1" si="31"/>
        <v>9.2514180509192134E-2</v>
      </c>
    </row>
    <row r="995" spans="12:13">
      <c r="L995" s="7">
        <f t="shared" ca="1" si="30"/>
        <v>0.50707947365110184</v>
      </c>
      <c r="M995" s="25">
        <f t="shared" ca="1" si="31"/>
        <v>6.2257147259805405E-2</v>
      </c>
    </row>
    <row r="996" spans="12:13">
      <c r="L996" s="7">
        <f t="shared" ca="1" si="30"/>
        <v>0.79005755769857733</v>
      </c>
      <c r="M996" s="25">
        <f t="shared" ca="1" si="31"/>
        <v>0.16259252208811209</v>
      </c>
    </row>
    <row r="997" spans="12:13">
      <c r="L997" s="7">
        <f t="shared" ca="1" si="30"/>
        <v>0.52017077452486438</v>
      </c>
      <c r="M997" s="25">
        <f t="shared" ca="1" si="31"/>
        <v>6.6433449059159502E-2</v>
      </c>
    </row>
    <row r="998" spans="12:13">
      <c r="L998" s="7">
        <f t="shared" ca="1" si="30"/>
        <v>0.84143092571678968</v>
      </c>
      <c r="M998" s="25">
        <f t="shared" ca="1" si="31"/>
        <v>0.18723332351629607</v>
      </c>
    </row>
    <row r="999" spans="12:13">
      <c r="L999" s="7">
        <f t="shared" ca="1" si="30"/>
        <v>0.92838209653001724</v>
      </c>
      <c r="M999" s="25">
        <f t="shared" ca="1" si="31"/>
        <v>0.2461837732910023</v>
      </c>
    </row>
    <row r="1000" spans="12:13">
      <c r="L1000" s="7">
        <f t="shared" ca="1" si="30"/>
        <v>0.94879468196361361</v>
      </c>
      <c r="M1000" s="25">
        <f t="shared" ca="1" si="31"/>
        <v>0.26773333206295796</v>
      </c>
    </row>
    <row r="1001" spans="12:13">
      <c r="L1001" s="7">
        <f t="shared" ca="1" si="30"/>
        <v>0.47072724640306796</v>
      </c>
      <c r="M1001" s="25">
        <f t="shared" ca="1" si="31"/>
        <v>5.065907306184475E-2</v>
      </c>
    </row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BA2020"/>
  <sheetViews>
    <sheetView zoomScale="130" zoomScaleNormal="130" workbookViewId="0">
      <selection sqref="A1:L1"/>
    </sheetView>
  </sheetViews>
  <sheetFormatPr defaultColWidth="9.1796875" defaultRowHeight="12.5"/>
  <cols>
    <col min="1" max="1" width="9.1796875" style="26"/>
    <col min="2" max="3" width="7.453125" style="33" customWidth="1"/>
    <col min="4" max="4" width="7.1796875" style="33" customWidth="1"/>
    <col min="5" max="6" width="6.81640625" style="33" customWidth="1"/>
    <col min="7" max="7" width="9.1796875" style="26"/>
    <col min="8" max="9" width="7.81640625" style="33" bestFit="1" customWidth="1"/>
    <col min="10" max="11" width="8.1796875" style="33" customWidth="1"/>
    <col min="12" max="12" width="6.81640625" style="33" customWidth="1"/>
    <col min="13" max="19" width="3.90625" style="33" customWidth="1"/>
    <col min="20" max="21" width="9.1796875" style="28"/>
    <col min="22" max="25" width="9.81640625" style="28" customWidth="1"/>
    <col min="26" max="26" width="9.1796875" style="28"/>
    <col min="27" max="30" width="10.453125" style="28" customWidth="1"/>
    <col min="31" max="31" width="9.1796875" style="28"/>
    <col min="32" max="35" width="10.26953125" style="28" bestFit="1" customWidth="1"/>
    <col min="36" max="36" width="10.26953125" style="28" customWidth="1"/>
    <col min="37" max="37" width="10.54296875" style="28" bestFit="1" customWidth="1"/>
    <col min="38" max="38" width="20.7265625" style="28" bestFit="1" customWidth="1"/>
    <col min="39" max="39" width="8.1796875" style="28" bestFit="1" customWidth="1"/>
    <col min="40" max="40" width="9" style="28" bestFit="1" customWidth="1"/>
    <col min="41" max="53" width="9.1796875" style="28"/>
    <col min="54" max="16384" width="9.1796875" style="7"/>
  </cols>
  <sheetData>
    <row r="1" spans="1:46">
      <c r="B1" s="27"/>
      <c r="C1" s="27"/>
      <c r="D1" s="27"/>
      <c r="E1" s="27"/>
      <c r="F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V1" s="28" t="s">
        <v>13</v>
      </c>
    </row>
    <row r="2" spans="1:46" ht="25">
      <c r="B2" s="29"/>
      <c r="C2" s="29"/>
      <c r="D2" s="29"/>
      <c r="E2" s="29"/>
      <c r="F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V2" s="430" t="s">
        <v>14</v>
      </c>
      <c r="W2" s="430"/>
      <c r="X2" s="430"/>
      <c r="Y2" s="430"/>
      <c r="AA2" s="430" t="s">
        <v>15</v>
      </c>
      <c r="AB2" s="430"/>
      <c r="AC2" s="430"/>
      <c r="AD2" s="430"/>
      <c r="AF2" s="430" t="s">
        <v>16</v>
      </c>
      <c r="AG2" s="430"/>
      <c r="AH2" s="430"/>
      <c r="AI2" s="430"/>
      <c r="AJ2" s="30"/>
      <c r="AK2" s="430" t="s">
        <v>17</v>
      </c>
      <c r="AL2" s="430"/>
      <c r="AM2" s="430"/>
      <c r="AN2" s="430"/>
      <c r="AP2" s="31" t="s">
        <v>18</v>
      </c>
      <c r="AQ2" s="32" t="s">
        <v>2</v>
      </c>
      <c r="AR2" s="32" t="s">
        <v>19</v>
      </c>
      <c r="AS2" s="32" t="s">
        <v>20</v>
      </c>
      <c r="AT2" s="32" t="s">
        <v>21</v>
      </c>
    </row>
    <row r="3" spans="1:46" ht="25">
      <c r="A3" s="431" t="s">
        <v>9288</v>
      </c>
      <c r="B3" s="431"/>
      <c r="C3" s="431"/>
      <c r="D3" s="431"/>
      <c r="E3" s="431"/>
      <c r="G3" s="432" t="s">
        <v>9289</v>
      </c>
      <c r="H3" s="432"/>
      <c r="I3" s="432"/>
      <c r="J3" s="432"/>
      <c r="K3" s="432"/>
      <c r="V3" s="32" t="s">
        <v>2</v>
      </c>
      <c r="W3" s="32" t="s">
        <v>19</v>
      </c>
      <c r="X3" s="32" t="s">
        <v>20</v>
      </c>
      <c r="Y3" s="32" t="s">
        <v>21</v>
      </c>
      <c r="AA3" s="32" t="s">
        <v>2</v>
      </c>
      <c r="AB3" s="32" t="s">
        <v>19</v>
      </c>
      <c r="AC3" s="32" t="s">
        <v>20</v>
      </c>
      <c r="AD3" s="32" t="s">
        <v>21</v>
      </c>
      <c r="AF3" s="32" t="s">
        <v>2</v>
      </c>
      <c r="AG3" s="32" t="s">
        <v>19</v>
      </c>
      <c r="AH3" s="32" t="s">
        <v>20</v>
      </c>
      <c r="AI3" s="32" t="s">
        <v>21</v>
      </c>
      <c r="AJ3" s="34"/>
      <c r="AK3" s="32" t="s">
        <v>2</v>
      </c>
      <c r="AL3" s="32" t="s">
        <v>19</v>
      </c>
      <c r="AM3" s="32" t="s">
        <v>20</v>
      </c>
      <c r="AN3" s="32" t="s">
        <v>21</v>
      </c>
      <c r="AP3" s="32" t="s">
        <v>2</v>
      </c>
      <c r="AQ3" s="35">
        <v>1</v>
      </c>
      <c r="AR3" s="36">
        <v>0.85</v>
      </c>
      <c r="AS3" s="36">
        <v>0.6</v>
      </c>
      <c r="AT3" s="36">
        <v>0.76</v>
      </c>
    </row>
    <row r="4" spans="1:46" ht="25">
      <c r="A4" s="37"/>
      <c r="B4" s="38" t="s">
        <v>2</v>
      </c>
      <c r="C4" s="38" t="s">
        <v>19</v>
      </c>
      <c r="D4" s="38" t="s">
        <v>20</v>
      </c>
      <c r="E4" s="38" t="s">
        <v>21</v>
      </c>
      <c r="F4" s="39"/>
      <c r="G4" s="37"/>
      <c r="H4" s="38" t="s">
        <v>2</v>
      </c>
      <c r="I4" s="38" t="s">
        <v>19</v>
      </c>
      <c r="J4" s="38" t="s">
        <v>20</v>
      </c>
      <c r="K4" s="38" t="s">
        <v>21</v>
      </c>
      <c r="L4" s="39"/>
      <c r="M4" s="39"/>
      <c r="N4" s="39"/>
      <c r="O4" s="39"/>
      <c r="P4" s="39"/>
      <c r="Q4" s="39"/>
      <c r="R4" s="39"/>
      <c r="S4" s="39"/>
      <c r="V4" s="40">
        <f t="shared" ref="V4:Y66" ca="1" si="0">RAND()</f>
        <v>0.29573190537184224</v>
      </c>
      <c r="W4" s="40">
        <f t="shared" ca="1" si="0"/>
        <v>0.99206466173060737</v>
      </c>
      <c r="X4" s="40">
        <f t="shared" ca="1" si="0"/>
        <v>0.30092357145748327</v>
      </c>
      <c r="Y4" s="40">
        <f t="shared" ca="1" si="0"/>
        <v>0.79763276682523288</v>
      </c>
      <c r="AA4" s="40">
        <f t="shared" ref="AA4:AD28" ca="1" si="1">NORMSINV(V4)</f>
        <v>-0.53671598777465301</v>
      </c>
      <c r="AB4" s="40">
        <f t="shared" ca="1" si="1"/>
        <v>2.4118760363305012</v>
      </c>
      <c r="AC4" s="40">
        <f t="shared" ca="1" si="1"/>
        <v>-0.52174607067601808</v>
      </c>
      <c r="AD4" s="40">
        <f t="shared" ca="1" si="1"/>
        <v>0.83319552438036315</v>
      </c>
      <c r="AF4" s="40">
        <f t="array" aca="1" ref="AF4:AI4" ca="1">MMULT(AA4:AD4,$AQ$3:$AT$6)</f>
        <v>-0.53671598777465301</v>
      </c>
      <c r="AG4" s="40">
        <f ca="1"/>
        <v>0.81432595107059669</v>
      </c>
      <c r="AH4" s="40">
        <f ca="1"/>
        <v>-7.473087373123366E-2</v>
      </c>
      <c r="AI4" s="40">
        <f ca="1"/>
        <v>0.50753533495779357</v>
      </c>
      <c r="AJ4" s="41"/>
      <c r="AK4" s="42">
        <f t="shared" ref="AK4:AN28" ca="1" si="2">B$5+AF4*B$6</f>
        <v>-3.7343197554930596E-2</v>
      </c>
      <c r="AL4" s="42">
        <f t="shared" ca="1" si="2"/>
        <v>0.23100844972482529</v>
      </c>
      <c r="AM4" s="42">
        <f t="shared" ca="1" si="2"/>
        <v>2.7961360789278723E-2</v>
      </c>
      <c r="AN4" s="42">
        <f t="shared" ca="1" si="2"/>
        <v>0.22718524713776012</v>
      </c>
      <c r="AP4" s="32" t="s">
        <v>19</v>
      </c>
      <c r="AQ4" s="36">
        <v>0</v>
      </c>
      <c r="AR4" s="35">
        <v>0.52678268764263703</v>
      </c>
      <c r="AS4" s="36">
        <v>0.26576423881069972</v>
      </c>
      <c r="AT4" s="36">
        <v>0.21640802303156972</v>
      </c>
    </row>
    <row r="5" spans="1:46" ht="25">
      <c r="A5" s="43" t="s">
        <v>22</v>
      </c>
      <c r="B5" s="44">
        <v>7.0000000000000007E-2</v>
      </c>
      <c r="C5" s="44">
        <v>0.06</v>
      </c>
      <c r="D5" s="44">
        <v>4.4999999999999998E-2</v>
      </c>
      <c r="E5" s="44">
        <v>0.08</v>
      </c>
      <c r="F5" s="45"/>
      <c r="G5" s="43" t="s">
        <v>22</v>
      </c>
      <c r="H5" s="46">
        <f ca="1">AVERAGE(AK4:AK153)</f>
        <v>7.9057138837686433E-2</v>
      </c>
      <c r="I5" s="46">
        <f t="shared" ref="I5:K5" ca="1" si="3">AVERAGE(AL4:AL153)</f>
        <v>5.7405324428413208E-2</v>
      </c>
      <c r="J5" s="46">
        <f t="shared" ca="1" si="3"/>
        <v>2.5156408260225912E-2</v>
      </c>
      <c r="K5" s="46">
        <f t="shared" ca="1" si="3"/>
        <v>8.1634486120069641E-2</v>
      </c>
      <c r="L5" s="45"/>
      <c r="M5" s="45"/>
      <c r="N5" s="45"/>
      <c r="O5" s="45"/>
      <c r="P5" s="45"/>
      <c r="Q5" s="45"/>
      <c r="R5" s="45"/>
      <c r="S5" s="45"/>
      <c r="V5" s="40">
        <f t="shared" ca="1" si="0"/>
        <v>0.96546501328804724</v>
      </c>
      <c r="W5" s="40">
        <f t="shared" ca="1" si="0"/>
        <v>0.21269561849014851</v>
      </c>
      <c r="X5" s="40">
        <f t="shared" ca="1" si="0"/>
        <v>0.1578814442487434</v>
      </c>
      <c r="Y5" s="40">
        <f t="shared" ca="1" si="0"/>
        <v>0.97116737416414289</v>
      </c>
      <c r="AA5" s="40">
        <f t="shared" ca="1" si="1"/>
        <v>1.8179617876101064</v>
      </c>
      <c r="AB5" s="40">
        <f t="shared" ca="1" si="1"/>
        <v>-0.79710296075444798</v>
      </c>
      <c r="AC5" s="40">
        <f t="shared" ca="1" si="1"/>
        <v>-1.0032030773814635</v>
      </c>
      <c r="AD5" s="40">
        <f t="shared" ca="1" si="1"/>
        <v>1.898234092259274</v>
      </c>
      <c r="AF5" s="40">
        <f t="array" aca="1" ref="AF5:AI5" ca="1">MMULT(AA5:AD5,$AQ$3:$AT$6)</f>
        <v>1.8179617876101064</v>
      </c>
      <c r="AG5" s="40">
        <f ca="1"/>
        <v>1.1253674794744588</v>
      </c>
      <c r="AH5" s="40">
        <f ca="1"/>
        <v>0.12195299606881704</v>
      </c>
      <c r="AI5" s="40">
        <f ca="1"/>
        <v>2.1391712338437907</v>
      </c>
      <c r="AJ5" s="41"/>
      <c r="AK5" s="42">
        <f t="shared" ca="1" si="2"/>
        <v>0.4335923575220213</v>
      </c>
      <c r="AL5" s="42">
        <f t="shared" ca="1" si="2"/>
        <v>0.29632717068963632</v>
      </c>
      <c r="AM5" s="42">
        <f t="shared" ca="1" si="2"/>
        <v>7.2805283103690277E-2</v>
      </c>
      <c r="AN5" s="42">
        <f t="shared" ca="1" si="2"/>
        <v>0.70035965781469922</v>
      </c>
      <c r="AP5" s="32" t="s">
        <v>20</v>
      </c>
      <c r="AQ5" s="36">
        <v>0</v>
      </c>
      <c r="AR5" s="36">
        <v>0</v>
      </c>
      <c r="AS5" s="35">
        <v>0.75456568260779611</v>
      </c>
      <c r="AT5" s="36">
        <v>0.180880855878293</v>
      </c>
    </row>
    <row r="6" spans="1:46" ht="15.5">
      <c r="A6" s="47" t="s">
        <v>9</v>
      </c>
      <c r="B6" s="44">
        <v>0.2</v>
      </c>
      <c r="C6" s="44">
        <v>0.21</v>
      </c>
      <c r="D6" s="44">
        <v>0.22800000000000001</v>
      </c>
      <c r="E6" s="44">
        <v>0.28999999999999998</v>
      </c>
      <c r="F6" s="45"/>
      <c r="G6" s="47" t="s">
        <v>9</v>
      </c>
      <c r="H6" s="46">
        <f ca="1">STDEVP(AK4:AK153)</f>
        <v>0.1968246115133086</v>
      </c>
      <c r="I6" s="46">
        <f t="shared" ref="I6:K6" ca="1" si="4">STDEVP(AL4:AL153)</f>
        <v>0.20962735259560514</v>
      </c>
      <c r="J6" s="46">
        <f t="shared" ca="1" si="4"/>
        <v>0.23559162449357199</v>
      </c>
      <c r="K6" s="46">
        <f t="shared" ca="1" si="4"/>
        <v>0.29177910607806345</v>
      </c>
      <c r="L6" s="45"/>
      <c r="M6" s="45"/>
      <c r="N6" s="45"/>
      <c r="O6" s="45"/>
      <c r="P6" s="45"/>
      <c r="Q6" s="45"/>
      <c r="R6" s="45"/>
      <c r="S6" s="45"/>
      <c r="V6" s="40">
        <f t="shared" ca="1" si="0"/>
        <v>0.78205084572879979</v>
      </c>
      <c r="W6" s="40">
        <f t="shared" ca="1" si="0"/>
        <v>4.6726472161755406E-2</v>
      </c>
      <c r="X6" s="40">
        <f t="shared" ca="1" si="0"/>
        <v>0.15417169760516258</v>
      </c>
      <c r="Y6" s="40">
        <f t="shared" ca="1" si="0"/>
        <v>0.20169938119265907</v>
      </c>
      <c r="AA6" s="40">
        <f t="shared" ca="1" si="1"/>
        <v>0.779138202115922</v>
      </c>
      <c r="AB6" s="40">
        <f t="shared" ca="1" si="1"/>
        <v>-1.6774580588808372</v>
      </c>
      <c r="AC6" s="40">
        <f t="shared" ca="1" si="1"/>
        <v>-1.0187042480950423</v>
      </c>
      <c r="AD6" s="40">
        <f t="shared" ca="1" si="1"/>
        <v>-0.83556660491070311</v>
      </c>
      <c r="AF6" s="40">
        <f t="array" aca="1" ref="AF6:AI6" ca="1">MMULT(AA6:AD6,$AQ$3:$AT$6)</f>
        <v>0.779138202115922</v>
      </c>
      <c r="AG6" s="40">
        <f ca="1"/>
        <v>-0.22138839286651468</v>
      </c>
      <c r="AH6" s="40">
        <f ca="1"/>
        <v>-0.74700470922508377</v>
      </c>
      <c r="AI6" s="40">
        <f ca="1"/>
        <v>-0.44438682907159849</v>
      </c>
      <c r="AJ6" s="41"/>
      <c r="AK6" s="42">
        <f t="shared" ca="1" si="2"/>
        <v>0.22582764042318443</v>
      </c>
      <c r="AL6" s="42">
        <f t="shared" ca="1" si="2"/>
        <v>1.3508437498031919E-2</v>
      </c>
      <c r="AM6" s="42">
        <f t="shared" ca="1" si="2"/>
        <v>-0.12531707370331913</v>
      </c>
      <c r="AN6" s="42">
        <f t="shared" ca="1" si="2"/>
        <v>-4.8872180430763537E-2</v>
      </c>
      <c r="AP6" s="32" t="s">
        <v>21</v>
      </c>
      <c r="AQ6" s="36">
        <v>0</v>
      </c>
      <c r="AR6" s="36">
        <v>0</v>
      </c>
      <c r="AS6" s="36">
        <v>0</v>
      </c>
      <c r="AT6" s="35">
        <v>0.58553367413352397</v>
      </c>
    </row>
    <row r="7" spans="1:46">
      <c r="A7" s="37"/>
      <c r="G7" s="37"/>
      <c r="V7" s="40">
        <f t="shared" ca="1" si="0"/>
        <v>0.41555569196339837</v>
      </c>
      <c r="W7" s="40">
        <f t="shared" ca="1" si="0"/>
        <v>0.14477229823043214</v>
      </c>
      <c r="X7" s="40">
        <f t="shared" ca="1" si="0"/>
        <v>0.30669186016840932</v>
      </c>
      <c r="Y7" s="40">
        <f t="shared" ca="1" si="0"/>
        <v>0.10012086125205499</v>
      </c>
      <c r="AA7" s="40">
        <f t="shared" ca="1" si="1"/>
        <v>-0.21327639516521954</v>
      </c>
      <c r="AB7" s="40">
        <f t="shared" ca="1" si="1"/>
        <v>-1.0591211774071245</v>
      </c>
      <c r="AC7" s="40">
        <f t="shared" ca="1" si="1"/>
        <v>-0.5052493389912559</v>
      </c>
      <c r="AD7" s="40">
        <f t="shared" ca="1" si="1"/>
        <v>-1.280863194565568</v>
      </c>
      <c r="AF7" s="40">
        <f t="array" aca="1" ref="AF7:AI7" ca="1">MMULT(AA7:AD7,$AQ$3:$AT$6)</f>
        <v>-0.21327639516521954</v>
      </c>
      <c r="AG7" s="40">
        <f ca="1"/>
        <v>-0.73921163626419584</v>
      </c>
      <c r="AH7" s="40">
        <f ca="1"/>
        <v>-0.79068618298410298</v>
      </c>
      <c r="AI7" s="40">
        <f ca="1"/>
        <v>-1.2326708457241708</v>
      </c>
      <c r="AJ7" s="41"/>
      <c r="AK7" s="42">
        <f t="shared" ca="1" si="2"/>
        <v>2.7344720966956094E-2</v>
      </c>
      <c r="AL7" s="42">
        <f t="shared" ca="1" si="2"/>
        <v>-9.5234443615481112E-2</v>
      </c>
      <c r="AM7" s="42">
        <f t="shared" ca="1" si="2"/>
        <v>-0.1352764497203755</v>
      </c>
      <c r="AN7" s="42">
        <f t="shared" ca="1" si="2"/>
        <v>-0.27747454526000953</v>
      </c>
    </row>
    <row r="8" spans="1:46" ht="25">
      <c r="A8" s="37"/>
      <c r="B8" s="38" t="s">
        <v>2</v>
      </c>
      <c r="C8" s="38" t="s">
        <v>19</v>
      </c>
      <c r="D8" s="38" t="s">
        <v>20</v>
      </c>
      <c r="E8" s="38" t="s">
        <v>21</v>
      </c>
      <c r="F8" s="39"/>
      <c r="G8" s="37"/>
      <c r="H8" s="38" t="s">
        <v>2</v>
      </c>
      <c r="I8" s="38" t="s">
        <v>19</v>
      </c>
      <c r="J8" s="38" t="s">
        <v>20</v>
      </c>
      <c r="K8" s="38" t="s">
        <v>21</v>
      </c>
      <c r="L8" s="39"/>
      <c r="M8" s="39"/>
      <c r="N8" s="39"/>
      <c r="O8" s="39"/>
      <c r="P8" s="39"/>
      <c r="Q8" s="39"/>
      <c r="R8" s="39"/>
      <c r="S8" s="39"/>
      <c r="V8" s="40">
        <f t="shared" ca="1" si="0"/>
        <v>0.98196291699133609</v>
      </c>
      <c r="W8" s="40">
        <f t="shared" ca="1" si="0"/>
        <v>0.16148355698476191</v>
      </c>
      <c r="X8" s="40">
        <f t="shared" ca="1" si="0"/>
        <v>0.4938488993797493</v>
      </c>
      <c r="Y8" s="40">
        <f t="shared" ca="1" si="0"/>
        <v>3.3412054549097014E-2</v>
      </c>
      <c r="AA8" s="40">
        <f t="shared" ca="1" si="1"/>
        <v>2.0960904725772642</v>
      </c>
      <c r="AB8" s="40">
        <f t="shared" ca="1" si="1"/>
        <v>-0.98837890667430461</v>
      </c>
      <c r="AC8" s="40">
        <f t="shared" ca="1" si="1"/>
        <v>-1.5419133695392582E-2</v>
      </c>
      <c r="AD8" s="40">
        <f t="shared" ca="1" si="1"/>
        <v>-1.8328551899960064</v>
      </c>
      <c r="AF8" s="40">
        <f t="array" aca="1" ref="AF8:AI8" ca="1">MMULT(AA8:AD8,$AQ$3:$AT$6)</f>
        <v>2.0960904725772642</v>
      </c>
      <c r="AG8" s="40">
        <f ca="1"/>
        <v>1.2610160048234933</v>
      </c>
      <c r="AH8" s="40">
        <f ca="1"/>
        <v>0.98334376661542555</v>
      </c>
      <c r="AI8" s="40">
        <f ca="1"/>
        <v>0.30314817430644592</v>
      </c>
      <c r="AJ8" s="41"/>
      <c r="AK8" s="42">
        <f t="shared" ca="1" si="2"/>
        <v>0.48921809451545289</v>
      </c>
      <c r="AL8" s="42">
        <f t="shared" ca="1" si="2"/>
        <v>0.32481336101293357</v>
      </c>
      <c r="AM8" s="42">
        <f t="shared" ca="1" si="2"/>
        <v>0.26920237878831704</v>
      </c>
      <c r="AN8" s="42">
        <f t="shared" ca="1" si="2"/>
        <v>0.16791297054886931</v>
      </c>
    </row>
    <row r="9" spans="1:46" ht="25">
      <c r="A9" s="38" t="s">
        <v>2</v>
      </c>
      <c r="B9" s="35">
        <v>1</v>
      </c>
      <c r="C9" s="36"/>
      <c r="D9" s="36"/>
      <c r="E9" s="36"/>
      <c r="F9" s="48"/>
      <c r="G9" s="38" t="s">
        <v>2</v>
      </c>
      <c r="H9" s="35">
        <v>1</v>
      </c>
      <c r="I9" s="36"/>
      <c r="J9" s="36"/>
      <c r="K9" s="36"/>
      <c r="L9" s="48"/>
      <c r="M9" s="48"/>
      <c r="N9" s="48"/>
      <c r="O9" s="48"/>
      <c r="P9" s="48"/>
      <c r="Q9" s="48"/>
      <c r="R9" s="48"/>
      <c r="S9" s="48"/>
      <c r="V9" s="40">
        <f t="shared" ca="1" si="0"/>
        <v>0.33426528047721926</v>
      </c>
      <c r="W9" s="40">
        <f t="shared" ca="1" si="0"/>
        <v>0.30119338024699083</v>
      </c>
      <c r="X9" s="40">
        <f t="shared" ca="1" si="0"/>
        <v>0.87665593668591235</v>
      </c>
      <c r="Y9" s="40">
        <f t="shared" ca="1" si="0"/>
        <v>0.34014145785251926</v>
      </c>
      <c r="AA9" s="40">
        <f t="shared" ca="1" si="1"/>
        <v>-0.42816559775021723</v>
      </c>
      <c r="AB9" s="40">
        <f t="shared" ca="1" si="1"/>
        <v>-0.52097130586515628</v>
      </c>
      <c r="AC9" s="40">
        <f t="shared" ca="1" si="1"/>
        <v>1.1584311664897988</v>
      </c>
      <c r="AD9" s="40">
        <f t="shared" ca="1" si="1"/>
        <v>-0.41207709612720217</v>
      </c>
      <c r="AF9" s="40">
        <f t="array" aca="1" ref="AF9:AI9" ca="1">MMULT(AA9:AD9,$AQ$3:$AT$6)</f>
        <v>-0.42816559775021723</v>
      </c>
      <c r="AG9" s="40">
        <f ca="1"/>
        <v>-0.638379422776026</v>
      </c>
      <c r="AH9" s="40">
        <f ca="1"/>
        <v>0.47875750270092077</v>
      </c>
      <c r="AI9" s="40">
        <f ca="1"/>
        <v>-0.46989521989948868</v>
      </c>
      <c r="AJ9" s="41"/>
      <c r="AK9" s="42">
        <f t="shared" ca="1" si="2"/>
        <v>-1.5633119550043442E-2</v>
      </c>
      <c r="AL9" s="42">
        <f t="shared" ca="1" si="2"/>
        <v>-7.405967878296546E-2</v>
      </c>
      <c r="AM9" s="42">
        <f t="shared" ca="1" si="2"/>
        <v>0.15415671061580993</v>
      </c>
      <c r="AN9" s="42">
        <f t="shared" ca="1" si="2"/>
        <v>-5.6269613770851698E-2</v>
      </c>
    </row>
    <row r="10" spans="1:46" ht="25.5" thickBot="1">
      <c r="A10" s="38" t="s">
        <v>19</v>
      </c>
      <c r="B10" s="36">
        <v>0.85</v>
      </c>
      <c r="C10" s="35">
        <v>1</v>
      </c>
      <c r="D10" s="36"/>
      <c r="E10" s="36"/>
      <c r="F10" s="48"/>
      <c r="G10" s="38" t="s">
        <v>19</v>
      </c>
      <c r="H10" s="49">
        <f ca="1">CORREL(AK4:AK153,AL4:AL153)</f>
        <v>0.82825150040023354</v>
      </c>
      <c r="I10" s="35">
        <v>1</v>
      </c>
      <c r="J10" s="36"/>
      <c r="K10" s="36"/>
      <c r="L10" s="48"/>
      <c r="M10" s="48"/>
      <c r="N10" s="48"/>
      <c r="O10" s="48"/>
      <c r="P10" s="48"/>
      <c r="Q10" s="48"/>
      <c r="R10" s="48"/>
      <c r="S10" s="48"/>
      <c r="V10" s="40">
        <f t="shared" ca="1" si="0"/>
        <v>0.20125370289236189</v>
      </c>
      <c r="W10" s="40">
        <f t="shared" ca="1" si="0"/>
        <v>0.25911011769408265</v>
      </c>
      <c r="X10" s="40">
        <f t="shared" ca="1" si="0"/>
        <v>0.55874182732481004</v>
      </c>
      <c r="Y10" s="40">
        <f t="shared" ca="1" si="0"/>
        <v>0.68523223638075281</v>
      </c>
      <c r="AA10" s="40">
        <f t="shared" ca="1" si="1"/>
        <v>-0.83715151696105927</v>
      </c>
      <c r="AB10" s="40">
        <f t="shared" ca="1" si="1"/>
        <v>-0.64609129066203674</v>
      </c>
      <c r="AC10" s="40">
        <f t="shared" ca="1" si="1"/>
        <v>0.14778006126875926</v>
      </c>
      <c r="AD10" s="40">
        <f t="shared" ca="1" si="1"/>
        <v>0.48238070235477337</v>
      </c>
      <c r="AF10" s="40">
        <f t="array" aca="1" ref="AF10:AI10" ca="1">MMULT(AA10:AD10,$AQ$3:$AT$6)</f>
        <v>-0.83715151696105927</v>
      </c>
      <c r="AG10" s="40">
        <f ca="1"/>
        <v>-1.0519284959743482</v>
      </c>
      <c r="AH10" s="40">
        <f ca="1"/>
        <v>-0.56248910743457103</v>
      </c>
      <c r="AI10" s="40">
        <f ca="1"/>
        <v>-0.46687376285555177</v>
      </c>
      <c r="AJ10" s="41"/>
      <c r="AK10" s="42">
        <f t="shared" ca="1" si="2"/>
        <v>-9.743030339221187E-2</v>
      </c>
      <c r="AL10" s="42">
        <f t="shared" ca="1" si="2"/>
        <v>-0.16090498415461313</v>
      </c>
      <c r="AM10" s="42">
        <f t="shared" ca="1" si="2"/>
        <v>-8.3247516495082205E-2</v>
      </c>
      <c r="AN10" s="42">
        <f t="shared" ca="1" si="2"/>
        <v>-5.5393391228110003E-2</v>
      </c>
    </row>
    <row r="11" spans="1:46" ht="25">
      <c r="A11" s="38" t="s">
        <v>20</v>
      </c>
      <c r="B11" s="36">
        <v>0.6</v>
      </c>
      <c r="C11" s="36">
        <v>0.65</v>
      </c>
      <c r="D11" s="35">
        <v>1</v>
      </c>
      <c r="E11" s="36"/>
      <c r="F11" s="48"/>
      <c r="G11" s="38" t="s">
        <v>20</v>
      </c>
      <c r="H11" s="49">
        <f ca="1">CORREL(AK4:AK153,AM4:AM153)</f>
        <v>0.65282569848105931</v>
      </c>
      <c r="I11" s="49">
        <f ca="1">CORREL(AL4:AL153,AM4:AM153)</f>
        <v>0.73405641768827556</v>
      </c>
      <c r="J11" s="35">
        <v>1</v>
      </c>
      <c r="K11" s="36"/>
      <c r="L11" s="48"/>
      <c r="M11" s="433" t="s">
        <v>9287</v>
      </c>
      <c r="N11" s="434"/>
      <c r="O11" s="434"/>
      <c r="P11" s="434"/>
      <c r="Q11" s="434"/>
      <c r="R11" s="434"/>
      <c r="S11" s="435"/>
      <c r="V11" s="40">
        <f t="shared" ca="1" si="0"/>
        <v>0.47381476606134598</v>
      </c>
      <c r="W11" s="40">
        <f t="shared" ca="1" si="0"/>
        <v>0.89348648261902852</v>
      </c>
      <c r="X11" s="40">
        <f t="shared" ca="1" si="0"/>
        <v>0.48709117314403316</v>
      </c>
      <c r="Y11" s="40">
        <f t="shared" ca="1" si="0"/>
        <v>0.13103156309527297</v>
      </c>
      <c r="AA11" s="40">
        <f t="shared" ca="1" si="1"/>
        <v>-6.5683847932499123E-2</v>
      </c>
      <c r="AB11" s="40">
        <f t="shared" ca="1" si="1"/>
        <v>1.2452849256077987</v>
      </c>
      <c r="AC11" s="40">
        <f t="shared" ca="1" si="1"/>
        <v>-3.2363278953716809E-2</v>
      </c>
      <c r="AD11" s="40">
        <f t="shared" ca="1" si="1"/>
        <v>-1.1215281261952452</v>
      </c>
      <c r="AF11" s="40">
        <f t="array" aca="1" ref="AF11:AI11" ca="1">MMULT(AA11:AD11,$AQ$3:$AT$6)</f>
        <v>-6.5683847932499123E-2</v>
      </c>
      <c r="AG11" s="40">
        <f ca="1"/>
        <v>0.60016326924991326</v>
      </c>
      <c r="AH11" s="40">
        <f ca="1"/>
        <v>0.26712167192195813</v>
      </c>
      <c r="AI11" s="40">
        <f ca="1"/>
        <v>-0.44297645753826492</v>
      </c>
      <c r="AJ11" s="41"/>
      <c r="AK11" s="42">
        <f t="shared" ca="1" si="2"/>
        <v>5.6863230413500179E-2</v>
      </c>
      <c r="AL11" s="42">
        <f t="shared" ca="1" si="2"/>
        <v>0.18603428654248177</v>
      </c>
      <c r="AM11" s="42">
        <f t="shared" ca="1" si="2"/>
        <v>0.10590374119820645</v>
      </c>
      <c r="AN11" s="42">
        <f t="shared" ca="1" si="2"/>
        <v>-4.8463172686096831E-2</v>
      </c>
    </row>
    <row r="12" spans="1:46" ht="16" thickBot="1">
      <c r="A12" s="38" t="s">
        <v>21</v>
      </c>
      <c r="B12" s="36">
        <v>0.76</v>
      </c>
      <c r="C12" s="36">
        <v>0.76</v>
      </c>
      <c r="D12" s="36">
        <v>0.65</v>
      </c>
      <c r="E12" s="35">
        <v>1</v>
      </c>
      <c r="F12" s="50"/>
      <c r="G12" s="38" t="s">
        <v>21</v>
      </c>
      <c r="H12" s="49">
        <f ca="1">CORREL(AK4:AK153,AN4:AN153)</f>
        <v>0.76231130141189041</v>
      </c>
      <c r="I12" s="49">
        <f ca="1">CORREL(AL4:AL153,AN4:AN153)</f>
        <v>0.81202675311270001</v>
      </c>
      <c r="J12" s="49">
        <f ca="1">CORREL(AM4:AM153,AN4:AN153)</f>
        <v>0.68899592736903403</v>
      </c>
      <c r="K12" s="35">
        <v>1</v>
      </c>
      <c r="L12" s="50"/>
      <c r="M12" s="436"/>
      <c r="N12" s="437"/>
      <c r="O12" s="437"/>
      <c r="P12" s="437"/>
      <c r="Q12" s="437"/>
      <c r="R12" s="437"/>
      <c r="S12" s="438"/>
      <c r="V12" s="40">
        <f t="shared" ca="1" si="0"/>
        <v>0.45368763717573735</v>
      </c>
      <c r="W12" s="40">
        <f t="shared" ca="1" si="0"/>
        <v>5.6150617558472282E-2</v>
      </c>
      <c r="X12" s="40">
        <f t="shared" ca="1" si="0"/>
        <v>0.63011960156219526</v>
      </c>
      <c r="Y12" s="40">
        <f t="shared" ca="1" si="0"/>
        <v>0.31510192035753393</v>
      </c>
      <c r="AA12" s="40">
        <f t="shared" ca="1" si="1"/>
        <v>-0.11634985619871724</v>
      </c>
      <c r="AB12" s="40">
        <f t="shared" ca="1" si="1"/>
        <v>-1.5879341286659396</v>
      </c>
      <c r="AC12" s="40">
        <f t="shared" ca="1" si="1"/>
        <v>0.33217013049504618</v>
      </c>
      <c r="AD12" s="40">
        <f t="shared" ca="1" si="1"/>
        <v>-0.48143996169138298</v>
      </c>
      <c r="AF12" s="40">
        <f t="array" aca="1" ref="AF12:AI12" ca="1">MMULT(AA12:AD12,$AQ$3:$AT$6)</f>
        <v>-0.11634985619871724</v>
      </c>
      <c r="AG12" s="40">
        <f ca="1"/>
        <v>-0.93539358586702226</v>
      </c>
      <c r="AH12" s="40">
        <f ca="1"/>
        <v>-0.24118183744675026</v>
      </c>
      <c r="AI12" s="40">
        <f ca="1"/>
        <v>-0.65388366834268963</v>
      </c>
      <c r="AJ12" s="41"/>
      <c r="AK12" s="42">
        <f t="shared" ca="1" si="2"/>
        <v>4.6730028760256559E-2</v>
      </c>
      <c r="AL12" s="42">
        <f t="shared" ca="1" si="2"/>
        <v>-0.13643265303207466</v>
      </c>
      <c r="AM12" s="42">
        <f t="shared" ca="1" si="2"/>
        <v>-9.9894589378590609E-3</v>
      </c>
      <c r="AN12" s="42">
        <f t="shared" ca="1" si="2"/>
        <v>-0.10962626381937997</v>
      </c>
    </row>
    <row r="13" spans="1:46">
      <c r="V13" s="40">
        <f t="shared" ca="1" si="0"/>
        <v>0.80335039332801739</v>
      </c>
      <c r="W13" s="40">
        <f t="shared" ca="1" si="0"/>
        <v>0.71327481243966917</v>
      </c>
      <c r="X13" s="40">
        <f t="shared" ca="1" si="0"/>
        <v>0.63315320748975756</v>
      </c>
      <c r="Y13" s="40">
        <f t="shared" ca="1" si="0"/>
        <v>0.30737095321529095</v>
      </c>
      <c r="AA13" s="40">
        <f t="shared" ca="1" si="1"/>
        <v>0.85364951719940907</v>
      </c>
      <c r="AB13" s="40">
        <f t="shared" ca="1" si="1"/>
        <v>0.56297725056537018</v>
      </c>
      <c r="AC13" s="40">
        <f t="shared" ca="1" si="1"/>
        <v>0.34021637824770307</v>
      </c>
      <c r="AD13" s="40">
        <f t="shared" ca="1" si="1"/>
        <v>-0.50331630244740133</v>
      </c>
      <c r="AF13" s="40">
        <f t="array" aca="1" ref="AF13:AI13" ca="1">MMULT(AA13:AD13,$AQ$3:$AT$6)</f>
        <v>0.85364951719940907</v>
      </c>
      <c r="AG13" s="40">
        <f ca="1"/>
        <v>1.0221687587539856</v>
      </c>
      <c r="AH13" s="40">
        <f ca="1"/>
        <v>0.9185245344707218</v>
      </c>
      <c r="AI13" s="40">
        <f ca="1"/>
        <v>0.537436412736082</v>
      </c>
      <c r="AJ13" s="41"/>
      <c r="AK13" s="42">
        <f t="shared" ca="1" si="2"/>
        <v>0.24072990343988182</v>
      </c>
      <c r="AL13" s="42">
        <f t="shared" ca="1" si="2"/>
        <v>0.27465543933833697</v>
      </c>
      <c r="AM13" s="42">
        <f t="shared" ca="1" si="2"/>
        <v>0.25442359385932456</v>
      </c>
      <c r="AN13" s="42">
        <f t="shared" ca="1" si="2"/>
        <v>0.23585655969346375</v>
      </c>
    </row>
    <row r="14" spans="1:46">
      <c r="V14" s="40">
        <f t="shared" ca="1" si="0"/>
        <v>0.91817344936565237</v>
      </c>
      <c r="W14" s="40">
        <f t="shared" ca="1" si="0"/>
        <v>0.6941300374241397</v>
      </c>
      <c r="X14" s="40">
        <f t="shared" ca="1" si="0"/>
        <v>0.59908506804535999</v>
      </c>
      <c r="Y14" s="40">
        <f t="shared" ca="1" si="0"/>
        <v>0.44248433823002109</v>
      </c>
      <c r="AA14" s="40">
        <f t="shared" ca="1" si="1"/>
        <v>1.3928898531543175</v>
      </c>
      <c r="AB14" s="40">
        <f t="shared" ca="1" si="1"/>
        <v>0.5075913969741771</v>
      </c>
      <c r="AC14" s="40">
        <f t="shared" ca="1" si="1"/>
        <v>0.25097962254067335</v>
      </c>
      <c r="AD14" s="40">
        <f t="shared" ca="1" si="1"/>
        <v>-0.1446734828733717</v>
      </c>
      <c r="AF14" s="40">
        <f t="array" aca="1" ref="AF14:AI14" ca="1">MMULT(AA14:AD14,$AQ$3:$AT$6)</f>
        <v>1.3928898531543175</v>
      </c>
      <c r="AG14" s="40">
        <f ca="1"/>
        <v>1.4513467355035077</v>
      </c>
      <c r="AH14" s="40">
        <f ca="1"/>
        <v>1.1600141633393426</v>
      </c>
      <c r="AI14" s="40">
        <f ca="1"/>
        <v>1.1291293520809247</v>
      </c>
      <c r="AJ14" s="41"/>
      <c r="AK14" s="42">
        <f t="shared" ca="1" si="2"/>
        <v>0.34857797063086349</v>
      </c>
      <c r="AL14" s="42">
        <f t="shared" ca="1" si="2"/>
        <v>0.36478281445573663</v>
      </c>
      <c r="AM14" s="42">
        <f t="shared" ca="1" si="2"/>
        <v>0.30948322924137012</v>
      </c>
      <c r="AN14" s="42">
        <f t="shared" ca="1" si="2"/>
        <v>0.40744751210346813</v>
      </c>
    </row>
    <row r="15" spans="1:46">
      <c r="V15" s="40">
        <f t="shared" ca="1" si="0"/>
        <v>0.39371419153747422</v>
      </c>
      <c r="W15" s="40">
        <f t="shared" ca="1" si="0"/>
        <v>0.95766764516622127</v>
      </c>
      <c r="X15" s="40">
        <f t="shared" ca="1" si="0"/>
        <v>0.44243312584485106</v>
      </c>
      <c r="Y15" s="40">
        <f t="shared" ca="1" si="0"/>
        <v>0.31910403018825417</v>
      </c>
      <c r="AA15" s="40">
        <f t="shared" ca="1" si="1"/>
        <v>-0.26965149091856527</v>
      </c>
      <c r="AB15" s="40">
        <f t="shared" ca="1" si="1"/>
        <v>1.7242389812760033</v>
      </c>
      <c r="AC15" s="40">
        <f t="shared" ca="1" si="1"/>
        <v>-0.14480320498097538</v>
      </c>
      <c r="AD15" s="40">
        <f t="shared" ca="1" si="1"/>
        <v>-0.47020570251225197</v>
      </c>
      <c r="AF15" s="40">
        <f t="array" aca="1" ref="AF15:AI15" ca="1">MMULT(AA15:AD15,$AQ$3:$AT$6)</f>
        <v>-0.26965149091856527</v>
      </c>
      <c r="AG15" s="40">
        <f ca="1"/>
        <v>0.67909547741399501</v>
      </c>
      <c r="AH15" s="40">
        <f ca="1"/>
        <v>0.18718663662514787</v>
      </c>
      <c r="AI15" s="40">
        <f ca="1"/>
        <v>-0.13330938416761437</v>
      </c>
      <c r="AJ15" s="41"/>
      <c r="AK15" s="42">
        <f t="shared" ca="1" si="2"/>
        <v>1.6069701816286946E-2</v>
      </c>
      <c r="AL15" s="42">
        <f t="shared" ca="1" si="2"/>
        <v>0.20261005025693896</v>
      </c>
      <c r="AM15" s="42">
        <f t="shared" ca="1" si="2"/>
        <v>8.7678553150533717E-2</v>
      </c>
      <c r="AN15" s="42">
        <f t="shared" ca="1" si="2"/>
        <v>4.1340278591391839E-2</v>
      </c>
    </row>
    <row r="16" spans="1:46">
      <c r="V16" s="40">
        <f t="shared" ca="1" si="0"/>
        <v>0.4226369406920556</v>
      </c>
      <c r="W16" s="40">
        <f t="shared" ca="1" si="0"/>
        <v>0.51621383895516393</v>
      </c>
      <c r="X16" s="40">
        <f t="shared" ca="1" si="0"/>
        <v>0.44987755819106712</v>
      </c>
      <c r="Y16" s="40">
        <f t="shared" ca="1" si="0"/>
        <v>0.80625703661159553</v>
      </c>
      <c r="AA16" s="40">
        <f t="shared" ca="1" si="1"/>
        <v>-0.19515209398300262</v>
      </c>
      <c r="AB16" s="40">
        <f t="shared" ca="1" si="1"/>
        <v>4.0653262247848862E-2</v>
      </c>
      <c r="AC16" s="40">
        <f t="shared" ca="1" si="1"/>
        <v>-0.12597070178588735</v>
      </c>
      <c r="AD16" s="40">
        <f t="shared" ca="1" si="1"/>
        <v>0.86418562660655973</v>
      </c>
      <c r="AF16" s="40">
        <f t="array" aca="1" ref="AF16:AI16" ca="1">MMULT(AA16:AD16,$AQ$3:$AT$6)</f>
        <v>-0.19515209398300262</v>
      </c>
      <c r="AG16" s="40">
        <f ca="1"/>
        <v>-0.14446384513718946</v>
      </c>
      <c r="AH16" s="40">
        <f ca="1"/>
        <v>-0.20134024167498149</v>
      </c>
      <c r="AI16" s="40">
        <f ca="1"/>
        <v>0.34370619741145897</v>
      </c>
      <c r="AJ16" s="41"/>
      <c r="AK16" s="42">
        <f t="shared" ca="1" si="2"/>
        <v>3.0969581203399481E-2</v>
      </c>
      <c r="AL16" s="42">
        <f t="shared" ca="1" si="2"/>
        <v>2.9662592521190211E-2</v>
      </c>
      <c r="AM16" s="42">
        <f t="shared" ca="1" si="2"/>
        <v>-9.0557510189578222E-4</v>
      </c>
      <c r="AN16" s="42">
        <f t="shared" ca="1" si="2"/>
        <v>0.17967479724932311</v>
      </c>
    </row>
    <row r="17" spans="1:40" ht="13">
      <c r="A17" s="28"/>
      <c r="B17" s="28"/>
      <c r="C17" s="28"/>
      <c r="D17" s="28"/>
      <c r="E17" s="28"/>
      <c r="F17" s="51"/>
      <c r="G17" s="28"/>
      <c r="H17" s="28"/>
      <c r="I17" s="28"/>
      <c r="J17" s="28"/>
      <c r="K17" s="28"/>
      <c r="L17" s="51"/>
      <c r="M17" s="51"/>
      <c r="N17" s="51"/>
      <c r="O17" s="51"/>
      <c r="P17" s="51"/>
      <c r="Q17" s="51"/>
      <c r="R17" s="51"/>
      <c r="S17" s="51"/>
      <c r="V17" s="40">
        <f t="shared" ca="1" si="0"/>
        <v>0.52212750707418809</v>
      </c>
      <c r="W17" s="40">
        <f t="shared" ca="1" si="0"/>
        <v>0.32854561521539893</v>
      </c>
      <c r="X17" s="40">
        <f t="shared" ca="1" si="0"/>
        <v>0.34575590131859713</v>
      </c>
      <c r="Y17" s="40">
        <f t="shared" ca="1" si="0"/>
        <v>0.62875417983245563</v>
      </c>
      <c r="AA17" s="40">
        <f t="shared" ca="1" si="1"/>
        <v>5.5493904652724441E-2</v>
      </c>
      <c r="AB17" s="40">
        <f t="shared" ca="1" si="1"/>
        <v>-0.44393271585171679</v>
      </c>
      <c r="AC17" s="40">
        <f t="shared" ca="1" si="1"/>
        <v>-0.39680426871946045</v>
      </c>
      <c r="AD17" s="40">
        <f t="shared" ca="1" si="1"/>
        <v>0.32855556315473622</v>
      </c>
      <c r="AF17" s="40">
        <f t="array" aca="1" ref="AF17:AI17" ca="1">MMULT(AA17:AD17,$AQ$3:$AT$6)</f>
        <v>5.5493904652724441E-2</v>
      </c>
      <c r="AG17" s="40">
        <f ca="1"/>
        <v>-0.18668625023404667</v>
      </c>
      <c r="AH17" s="40">
        <f ca="1"/>
        <v>-0.38409998140785051</v>
      </c>
      <c r="AI17" s="40">
        <f ca="1"/>
        <v>6.6710816448430549E-2</v>
      </c>
      <c r="AJ17" s="41"/>
      <c r="AK17" s="42">
        <f t="shared" ca="1" si="2"/>
        <v>8.10987809305449E-2</v>
      </c>
      <c r="AL17" s="42">
        <f t="shared" ca="1" si="2"/>
        <v>2.0795887450850196E-2</v>
      </c>
      <c r="AM17" s="42">
        <f t="shared" ca="1" si="2"/>
        <v>-4.2574795760989922E-2</v>
      </c>
      <c r="AN17" s="42">
        <f t="shared" ca="1" si="2"/>
        <v>9.9346136770044863E-2</v>
      </c>
    </row>
    <row r="18" spans="1:40">
      <c r="A18" s="28"/>
      <c r="B18" s="28"/>
      <c r="C18" s="28"/>
      <c r="D18" s="28"/>
      <c r="E18" s="28"/>
      <c r="F18" s="52"/>
      <c r="G18" s="28"/>
      <c r="H18" s="28"/>
      <c r="I18" s="28"/>
      <c r="J18" s="28"/>
      <c r="K18" s="28"/>
      <c r="L18" s="52"/>
      <c r="M18" s="52"/>
      <c r="N18" s="52"/>
      <c r="O18" s="52"/>
      <c r="P18" s="52"/>
      <c r="Q18" s="52"/>
      <c r="R18" s="52"/>
      <c r="S18" s="52"/>
      <c r="V18" s="40">
        <f t="shared" ca="1" si="0"/>
        <v>0.79386102256847413</v>
      </c>
      <c r="W18" s="40">
        <f t="shared" ca="1" si="0"/>
        <v>7.2738042171802686E-2</v>
      </c>
      <c r="X18" s="40">
        <f t="shared" ca="1" si="0"/>
        <v>0.75546604947266482</v>
      </c>
      <c r="Y18" s="40">
        <f t="shared" ca="1" si="0"/>
        <v>0.43170445602558327</v>
      </c>
      <c r="AA18" s="40">
        <f t="shared" ca="1" si="1"/>
        <v>0.81989151394409032</v>
      </c>
      <c r="AB18" s="40">
        <f t="shared" ca="1" si="1"/>
        <v>-1.4556981398604658</v>
      </c>
      <c r="AC18" s="40">
        <f t="shared" ca="1" si="1"/>
        <v>0.69179209594174473</v>
      </c>
      <c r="AD18" s="40">
        <f t="shared" ca="1" si="1"/>
        <v>-0.17203640061187886</v>
      </c>
      <c r="AF18" s="40">
        <f t="array" aca="1" ref="AF18:AI18" ca="1">MMULT(AA18:AD18,$AQ$3:$AT$6)</f>
        <v>0.81989151394409032</v>
      </c>
      <c r="AG18" s="40">
        <f ca="1"/>
        <v>-6.9928791659606748E-2</v>
      </c>
      <c r="AH18" s="40">
        <f ca="1"/>
        <v>0.62706497538524653</v>
      </c>
      <c r="AI18" s="40">
        <f ca="1"/>
        <v>0.33249163468837239</v>
      </c>
      <c r="AJ18" s="41"/>
      <c r="AK18" s="42">
        <f t="shared" ca="1" si="2"/>
        <v>0.23397830278881809</v>
      </c>
      <c r="AL18" s="42">
        <f t="shared" ca="1" si="2"/>
        <v>4.5314953751482583E-2</v>
      </c>
      <c r="AM18" s="42">
        <f t="shared" ca="1" si="2"/>
        <v>0.18797081438783619</v>
      </c>
      <c r="AN18" s="42">
        <f t="shared" ca="1" si="2"/>
        <v>0.176422574059628</v>
      </c>
    </row>
    <row r="19" spans="1:40">
      <c r="A19" s="28"/>
      <c r="B19" s="28"/>
      <c r="C19" s="28"/>
      <c r="D19" s="28"/>
      <c r="E19" s="28"/>
      <c r="F19" s="52"/>
      <c r="G19" s="28"/>
      <c r="H19" s="28"/>
      <c r="I19" s="28"/>
      <c r="J19" s="28"/>
      <c r="K19" s="28"/>
      <c r="L19" s="52"/>
      <c r="M19" s="52"/>
      <c r="N19" s="52"/>
      <c r="O19" s="52"/>
      <c r="P19" s="52"/>
      <c r="Q19" s="52"/>
      <c r="R19" s="52"/>
      <c r="S19" s="52"/>
      <c r="V19" s="40">
        <f t="shared" ca="1" si="0"/>
        <v>0.14164741478800469</v>
      </c>
      <c r="W19" s="40">
        <f t="shared" ca="1" si="0"/>
        <v>0.93686665448529582</v>
      </c>
      <c r="X19" s="40">
        <f t="shared" ca="1" si="0"/>
        <v>0.5012356280310386</v>
      </c>
      <c r="Y19" s="40">
        <f t="shared" ca="1" si="0"/>
        <v>0.15736655006055722</v>
      </c>
      <c r="AA19" s="40">
        <f t="shared" ca="1" si="1"/>
        <v>-1.0729471493668148</v>
      </c>
      <c r="AB19" s="40">
        <f t="shared" ca="1" si="1"/>
        <v>1.5289909356432332</v>
      </c>
      <c r="AC19" s="40">
        <f t="shared" ca="1" si="1"/>
        <v>3.0972651115579904E-3</v>
      </c>
      <c r="AD19" s="40">
        <f t="shared" ca="1" si="1"/>
        <v>-1.0053401252948344</v>
      </c>
      <c r="AF19" s="40">
        <f t="array" aca="1" ref="AF19:AI19" ca="1">MMULT(AA19:AD19,$AQ$3:$AT$6)</f>
        <v>-1.0729471493668148</v>
      </c>
      <c r="AG19" s="40">
        <f ca="1"/>
        <v>-0.10655912250241995</v>
      </c>
      <c r="AH19" s="40">
        <f ca="1"/>
        <v>-0.23508008749728529</v>
      </c>
      <c r="AI19" s="40">
        <f ca="1"/>
        <v>-1.0726541892565182</v>
      </c>
      <c r="AJ19" s="41"/>
      <c r="AK19" s="42">
        <f t="shared" ca="1" si="2"/>
        <v>-0.14458942987336296</v>
      </c>
      <c r="AL19" s="42">
        <f t="shared" ca="1" si="2"/>
        <v>3.7622584274491812E-2</v>
      </c>
      <c r="AM19" s="42">
        <f t="shared" ca="1" si="2"/>
        <v>-8.5982599493810499E-3</v>
      </c>
      <c r="AN19" s="42">
        <f t="shared" ca="1" si="2"/>
        <v>-0.23106971488439026</v>
      </c>
    </row>
    <row r="20" spans="1:40">
      <c r="A20" s="28"/>
      <c r="B20" s="28"/>
      <c r="C20" s="28"/>
      <c r="D20" s="28"/>
      <c r="E20" s="28"/>
      <c r="F20" s="52"/>
      <c r="G20" s="28"/>
      <c r="H20" s="28"/>
      <c r="I20" s="28"/>
      <c r="J20" s="28"/>
      <c r="K20" s="28"/>
      <c r="L20" s="52"/>
      <c r="M20" s="52"/>
      <c r="N20" s="52"/>
      <c r="O20" s="52"/>
      <c r="P20" s="52"/>
      <c r="Q20" s="52"/>
      <c r="R20" s="52"/>
      <c r="S20" s="52"/>
      <c r="V20" s="40">
        <f t="shared" ca="1" si="0"/>
        <v>0.27608141542017128</v>
      </c>
      <c r="W20" s="40">
        <f t="shared" ca="1" si="0"/>
        <v>0.85116852113855657</v>
      </c>
      <c r="X20" s="40">
        <f t="shared" ca="1" si="0"/>
        <v>0.55978834048584825</v>
      </c>
      <c r="Y20" s="40">
        <f t="shared" ca="1" si="0"/>
        <v>0.13148026874775443</v>
      </c>
      <c r="AA20" s="40">
        <f t="shared" ca="1" si="1"/>
        <v>-0.59452230124545191</v>
      </c>
      <c r="AB20" s="40">
        <f t="shared" ca="1" si="1"/>
        <v>1.0414581690368825</v>
      </c>
      <c r="AC20" s="40">
        <f t="shared" ca="1" si="1"/>
        <v>0.15043260481439011</v>
      </c>
      <c r="AD20" s="40">
        <f t="shared" ca="1" si="1"/>
        <v>-1.119421090678121</v>
      </c>
      <c r="AF20" s="40">
        <f t="array" aca="1" ref="AF20:AI20" ca="1">MMULT(AA20:AD20,$AQ$3:$AT$6)</f>
        <v>-0.59452230124545191</v>
      </c>
      <c r="AG20" s="40">
        <f ca="1"/>
        <v>4.3278177293994635E-2</v>
      </c>
      <c r="AH20" s="40">
        <f ca="1"/>
        <v>3.3580237938240054E-2</v>
      </c>
      <c r="AI20" s="40">
        <f ca="1"/>
        <v>-0.85470541133168232</v>
      </c>
      <c r="AJ20" s="41"/>
      <c r="AK20" s="42">
        <f t="shared" ca="1" si="2"/>
        <v>-4.8904460249090384E-2</v>
      </c>
      <c r="AL20" s="42">
        <f t="shared" ca="1" si="2"/>
        <v>6.9088417231738863E-2</v>
      </c>
      <c r="AM20" s="42">
        <f t="shared" ca="1" si="2"/>
        <v>5.2656294249918731E-2</v>
      </c>
      <c r="AN20" s="42">
        <f t="shared" ca="1" si="2"/>
        <v>-0.16786456928618787</v>
      </c>
    </row>
    <row r="21" spans="1:40" ht="13">
      <c r="A21" s="28"/>
      <c r="B21" s="28"/>
      <c r="C21" s="28"/>
      <c r="D21" s="28"/>
      <c r="E21" s="28"/>
      <c r="F21" s="53"/>
      <c r="G21" s="28"/>
      <c r="H21" s="28"/>
      <c r="I21" s="28"/>
      <c r="J21" s="28"/>
      <c r="K21" s="28"/>
      <c r="L21" s="53"/>
      <c r="M21" s="53"/>
      <c r="N21" s="53"/>
      <c r="O21" s="53"/>
      <c r="P21" s="53"/>
      <c r="Q21" s="53"/>
      <c r="R21" s="53"/>
      <c r="S21" s="53"/>
      <c r="V21" s="40">
        <f t="shared" ca="1" si="0"/>
        <v>0.65201078136399115</v>
      </c>
      <c r="W21" s="40">
        <f t="shared" ca="1" si="0"/>
        <v>0.24166868916886208</v>
      </c>
      <c r="X21" s="40">
        <f t="shared" ca="1" si="0"/>
        <v>9.7862231241552022E-2</v>
      </c>
      <c r="Y21" s="40">
        <f t="shared" ca="1" si="0"/>
        <v>0.70579888183330652</v>
      </c>
      <c r="AA21" s="40">
        <f t="shared" ca="1" si="1"/>
        <v>0.39075486890821481</v>
      </c>
      <c r="AB21" s="40">
        <f t="shared" ca="1" si="1"/>
        <v>-0.70094493817366721</v>
      </c>
      <c r="AC21" s="40">
        <f t="shared" ca="1" si="1"/>
        <v>-1.2938290891064375</v>
      </c>
      <c r="AD21" s="40">
        <f t="shared" ca="1" si="1"/>
        <v>0.54115284540139741</v>
      </c>
      <c r="AF21" s="40">
        <f t="array" aca="1" ref="AF21:AI21" ca="1">MMULT(AA21:AD21,$AQ$3:$AT$6)</f>
        <v>0.39075486890821481</v>
      </c>
      <c r="AG21" s="40">
        <f ca="1"/>
        <v>-3.7104019848643865E-2</v>
      </c>
      <c r="AH21" s="40">
        <f ca="1"/>
        <v>-0.92811220639643088</v>
      </c>
      <c r="AI21" s="40">
        <f ca="1"/>
        <v>0.22811789288398057</v>
      </c>
      <c r="AJ21" s="41"/>
      <c r="AK21" s="42">
        <f t="shared" ca="1" si="2"/>
        <v>0.14815097378164299</v>
      </c>
      <c r="AL21" s="42">
        <f t="shared" ca="1" si="2"/>
        <v>5.2208155831784786E-2</v>
      </c>
      <c r="AM21" s="42">
        <f t="shared" ca="1" si="2"/>
        <v>-0.16660958305838625</v>
      </c>
      <c r="AN21" s="42">
        <f t="shared" ca="1" si="2"/>
        <v>0.14615418893635435</v>
      </c>
    </row>
    <row r="22" spans="1:40">
      <c r="A22" s="37"/>
      <c r="G22" s="37"/>
      <c r="V22" s="40">
        <f t="shared" ca="1" si="0"/>
        <v>0.64404115846594845</v>
      </c>
      <c r="W22" s="40">
        <f t="shared" ca="1" si="0"/>
        <v>0.45215856741209026</v>
      </c>
      <c r="X22" s="40">
        <f t="shared" ca="1" si="0"/>
        <v>0.65001172346567571</v>
      </c>
      <c r="Y22" s="40">
        <f t="shared" ca="1" si="0"/>
        <v>0.33957002913196443</v>
      </c>
      <c r="AA22" s="40">
        <f t="shared" ca="1" si="1"/>
        <v>0.36928180912110042</v>
      </c>
      <c r="AB22" s="40">
        <f t="shared" ca="1" si="1"/>
        <v>-0.12020957273103032</v>
      </c>
      <c r="AC22" s="40">
        <f t="shared" ca="1" si="1"/>
        <v>0.38535211751091075</v>
      </c>
      <c r="AD22" s="40">
        <f t="shared" ca="1" si="1"/>
        <v>-0.413636881978514</v>
      </c>
      <c r="AF22" s="40">
        <f t="array" aca="1" ref="AF22:AI22" ca="1">MMULT(AA22:AD22,$AQ$3:$AT$6)</f>
        <v>0.36928180912110042</v>
      </c>
      <c r="AG22" s="40">
        <f ca="1"/>
        <v>0.25056521594931019</v>
      </c>
      <c r="AH22" s="40">
        <f ca="1"/>
        <v>0.48039516347201855</v>
      </c>
      <c r="AI22" s="40">
        <f ca="1"/>
        <v>8.2144356515716332E-2</v>
      </c>
      <c r="AJ22" s="41"/>
      <c r="AK22" s="42">
        <f t="shared" ca="1" si="2"/>
        <v>0.1438563618242201</v>
      </c>
      <c r="AL22" s="42">
        <f t="shared" ca="1" si="2"/>
        <v>0.11261869534935515</v>
      </c>
      <c r="AM22" s="42">
        <f t="shared" ca="1" si="2"/>
        <v>0.15453009727162023</v>
      </c>
      <c r="AN22" s="42">
        <f t="shared" ca="1" si="2"/>
        <v>0.10382186338955773</v>
      </c>
    </row>
    <row r="23" spans="1:40">
      <c r="A23" s="28"/>
      <c r="B23" s="54"/>
      <c r="C23" s="55"/>
      <c r="D23" s="54"/>
      <c r="E23" s="54"/>
      <c r="F23" s="54"/>
      <c r="G23" s="28"/>
      <c r="H23" s="54"/>
      <c r="I23" s="55"/>
      <c r="J23" s="54"/>
      <c r="K23" s="54"/>
      <c r="L23" s="54"/>
      <c r="M23" s="54"/>
      <c r="N23" s="54"/>
      <c r="O23" s="54"/>
      <c r="P23" s="54"/>
      <c r="Q23" s="54"/>
      <c r="R23" s="54"/>
      <c r="S23" s="54"/>
      <c r="V23" s="40">
        <f t="shared" ca="1" si="0"/>
        <v>0.5916225637379362</v>
      </c>
      <c r="W23" s="40">
        <f t="shared" ca="1" si="0"/>
        <v>0.51279095635996963</v>
      </c>
      <c r="X23" s="40">
        <f t="shared" ca="1" si="0"/>
        <v>0.22628695210114003</v>
      </c>
      <c r="Y23" s="40">
        <f t="shared" ca="1" si="0"/>
        <v>0.40427727828234106</v>
      </c>
      <c r="AA23" s="40">
        <f t="shared" ca="1" si="1"/>
        <v>0.23172080315510113</v>
      </c>
      <c r="AB23" s="40">
        <f t="shared" ca="1" si="1"/>
        <v>3.2067668076510736E-2</v>
      </c>
      <c r="AC23" s="40">
        <f t="shared" ca="1" si="1"/>
        <v>-0.75113086148357999</v>
      </c>
      <c r="AD23" s="40">
        <f t="shared" ca="1" si="1"/>
        <v>-0.2422911683610563</v>
      </c>
      <c r="AF23" s="40">
        <f t="array" aca="1" ref="AF23:AI23" ca="1">MMULT(AA23:AD23,$AQ$3:$AT$6)</f>
        <v>0.23172080315510113</v>
      </c>
      <c r="AG23" s="40">
        <f ca="1"/>
        <v>0.21385537505761226</v>
      </c>
      <c r="AH23" s="40">
        <f ca="1"/>
        <v>-0.41922264993329073</v>
      </c>
      <c r="AI23" s="40">
        <f ca="1"/>
        <v>-9.4687320072755876E-2</v>
      </c>
      <c r="AJ23" s="41"/>
      <c r="AK23" s="42">
        <f t="shared" ca="1" si="2"/>
        <v>0.11634416063102024</v>
      </c>
      <c r="AL23" s="42">
        <f t="shared" ca="1" si="2"/>
        <v>0.10490962876209857</v>
      </c>
      <c r="AM23" s="42">
        <f t="shared" ca="1" si="2"/>
        <v>-5.0582764184790296E-2</v>
      </c>
      <c r="AN23" s="42">
        <f t="shared" ca="1" si="2"/>
        <v>5.2540677178900798E-2</v>
      </c>
    </row>
    <row r="24" spans="1:40">
      <c r="A24" s="28"/>
      <c r="B24" s="54"/>
      <c r="C24" s="54"/>
      <c r="D24" s="54"/>
      <c r="E24" s="54"/>
      <c r="F24" s="54"/>
      <c r="G24" s="28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V24" s="40">
        <f t="shared" ca="1" si="0"/>
        <v>0.73542899875603351</v>
      </c>
      <c r="W24" s="40">
        <f t="shared" ca="1" si="0"/>
        <v>0.86281598234334456</v>
      </c>
      <c r="X24" s="40">
        <f t="shared" ca="1" si="0"/>
        <v>0.63452944703916458</v>
      </c>
      <c r="Y24" s="40">
        <f t="shared" ca="1" si="0"/>
        <v>0.65249481913638552</v>
      </c>
      <c r="AA24" s="40">
        <f t="shared" ca="1" si="1"/>
        <v>0.62931629953068957</v>
      </c>
      <c r="AB24" s="40">
        <f t="shared" ca="1" si="1"/>
        <v>1.0930586825830317</v>
      </c>
      <c r="AC24" s="40">
        <f t="shared" ca="1" si="1"/>
        <v>0.34387392004953088</v>
      </c>
      <c r="AD24" s="40">
        <f t="shared" ca="1" si="1"/>
        <v>0.39206476404111479</v>
      </c>
      <c r="AF24" s="40">
        <f t="array" aca="1" ref="AF24:AI24" ca="1">MMULT(AA24:AD24,$AQ$3:$AT$6)</f>
        <v>0.62931629953068957</v>
      </c>
      <c r="AG24" s="40">
        <f ca="1"/>
        <v>1.1107232451632956</v>
      </c>
      <c r="AH24" s="40">
        <f ca="1"/>
        <v>0.92756114768371245</v>
      </c>
      <c r="AI24" s="40">
        <f ca="1"/>
        <v>1.00659438695868</v>
      </c>
      <c r="AJ24" s="41"/>
      <c r="AK24" s="42">
        <f t="shared" ca="1" si="2"/>
        <v>0.19586325990613793</v>
      </c>
      <c r="AL24" s="42">
        <f t="shared" ca="1" si="2"/>
        <v>0.29325188148429204</v>
      </c>
      <c r="AM24" s="42">
        <f t="shared" ca="1" si="2"/>
        <v>0.25648394167188643</v>
      </c>
      <c r="AN24" s="42">
        <f t="shared" ca="1" si="2"/>
        <v>0.37191237221801721</v>
      </c>
    </row>
    <row r="25" spans="1:40">
      <c r="A25" s="28"/>
      <c r="B25" s="54"/>
      <c r="C25" s="54"/>
      <c r="D25" s="54"/>
      <c r="E25" s="54"/>
      <c r="F25" s="54"/>
      <c r="G25" s="28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V25" s="40">
        <f t="shared" ca="1" si="0"/>
        <v>0.60949960274112391</v>
      </c>
      <c r="W25" s="40">
        <f t="shared" ca="1" si="0"/>
        <v>0.93308785939603744</v>
      </c>
      <c r="X25" s="40">
        <f t="shared" ca="1" si="0"/>
        <v>0.15361668120632599</v>
      </c>
      <c r="Y25" s="40">
        <f t="shared" ca="1" si="0"/>
        <v>0.94389261007654046</v>
      </c>
      <c r="AA25" s="40">
        <f t="shared" ca="1" si="1"/>
        <v>0.27801506467508663</v>
      </c>
      <c r="AB25" s="40">
        <f t="shared" ca="1" si="1"/>
        <v>1.4991902596035955</v>
      </c>
      <c r="AC25" s="40">
        <f t="shared" ca="1" si="1"/>
        <v>-1.0210444864103045</v>
      </c>
      <c r="AD25" s="40">
        <f t="shared" ca="1" si="1"/>
        <v>1.5883165372201014</v>
      </c>
      <c r="AF25" s="40">
        <f t="array" aca="1" ref="AF25:AI25" ca="1">MMULT(AA25:AD25,$AQ$3:$AT$6)</f>
        <v>0.27801506467508663</v>
      </c>
      <c r="AG25" s="40">
        <f ca="1"/>
        <v>1.0260602792154685</v>
      </c>
      <c r="AH25" s="40">
        <f ca="1"/>
        <v>-0.20520493288010122</v>
      </c>
      <c r="AI25" s="40">
        <f ca="1"/>
        <v>1.2810536665158798</v>
      </c>
      <c r="AJ25" s="41"/>
      <c r="AK25" s="42">
        <f t="shared" ca="1" si="2"/>
        <v>0.12560301293501733</v>
      </c>
      <c r="AL25" s="42">
        <f t="shared" ca="1" si="2"/>
        <v>0.27547265863524839</v>
      </c>
      <c r="AM25" s="42">
        <f t="shared" ca="1" si="2"/>
        <v>-1.7867246966630848E-3</v>
      </c>
      <c r="AN25" s="42">
        <f t="shared" ca="1" si="2"/>
        <v>0.45150556328960512</v>
      </c>
    </row>
    <row r="26" spans="1:40">
      <c r="A26" s="28"/>
      <c r="B26" s="54"/>
      <c r="C26" s="54"/>
      <c r="D26" s="54"/>
      <c r="E26" s="54"/>
      <c r="F26" s="54"/>
      <c r="G26" s="28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V26" s="40">
        <f t="shared" ca="1" si="0"/>
        <v>0.4214495707377599</v>
      </c>
      <c r="W26" s="40">
        <f t="shared" ca="1" si="0"/>
        <v>0.97780057426580103</v>
      </c>
      <c r="X26" s="40">
        <f t="shared" ca="1" si="0"/>
        <v>0.97946836413219329</v>
      </c>
      <c r="Y26" s="40">
        <f t="shared" ca="1" si="0"/>
        <v>0.47351650570988235</v>
      </c>
      <c r="AA26" s="40">
        <f t="shared" ca="1" si="1"/>
        <v>-0.19818651017634656</v>
      </c>
      <c r="AB26" s="40">
        <f t="shared" ca="1" si="1"/>
        <v>2.0103056292206753</v>
      </c>
      <c r="AC26" s="40">
        <f t="shared" ca="1" si="1"/>
        <v>2.0428905729614804</v>
      </c>
      <c r="AD26" s="40">
        <f t="shared" ca="1" si="1"/>
        <v>-6.6433108781187605E-2</v>
      </c>
      <c r="AF26" s="40">
        <f t="array" aca="1" ref="AF26:AI26" ca="1">MMULT(AA26:AD26,$AQ$3:$AT$6)</f>
        <v>-0.19818651017634656</v>
      </c>
      <c r="AG26" s="40">
        <f ca="1"/>
        <v>0.89053566869409539</v>
      </c>
      <c r="AH26" s="40">
        <f ca="1"/>
        <v>1.9568505589006007</v>
      </c>
      <c r="AI26" s="40">
        <f ca="1"/>
        <v>0.6150454922090669</v>
      </c>
      <c r="AJ26" s="41"/>
      <c r="AK26" s="42">
        <f t="shared" ca="1" si="2"/>
        <v>3.0362697964730692E-2</v>
      </c>
      <c r="AL26" s="42">
        <f t="shared" ca="1" si="2"/>
        <v>0.24701249042576001</v>
      </c>
      <c r="AM26" s="42">
        <f t="shared" ca="1" si="2"/>
        <v>0.49116192742933695</v>
      </c>
      <c r="AN26" s="42">
        <f t="shared" ca="1" si="2"/>
        <v>0.25836319274062941</v>
      </c>
    </row>
    <row r="27" spans="1:40">
      <c r="A27" s="28"/>
      <c r="B27" s="54"/>
      <c r="C27" s="54"/>
      <c r="D27" s="54"/>
      <c r="E27" s="54"/>
      <c r="F27" s="54"/>
      <c r="G27" s="28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V27" s="40">
        <f t="shared" ca="1" si="0"/>
        <v>0.2219026885945562</v>
      </c>
      <c r="W27" s="40">
        <f t="shared" ca="1" si="0"/>
        <v>0.50650395585819608</v>
      </c>
      <c r="X27" s="40">
        <f t="shared" ca="1" si="0"/>
        <v>0.16701564928348478</v>
      </c>
      <c r="Y27" s="40">
        <f t="shared" ca="1" si="0"/>
        <v>0.65173105320203972</v>
      </c>
      <c r="AA27" s="40">
        <f t="shared" ca="1" si="1"/>
        <v>-0.76578309055867344</v>
      </c>
      <c r="AB27" s="40">
        <f t="shared" ca="1" si="1"/>
        <v>1.6303721908024815E-2</v>
      </c>
      <c r="AC27" s="40">
        <f t="shared" ca="1" si="1"/>
        <v>-0.96602574522378182</v>
      </c>
      <c r="AD27" s="40">
        <f t="shared" ca="1" si="1"/>
        <v>0.3899981788388252</v>
      </c>
      <c r="AF27" s="40">
        <f t="array" aca="1" ref="AF27:AI27" ca="1">MMULT(AA27:AD27,$AQ$3:$AT$6)</f>
        <v>-0.76578309055867344</v>
      </c>
      <c r="AG27" s="40">
        <f ca="1"/>
        <v>-0.64232710852958497</v>
      </c>
      <c r="AH27" s="40">
        <f ca="1"/>
        <v>-1.1840667839540244</v>
      </c>
      <c r="AI27" s="40">
        <f ca="1"/>
        <v>-0.52484538963408256</v>
      </c>
      <c r="AJ27" s="41"/>
      <c r="AK27" s="42">
        <f t="shared" ca="1" si="2"/>
        <v>-8.3156618111734693E-2</v>
      </c>
      <c r="AL27" s="42">
        <f t="shared" ca="1" si="2"/>
        <v>-7.4888692791212852E-2</v>
      </c>
      <c r="AM27" s="42">
        <f t="shared" ca="1" si="2"/>
        <v>-0.22496722674151759</v>
      </c>
      <c r="AN27" s="42">
        <f t="shared" ca="1" si="2"/>
        <v>-7.2205162993883923E-2</v>
      </c>
    </row>
    <row r="28" spans="1:40">
      <c r="A28" s="37"/>
      <c r="G28" s="37"/>
      <c r="V28" s="40">
        <f t="shared" ca="1" si="0"/>
        <v>0.66175677772877106</v>
      </c>
      <c r="W28" s="40">
        <f t="shared" ca="1" si="0"/>
        <v>0.91245911158084103</v>
      </c>
      <c r="X28" s="40">
        <f t="shared" ca="1" si="0"/>
        <v>0.90564362002102905</v>
      </c>
      <c r="Y28" s="40">
        <f t="shared" ca="1" si="0"/>
        <v>0.6205916040851327</v>
      </c>
      <c r="AA28" s="40">
        <f t="shared" ca="1" si="1"/>
        <v>0.41726245880303275</v>
      </c>
      <c r="AB28" s="40">
        <f t="shared" ca="1" si="1"/>
        <v>1.3560546616014202</v>
      </c>
      <c r="AC28" s="40">
        <f t="shared" ca="1" si="1"/>
        <v>1.3143966419199962</v>
      </c>
      <c r="AD28" s="40">
        <f t="shared" ca="1" si="1"/>
        <v>0.30703492123051279</v>
      </c>
      <c r="AF28" s="40">
        <f t="array" aca="1" ref="AF28:AI28" ca="1">MMULT(AA28:AD28,$AQ$3:$AT$6)</f>
        <v>0.41726245880303275</v>
      </c>
      <c r="AG28" s="40">
        <f ca="1"/>
        <v>1.0690192092113007</v>
      </c>
      <c r="AH28" s="40">
        <f ca="1"/>
        <v>1.6025469095357789</v>
      </c>
      <c r="AI28" s="40">
        <f ca="1"/>
        <v>1.028109052199655</v>
      </c>
      <c r="AJ28" s="41"/>
      <c r="AK28" s="42">
        <f t="shared" ca="1" si="2"/>
        <v>0.15345249176060655</v>
      </c>
      <c r="AL28" s="42">
        <f t="shared" ca="1" si="2"/>
        <v>0.28449403393437311</v>
      </c>
      <c r="AM28" s="42">
        <f t="shared" ca="1" si="2"/>
        <v>0.41038069537415761</v>
      </c>
      <c r="AN28" s="42">
        <f t="shared" ca="1" si="2"/>
        <v>0.37815162513789996</v>
      </c>
    </row>
    <row r="29" spans="1:40">
      <c r="A29" s="37"/>
      <c r="G29" s="37"/>
      <c r="V29" s="40">
        <f t="shared" ca="1" si="0"/>
        <v>0.84469958895428643</v>
      </c>
      <c r="W29" s="40">
        <f t="shared" ca="1" si="0"/>
        <v>0.3287293918939892</v>
      </c>
      <c r="X29" s="40">
        <f t="shared" ca="1" si="0"/>
        <v>0.99155959578081476</v>
      </c>
      <c r="Y29" s="40">
        <f t="shared" ca="1" si="0"/>
        <v>0.10572438326329592</v>
      </c>
      <c r="AA29" s="40">
        <f t="shared" ref="AA29:AD92" ca="1" si="5">NORMSINV(V29)</f>
        <v>1.0139621317861405</v>
      </c>
      <c r="AB29" s="40">
        <f t="shared" ca="1" si="5"/>
        <v>-0.44342440905674241</v>
      </c>
      <c r="AC29" s="40">
        <f t="shared" ca="1" si="5"/>
        <v>2.3892935482427999</v>
      </c>
      <c r="AD29" s="40">
        <f t="shared" ca="1" si="5"/>
        <v>-1.2495916182294258</v>
      </c>
      <c r="AF29" s="40">
        <f t="array" aca="1" ref="AF29:AI29" ca="1">MMULT(AA29:AD29,$AQ$3:$AT$6)</f>
        <v>1.0139621317861405</v>
      </c>
      <c r="AG29" s="40">
        <f ca="1"/>
        <v>0.62827951004896054</v>
      </c>
      <c r="AH29" s="40">
        <f ca="1"/>
        <v>2.2934098457088661</v>
      </c>
      <c r="AI29" s="40">
        <f ca="1"/>
        <v>0.37515011099186468</v>
      </c>
      <c r="AJ29" s="41"/>
      <c r="AK29" s="42">
        <f t="shared" ref="AK29:AN92" ca="1" si="6">B$5+AF29*B$6</f>
        <v>0.27279242635722811</v>
      </c>
      <c r="AL29" s="42">
        <f t="shared" ca="1" si="6"/>
        <v>0.19193869711028172</v>
      </c>
      <c r="AM29" s="42">
        <f t="shared" ca="1" si="6"/>
        <v>0.56789744482162152</v>
      </c>
      <c r="AN29" s="42">
        <f t="shared" ca="1" si="6"/>
        <v>0.18879353218764075</v>
      </c>
    </row>
    <row r="30" spans="1:40">
      <c r="A30" s="37"/>
      <c r="G30" s="37"/>
      <c r="V30" s="40">
        <f t="shared" ca="1" si="0"/>
        <v>0.36153479638830499</v>
      </c>
      <c r="W30" s="40">
        <f t="shared" ca="1" si="0"/>
        <v>0.5112761356476051</v>
      </c>
      <c r="X30" s="40">
        <f t="shared" ca="1" si="0"/>
        <v>0.15691167741385947</v>
      </c>
      <c r="Y30" s="40">
        <f t="shared" ca="1" si="0"/>
        <v>0.58939651216896638</v>
      </c>
      <c r="AA30" s="40">
        <f t="shared" ca="1" si="5"/>
        <v>-0.35435935240978372</v>
      </c>
      <c r="AB30" s="40">
        <f t="shared" ca="1" si="5"/>
        <v>2.8268845060645195E-2</v>
      </c>
      <c r="AC30" s="40">
        <f t="shared" ca="1" si="5"/>
        <v>-1.0072318831821521</v>
      </c>
      <c r="AD30" s="40">
        <f t="shared" ca="1" si="5"/>
        <v>0.22599285732675006</v>
      </c>
      <c r="AF30" s="40">
        <f t="array" aca="1" ref="AF30:AI30" ca="1">MMULT(AA30:AD30,$AQ$3:$AT$6)</f>
        <v>-0.35435935240978372</v>
      </c>
      <c r="AG30" s="40">
        <f ca="1"/>
        <v>-0.28631391137071621</v>
      </c>
      <c r="AH30" s="40">
        <f ca="1"/>
        <v>-0.96512537683394672</v>
      </c>
      <c r="AI30" s="40">
        <f ca="1"/>
        <v>-0.31305803997790294</v>
      </c>
      <c r="AJ30" s="41"/>
      <c r="AK30" s="42">
        <f t="shared" ca="1" si="6"/>
        <v>-8.7187048195673522E-4</v>
      </c>
      <c r="AL30" s="42">
        <f t="shared" ca="1" si="6"/>
        <v>-1.2592138785040563E-4</v>
      </c>
      <c r="AM30" s="42">
        <f t="shared" ca="1" si="6"/>
        <v>-0.17504858591813988</v>
      </c>
      <c r="AN30" s="42">
        <f t="shared" ca="1" si="6"/>
        <v>-1.0786831593591839E-2</v>
      </c>
    </row>
    <row r="31" spans="1:40">
      <c r="A31" s="37"/>
      <c r="G31" s="37"/>
      <c r="V31" s="40">
        <f t="shared" ca="1" si="0"/>
        <v>1.4391578089068879E-2</v>
      </c>
      <c r="W31" s="40">
        <f t="shared" ca="1" si="0"/>
        <v>0.17014777426140959</v>
      </c>
      <c r="X31" s="40">
        <f t="shared" ca="1" si="0"/>
        <v>0.55000063194004722</v>
      </c>
      <c r="Y31" s="40">
        <f t="shared" ca="1" si="0"/>
        <v>0.24559463677016735</v>
      </c>
      <c r="AA31" s="40">
        <f t="shared" ca="1" si="5"/>
        <v>-2.1864437443493401</v>
      </c>
      <c r="AB31" s="40">
        <f t="shared" ca="1" si="5"/>
        <v>-0.95358145133013827</v>
      </c>
      <c r="AC31" s="40">
        <f t="shared" ca="1" si="5"/>
        <v>0.12566294345012621</v>
      </c>
      <c r="AD31" s="40">
        <f t="shared" ca="1" si="5"/>
        <v>-0.6884185056618376</v>
      </c>
      <c r="AF31" s="40">
        <f t="array" aca="1" ref="AF31:AI31" ca="1">MMULT(AA31:AD31,$AQ$3:$AT$6)</f>
        <v>-2.1864437443493401</v>
      </c>
      <c r="AG31" s="40">
        <f ca="1"/>
        <v>-2.3608073825147957</v>
      </c>
      <c r="AH31" s="40">
        <f ca="1"/>
        <v>-1.4704731504634112</v>
      </c>
      <c r="AI31" s="40">
        <f ca="1"/>
        <v>-2.2484221185856699</v>
      </c>
      <c r="AJ31" s="41"/>
      <c r="AK31" s="42">
        <f t="shared" ca="1" si="6"/>
        <v>-0.36728874886986801</v>
      </c>
      <c r="AL31" s="42">
        <f t="shared" ca="1" si="6"/>
        <v>-0.4357695503281071</v>
      </c>
      <c r="AM31" s="42">
        <f t="shared" ca="1" si="6"/>
        <v>-0.29026787830565776</v>
      </c>
      <c r="AN31" s="42">
        <f t="shared" ca="1" si="6"/>
        <v>-0.57204241438984427</v>
      </c>
    </row>
    <row r="32" spans="1:40">
      <c r="A32" s="37"/>
      <c r="G32" s="37"/>
      <c r="V32" s="40">
        <f t="shared" ca="1" si="0"/>
        <v>0.15140803449500495</v>
      </c>
      <c r="W32" s="40">
        <f t="shared" ca="1" si="0"/>
        <v>0.58810345340969916</v>
      </c>
      <c r="X32" s="40">
        <f t="shared" ca="1" si="0"/>
        <v>0.70532191622995133</v>
      </c>
      <c r="Y32" s="40">
        <f t="shared" ca="1" si="0"/>
        <v>0.287513997720384</v>
      </c>
      <c r="AA32" s="40">
        <f t="shared" ca="1" si="5"/>
        <v>-1.0304132221805755</v>
      </c>
      <c r="AB32" s="40">
        <f t="shared" ca="1" si="5"/>
        <v>0.22266904737317372</v>
      </c>
      <c r="AC32" s="40">
        <f t="shared" ca="1" si="5"/>
        <v>0.53976926205178155</v>
      </c>
      <c r="AD32" s="40">
        <f t="shared" ca="1" si="5"/>
        <v>-0.56066197265347184</v>
      </c>
      <c r="AF32" s="40">
        <f t="array" aca="1" ref="AF32:AI32" ca="1">MMULT(AA32:AD32,$AQ$3:$AT$6)</f>
        <v>-1.0304132221805755</v>
      </c>
      <c r="AG32" s="40">
        <f ca="1"/>
        <v>-0.75855303962342302</v>
      </c>
      <c r="AH32" s="40">
        <f ca="1"/>
        <v>-0.1517791017557012</v>
      </c>
      <c r="AI32" s="40">
        <f ca="1"/>
        <v>-0.9655792192229018</v>
      </c>
      <c r="AJ32" s="41"/>
      <c r="AK32" s="42">
        <f t="shared" ca="1" si="6"/>
        <v>-0.13608264443611512</v>
      </c>
      <c r="AL32" s="42">
        <f t="shared" ca="1" si="6"/>
        <v>-9.9296138320918825E-2</v>
      </c>
      <c r="AM32" s="42">
        <f t="shared" ca="1" si="6"/>
        <v>1.0394364799700122E-2</v>
      </c>
      <c r="AN32" s="42">
        <f t="shared" ca="1" si="6"/>
        <v>-0.20001797357464146</v>
      </c>
    </row>
    <row r="33" spans="1:40">
      <c r="A33" s="37"/>
      <c r="G33" s="37"/>
      <c r="V33" s="40">
        <f t="shared" ca="1" si="0"/>
        <v>0.27367016831268354</v>
      </c>
      <c r="W33" s="40">
        <f t="shared" ca="1" si="0"/>
        <v>0.92062541033375755</v>
      </c>
      <c r="X33" s="40">
        <f t="shared" ca="1" si="0"/>
        <v>0.36196973688006395</v>
      </c>
      <c r="Y33" s="40">
        <f t="shared" ca="1" si="0"/>
        <v>0.6773138970046334</v>
      </c>
      <c r="AA33" s="40">
        <f t="shared" ca="1" si="5"/>
        <v>-0.60175033863443661</v>
      </c>
      <c r="AB33" s="40">
        <f t="shared" ca="1" si="5"/>
        <v>1.4092908634298136</v>
      </c>
      <c r="AC33" s="40">
        <f t="shared" ca="1" si="5"/>
        <v>-0.3531987115403214</v>
      </c>
      <c r="AD33" s="40">
        <f t="shared" ca="1" si="5"/>
        <v>0.46020064788705167</v>
      </c>
      <c r="AF33" s="40">
        <f t="array" aca="1" ref="AF33:AI33" ca="1">MMULT(AA33:AD33,$AQ$3:$AT$6)</f>
        <v>-0.60175033863443661</v>
      </c>
      <c r="AG33" s="40">
        <f ca="1"/>
        <v>0.23090224086849864</v>
      </c>
      <c r="AH33" s="40">
        <f ca="1"/>
        <v>-0.25302271646798047</v>
      </c>
      <c r="AI33" s="40">
        <f ca="1"/>
        <v>5.3227683226537925E-2</v>
      </c>
      <c r="AJ33" s="41"/>
      <c r="AK33" s="42">
        <f t="shared" ca="1" si="6"/>
        <v>-5.0350067726887326E-2</v>
      </c>
      <c r="AL33" s="42">
        <f t="shared" ca="1" si="6"/>
        <v>0.10848947058238471</v>
      </c>
      <c r="AM33" s="42">
        <f t="shared" ca="1" si="6"/>
        <v>-1.2689179354699549E-2</v>
      </c>
      <c r="AN33" s="42">
        <f t="shared" ca="1" si="6"/>
        <v>9.5436028135696002E-2</v>
      </c>
    </row>
    <row r="34" spans="1:40">
      <c r="A34" s="37"/>
      <c r="G34" s="37"/>
      <c r="V34" s="40">
        <f t="shared" ca="1" si="0"/>
        <v>0.72068796189404327</v>
      </c>
      <c r="W34" s="40">
        <f t="shared" ca="1" si="0"/>
        <v>0.14106584921003062</v>
      </c>
      <c r="X34" s="40">
        <f t="shared" ca="1" si="0"/>
        <v>0.97786289736797427</v>
      </c>
      <c r="Y34" s="40">
        <f t="shared" ca="1" si="0"/>
        <v>0.67224019268363466</v>
      </c>
      <c r="AA34" s="40">
        <f t="shared" ca="1" si="5"/>
        <v>0.58488644101337917</v>
      </c>
      <c r="AB34" s="40">
        <f t="shared" ca="1" si="5"/>
        <v>-1.0755429842231803</v>
      </c>
      <c r="AC34" s="40">
        <f t="shared" ca="1" si="5"/>
        <v>2.0114854537170102</v>
      </c>
      <c r="AD34" s="40">
        <f t="shared" ca="1" si="5"/>
        <v>0.44610747346003099</v>
      </c>
      <c r="AF34" s="40">
        <f t="array" aca="1" ref="AF34:AI34" ca="1">MMULT(AA34:AD34,$AQ$3:$AT$6)</f>
        <v>0.58488644101337917</v>
      </c>
      <c r="AG34" s="40">
        <f ca="1"/>
        <v>-6.9423949042896949E-2</v>
      </c>
      <c r="AH34" s="40">
        <f ca="1"/>
        <v>1.5828888965373937</v>
      </c>
      <c r="AI34" s="40">
        <f ca="1"/>
        <v>0.8368077227174997</v>
      </c>
      <c r="AJ34" s="41"/>
      <c r="AK34" s="42">
        <f t="shared" ca="1" si="6"/>
        <v>0.18697728820267584</v>
      </c>
      <c r="AL34" s="42">
        <f t="shared" ca="1" si="6"/>
        <v>4.5420970700991638E-2</v>
      </c>
      <c r="AM34" s="42">
        <f t="shared" ca="1" si="6"/>
        <v>0.40589866841052574</v>
      </c>
      <c r="AN34" s="42">
        <f t="shared" ca="1" si="6"/>
        <v>0.3226742395880749</v>
      </c>
    </row>
    <row r="35" spans="1:40">
      <c r="A35" s="37"/>
      <c r="G35" s="37"/>
      <c r="V35" s="40">
        <f t="shared" ca="1" si="0"/>
        <v>0.71985561263025</v>
      </c>
      <c r="W35" s="40">
        <f t="shared" ca="1" si="0"/>
        <v>0.51337692658301504</v>
      </c>
      <c r="X35" s="40">
        <f t="shared" ca="1" si="0"/>
        <v>0.8402619881070984</v>
      </c>
      <c r="Y35" s="40">
        <f t="shared" ca="1" si="0"/>
        <v>0.34205448441386566</v>
      </c>
      <c r="AA35" s="40">
        <f t="shared" ca="1" si="5"/>
        <v>0.58241263229530249</v>
      </c>
      <c r="AB35" s="40">
        <f t="shared" ca="1" si="5"/>
        <v>3.3537268171334046E-2</v>
      </c>
      <c r="AC35" s="40">
        <f t="shared" ca="1" si="5"/>
        <v>0.9955352193239082</v>
      </c>
      <c r="AD35" s="40">
        <f t="shared" ca="1" si="5"/>
        <v>-0.40686251475191659</v>
      </c>
      <c r="AF35" s="40">
        <f t="array" aca="1" ref="AF35:AI35" ca="1">MMULT(AA35:AD35,$AQ$3:$AT$6)</f>
        <v>0.58241263229530249</v>
      </c>
      <c r="AG35" s="40">
        <f ca="1"/>
        <v>0.51271758971449433</v>
      </c>
      <c r="AH35" s="40">
        <f ca="1"/>
        <v>1.1095572982537731</v>
      </c>
      <c r="AI35" s="40">
        <f ca="1"/>
        <v>0.39173289384566568</v>
      </c>
      <c r="AJ35" s="41"/>
      <c r="AK35" s="42">
        <f t="shared" ca="1" si="6"/>
        <v>0.18648252645906049</v>
      </c>
      <c r="AL35" s="42">
        <f t="shared" ca="1" si="6"/>
        <v>0.16767069384004379</v>
      </c>
      <c r="AM35" s="42">
        <f t="shared" ca="1" si="6"/>
        <v>0.29797906400186025</v>
      </c>
      <c r="AN35" s="42">
        <f t="shared" ca="1" si="6"/>
        <v>0.19360253921524304</v>
      </c>
    </row>
    <row r="36" spans="1:40">
      <c r="A36" s="37"/>
      <c r="G36" s="37"/>
      <c r="V36" s="40">
        <f t="shared" ca="1" si="0"/>
        <v>0.57400030353425735</v>
      </c>
      <c r="W36" s="40">
        <f t="shared" ca="1" si="0"/>
        <v>0.17044705446656683</v>
      </c>
      <c r="X36" s="40">
        <f t="shared" ca="1" si="0"/>
        <v>0.19688423089527951</v>
      </c>
      <c r="Y36" s="40">
        <f t="shared" ca="1" si="0"/>
        <v>0.2414544067272798</v>
      </c>
      <c r="AA36" s="40">
        <f t="shared" ca="1" si="5"/>
        <v>0.18656795604155357</v>
      </c>
      <c r="AB36" s="40">
        <f t="shared" ca="1" si="5"/>
        <v>-0.95240009968584438</v>
      </c>
      <c r="AC36" s="40">
        <f t="shared" ca="1" si="5"/>
        <v>-0.85280317706787057</v>
      </c>
      <c r="AD36" s="40">
        <f t="shared" ca="1" si="5"/>
        <v>-0.70163180209609854</v>
      </c>
      <c r="AF36" s="40">
        <f t="array" aca="1" ref="AF36:AI36" ca="1">MMULT(AA36:AD36,$AQ$3:$AT$6)</f>
        <v>0.18656795604155357</v>
      </c>
      <c r="AG36" s="40">
        <f ca="1"/>
        <v>-0.34312512158830399</v>
      </c>
      <c r="AH36" s="40">
        <f ca="1"/>
        <v>-0.78466912534562583</v>
      </c>
      <c r="AI36" s="40">
        <f ca="1"/>
        <v>-0.62940019165052075</v>
      </c>
      <c r="AJ36" s="41"/>
      <c r="AK36" s="42">
        <f t="shared" ca="1" si="6"/>
        <v>0.10731359120831072</v>
      </c>
      <c r="AL36" s="42">
        <f t="shared" ca="1" si="6"/>
        <v>-1.2056275533543839E-2</v>
      </c>
      <c r="AM36" s="42">
        <f t="shared" ca="1" si="6"/>
        <v>-0.13390456057880268</v>
      </c>
      <c r="AN36" s="42">
        <f t="shared" ca="1" si="6"/>
        <v>-0.10252605557865101</v>
      </c>
    </row>
    <row r="37" spans="1:40">
      <c r="V37" s="40">
        <f t="shared" ca="1" si="0"/>
        <v>0.18680206920985332</v>
      </c>
      <c r="W37" s="40">
        <f t="shared" ca="1" si="0"/>
        <v>0.10553756960187843</v>
      </c>
      <c r="X37" s="40">
        <f t="shared" ca="1" si="0"/>
        <v>0.74987706453506386</v>
      </c>
      <c r="Y37" s="40">
        <f t="shared" ca="1" si="0"/>
        <v>0.49554547240299851</v>
      </c>
      <c r="AA37" s="40">
        <f t="shared" ca="1" si="5"/>
        <v>-0.88974255466579222</v>
      </c>
      <c r="AB37" s="40">
        <f t="shared" ca="1" si="5"/>
        <v>-1.2506145509804687</v>
      </c>
      <c r="AC37" s="40">
        <f t="shared" ca="1" si="5"/>
        <v>0.67410293932852383</v>
      </c>
      <c r="AD37" s="40">
        <f t="shared" ca="1" si="5"/>
        <v>-1.1166076853873356E-2</v>
      </c>
      <c r="AF37" s="40">
        <f t="array" aca="1" ref="AF37:AI37" ca="1">MMULT(AA37:AD37,$AQ$3:$AT$6)</f>
        <v>-0.88974255466579222</v>
      </c>
      <c r="AG37" s="40">
        <f ca="1"/>
        <v>-1.4150832658364043</v>
      </c>
      <c r="AH37" s="40">
        <f ca="1"/>
        <v>-0.35755921242403521</v>
      </c>
      <c r="AI37" s="40">
        <f ca="1"/>
        <v>-0.83145316148828896</v>
      </c>
      <c r="AJ37" s="41"/>
      <c r="AK37" s="42">
        <f t="shared" ca="1" si="6"/>
        <v>-0.10794851093315844</v>
      </c>
      <c r="AL37" s="42">
        <f t="shared" ca="1" si="6"/>
        <v>-0.2371674858256449</v>
      </c>
      <c r="AM37" s="42">
        <f t="shared" ca="1" si="6"/>
        <v>-3.6523500432680031E-2</v>
      </c>
      <c r="AN37" s="42">
        <f t="shared" ca="1" si="6"/>
        <v>-0.1611214168316038</v>
      </c>
    </row>
    <row r="38" spans="1:40">
      <c r="V38" s="40">
        <f t="shared" ca="1" si="0"/>
        <v>0.5426279275722764</v>
      </c>
      <c r="W38" s="40">
        <f t="shared" ca="1" si="0"/>
        <v>0.65915655149575825</v>
      </c>
      <c r="X38" s="40">
        <f t="shared" ca="1" si="0"/>
        <v>0.8498247105575385</v>
      </c>
      <c r="Y38" s="40">
        <f t="shared" ca="1" si="0"/>
        <v>0.91704298376676485</v>
      </c>
      <c r="AA38" s="40">
        <f t="shared" ca="1" si="5"/>
        <v>0.10705651498007368</v>
      </c>
      <c r="AB38" s="40">
        <f t="shared" ca="1" si="5"/>
        <v>0.41016229614211491</v>
      </c>
      <c r="AC38" s="40">
        <f t="shared" ca="1" si="5"/>
        <v>1.0356818792750229</v>
      </c>
      <c r="AD38" s="40">
        <f t="shared" ca="1" si="5"/>
        <v>1.3854528756818032</v>
      </c>
      <c r="AF38" s="40">
        <f t="array" aca="1" ref="AF38:AI38" ca="1">MMULT(AA38:AD38,$AQ$3:$AT$6)</f>
        <v>0.10705651498007368</v>
      </c>
      <c r="AG38" s="40">
        <f ca="1"/>
        <v>0.30706443446448112</v>
      </c>
      <c r="AH38" s="40">
        <f ca="1"/>
        <v>0.95473038361078488</v>
      </c>
      <c r="AI38" s="40">
        <f ca="1"/>
        <v>1.1686897003927879</v>
      </c>
      <c r="AJ38" s="41"/>
      <c r="AK38" s="42">
        <f t="shared" ca="1" si="6"/>
        <v>9.1411302996014743E-2</v>
      </c>
      <c r="AL38" s="42">
        <f t="shared" ca="1" si="6"/>
        <v>0.12448353123754104</v>
      </c>
      <c r="AM38" s="42">
        <f t="shared" ca="1" si="6"/>
        <v>0.26267852746325898</v>
      </c>
      <c r="AN38" s="42">
        <f t="shared" ca="1" si="6"/>
        <v>0.41892001311390847</v>
      </c>
    </row>
    <row r="39" spans="1:40">
      <c r="V39" s="40">
        <f t="shared" ca="1" si="0"/>
        <v>0.4824457792771033</v>
      </c>
      <c r="W39" s="40">
        <f t="shared" ca="1" si="0"/>
        <v>0.64333776073695037</v>
      </c>
      <c r="X39" s="40">
        <f t="shared" ca="1" si="0"/>
        <v>0.11840188729575563</v>
      </c>
      <c r="Y39" s="40">
        <f t="shared" ca="1" si="0"/>
        <v>0.26382855063055133</v>
      </c>
      <c r="AA39" s="40">
        <f t="shared" ca="1" si="5"/>
        <v>-4.4016114811802655E-2</v>
      </c>
      <c r="AB39" s="40">
        <f t="shared" ca="1" si="5"/>
        <v>0.36739489558448718</v>
      </c>
      <c r="AC39" s="40">
        <f t="shared" ca="1" si="5"/>
        <v>-1.1830135569256512</v>
      </c>
      <c r="AD39" s="40">
        <f t="shared" ca="1" si="5"/>
        <v>-0.63158651381689435</v>
      </c>
      <c r="AF39" s="40">
        <f t="array" aca="1" ref="AF39:AI39" ca="1">MMULT(AA39:AD39,$AQ$3:$AT$6)</f>
        <v>-4.4016114811802655E-2</v>
      </c>
      <c r="AG39" s="40">
        <f ca="1"/>
        <v>0.1561235729321499</v>
      </c>
      <c r="AH39" s="40">
        <f ca="1"/>
        <v>-0.82143067623501476</v>
      </c>
      <c r="AI39" s="40">
        <f ca="1"/>
        <v>-0.53774472089236647</v>
      </c>
      <c r="AJ39" s="41"/>
      <c r="AK39" s="42">
        <f t="shared" ca="1" si="6"/>
        <v>6.1196777037639476E-2</v>
      </c>
      <c r="AL39" s="42">
        <f t="shared" ca="1" si="6"/>
        <v>9.2785950315751473E-2</v>
      </c>
      <c r="AM39" s="42">
        <f t="shared" ca="1" si="6"/>
        <v>-0.14228619418158339</v>
      </c>
      <c r="AN39" s="42">
        <f t="shared" ca="1" si="6"/>
        <v>-7.594596905878627E-2</v>
      </c>
    </row>
    <row r="40" spans="1:40">
      <c r="V40" s="40">
        <f t="shared" ca="1" si="0"/>
        <v>3.8138686128768029E-3</v>
      </c>
      <c r="W40" s="40">
        <f t="shared" ca="1" si="0"/>
        <v>0.49738706731063065</v>
      </c>
      <c r="X40" s="40">
        <f t="shared" ca="1" si="0"/>
        <v>0.81922862824617293</v>
      </c>
      <c r="Y40" s="40">
        <f t="shared" ca="1" si="0"/>
        <v>0.28480918973103475</v>
      </c>
      <c r="AA40" s="40">
        <f t="shared" ca="1" si="5"/>
        <v>-2.6681184008472694</v>
      </c>
      <c r="AB40" s="40">
        <f t="shared" ca="1" si="5"/>
        <v>-6.5496977873261333E-3</v>
      </c>
      <c r="AC40" s="40">
        <f t="shared" ca="1" si="5"/>
        <v>0.91242935296421868</v>
      </c>
      <c r="AD40" s="40">
        <f t="shared" ca="1" si="5"/>
        <v>-0.56861362042954022</v>
      </c>
      <c r="AF40" s="40">
        <f t="array" aca="1" ref="AF40:AI40" ca="1">MMULT(AA40:AD40,$AQ$3:$AT$6)</f>
        <v>-2.6681184008472694</v>
      </c>
      <c r="AG40" s="40">
        <f ca="1"/>
        <v>-2.2713509081238334</v>
      </c>
      <c r="AH40" s="40">
        <f ca="1"/>
        <v>-0.91412383840441502</v>
      </c>
      <c r="AI40" s="40">
        <f ca="1"/>
        <v>-2.1970888118333631</v>
      </c>
      <c r="AJ40" s="41"/>
      <c r="AK40" s="42">
        <f t="shared" ca="1" si="6"/>
        <v>-0.46362368016945393</v>
      </c>
      <c r="AL40" s="42">
        <f t="shared" ca="1" si="6"/>
        <v>-0.41698369070600499</v>
      </c>
      <c r="AM40" s="42">
        <f t="shared" ca="1" si="6"/>
        <v>-0.16342023515620663</v>
      </c>
      <c r="AN40" s="42">
        <f t="shared" ca="1" si="6"/>
        <v>-0.55715575543167528</v>
      </c>
    </row>
    <row r="41" spans="1:40">
      <c r="V41" s="40">
        <f t="shared" ca="1" si="0"/>
        <v>0.39763013363944122</v>
      </c>
      <c r="W41" s="40">
        <f t="shared" ca="1" si="0"/>
        <v>0.46107386453010446</v>
      </c>
      <c r="X41" s="40">
        <f t="shared" ca="1" si="0"/>
        <v>2.4415973758833531E-2</v>
      </c>
      <c r="Y41" s="40">
        <f t="shared" ca="1" si="0"/>
        <v>0.98677737680836974</v>
      </c>
      <c r="AA41" s="40">
        <f t="shared" ca="1" si="5"/>
        <v>-0.25948601982943259</v>
      </c>
      <c r="AB41" s="40">
        <f t="shared" ca="1" si="5"/>
        <v>-9.7728695306262631E-2</v>
      </c>
      <c r="AC41" s="40">
        <f t="shared" ca="1" si="5"/>
        <v>-1.9700560468818964</v>
      </c>
      <c r="AD41" s="40">
        <f t="shared" ca="1" si="5"/>
        <v>2.2196100955202711</v>
      </c>
      <c r="AF41" s="40">
        <f t="array" aca="1" ref="AF41:AI41" ca="1">MMULT(AA41:AD41,$AQ$3:$AT$6)</f>
        <v>-0.25948601982943259</v>
      </c>
      <c r="AG41" s="40">
        <f ca="1"/>
        <v>-0.27204490162825912</v>
      </c>
      <c r="AH41" s="40">
        <f ca="1"/>
        <v>-1.6682010900067457</v>
      </c>
      <c r="AI41" s="40">
        <f ca="1"/>
        <v>0.72495238167059084</v>
      </c>
      <c r="AJ41" s="41"/>
      <c r="AK41" s="42">
        <f t="shared" ca="1" si="6"/>
        <v>1.8102796034113487E-2</v>
      </c>
      <c r="AL41" s="42">
        <f t="shared" ca="1" si="6"/>
        <v>2.870570658065584E-3</v>
      </c>
      <c r="AM41" s="42">
        <f t="shared" ca="1" si="6"/>
        <v>-0.33534984852153804</v>
      </c>
      <c r="AN41" s="42">
        <f t="shared" ca="1" si="6"/>
        <v>0.29023619068447132</v>
      </c>
    </row>
    <row r="42" spans="1:40">
      <c r="V42" s="40">
        <f t="shared" ca="1" si="0"/>
        <v>0.43889649612050596</v>
      </c>
      <c r="W42" s="40">
        <f t="shared" ca="1" si="0"/>
        <v>0.56908990207473664</v>
      </c>
      <c r="X42" s="40">
        <f t="shared" ca="1" si="0"/>
        <v>0.66472074523282765</v>
      </c>
      <c r="Y42" s="40">
        <f t="shared" ca="1" si="0"/>
        <v>0.91743826539702811</v>
      </c>
      <c r="AA42" s="40">
        <f t="shared" ca="1" si="5"/>
        <v>-0.15376758626417905</v>
      </c>
      <c r="AB42" s="40">
        <f t="shared" ca="1" si="5"/>
        <v>0.17405759864016093</v>
      </c>
      <c r="AC42" s="40">
        <f t="shared" ca="1" si="5"/>
        <v>0.42538161039179795</v>
      </c>
      <c r="AD42" s="40">
        <f t="shared" ca="1" si="5"/>
        <v>1.3880445847113905</v>
      </c>
      <c r="AF42" s="40">
        <f t="array" aca="1" ref="AF42:AI42" ca="1">MMULT(AA42:AD42,$AQ$3:$AT$6)</f>
        <v>-0.15376758626417905</v>
      </c>
      <c r="AG42" s="40">
        <f ca="1"/>
        <v>-3.9011918708264814E-2</v>
      </c>
      <c r="AH42" s="40">
        <f ca="1"/>
        <v>0.2749760986674038</v>
      </c>
      <c r="AI42" s="40">
        <f ca="1"/>
        <v>0.81049433056432041</v>
      </c>
      <c r="AJ42" s="41"/>
      <c r="AK42" s="42">
        <f t="shared" ca="1" si="6"/>
        <v>3.9246482747164191E-2</v>
      </c>
      <c r="AL42" s="42">
        <f t="shared" ca="1" si="6"/>
        <v>5.1807497071264391E-2</v>
      </c>
      <c r="AM42" s="42">
        <f t="shared" ca="1" si="6"/>
        <v>0.10769455049616806</v>
      </c>
      <c r="AN42" s="42">
        <f t="shared" ca="1" si="6"/>
        <v>0.3150433558636529</v>
      </c>
    </row>
    <row r="43" spans="1:40">
      <c r="V43" s="40">
        <f t="shared" ca="1" si="0"/>
        <v>0.53866465220831428</v>
      </c>
      <c r="W43" s="40">
        <f t="shared" ca="1" si="0"/>
        <v>0.98932573707088656</v>
      </c>
      <c r="X43" s="40">
        <f t="shared" ca="1" si="0"/>
        <v>0.37530528942938435</v>
      </c>
      <c r="Y43" s="40">
        <f t="shared" ca="1" si="0"/>
        <v>0.32781931390635621</v>
      </c>
      <c r="AA43" s="40">
        <f t="shared" ca="1" si="5"/>
        <v>9.707013760248083E-2</v>
      </c>
      <c r="AB43" s="40">
        <f t="shared" ca="1" si="5"/>
        <v>2.3017632717285688</v>
      </c>
      <c r="AC43" s="40">
        <f t="shared" ca="1" si="5"/>
        <v>-0.31783436886917132</v>
      </c>
      <c r="AD43" s="40">
        <f t="shared" ca="1" si="5"/>
        <v>-0.4459427126495864</v>
      </c>
      <c r="AF43" s="40">
        <f t="array" aca="1" ref="AF43:AI43" ca="1">MMULT(AA43:AD43,$AQ$3:$AT$6)</f>
        <v>9.707013760248083E-2</v>
      </c>
      <c r="AG43" s="40">
        <f ca="1"/>
        <v>1.2950386595603935</v>
      </c>
      <c r="AH43" s="40">
        <f ca="1"/>
        <v>0.4301415388928731</v>
      </c>
      <c r="AI43" s="40">
        <f ca="1"/>
        <v>0.25328871603996739</v>
      </c>
      <c r="AJ43" s="41"/>
      <c r="AK43" s="42">
        <f t="shared" ca="1" si="6"/>
        <v>8.9414027520496181E-2</v>
      </c>
      <c r="AL43" s="42">
        <f t="shared" ca="1" si="6"/>
        <v>0.33195811850768264</v>
      </c>
      <c r="AM43" s="42">
        <f t="shared" ca="1" si="6"/>
        <v>0.14307227086757507</v>
      </c>
      <c r="AN43" s="42">
        <f t="shared" ca="1" si="6"/>
        <v>0.15345372765159054</v>
      </c>
    </row>
    <row r="44" spans="1:40">
      <c r="V44" s="40">
        <f t="shared" ca="1" si="0"/>
        <v>0.99794944125475749</v>
      </c>
      <c r="W44" s="40">
        <f t="shared" ca="1" si="0"/>
        <v>0.38224651596386572</v>
      </c>
      <c r="X44" s="40">
        <f t="shared" ca="1" si="0"/>
        <v>0.13547932838765864</v>
      </c>
      <c r="Y44" s="40">
        <f t="shared" ca="1" si="0"/>
        <v>1.6668384893345989E-2</v>
      </c>
      <c r="AA44" s="40">
        <f t="shared" ca="1" si="5"/>
        <v>2.8702774697906475</v>
      </c>
      <c r="AB44" s="40">
        <f t="shared" ca="1" si="5"/>
        <v>-0.29958591139759966</v>
      </c>
      <c r="AC44" s="40">
        <f t="shared" ca="1" si="5"/>
        <v>-1.1008575570444603</v>
      </c>
      <c r="AD44" s="40">
        <f t="shared" ca="1" si="5"/>
        <v>-2.1280037847003568</v>
      </c>
      <c r="AF44" s="40">
        <f t="array" aca="1" ref="AF44:AI44" ca="1">MMULT(AA44:AD44,$AQ$3:$AT$6)</f>
        <v>2.8702774697906475</v>
      </c>
      <c r="AG44" s="40">
        <f ca="1"/>
        <v>2.2819191777361536</v>
      </c>
      <c r="AH44" s="40">
        <f ca="1"/>
        <v>0.81187792618819166</v>
      </c>
      <c r="AI44" s="40">
        <f ca="1"/>
        <v>0.6714361504832933</v>
      </c>
      <c r="AJ44" s="41"/>
      <c r="AK44" s="42">
        <f t="shared" ca="1" si="6"/>
        <v>0.64405549395812955</v>
      </c>
      <c r="AL44" s="42">
        <f t="shared" ca="1" si="6"/>
        <v>0.53920302732459224</v>
      </c>
      <c r="AM44" s="42">
        <f t="shared" ca="1" si="6"/>
        <v>0.23010816717090771</v>
      </c>
      <c r="AN44" s="42">
        <f t="shared" ca="1" si="6"/>
        <v>0.27471648364015505</v>
      </c>
    </row>
    <row r="45" spans="1:40">
      <c r="V45" s="40">
        <f t="shared" ca="1" si="0"/>
        <v>0.21147115617898748</v>
      </c>
      <c r="W45" s="40">
        <f t="shared" ca="1" si="0"/>
        <v>0.59779496235569762</v>
      </c>
      <c r="X45" s="40">
        <f t="shared" ca="1" si="0"/>
        <v>0.83125091696866749</v>
      </c>
      <c r="Y45" s="40">
        <f t="shared" ca="1" si="0"/>
        <v>0.34402107518346736</v>
      </c>
      <c r="AA45" s="40">
        <f t="shared" ca="1" si="5"/>
        <v>-0.80132708917200124</v>
      </c>
      <c r="AB45" s="40">
        <f t="shared" ca="1" si="5"/>
        <v>0.2476437266752935</v>
      </c>
      <c r="AC45" s="40">
        <f t="shared" ca="1" si="5"/>
        <v>0.9591202580538466</v>
      </c>
      <c r="AD45" s="40">
        <f t="shared" ca="1" si="5"/>
        <v>-0.4015134327408732</v>
      </c>
      <c r="AF45" s="40">
        <f t="array" aca="1" ref="AF45:AI45" ca="1">MMULT(AA45:AD45,$AQ$3:$AT$6)</f>
        <v>-0.80132708917200124</v>
      </c>
      <c r="AG45" s="40">
        <f ca="1"/>
        <v>-0.55067359788035131</v>
      </c>
      <c r="AH45" s="40">
        <f ca="1"/>
        <v>0.30873782523427001</v>
      </c>
      <c r="AI45" s="40">
        <f ca="1"/>
        <v>-0.6170296407844883</v>
      </c>
      <c r="AJ45" s="41"/>
      <c r="AK45" s="42">
        <f t="shared" ca="1" si="6"/>
        <v>-9.0265417834400258E-2</v>
      </c>
      <c r="AL45" s="42">
        <f t="shared" ca="1" si="6"/>
        <v>-5.5641455554873778E-2</v>
      </c>
      <c r="AM45" s="42">
        <f t="shared" ca="1" si="6"/>
        <v>0.11539222415341356</v>
      </c>
      <c r="AN45" s="42">
        <f t="shared" ca="1" si="6"/>
        <v>-9.8938595827501599E-2</v>
      </c>
    </row>
    <row r="46" spans="1:40">
      <c r="V46" s="40">
        <f t="shared" ca="1" si="0"/>
        <v>0.27871028657459285</v>
      </c>
      <c r="W46" s="40">
        <f t="shared" ca="1" si="0"/>
        <v>0.89813955098478093</v>
      </c>
      <c r="X46" s="40">
        <f t="shared" ca="1" si="0"/>
        <v>0.83057724695758095</v>
      </c>
      <c r="Y46" s="40">
        <f t="shared" ca="1" si="0"/>
        <v>0.25105520708390372</v>
      </c>
      <c r="AA46" s="40">
        <f t="shared" ca="1" si="5"/>
        <v>-0.58667712580596076</v>
      </c>
      <c r="AB46" s="40">
        <f t="shared" ca="1" si="5"/>
        <v>1.2710217866088576</v>
      </c>
      <c r="AC46" s="40">
        <f t="shared" ca="1" si="5"/>
        <v>0.95644886706552867</v>
      </c>
      <c r="AD46" s="40">
        <f t="shared" ca="1" si="5"/>
        <v>-0.67117286282833644</v>
      </c>
      <c r="AF46" s="40">
        <f t="array" aca="1" ref="AF46:AI46" ca="1">MMULT(AA46:AD46,$AQ$3:$AT$6)</f>
        <v>-0.58667712580596076</v>
      </c>
      <c r="AG46" s="40">
        <f ca="1"/>
        <v>0.17087671586709358</v>
      </c>
      <c r="AH46" s="40">
        <f ca="1"/>
        <v>0.70748935440309602</v>
      </c>
      <c r="AI46" s="40">
        <f ca="1"/>
        <v>-0.39080632621440858</v>
      </c>
      <c r="AJ46" s="41"/>
      <c r="AK46" s="42">
        <f t="shared" ca="1" si="6"/>
        <v>-4.7335425161192157E-2</v>
      </c>
      <c r="AL46" s="42">
        <f t="shared" ca="1" si="6"/>
        <v>9.5884110332089656E-2</v>
      </c>
      <c r="AM46" s="42">
        <f t="shared" ca="1" si="6"/>
        <v>0.20630757280390588</v>
      </c>
      <c r="AN46" s="42">
        <f t="shared" ca="1" si="6"/>
        <v>-3.333383460217848E-2</v>
      </c>
    </row>
    <row r="47" spans="1:40">
      <c r="V47" s="40">
        <f t="shared" ca="1" si="0"/>
        <v>0.61890998273356534</v>
      </c>
      <c r="W47" s="40">
        <f t="shared" ca="1" si="0"/>
        <v>5.7722570529948891E-3</v>
      </c>
      <c r="X47" s="40">
        <f t="shared" ca="1" si="0"/>
        <v>0.16403512906997963</v>
      </c>
      <c r="Y47" s="40">
        <f t="shared" ca="1" si="0"/>
        <v>7.2143109388105309E-2</v>
      </c>
      <c r="AA47" s="40">
        <f t="shared" ca="1" si="5"/>
        <v>0.30261926055588034</v>
      </c>
      <c r="AB47" s="40">
        <f t="shared" ca="1" si="5"/>
        <v>-2.5257696729201298</v>
      </c>
      <c r="AC47" s="40">
        <f t="shared" ca="1" si="5"/>
        <v>-0.97800822093013806</v>
      </c>
      <c r="AD47" s="40">
        <f t="shared" ca="1" si="5"/>
        <v>-1.4600140274055586</v>
      </c>
      <c r="AF47" s="40">
        <f t="array" aca="1" ref="AF47:AI47" ca="1">MMULT(AA47:AD47,$AQ$3:$AT$6)</f>
        <v>0.30261926055588034</v>
      </c>
      <c r="AG47" s="40">
        <f ca="1"/>
        <v>-1.073305365194632</v>
      </c>
      <c r="AH47" s="40">
        <f ca="1"/>
        <v>-1.2276591390234262</v>
      </c>
      <c r="AI47" s="40">
        <f ca="1"/>
        <v>-1.3483965253383809</v>
      </c>
      <c r="AJ47" s="41"/>
      <c r="AK47" s="42">
        <f t="shared" ca="1" si="6"/>
        <v>0.13052385211117606</v>
      </c>
      <c r="AL47" s="42">
        <f t="shared" ca="1" si="6"/>
        <v>-0.16539412669087272</v>
      </c>
      <c r="AM47" s="42">
        <f t="shared" ca="1" si="6"/>
        <v>-0.23490628369734118</v>
      </c>
      <c r="AN47" s="42">
        <f t="shared" ca="1" si="6"/>
        <v>-0.31103499234813042</v>
      </c>
    </row>
    <row r="48" spans="1:40">
      <c r="V48" s="40">
        <f t="shared" ca="1" si="0"/>
        <v>7.7117291313379743E-2</v>
      </c>
      <c r="W48" s="40">
        <f t="shared" ca="1" si="0"/>
        <v>0.81282547075318334</v>
      </c>
      <c r="X48" s="40">
        <f t="shared" ca="1" si="0"/>
        <v>0.32313944627761293</v>
      </c>
      <c r="Y48" s="40">
        <f t="shared" ca="1" si="0"/>
        <v>0.42595501977768802</v>
      </c>
      <c r="AA48" s="40">
        <f t="shared" ca="1" si="5"/>
        <v>-1.4247323550770394</v>
      </c>
      <c r="AB48" s="40">
        <f t="shared" ca="1" si="5"/>
        <v>0.88835642213652322</v>
      </c>
      <c r="AC48" s="40">
        <f t="shared" ca="1" si="5"/>
        <v>-0.45893771732989597</v>
      </c>
      <c r="AD48" s="40">
        <f t="shared" ca="1" si="5"/>
        <v>-0.18668191117585828</v>
      </c>
      <c r="AF48" s="40">
        <f t="array" aca="1" ref="AF48:AI48" ca="1">MMULT(AA48:AD48,$AQ$3:$AT$6)</f>
        <v>-1.4247323550770394</v>
      </c>
      <c r="AG48" s="40">
        <f ca="1"/>
        <v>-0.74305171817780868</v>
      </c>
      <c r="AH48" s="40">
        <f ca="1"/>
        <v>-0.96504469667601067</v>
      </c>
      <c r="AI48" s="40">
        <f ca="1"/>
        <v>-1.0828707252471164</v>
      </c>
      <c r="AJ48" s="41"/>
      <c r="AK48" s="42">
        <f t="shared" ca="1" si="6"/>
        <v>-0.21494647101540787</v>
      </c>
      <c r="AL48" s="42">
        <f t="shared" ca="1" si="6"/>
        <v>-9.6040860817339813E-2</v>
      </c>
      <c r="AM48" s="42">
        <f t="shared" ca="1" si="6"/>
        <v>-0.17503019084213045</v>
      </c>
      <c r="AN48" s="42">
        <f t="shared" ca="1" si="6"/>
        <v>-0.23403251032166372</v>
      </c>
    </row>
    <row r="49" spans="1:40">
      <c r="V49" s="40">
        <f t="shared" ca="1" si="0"/>
        <v>0.95146742205477308</v>
      </c>
      <c r="W49" s="40">
        <f t="shared" ca="1" si="0"/>
        <v>0.44671514955207137</v>
      </c>
      <c r="X49" s="40">
        <f t="shared" ca="1" si="0"/>
        <v>0.90040394514087818</v>
      </c>
      <c r="Y49" s="40">
        <f t="shared" ca="1" si="0"/>
        <v>0.54666920397990471</v>
      </c>
      <c r="AA49" s="40">
        <f t="shared" ca="1" si="5"/>
        <v>1.6592513411720105</v>
      </c>
      <c r="AB49" s="40">
        <f t="shared" ca="1" si="5"/>
        <v>-0.13396493899304354</v>
      </c>
      <c r="AC49" s="40">
        <f t="shared" ca="1" si="5"/>
        <v>1.2838566725965324</v>
      </c>
      <c r="AD49" s="40">
        <f t="shared" ca="1" si="5"/>
        <v>0.11725044650555105</v>
      </c>
      <c r="AF49" s="40">
        <f t="array" aca="1" ref="AF49:AI49" ca="1">MMULT(AA49:AD49,$AQ$3:$AT$6)</f>
        <v>1.6592513411720105</v>
      </c>
      <c r="AG49" s="40">
        <f ca="1"/>
        <v>1.3397932293835715</v>
      </c>
      <c r="AH49" s="40">
        <f ca="1"/>
        <v>1.9287019011927744</v>
      </c>
      <c r="AI49" s="40">
        <f ca="1"/>
        <v>1.5329191101882083</v>
      </c>
      <c r="AJ49" s="41"/>
      <c r="AK49" s="42">
        <f t="shared" ca="1" si="6"/>
        <v>0.40185026823440212</v>
      </c>
      <c r="AL49" s="42">
        <f t="shared" ca="1" si="6"/>
        <v>0.34135657817054998</v>
      </c>
      <c r="AM49" s="42">
        <f t="shared" ca="1" si="6"/>
        <v>0.48474403347195255</v>
      </c>
      <c r="AN49" s="42">
        <f t="shared" ca="1" si="6"/>
        <v>0.52454654195458039</v>
      </c>
    </row>
    <row r="50" spans="1:40">
      <c r="V50" s="40">
        <f t="shared" ca="1" si="0"/>
        <v>6.8580799975808127E-3</v>
      </c>
      <c r="W50" s="40">
        <f t="shared" ca="1" si="0"/>
        <v>0.41389870932881645</v>
      </c>
      <c r="X50" s="40">
        <f t="shared" ca="1" si="0"/>
        <v>5.4710531150613528E-3</v>
      </c>
      <c r="Y50" s="40">
        <f t="shared" ca="1" si="0"/>
        <v>0.46229667643369254</v>
      </c>
      <c r="AA50" s="40">
        <f t="shared" ca="1" si="5"/>
        <v>-2.4646122330787894</v>
      </c>
      <c r="AB50" s="40">
        <f t="shared" ca="1" si="5"/>
        <v>-0.21752731966927266</v>
      </c>
      <c r="AC50" s="40">
        <f t="shared" ca="1" si="5"/>
        <v>-2.5445422860243947</v>
      </c>
      <c r="AD50" s="40">
        <f t="shared" ca="1" si="5"/>
        <v>-9.4649346542763607E-2</v>
      </c>
      <c r="AF50" s="40">
        <f t="array" aca="1" ref="AF50:AI50" ca="1">MMULT(AA50:AD50,$AQ$3:$AT$6)</f>
        <v>-2.4646122330787894</v>
      </c>
      <c r="AG50" s="40">
        <f ca="1"/>
        <v>-2.2095100242080496</v>
      </c>
      <c r="AH50" s="40">
        <f ca="1"/>
        <v>-3.456602609358109</v>
      </c>
      <c r="AI50" s="40">
        <f ca="1"/>
        <v>-2.4358593204949859</v>
      </c>
      <c r="AJ50" s="41"/>
      <c r="AK50" s="42">
        <f t="shared" ca="1" si="6"/>
        <v>-0.4229224466157579</v>
      </c>
      <c r="AL50" s="42">
        <f t="shared" ca="1" si="6"/>
        <v>-0.40399710508369041</v>
      </c>
      <c r="AM50" s="42">
        <f t="shared" ca="1" si="6"/>
        <v>-0.7431053949336488</v>
      </c>
      <c r="AN50" s="42">
        <f t="shared" ca="1" si="6"/>
        <v>-0.6263992029435459</v>
      </c>
    </row>
    <row r="51" spans="1:40">
      <c r="V51" s="40">
        <f t="shared" ca="1" si="0"/>
        <v>0.14055893817854548</v>
      </c>
      <c r="W51" s="40">
        <f t="shared" ca="1" si="0"/>
        <v>0.58726220285569075</v>
      </c>
      <c r="X51" s="40">
        <f t="shared" ca="1" si="0"/>
        <v>0.74893327620793426</v>
      </c>
      <c r="Y51" s="40">
        <f t="shared" ca="1" si="0"/>
        <v>0.67261533565247178</v>
      </c>
      <c r="AA51" s="40">
        <f t="shared" ca="1" si="5"/>
        <v>-1.0778115224744578</v>
      </c>
      <c r="AB51" s="40">
        <f t="shared" ca="1" si="5"/>
        <v>0.2205079336349838</v>
      </c>
      <c r="AC51" s="40">
        <f t="shared" ca="1" si="5"/>
        <v>0.67113670253061275</v>
      </c>
      <c r="AD51" s="40">
        <f t="shared" ca="1" si="5"/>
        <v>0.44714644187627639</v>
      </c>
      <c r="AF51" s="40">
        <f t="array" aca="1" ref="AF51:AI51" ca="1">MMULT(AA51:AD51,$AQ$3:$AT$6)</f>
        <v>-1.0778115224744578</v>
      </c>
      <c r="AG51" s="40">
        <f ca="1"/>
        <v>-0.79998003217652802</v>
      </c>
      <c r="AH51" s="40">
        <f ca="1"/>
        <v>-8.1667066282295697E-2</v>
      </c>
      <c r="AI51" s="40">
        <f ca="1"/>
        <v>-0.38820199094724356</v>
      </c>
      <c r="AJ51" s="41"/>
      <c r="AK51" s="42">
        <f t="shared" ca="1" si="6"/>
        <v>-0.14556230449489155</v>
      </c>
      <c r="AL51" s="42">
        <f t="shared" ca="1" si="6"/>
        <v>-0.10799580675707088</v>
      </c>
      <c r="AM51" s="42">
        <f t="shared" ca="1" si="6"/>
        <v>2.6379908887636579E-2</v>
      </c>
      <c r="AN51" s="42">
        <f t="shared" ca="1" si="6"/>
        <v>-3.2578577374700629E-2</v>
      </c>
    </row>
    <row r="52" spans="1:40">
      <c r="V52" s="40">
        <f t="shared" ca="1" si="0"/>
        <v>0.41862532130595564</v>
      </c>
      <c r="W52" s="40">
        <f t="shared" ca="1" si="0"/>
        <v>0.60818029457066947</v>
      </c>
      <c r="X52" s="40">
        <f t="shared" ca="1" si="0"/>
        <v>0.71095429485291073</v>
      </c>
      <c r="Y52" s="40">
        <f t="shared" ca="1" si="0"/>
        <v>0.72605283780054908</v>
      </c>
      <c r="AA52" s="40">
        <f t="shared" ca="1" si="5"/>
        <v>-0.20541149171995343</v>
      </c>
      <c r="AB52" s="40">
        <f t="shared" ca="1" si="5"/>
        <v>0.27457937889439227</v>
      </c>
      <c r="AC52" s="40">
        <f t="shared" ca="1" si="5"/>
        <v>0.55617473308470888</v>
      </c>
      <c r="AD52" s="40">
        <f t="shared" ca="1" si="5"/>
        <v>0.60091841928047884</v>
      </c>
      <c r="AF52" s="40">
        <f t="array" aca="1" ref="AF52:AI52" ca="1">MMULT(AA52:AD52,$AQ$3:$AT$6)</f>
        <v>-0.20541149171995343</v>
      </c>
      <c r="AG52" s="40">
        <f ca="1"/>
        <v>-2.99561047767265E-2</v>
      </c>
      <c r="AH52" s="40">
        <f ca="1"/>
        <v>0.36939685171228293</v>
      </c>
      <c r="AI52" s="40">
        <f ca="1"/>
        <v>0.3557677784786587</v>
      </c>
      <c r="AJ52" s="41"/>
      <c r="AK52" s="42">
        <f t="shared" ca="1" si="6"/>
        <v>2.891770165600932E-2</v>
      </c>
      <c r="AL52" s="42">
        <f t="shared" ca="1" si="6"/>
        <v>5.370921799688743E-2</v>
      </c>
      <c r="AM52" s="42">
        <f t="shared" ca="1" si="6"/>
        <v>0.1292224821904005</v>
      </c>
      <c r="AN52" s="42">
        <f t="shared" ca="1" si="6"/>
        <v>0.18317265575881103</v>
      </c>
    </row>
    <row r="53" spans="1:40">
      <c r="V53" s="40">
        <f t="shared" ca="1" si="0"/>
        <v>0.32262504412963666</v>
      </c>
      <c r="W53" s="40">
        <f t="shared" ca="1" si="0"/>
        <v>0.71977248351057677</v>
      </c>
      <c r="X53" s="40">
        <f t="shared" ca="1" si="0"/>
        <v>0.56069000525057267</v>
      </c>
      <c r="Y53" s="40">
        <f t="shared" ca="1" si="0"/>
        <v>0.31071394573503175</v>
      </c>
      <c r="AA53" s="40">
        <f t="shared" ca="1" si="5"/>
        <v>-0.46037080265446068</v>
      </c>
      <c r="AB53" s="40">
        <f t="shared" ca="1" si="5"/>
        <v>0.58216576178556023</v>
      </c>
      <c r="AC53" s="40">
        <f t="shared" ca="1" si="5"/>
        <v>0.15271885696490653</v>
      </c>
      <c r="AD53" s="40">
        <f t="shared" ca="1" si="5"/>
        <v>-0.49382766775606057</v>
      </c>
      <c r="AF53" s="40">
        <f t="array" aca="1" ref="AF53:AI53" ca="1">MMULT(AA53:AD53,$AQ$3:$AT$6)</f>
        <v>-0.46037080265446068</v>
      </c>
      <c r="AG53" s="40">
        <f ca="1"/>
        <v>-8.4640337609370953E-2</v>
      </c>
      <c r="AH53" s="40">
        <f ca="1"/>
        <v>-6.2672324972787435E-3</v>
      </c>
      <c r="AI53" s="40">
        <f ca="1"/>
        <v>-0.48542527956613768</v>
      </c>
      <c r="AJ53" s="41"/>
      <c r="AK53" s="42">
        <f t="shared" ca="1" si="6"/>
        <v>-2.2074160530892131E-2</v>
      </c>
      <c r="AL53" s="42">
        <f t="shared" ca="1" si="6"/>
        <v>4.2225529102032103E-2</v>
      </c>
      <c r="AM53" s="42">
        <f t="shared" ca="1" si="6"/>
        <v>4.3571070990620443E-2</v>
      </c>
      <c r="AN53" s="42">
        <f t="shared" ca="1" si="6"/>
        <v>-6.0773331074179912E-2</v>
      </c>
    </row>
    <row r="54" spans="1:40" ht="13">
      <c r="A54" s="56"/>
      <c r="G54" s="56"/>
      <c r="V54" s="40">
        <f t="shared" ca="1" si="0"/>
        <v>0.94258239693837442</v>
      </c>
      <c r="W54" s="40">
        <f t="shared" ca="1" si="0"/>
        <v>0.31443160943428128</v>
      </c>
      <c r="X54" s="40">
        <f t="shared" ca="1" si="0"/>
        <v>0.74627118727485531</v>
      </c>
      <c r="Y54" s="40">
        <f t="shared" ca="1" si="0"/>
        <v>0.66010012161558296</v>
      </c>
      <c r="AA54" s="40">
        <f t="shared" ca="1" si="5"/>
        <v>1.5768275696223428</v>
      </c>
      <c r="AB54" s="40">
        <f t="shared" ca="1" si="5"/>
        <v>-0.48332749730228658</v>
      </c>
      <c r="AC54" s="40">
        <f t="shared" ca="1" si="5"/>
        <v>0.66280160519465425</v>
      </c>
      <c r="AD54" s="40">
        <f t="shared" ca="1" si="5"/>
        <v>0.41273639482403263</v>
      </c>
      <c r="AF54" s="40">
        <f t="array" aca="1" ref="AF54:AI54" ca="1">MMULT(AA54:AD54,$AQ$3:$AT$6)</f>
        <v>1.5768275696223428</v>
      </c>
      <c r="AG54" s="40">
        <f ca="1"/>
        <v>1.0856948761385035</v>
      </c>
      <c r="AH54" s="40">
        <f ca="1"/>
        <v>1.3177727230138303</v>
      </c>
      <c r="AI54" s="40">
        <f ca="1"/>
        <v>1.4553521840800525</v>
      </c>
      <c r="AJ54" s="41"/>
      <c r="AK54" s="42">
        <f t="shared" ca="1" si="6"/>
        <v>0.38536551392446861</v>
      </c>
      <c r="AL54" s="42">
        <f t="shared" ca="1" si="6"/>
        <v>0.28799592398908569</v>
      </c>
      <c r="AM54" s="42">
        <f t="shared" ca="1" si="6"/>
        <v>0.34545218084715329</v>
      </c>
      <c r="AN54" s="42">
        <f t="shared" ca="1" si="6"/>
        <v>0.50205213338321519</v>
      </c>
    </row>
    <row r="55" spans="1:40">
      <c r="V55" s="40">
        <f t="shared" ca="1" si="0"/>
        <v>0.54961817877187402</v>
      </c>
      <c r="W55" s="40">
        <f t="shared" ca="1" si="0"/>
        <v>0.98994102621395186</v>
      </c>
      <c r="X55" s="40">
        <f t="shared" ca="1" si="0"/>
        <v>0.11000310422184889</v>
      </c>
      <c r="Y55" s="40">
        <f t="shared" ca="1" si="0"/>
        <v>0.80315897986445339</v>
      </c>
      <c r="AA55" s="40">
        <f t="shared" ca="1" si="5"/>
        <v>0.12469673482669605</v>
      </c>
      <c r="AB55" s="40">
        <f t="shared" ca="1" si="5"/>
        <v>2.3241408256701095</v>
      </c>
      <c r="AC55" s="40">
        <f t="shared" ca="1" si="5"/>
        <v>-1.226511611508617</v>
      </c>
      <c r="AD55" s="40">
        <f t="shared" ca="1" si="5"/>
        <v>0.8529590016875368</v>
      </c>
      <c r="AF55" s="40">
        <f t="array" aca="1" ref="AF55:AI55" ca="1">MMULT(AA55:AD55,$AQ$3:$AT$6)</f>
        <v>0.12469673482669605</v>
      </c>
      <c r="AG55" s="40">
        <f ca="1"/>
        <v>1.3303093752091695</v>
      </c>
      <c r="AH55" s="40">
        <f ca="1"/>
        <v>-0.23299201304528216</v>
      </c>
      <c r="AI55" s="40">
        <f ca="1"/>
        <v>0.8753159879075405</v>
      </c>
      <c r="AJ55" s="41"/>
      <c r="AK55" s="42">
        <f t="shared" ca="1" si="6"/>
        <v>9.4939346965339219E-2</v>
      </c>
      <c r="AL55" s="42">
        <f t="shared" ca="1" si="6"/>
        <v>0.33936496879392558</v>
      </c>
      <c r="AM55" s="42">
        <f t="shared" ca="1" si="6"/>
        <v>-8.1221789743243372E-3</v>
      </c>
      <c r="AN55" s="42">
        <f t="shared" ca="1" si="6"/>
        <v>0.33384163649318677</v>
      </c>
    </row>
    <row r="56" spans="1:40" ht="13">
      <c r="B56" s="51"/>
      <c r="C56" s="51"/>
      <c r="D56" s="51"/>
      <c r="E56" s="51"/>
      <c r="F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V56" s="40">
        <f t="shared" ca="1" si="0"/>
        <v>0.86659736287077493</v>
      </c>
      <c r="W56" s="40">
        <f t="shared" ca="1" si="0"/>
        <v>0.12073682181462242</v>
      </c>
      <c r="X56" s="40">
        <f t="shared" ca="1" si="0"/>
        <v>0.56926329134816611</v>
      </c>
      <c r="Y56" s="40">
        <f t="shared" ca="1" si="0"/>
        <v>0.94670924061256279</v>
      </c>
      <c r="AA56" s="40">
        <f t="shared" ca="1" si="5"/>
        <v>1.1104497406775902</v>
      </c>
      <c r="AB56" s="40">
        <f t="shared" ca="1" si="5"/>
        <v>-1.1713113680072149</v>
      </c>
      <c r="AC56" s="40">
        <f t="shared" ca="1" si="5"/>
        <v>0.17449887184462085</v>
      </c>
      <c r="AD56" s="40">
        <f t="shared" ca="1" si="5"/>
        <v>1.6137506684672913</v>
      </c>
      <c r="AF56" s="40">
        <f t="array" aca="1" ref="AF56:AI56" ca="1">MMULT(AA56:AD56,$AQ$3:$AT$6)</f>
        <v>1.1104497406775902</v>
      </c>
      <c r="AG56" s="40">
        <f ca="1"/>
        <v>0.32685572907073701</v>
      </c>
      <c r="AH56" s="40">
        <f ca="1"/>
        <v>0.48664803062552398</v>
      </c>
      <c r="AI56" s="40">
        <f ca="1"/>
        <v>1.5669294887422587</v>
      </c>
      <c r="AJ56" s="41"/>
      <c r="AK56" s="42">
        <f t="shared" ca="1" si="6"/>
        <v>0.29208994813551803</v>
      </c>
      <c r="AL56" s="42">
        <f t="shared" ca="1" si="6"/>
        <v>0.12863970310485479</v>
      </c>
      <c r="AM56" s="42">
        <f t="shared" ca="1" si="6"/>
        <v>0.15595575098261946</v>
      </c>
      <c r="AN56" s="42">
        <f t="shared" ca="1" si="6"/>
        <v>0.53440955173525495</v>
      </c>
    </row>
    <row r="57" spans="1:40" ht="13">
      <c r="B57" s="51"/>
      <c r="C57" s="51"/>
      <c r="D57" s="51"/>
      <c r="E57" s="51"/>
      <c r="F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V57" s="40">
        <f t="shared" ca="1" si="0"/>
        <v>0.23123134104725429</v>
      </c>
      <c r="W57" s="40">
        <f t="shared" ca="1" si="0"/>
        <v>0.87314390945248677</v>
      </c>
      <c r="X57" s="40">
        <f t="shared" ca="1" si="0"/>
        <v>0.47037801810857949</v>
      </c>
      <c r="Y57" s="40">
        <f t="shared" ca="1" si="0"/>
        <v>0.99914380841820061</v>
      </c>
      <c r="AA57" s="40">
        <f t="shared" ca="1" si="5"/>
        <v>-0.73479774263815689</v>
      </c>
      <c r="AB57" s="40">
        <f t="shared" ca="1" si="5"/>
        <v>1.1413791410597336</v>
      </c>
      <c r="AC57" s="40">
        <f t="shared" ca="1" si="5"/>
        <v>-7.4319657053628335E-2</v>
      </c>
      <c r="AD57" s="40">
        <f t="shared" ca="1" si="5"/>
        <v>3.1360528944187656</v>
      </c>
      <c r="AF57" s="40">
        <f t="array" aca="1" ref="AF57:AI57" ca="1">MMULT(AA57:AD57,$AQ$3:$AT$6)</f>
        <v>-0.73479774263815689</v>
      </c>
      <c r="AG57" s="40">
        <f ca="1"/>
        <v>-2.3319309695742363E-2</v>
      </c>
      <c r="AH57" s="40">
        <f ca="1"/>
        <v>-0.19361994972059213</v>
      </c>
      <c r="AI57" s="40">
        <f ca="1"/>
        <v>1.5113788894108593</v>
      </c>
      <c r="AJ57" s="41"/>
      <c r="AK57" s="42">
        <f t="shared" ca="1" si="6"/>
        <v>-7.6959548527631372E-2</v>
      </c>
      <c r="AL57" s="42">
        <f t="shared" ca="1" si="6"/>
        <v>5.5102944963894104E-2</v>
      </c>
      <c r="AM57" s="42">
        <f t="shared" ca="1" si="6"/>
        <v>8.5465146370498901E-4</v>
      </c>
      <c r="AN57" s="42">
        <f t="shared" ca="1" si="6"/>
        <v>0.51829987792914911</v>
      </c>
    </row>
    <row r="58" spans="1:40" ht="13">
      <c r="B58" s="51"/>
      <c r="C58" s="51"/>
      <c r="D58" s="51"/>
      <c r="E58" s="51"/>
      <c r="F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V58" s="40">
        <f t="shared" ca="1" si="0"/>
        <v>0.74977762347545729</v>
      </c>
      <c r="W58" s="40">
        <f t="shared" ca="1" si="0"/>
        <v>0.75586195684246804</v>
      </c>
      <c r="X58" s="40">
        <f t="shared" ca="1" si="0"/>
        <v>0.78919974158818595</v>
      </c>
      <c r="Y58" s="40">
        <f t="shared" ca="1" si="0"/>
        <v>0.244530375456953</v>
      </c>
      <c r="AA58" s="40">
        <f t="shared" ca="1" si="5"/>
        <v>0.67379012631758906</v>
      </c>
      <c r="AB58" s="40">
        <f t="shared" ca="1" si="5"/>
        <v>0.69305332686034227</v>
      </c>
      <c r="AC58" s="40">
        <f t="shared" ca="1" si="5"/>
        <v>0.8036476132944278</v>
      </c>
      <c r="AD58" s="40">
        <f t="shared" ca="1" si="5"/>
        <v>-0.69180348001716852</v>
      </c>
      <c r="AF58" s="40">
        <f t="array" aca="1" ref="AF58:AI58" ca="1">MMULT(AA58:AD58,$AQ$3:$AT$6)</f>
        <v>0.67379012631758906</v>
      </c>
      <c r="AG58" s="40">
        <f ca="1"/>
        <v>0.93781010157311284</v>
      </c>
      <c r="AH58" s="40">
        <f ca="1"/>
        <v>1.1948677755604513</v>
      </c>
      <c r="AI58" s="40">
        <f ca="1"/>
        <v>0.40235303100709968</v>
      </c>
      <c r="AJ58" s="41"/>
      <c r="AK58" s="42">
        <f t="shared" ca="1" si="6"/>
        <v>0.20475802526351783</v>
      </c>
      <c r="AL58" s="42">
        <f t="shared" ca="1" si="6"/>
        <v>0.25694012133035371</v>
      </c>
      <c r="AM58" s="42">
        <f t="shared" ca="1" si="6"/>
        <v>0.31742985282778291</v>
      </c>
      <c r="AN58" s="42">
        <f t="shared" ca="1" si="6"/>
        <v>0.1966823789920589</v>
      </c>
    </row>
    <row r="59" spans="1:40" ht="13">
      <c r="B59" s="51"/>
      <c r="C59" s="51"/>
      <c r="D59" s="51"/>
      <c r="E59" s="51"/>
      <c r="F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V59" s="40">
        <f t="shared" ca="1" si="0"/>
        <v>0.54624853752671731</v>
      </c>
      <c r="W59" s="40">
        <f t="shared" ca="1" si="0"/>
        <v>0.33965851868013663</v>
      </c>
      <c r="X59" s="40">
        <f t="shared" ca="1" si="0"/>
        <v>0.27561631166388401</v>
      </c>
      <c r="Y59" s="40">
        <f t="shared" ca="1" si="0"/>
        <v>0.63254353699962718</v>
      </c>
      <c r="AA59" s="40">
        <f t="shared" ca="1" si="5"/>
        <v>0.11618878484836094</v>
      </c>
      <c r="AB59" s="40">
        <f t="shared" ca="1" si="5"/>
        <v>-0.41339527296965811</v>
      </c>
      <c r="AC59" s="40">
        <f t="shared" ca="1" si="5"/>
        <v>-0.59591408495328424</v>
      </c>
      <c r="AD59" s="40">
        <f t="shared" ca="1" si="5"/>
        <v>0.33859755333072755</v>
      </c>
      <c r="AF59" s="40">
        <f t="array" aca="1" ref="AF59:AI59" ca="1">MMULT(AA59:AD59,$AQ$3:$AT$6)</f>
        <v>0.11618878484836094</v>
      </c>
      <c r="AG59" s="40">
        <f ca="1"/>
        <v>-0.11900900583261127</v>
      </c>
      <c r="AH59" s="40">
        <f ca="1"/>
        <v>-0.48980872742808113</v>
      </c>
      <c r="AI59" s="40">
        <f ca="1"/>
        <v>8.9312242468877354E-2</v>
      </c>
      <c r="AJ59" s="41"/>
      <c r="AK59" s="42">
        <f t="shared" ca="1" si="6"/>
        <v>9.3237756969672195E-2</v>
      </c>
      <c r="AL59" s="42">
        <f t="shared" ca="1" si="6"/>
        <v>3.5008108775151633E-2</v>
      </c>
      <c r="AM59" s="42">
        <f t="shared" ca="1" si="6"/>
        <v>-6.6676389853602497E-2</v>
      </c>
      <c r="AN59" s="42">
        <f t="shared" ca="1" si="6"/>
        <v>0.10590055031597444</v>
      </c>
    </row>
    <row r="60" spans="1:40">
      <c r="V60" s="40">
        <f t="shared" ca="1" si="0"/>
        <v>0.52846689480586129</v>
      </c>
      <c r="W60" s="40">
        <f t="shared" ca="1" si="0"/>
        <v>0.62825164365868036</v>
      </c>
      <c r="X60" s="40">
        <f t="shared" ca="1" si="0"/>
        <v>0.50987602093270268</v>
      </c>
      <c r="Y60" s="40">
        <f t="shared" ca="1" si="0"/>
        <v>0.71808732586150559</v>
      </c>
      <c r="AA60" s="40">
        <f t="shared" ca="1" si="5"/>
        <v>7.141658500354843E-2</v>
      </c>
      <c r="AB60" s="40">
        <f t="shared" ca="1" si="5"/>
        <v>0.32722632338085872</v>
      </c>
      <c r="AC60" s="40">
        <f t="shared" ca="1" si="5"/>
        <v>2.4758042362562214E-2</v>
      </c>
      <c r="AD60" s="40">
        <f t="shared" ca="1" si="5"/>
        <v>0.5771689230598176</v>
      </c>
      <c r="AF60" s="40">
        <f t="array" aca="1" ref="AF60:AI60" ca="1">MMULT(AA60:AD60,$AQ$3:$AT$6)</f>
        <v>7.141658500354843E-2</v>
      </c>
      <c r="AG60" s="40">
        <f ca="1"/>
        <v>0.2330812593510036</v>
      </c>
      <c r="AH60" s="40">
        <f ca="1"/>
        <v>0.14849657488960635</v>
      </c>
      <c r="AI60" s="40">
        <f ca="1"/>
        <v>0.46752110233675304</v>
      </c>
      <c r="AJ60" s="41"/>
      <c r="AK60" s="42">
        <f t="shared" ca="1" si="6"/>
        <v>8.4283317000709693E-2</v>
      </c>
      <c r="AL60" s="42">
        <f t="shared" ca="1" si="6"/>
        <v>0.10894706446371075</v>
      </c>
      <c r="AM60" s="42">
        <f t="shared" ca="1" si="6"/>
        <v>7.8857219074830245E-2</v>
      </c>
      <c r="AN60" s="42">
        <f t="shared" ca="1" si="6"/>
        <v>0.21558111967765836</v>
      </c>
    </row>
    <row r="61" spans="1:40">
      <c r="V61" s="40">
        <f t="shared" ca="1" si="0"/>
        <v>0.31468028843000717</v>
      </c>
      <c r="W61" s="40">
        <f t="shared" ca="1" si="0"/>
        <v>0.35950450795781141</v>
      </c>
      <c r="X61" s="40">
        <f t="shared" ca="1" si="0"/>
        <v>9.7632335467171205E-2</v>
      </c>
      <c r="Y61" s="40">
        <f t="shared" ca="1" si="0"/>
        <v>0.45868013976348243</v>
      </c>
      <c r="AA61" s="40">
        <f t="shared" ca="1" si="5"/>
        <v>-0.48262703891437175</v>
      </c>
      <c r="AB61" s="40">
        <f t="shared" ca="1" si="5"/>
        <v>-0.35978353643473654</v>
      </c>
      <c r="AC61" s="40">
        <f t="shared" ca="1" si="5"/>
        <v>-1.2951610710442043</v>
      </c>
      <c r="AD61" s="40">
        <f t="shared" ca="1" si="5"/>
        <v>-0.10375940892078178</v>
      </c>
      <c r="AF61" s="40">
        <f t="array" aca="1" ref="AF61:AI61" ca="1">MMULT(AA61:AD61,$AQ$3:$AT$6)</f>
        <v>-0.48262703891437175</v>
      </c>
      <c r="AG61" s="40">
        <f ca="1"/>
        <v>-0.59976072136987912</v>
      </c>
      <c r="AH61" s="40">
        <f ca="1"/>
        <v>-1.3624779187053369</v>
      </c>
      <c r="AI61" s="40">
        <f ca="1"/>
        <v>-0.73968106437610104</v>
      </c>
      <c r="AJ61" s="41"/>
      <c r="AK61" s="42">
        <f t="shared" ca="1" si="6"/>
        <v>-2.652540778287435E-2</v>
      </c>
      <c r="AL61" s="42">
        <f t="shared" ca="1" si="6"/>
        <v>-6.5949751487674624E-2</v>
      </c>
      <c r="AM61" s="42">
        <f t="shared" ca="1" si="6"/>
        <v>-0.26564496546481681</v>
      </c>
      <c r="AN61" s="42">
        <f t="shared" ca="1" si="6"/>
        <v>-0.1345075086690693</v>
      </c>
    </row>
    <row r="62" spans="1:40">
      <c r="V62" s="40">
        <f t="shared" ca="1" si="0"/>
        <v>9.8937837905508808E-2</v>
      </c>
      <c r="W62" s="40">
        <f t="shared" ca="1" si="0"/>
        <v>0.1715969013387082</v>
      </c>
      <c r="X62" s="40">
        <f t="shared" ca="1" si="0"/>
        <v>0.9362158883802093</v>
      </c>
      <c r="Y62" s="40">
        <f t="shared" ca="1" si="0"/>
        <v>0.4866242019188628</v>
      </c>
      <c r="AA62" s="40">
        <f t="shared" ca="1" si="5"/>
        <v>-1.2876274598167774</v>
      </c>
      <c r="AB62" s="40">
        <f t="shared" ca="1" si="5"/>
        <v>-0.94787360692307676</v>
      </c>
      <c r="AC62" s="40">
        <f t="shared" ca="1" si="5"/>
        <v>1.5237618081048259</v>
      </c>
      <c r="AD62" s="40">
        <f t="shared" ca="1" si="5"/>
        <v>-3.3534437845498657E-2</v>
      </c>
      <c r="AF62" s="40">
        <f t="array" aca="1" ref="AF62:AI62" ca="1">MMULT(AA62:AD62,$AQ$3:$AT$6)</f>
        <v>-1.2876274598167774</v>
      </c>
      <c r="AG62" s="40">
        <f ca="1"/>
        <v>-1.5938067470447195</v>
      </c>
      <c r="AH62" s="40">
        <f ca="1"/>
        <v>0.12529098534157734</v>
      </c>
      <c r="AI62" s="40">
        <f ca="1"/>
        <v>-0.92774052541579799</v>
      </c>
      <c r="AJ62" s="41"/>
      <c r="AK62" s="42">
        <f t="shared" ca="1" si="6"/>
        <v>-0.1875254919633555</v>
      </c>
      <c r="AL62" s="42">
        <f t="shared" ca="1" si="6"/>
        <v>-0.27469941687939109</v>
      </c>
      <c r="AM62" s="42">
        <f t="shared" ca="1" si="6"/>
        <v>7.3566344657879632E-2</v>
      </c>
      <c r="AN62" s="42">
        <f t="shared" ca="1" si="6"/>
        <v>-0.18904475237058138</v>
      </c>
    </row>
    <row r="63" spans="1:40">
      <c r="V63" s="40">
        <f t="shared" ca="1" si="0"/>
        <v>0.45042979906565528</v>
      </c>
      <c r="W63" s="40">
        <f t="shared" ca="1" si="0"/>
        <v>0.6943388204862847</v>
      </c>
      <c r="X63" s="40">
        <f t="shared" ca="1" si="0"/>
        <v>0.87873825577967735</v>
      </c>
      <c r="Y63" s="40">
        <f t="shared" ca="1" si="0"/>
        <v>0.24636584527049599</v>
      </c>
      <c r="AA63" s="40">
        <f t="shared" ca="1" si="5"/>
        <v>-0.1245755344958987</v>
      </c>
      <c r="AB63" s="40">
        <f t="shared" ca="1" si="5"/>
        <v>0.50818678297777631</v>
      </c>
      <c r="AC63" s="40">
        <f t="shared" ca="1" si="5"/>
        <v>1.1687025643351694</v>
      </c>
      <c r="AD63" s="40">
        <f t="shared" ca="1" si="5"/>
        <v>-0.68597053273557784</v>
      </c>
      <c r="AF63" s="40">
        <f t="array" aca="1" ref="AF63:AI63" ca="1">MMULT(AA63:AD63,$AQ$3:$AT$6)</f>
        <v>-0.1245755344958987</v>
      </c>
      <c r="AG63" s="40">
        <f ca="1"/>
        <v>0.16181479503998464</v>
      </c>
      <c r="AH63" s="40">
        <f ca="1"/>
        <v>0.94217540107725661</v>
      </c>
      <c r="AI63" s="40">
        <f ca="1"/>
        <v>-0.17496463545778151</v>
      </c>
      <c r="AJ63" s="41"/>
      <c r="AK63" s="42">
        <f t="shared" ca="1" si="6"/>
        <v>4.508489310082027E-2</v>
      </c>
      <c r="AL63" s="42">
        <f t="shared" ca="1" si="6"/>
        <v>9.3981106958396773E-2</v>
      </c>
      <c r="AM63" s="42">
        <f t="shared" ca="1" si="6"/>
        <v>0.25981599144561451</v>
      </c>
      <c r="AN63" s="42">
        <f t="shared" ca="1" si="6"/>
        <v>2.9260255717243368E-2</v>
      </c>
    </row>
    <row r="64" spans="1:40">
      <c r="V64" s="40">
        <f t="shared" ca="1" si="0"/>
        <v>0.31634767319373114</v>
      </c>
      <c r="W64" s="40">
        <f t="shared" ca="1" si="0"/>
        <v>1.9441082817725386E-2</v>
      </c>
      <c r="X64" s="40">
        <f t="shared" ca="1" si="0"/>
        <v>0.47262285428202488</v>
      </c>
      <c r="Y64" s="40">
        <f t="shared" ca="1" si="0"/>
        <v>3.0900036076444648E-2</v>
      </c>
      <c r="AA64" s="40">
        <f t="shared" ca="1" si="5"/>
        <v>-0.47793657761676595</v>
      </c>
      <c r="AB64" s="40">
        <f t="shared" ca="1" si="5"/>
        <v>-2.0654317647373635</v>
      </c>
      <c r="AC64" s="40">
        <f t="shared" ca="1" si="5"/>
        <v>-6.8678278566615056E-2</v>
      </c>
      <c r="AD64" s="40">
        <f t="shared" ca="1" si="5"/>
        <v>-1.8677274377151183</v>
      </c>
      <c r="AF64" s="40">
        <f t="array" aca="1" ref="AF64:AI64" ca="1">MMULT(AA64:AD64,$AQ$3:$AT$6)</f>
        <v>-0.47793657761676595</v>
      </c>
      <c r="AG64" s="40">
        <f ca="1"/>
        <v>-1.4942797871450741</v>
      </c>
      <c r="AH64" s="40">
        <f ca="1"/>
        <v>-0.8875021194878715</v>
      </c>
      <c r="AI64" s="40">
        <f ca="1"/>
        <v>-1.9162476985948642</v>
      </c>
      <c r="AJ64" s="41"/>
      <c r="AK64" s="42">
        <f t="shared" ca="1" si="6"/>
        <v>-2.5587315523353193E-2</v>
      </c>
      <c r="AL64" s="42">
        <f t="shared" ca="1" si="6"/>
        <v>-0.25379875530046558</v>
      </c>
      <c r="AM64" s="42">
        <f t="shared" ca="1" si="6"/>
        <v>-0.1573504832432347</v>
      </c>
      <c r="AN64" s="42">
        <f t="shared" ca="1" si="6"/>
        <v>-0.47571183259251054</v>
      </c>
    </row>
    <row r="65" spans="22:40">
      <c r="V65" s="40">
        <f t="shared" ca="1" si="0"/>
        <v>0.55600436812390241</v>
      </c>
      <c r="W65" s="40">
        <f t="shared" ca="1" si="0"/>
        <v>0.51348896164227098</v>
      </c>
      <c r="X65" s="40">
        <f t="shared" ca="1" si="0"/>
        <v>0.97256132884467028</v>
      </c>
      <c r="Y65" s="40">
        <f t="shared" ca="1" si="0"/>
        <v>0.74029825246570702</v>
      </c>
      <c r="AA65" s="40">
        <f t="shared" ca="1" si="5"/>
        <v>0.14084642879598291</v>
      </c>
      <c r="AB65" s="40">
        <f t="shared" ca="1" si="5"/>
        <v>3.381825772237422E-2</v>
      </c>
      <c r="AC65" s="40">
        <f t="shared" ca="1" si="5"/>
        <v>1.9198460965090178</v>
      </c>
      <c r="AD65" s="40">
        <f t="shared" ca="1" si="5"/>
        <v>0.64426517343250889</v>
      </c>
      <c r="AF65" s="40">
        <f t="array" aca="1" ref="AF65:AI65" ca="1">MMULT(AA65:AD65,$AQ$3:$AT$6)</f>
        <v>0.14084642879598291</v>
      </c>
      <c r="AG65" s="40">
        <f ca="1"/>
        <v>0.13753433717096913</v>
      </c>
      <c r="AH65" s="40">
        <f ca="1"/>
        <v>1.5421455211133204</v>
      </c>
      <c r="AI65" s="40">
        <f ca="1"/>
        <v>0.8388641873883782</v>
      </c>
      <c r="AJ65" s="41"/>
      <c r="AK65" s="42">
        <f t="shared" ca="1" si="6"/>
        <v>9.816928575919659E-2</v>
      </c>
      <c r="AL65" s="42">
        <f t="shared" ca="1" si="6"/>
        <v>8.8882210805903514E-2</v>
      </c>
      <c r="AM65" s="42">
        <f t="shared" ca="1" si="6"/>
        <v>0.39660917881383706</v>
      </c>
      <c r="AN65" s="42">
        <f t="shared" ca="1" si="6"/>
        <v>0.32327061434262966</v>
      </c>
    </row>
    <row r="66" spans="22:40">
      <c r="V66" s="40">
        <f t="shared" ca="1" si="0"/>
        <v>0.67400413150657901</v>
      </c>
      <c r="W66" s="40">
        <f t="shared" ca="1" si="0"/>
        <v>0.45172716091261123</v>
      </c>
      <c r="X66" s="40">
        <f t="shared" ca="1" si="0"/>
        <v>0.57390361177565863</v>
      </c>
      <c r="Y66" s="40">
        <f ca="1">RAND()</f>
        <v>0.2415227673606305</v>
      </c>
      <c r="AA66" s="40">
        <f t="shared" ca="1" si="5"/>
        <v>0.45099696418349161</v>
      </c>
      <c r="AB66" s="40">
        <f t="shared" ca="1" si="5"/>
        <v>-0.12129886140799208</v>
      </c>
      <c r="AC66" s="40">
        <f t="shared" ca="1" si="5"/>
        <v>0.18632133633241832</v>
      </c>
      <c r="AD66" s="40">
        <f t="shared" ca="1" si="5"/>
        <v>-0.70141264202712683</v>
      </c>
      <c r="AF66" s="40">
        <f t="array" aca="1" ref="AF66:AI66" ca="1">MMULT(AA66:AD66,$AQ$3:$AT$6)</f>
        <v>0.45099696418349161</v>
      </c>
      <c r="AG66" s="40">
        <f ca="1"/>
        <v>0.31944927933547407</v>
      </c>
      <c r="AH66" s="40">
        <f ca="1"/>
        <v>0.37895296527346334</v>
      </c>
      <c r="AI66" s="40">
        <f ca="1"/>
        <v>-6.0491112599480978E-2</v>
      </c>
      <c r="AJ66" s="41"/>
      <c r="AK66" s="42">
        <f t="shared" ca="1" si="6"/>
        <v>0.16019939283669832</v>
      </c>
      <c r="AL66" s="42">
        <f t="shared" ca="1" si="6"/>
        <v>0.12708434866044954</v>
      </c>
      <c r="AM66" s="42">
        <f t="shared" ca="1" si="6"/>
        <v>0.13140127608234964</v>
      </c>
      <c r="AN66" s="42">
        <f t="shared" ca="1" si="6"/>
        <v>6.2457577346150518E-2</v>
      </c>
    </row>
    <row r="67" spans="22:40">
      <c r="V67" s="40">
        <f t="shared" ref="V67:Y130" ca="1" si="7">RAND()</f>
        <v>7.0083670616263305E-2</v>
      </c>
      <c r="W67" s="40">
        <f t="shared" ca="1" si="7"/>
        <v>0.25005602700286722</v>
      </c>
      <c r="X67" s="40">
        <f t="shared" ca="1" si="7"/>
        <v>0.5483784530286121</v>
      </c>
      <c r="Y67" s="40">
        <f t="shared" ca="1" si="7"/>
        <v>0.53536542775078089</v>
      </c>
      <c r="AA67" s="40">
        <f t="shared" ca="1" si="5"/>
        <v>-1.4751681528526135</v>
      </c>
      <c r="AB67" s="40">
        <f t="shared" ca="1" si="5"/>
        <v>-0.67431345125870679</v>
      </c>
      <c r="AC67" s="40">
        <f t="shared" ca="1" si="5"/>
        <v>0.12156555537457892</v>
      </c>
      <c r="AD67" s="40">
        <f t="shared" ca="1" si="5"/>
        <v>8.8764407748060159E-2</v>
      </c>
      <c r="AF67" s="40">
        <f t="array" aca="1" ref="AF67:AI67" ca="1">MMULT(AA67:AD67,$AQ$3:$AT$6)</f>
        <v>-1.4751681528526135</v>
      </c>
      <c r="AG67" s="40">
        <f ca="1"/>
        <v>-1.6091095820923653</v>
      </c>
      <c r="AH67" s="40">
        <f ca="1"/>
        <v>-0.97258009653233912</v>
      </c>
      <c r="AI67" s="40">
        <f ca="1"/>
        <v>-1.1930912055559957</v>
      </c>
      <c r="AJ67" s="41"/>
      <c r="AK67" s="42">
        <f t="shared" ca="1" si="6"/>
        <v>-0.22503363057052272</v>
      </c>
      <c r="AL67" s="42">
        <f t="shared" ca="1" si="6"/>
        <v>-0.27791301223939668</v>
      </c>
      <c r="AM67" s="42">
        <f t="shared" ca="1" si="6"/>
        <v>-0.17674826200937332</v>
      </c>
      <c r="AN67" s="42">
        <f t="shared" ca="1" si="6"/>
        <v>-0.26599644961123869</v>
      </c>
    </row>
    <row r="68" spans="22:40">
      <c r="V68" s="40">
        <f t="shared" ca="1" si="7"/>
        <v>0.44870167794175053</v>
      </c>
      <c r="W68" s="40">
        <f t="shared" ca="1" si="7"/>
        <v>0.51756230657927227</v>
      </c>
      <c r="X68" s="40">
        <f t="shared" ca="1" si="7"/>
        <v>0.3902514847494496</v>
      </c>
      <c r="Y68" s="40">
        <f t="shared" ca="1" si="7"/>
        <v>0.31921890997496871</v>
      </c>
      <c r="AA68" s="40">
        <f t="shared" ca="1" si="5"/>
        <v>-0.12894223628683477</v>
      </c>
      <c r="AB68" s="40">
        <f t="shared" ca="1" si="5"/>
        <v>4.4036402700617566E-2</v>
      </c>
      <c r="AC68" s="40">
        <f t="shared" ca="1" si="5"/>
        <v>-0.27866363887418105</v>
      </c>
      <c r="AD68" s="40">
        <f t="shared" ca="1" si="5"/>
        <v>-0.4698841065791457</v>
      </c>
      <c r="AF68" s="40">
        <f t="array" aca="1" ref="AF68:AI68" ca="1">MMULT(AA68:AD68,$AQ$3:$AT$6)</f>
        <v>-0.12894223628683477</v>
      </c>
      <c r="AG68" s="40">
        <f ca="1"/>
        <v>-8.6403286275064745E-2</v>
      </c>
      <c r="AH68" s="40">
        <f ca="1"/>
        <v>-0.27593205961347861</v>
      </c>
      <c r="AI68" s="40">
        <f ca="1"/>
        <v>-0.41400415357208864</v>
      </c>
      <c r="AJ68" s="41"/>
      <c r="AK68" s="42">
        <f t="shared" ca="1" si="6"/>
        <v>4.4211552742633053E-2</v>
      </c>
      <c r="AL68" s="42">
        <f t="shared" ca="1" si="6"/>
        <v>4.1855309882236402E-2</v>
      </c>
      <c r="AM68" s="42">
        <f t="shared" ca="1" si="6"/>
        <v>-1.7912509591873127E-2</v>
      </c>
      <c r="AN68" s="42">
        <f t="shared" ca="1" si="6"/>
        <v>-4.0061204535905698E-2</v>
      </c>
    </row>
    <row r="69" spans="22:40">
      <c r="V69" s="40">
        <f t="shared" ca="1" si="7"/>
        <v>0.39434311740734929</v>
      </c>
      <c r="W69" s="40">
        <f t="shared" ca="1" si="7"/>
        <v>0.3754356394487518</v>
      </c>
      <c r="X69" s="40">
        <f t="shared" ca="1" si="7"/>
        <v>0.18503393672659341</v>
      </c>
      <c r="Y69" s="40">
        <f t="shared" ca="1" si="7"/>
        <v>0.28884141794209162</v>
      </c>
      <c r="AA69" s="40">
        <f t="shared" ca="1" si="5"/>
        <v>-0.2680169978952272</v>
      </c>
      <c r="AB69" s="40">
        <f t="shared" ca="1" si="5"/>
        <v>-0.31749072131756628</v>
      </c>
      <c r="AC69" s="40">
        <f t="shared" ca="1" si="5"/>
        <v>-0.89634623382133316</v>
      </c>
      <c r="AD69" s="40">
        <f t="shared" ca="1" si="5"/>
        <v>-0.55677255737017839</v>
      </c>
      <c r="AF69" s="40">
        <f t="array" aca="1" ref="AF69:AI69" ca="1">MMULT(AA69:AD69,$AQ$3:$AT$6)</f>
        <v>-0.2680169978952272</v>
      </c>
      <c r="AG69" s="40">
        <f ca="1"/>
        <v>-0.3950630636882102</v>
      </c>
      <c r="AH69" s="40">
        <f ca="1"/>
        <v>-0.92153998639388079</v>
      </c>
      <c r="AI69" s="40">
        <f ca="1"/>
        <v>-0.76054141284214039</v>
      </c>
      <c r="AJ69" s="41"/>
      <c r="AK69" s="42">
        <f t="shared" ca="1" si="6"/>
        <v>1.639660042095456E-2</v>
      </c>
      <c r="AL69" s="42">
        <f t="shared" ca="1" si="6"/>
        <v>-2.2963243374524142E-2</v>
      </c>
      <c r="AM69" s="42">
        <f t="shared" ca="1" si="6"/>
        <v>-0.16511111689780483</v>
      </c>
      <c r="AN69" s="42">
        <f t="shared" ca="1" si="6"/>
        <v>-0.14055700972422069</v>
      </c>
    </row>
    <row r="70" spans="22:40">
      <c r="V70" s="40">
        <f t="shared" ca="1" si="7"/>
        <v>0.572565203522585</v>
      </c>
      <c r="W70" s="40">
        <f t="shared" ca="1" si="7"/>
        <v>0.75214337571362289</v>
      </c>
      <c r="X70" s="40">
        <f t="shared" ca="1" si="7"/>
        <v>0.18222890168230366</v>
      </c>
      <c r="Y70" s="40">
        <f t="shared" ca="1" si="7"/>
        <v>6.6734527067014993E-3</v>
      </c>
      <c r="AA70" s="40">
        <f t="shared" ca="1" si="5"/>
        <v>0.18290878091854357</v>
      </c>
      <c r="AB70" s="40">
        <f t="shared" ca="1" si="5"/>
        <v>0.68125010520201146</v>
      </c>
      <c r="AC70" s="40">
        <f t="shared" ca="1" si="5"/>
        <v>-0.90690355064725736</v>
      </c>
      <c r="AD70" s="40">
        <f t="shared" ca="1" si="5"/>
        <v>-2.4743762417959263</v>
      </c>
      <c r="AF70" s="40">
        <f t="array" aca="1" ref="AF70:AI70" ca="1">MMULT(AA70:AD70,$AQ$3:$AT$6)</f>
        <v>0.18290878091854357</v>
      </c>
      <c r="AG70" s="40">
        <f ca="1"/>
        <v>0.5143432251559068</v>
      </c>
      <c r="AH70" s="40">
        <f ca="1"/>
        <v>-0.3935211125537339</v>
      </c>
      <c r="AI70" s="40">
        <f ca="1"/>
        <v>-1.3264334405326992</v>
      </c>
      <c r="AJ70" s="41"/>
      <c r="AK70" s="42">
        <f t="shared" ca="1" si="6"/>
        <v>0.10658175618370871</v>
      </c>
      <c r="AL70" s="42">
        <f t="shared" ca="1" si="6"/>
        <v>0.16801207728274042</v>
      </c>
      <c r="AM70" s="42">
        <f t="shared" ca="1" si="6"/>
        <v>-4.4722813662251337E-2</v>
      </c>
      <c r="AN70" s="42">
        <f t="shared" ca="1" si="6"/>
        <v>-0.30466569775448271</v>
      </c>
    </row>
    <row r="71" spans="22:40">
      <c r="V71" s="40">
        <f t="shared" ca="1" si="7"/>
        <v>0.89055812043106752</v>
      </c>
      <c r="W71" s="40">
        <f t="shared" ca="1" si="7"/>
        <v>0.12075430564158995</v>
      </c>
      <c r="X71" s="40">
        <f t="shared" ca="1" si="7"/>
        <v>0.59066177367283745</v>
      </c>
      <c r="Y71" s="40">
        <f t="shared" ca="1" si="7"/>
        <v>4.9472917324907661E-2</v>
      </c>
      <c r="AA71" s="40">
        <f t="shared" ca="1" si="5"/>
        <v>1.229501704588398</v>
      </c>
      <c r="AB71" s="40">
        <f t="shared" ca="1" si="5"/>
        <v>-1.1712243470471027</v>
      </c>
      <c r="AC71" s="40">
        <f t="shared" ca="1" si="5"/>
        <v>0.2292476326981174</v>
      </c>
      <c r="AD71" s="40">
        <f t="shared" ca="1" si="5"/>
        <v>-1.6499858282366002</v>
      </c>
      <c r="AF71" s="40">
        <f t="array" aca="1" ref="AF71:AI71" ca="1">MMULT(AA71:AD71,$AQ$3:$AT$6)</f>
        <v>1.229501704588398</v>
      </c>
      <c r="AG71" s="40">
        <f ca="1"/>
        <v>0.42809573953017288</v>
      </c>
      <c r="AH71" s="40">
        <f ca="1"/>
        <v>0.59941387213658315</v>
      </c>
      <c r="AI71" s="40">
        <f ca="1"/>
        <v>-0.24369680624883616</v>
      </c>
      <c r="AJ71" s="41"/>
      <c r="AK71" s="42">
        <f t="shared" ca="1" si="6"/>
        <v>0.3159003409176796</v>
      </c>
      <c r="AL71" s="42">
        <f t="shared" ca="1" si="6"/>
        <v>0.14990010530133629</v>
      </c>
      <c r="AM71" s="42">
        <f t="shared" ca="1" si="6"/>
        <v>0.18166636284714094</v>
      </c>
      <c r="AN71" s="42">
        <f t="shared" ca="1" si="6"/>
        <v>9.3279261878375236E-3</v>
      </c>
    </row>
    <row r="72" spans="22:40">
      <c r="V72" s="40">
        <f t="shared" ca="1" si="7"/>
        <v>0.75822190216147656</v>
      </c>
      <c r="W72" s="40">
        <f t="shared" ca="1" si="7"/>
        <v>0.79956713542964764</v>
      </c>
      <c r="X72" s="40">
        <f t="shared" ca="1" si="7"/>
        <v>0.99129901584560232</v>
      </c>
      <c r="Y72" s="40">
        <f t="shared" ca="1" si="7"/>
        <v>0.37751480468736232</v>
      </c>
      <c r="AA72" s="40">
        <f t="shared" ca="1" si="5"/>
        <v>0.70059436560703026</v>
      </c>
      <c r="AB72" s="40">
        <f t="shared" ca="1" si="5"/>
        <v>0.84007608290554314</v>
      </c>
      <c r="AC72" s="40">
        <f t="shared" ca="1" si="5"/>
        <v>2.378102914887795</v>
      </c>
      <c r="AD72" s="40">
        <f t="shared" ca="1" si="5"/>
        <v>-0.3120143608851359</v>
      </c>
      <c r="AF72" s="40">
        <f t="array" aca="1" ref="AF72:AI72" ca="1">MMULT(AA72:AD72,$AQ$3:$AT$6)</f>
        <v>0.70059436560703026</v>
      </c>
      <c r="AG72" s="40">
        <f ca="1"/>
        <v>1.0380427475432565</v>
      </c>
      <c r="AH72" s="40">
        <f ca="1"/>
        <v>2.4380536493645826</v>
      </c>
      <c r="AI72" s="40">
        <f ca="1"/>
        <v>0.96170929765910751</v>
      </c>
      <c r="AJ72" s="41"/>
      <c r="AK72" s="42">
        <f t="shared" ca="1" si="6"/>
        <v>0.21011887312140606</v>
      </c>
      <c r="AL72" s="42">
        <f t="shared" ca="1" si="6"/>
        <v>0.27798897698408387</v>
      </c>
      <c r="AM72" s="42">
        <f t="shared" ca="1" si="6"/>
        <v>0.60087623205512486</v>
      </c>
      <c r="AN72" s="42">
        <f t="shared" ca="1" si="6"/>
        <v>0.35889569632114116</v>
      </c>
    </row>
    <row r="73" spans="22:40">
      <c r="V73" s="40">
        <f t="shared" ca="1" si="7"/>
        <v>0.34986381559909208</v>
      </c>
      <c r="W73" s="40">
        <f t="shared" ca="1" si="7"/>
        <v>7.7115276725445492E-2</v>
      </c>
      <c r="X73" s="40">
        <f t="shared" ca="1" si="7"/>
        <v>0.69096136020303067</v>
      </c>
      <c r="Y73" s="40">
        <f t="shared" ca="1" si="7"/>
        <v>0.82386594913399946</v>
      </c>
      <c r="AA73" s="40">
        <f t="shared" ca="1" si="5"/>
        <v>-0.38568816191951888</v>
      </c>
      <c r="AB73" s="40">
        <f t="shared" ca="1" si="5"/>
        <v>-1.4247462885528428</v>
      </c>
      <c r="AC73" s="40">
        <f t="shared" ca="1" si="5"/>
        <v>0.49857718730066569</v>
      </c>
      <c r="AD73" s="40">
        <f t="shared" ca="1" si="5"/>
        <v>0.93019891854833603</v>
      </c>
      <c r="AF73" s="40">
        <f t="array" aca="1" ref="AF73:AI73" ca="1">MMULT(AA73:AD73,$AQ$3:$AT$6)</f>
        <v>-0.38568816191951888</v>
      </c>
      <c r="AG73" s="40">
        <f ca="1"/>
        <v>-1.0783666167243295</v>
      </c>
      <c r="AH73" s="40">
        <f ca="1"/>
        <v>-0.23385027435912537</v>
      </c>
      <c r="AI73" s="40">
        <f ca="1"/>
        <v>3.3396328126852781E-2</v>
      </c>
      <c r="AJ73" s="41"/>
      <c r="AK73" s="42">
        <f t="shared" ca="1" si="6"/>
        <v>-7.1376323839037747E-3</v>
      </c>
      <c r="AL73" s="42">
        <f t="shared" ca="1" si="6"/>
        <v>-0.16645698951210919</v>
      </c>
      <c r="AM73" s="42">
        <f t="shared" ca="1" si="6"/>
        <v>-8.3178625538805895E-3</v>
      </c>
      <c r="AN73" s="42">
        <f t="shared" ca="1" si="6"/>
        <v>8.9684935156787313E-2</v>
      </c>
    </row>
    <row r="74" spans="22:40">
      <c r="V74" s="40">
        <f t="shared" ca="1" si="7"/>
        <v>2.2814111750830035E-2</v>
      </c>
      <c r="W74" s="40">
        <f t="shared" ca="1" si="7"/>
        <v>0.91220462966973614</v>
      </c>
      <c r="X74" s="40">
        <f t="shared" ca="1" si="7"/>
        <v>0.12411254885349121</v>
      </c>
      <c r="Y74" s="40">
        <f t="shared" ca="1" si="7"/>
        <v>0.46079877254721602</v>
      </c>
      <c r="AA74" s="40">
        <f t="shared" ca="1" si="5"/>
        <v>-1.998816392359662</v>
      </c>
      <c r="AB74" s="40">
        <f t="shared" ca="1" si="5"/>
        <v>1.3544566312252728</v>
      </c>
      <c r="AC74" s="40">
        <f t="shared" ca="1" si="5"/>
        <v>-1.1546711997142627</v>
      </c>
      <c r="AD74" s="40">
        <f t="shared" ca="1" si="5"/>
        <v>-9.8421572964284262E-2</v>
      </c>
      <c r="AF74" s="40">
        <f t="array" aca="1" ref="AF74:AI74" ca="1">MMULT(AA74:AD74,$AQ$3:$AT$6)</f>
        <v>-1.998816392359662</v>
      </c>
      <c r="AG74" s="40">
        <f ca="1"/>
        <v>-0.98548962901347137</v>
      </c>
      <c r="AH74" s="40">
        <f ca="1"/>
        <v>-1.7105989618160635</v>
      </c>
      <c r="AI74" s="40">
        <f ca="1"/>
        <v>-1.4924722364419913</v>
      </c>
      <c r="AJ74" s="41"/>
      <c r="AK74" s="42">
        <f t="shared" ca="1" si="6"/>
        <v>-0.32976327847193243</v>
      </c>
      <c r="AL74" s="42">
        <f t="shared" ca="1" si="6"/>
        <v>-0.14695282209282898</v>
      </c>
      <c r="AM74" s="42">
        <f t="shared" ca="1" si="6"/>
        <v>-0.34501656329406249</v>
      </c>
      <c r="AN74" s="42">
        <f t="shared" ca="1" si="6"/>
        <v>-0.35281694856817747</v>
      </c>
    </row>
    <row r="75" spans="22:40">
      <c r="V75" s="40">
        <f t="shared" ca="1" si="7"/>
        <v>4.331534995506281E-2</v>
      </c>
      <c r="W75" s="40">
        <f t="shared" ca="1" si="7"/>
        <v>1.8578989950592262E-2</v>
      </c>
      <c r="X75" s="40">
        <f t="shared" ca="1" si="7"/>
        <v>0.15124420259897009</v>
      </c>
      <c r="Y75" s="40">
        <f t="shared" ca="1" si="7"/>
        <v>0.80768233299096792</v>
      </c>
      <c r="AA75" s="40">
        <f t="shared" ca="1" si="5"/>
        <v>-1.7134450200166655</v>
      </c>
      <c r="AB75" s="40">
        <f t="shared" ca="1" si="5"/>
        <v>-2.0840240477466923</v>
      </c>
      <c r="AC75" s="40">
        <f t="shared" ca="1" si="5"/>
        <v>-1.0311117779908474</v>
      </c>
      <c r="AD75" s="40">
        <f t="shared" ca="1" si="5"/>
        <v>0.86938728747432703</v>
      </c>
      <c r="AF75" s="40">
        <f t="array" aca="1" ref="AF75:AI75" ca="1">MMULT(AA75:AD75,$AQ$3:$AT$6)</f>
        <v>-1.7134450200166655</v>
      </c>
      <c r="AG75" s="40">
        <f ca="1"/>
        <v>-2.5542560559980556</v>
      </c>
      <c r="AH75" s="40">
        <f ca="1"/>
        <v>-2.3599676393271944</v>
      </c>
      <c r="AI75" s="40">
        <f ca="1"/>
        <v>-1.4306705875651291</v>
      </c>
      <c r="AJ75" s="41"/>
      <c r="AK75" s="42">
        <f t="shared" ca="1" si="6"/>
        <v>-0.27268900400333312</v>
      </c>
      <c r="AL75" s="42">
        <f t="shared" ca="1" si="6"/>
        <v>-0.47639377175959169</v>
      </c>
      <c r="AM75" s="42">
        <f t="shared" ca="1" si="6"/>
        <v>-0.49307262176660033</v>
      </c>
      <c r="AN75" s="42">
        <f t="shared" ca="1" si="6"/>
        <v>-0.33489447039388742</v>
      </c>
    </row>
    <row r="76" spans="22:40">
      <c r="V76" s="40">
        <f t="shared" ca="1" si="7"/>
        <v>0.20331277230262923</v>
      </c>
      <c r="W76" s="40">
        <f t="shared" ca="1" si="7"/>
        <v>0.92291496725394895</v>
      </c>
      <c r="X76" s="40">
        <f t="shared" ca="1" si="7"/>
        <v>0.40382650208635429</v>
      </c>
      <c r="Y76" s="40">
        <f t="shared" ca="1" si="7"/>
        <v>0.36345251077038931</v>
      </c>
      <c r="AA76" s="40">
        <f t="shared" ca="1" si="5"/>
        <v>-0.82984655621135006</v>
      </c>
      <c r="AB76" s="40">
        <f t="shared" ca="1" si="5"/>
        <v>1.4249554979606782</v>
      </c>
      <c r="AC76" s="40">
        <f t="shared" ca="1" si="5"/>
        <v>-0.24345491881748338</v>
      </c>
      <c r="AD76" s="40">
        <f t="shared" ca="1" si="5"/>
        <v>-0.34924548469243388</v>
      </c>
      <c r="AF76" s="40">
        <f t="array" aca="1" ref="AF76:AI76" ca="1">MMULT(AA76:AD76,$AQ$3:$AT$6)</f>
        <v>-0.82984655621135006</v>
      </c>
      <c r="AG76" s="40">
        <f ca="1"/>
        <v>4.5272314207230768E-2</v>
      </c>
      <c r="AH76" s="40">
        <f ca="1"/>
        <v>-0.30290844747390877</v>
      </c>
      <c r="AI76" s="40">
        <f ca="1"/>
        <v>-0.57084290640898061</v>
      </c>
      <c r="AJ76" s="41"/>
      <c r="AK76" s="42">
        <f t="shared" ca="1" si="6"/>
        <v>-9.5969311242270011E-2</v>
      </c>
      <c r="AL76" s="42">
        <f t="shared" ca="1" si="6"/>
        <v>6.950718598351846E-2</v>
      </c>
      <c r="AM76" s="42">
        <f t="shared" ca="1" si="6"/>
        <v>-2.406312602405121E-2</v>
      </c>
      <c r="AN76" s="42">
        <f t="shared" ca="1" si="6"/>
        <v>-8.5544442858604366E-2</v>
      </c>
    </row>
    <row r="77" spans="22:40">
      <c r="V77" s="40">
        <f t="shared" ca="1" si="7"/>
        <v>0.17873989889894593</v>
      </c>
      <c r="W77" s="40">
        <f t="shared" ca="1" si="7"/>
        <v>0.17307943838744067</v>
      </c>
      <c r="X77" s="40">
        <f t="shared" ca="1" si="7"/>
        <v>0.84963241808919121</v>
      </c>
      <c r="Y77" s="40">
        <f t="shared" ca="1" si="7"/>
        <v>0.2891213078899465</v>
      </c>
      <c r="AA77" s="40">
        <f t="shared" ca="1" si="5"/>
        <v>-0.92017790645507702</v>
      </c>
      <c r="AB77" s="40">
        <f t="shared" ca="1" si="5"/>
        <v>-0.94206594848858627</v>
      </c>
      <c r="AC77" s="40">
        <f t="shared" ca="1" si="5"/>
        <v>1.0348581449837586</v>
      </c>
      <c r="AD77" s="40">
        <f t="shared" ca="1" si="5"/>
        <v>-0.55595354027564403</v>
      </c>
      <c r="AF77" s="40">
        <f t="array" aca="1" ref="AF77:AI77" ca="1">MMULT(AA77:AD77,$AQ$3:$AT$6)</f>
        <v>-0.92017790645507702</v>
      </c>
      <c r="AG77" s="40">
        <f ca="1"/>
        <v>-1.2784152527682429</v>
      </c>
      <c r="AH77" s="40">
        <f ca="1"/>
        <v>-2.1605741010687685E-2</v>
      </c>
      <c r="AI77" s="40">
        <f ca="1"/>
        <v>-1.0415493304914871</v>
      </c>
      <c r="AJ77" s="41"/>
      <c r="AK77" s="42">
        <f t="shared" ca="1" si="6"/>
        <v>-0.1140355812910154</v>
      </c>
      <c r="AL77" s="42">
        <f t="shared" ca="1" si="6"/>
        <v>-0.20846720308133099</v>
      </c>
      <c r="AM77" s="42">
        <f t="shared" ca="1" si="6"/>
        <v>4.0073891049563208E-2</v>
      </c>
      <c r="AN77" s="42">
        <f t="shared" ca="1" si="6"/>
        <v>-0.22204930584253124</v>
      </c>
    </row>
    <row r="78" spans="22:40">
      <c r="V78" s="40">
        <f t="shared" ca="1" si="7"/>
        <v>0.9784258251148239</v>
      </c>
      <c r="W78" s="40">
        <f t="shared" ca="1" si="7"/>
        <v>6.6240990615727302E-2</v>
      </c>
      <c r="X78" s="40">
        <f t="shared" ca="1" si="7"/>
        <v>0.39534723289958218</v>
      </c>
      <c r="Y78" s="40">
        <f t="shared" ca="1" si="7"/>
        <v>0.6561234660054609</v>
      </c>
      <c r="AA78" s="40">
        <f t="shared" ca="1" si="5"/>
        <v>2.0222711268013147</v>
      </c>
      <c r="AB78" s="40">
        <f t="shared" ca="1" si="5"/>
        <v>-1.504386099845068</v>
      </c>
      <c r="AC78" s="40">
        <f t="shared" ca="1" si="5"/>
        <v>-0.26540891939243394</v>
      </c>
      <c r="AD78" s="40">
        <f t="shared" ca="1" si="5"/>
        <v>0.40190618869457384</v>
      </c>
      <c r="AF78" s="40">
        <f t="array" aca="1" ref="AF78:AI78" ca="1">MMULT(AA78:AD78,$AQ$3:$AT$6)</f>
        <v>2.0222711268013147</v>
      </c>
      <c r="AG78" s="40">
        <f ca="1"/>
        <v>0.92644590485250811</v>
      </c>
      <c r="AH78" s="40">
        <f ca="1"/>
        <v>0.61328218694651748</v>
      </c>
      <c r="AI78" s="40">
        <f ca="1"/>
        <v>1.3986870494512536</v>
      </c>
      <c r="AJ78" s="41"/>
      <c r="AK78" s="42">
        <f t="shared" ca="1" si="6"/>
        <v>0.47445422536026299</v>
      </c>
      <c r="AL78" s="42">
        <f t="shared" ca="1" si="6"/>
        <v>0.25455364001902669</v>
      </c>
      <c r="AM78" s="42">
        <f t="shared" ca="1" si="6"/>
        <v>0.18482833862380599</v>
      </c>
      <c r="AN78" s="42">
        <f t="shared" ca="1" si="6"/>
        <v>0.48561924434086351</v>
      </c>
    </row>
    <row r="79" spans="22:40">
      <c r="V79" s="40">
        <f t="shared" ca="1" si="7"/>
        <v>0.95356509623370234</v>
      </c>
      <c r="W79" s="40">
        <f t="shared" ca="1" si="7"/>
        <v>0.8015403526647189</v>
      </c>
      <c r="X79" s="40">
        <f t="shared" ca="1" si="7"/>
        <v>0.20748669595513891</v>
      </c>
      <c r="Y79" s="40">
        <f t="shared" ca="1" si="7"/>
        <v>0.96992175667512004</v>
      </c>
      <c r="AA79" s="40">
        <f t="shared" ca="1" si="5"/>
        <v>1.6804499343808497</v>
      </c>
      <c r="AB79" s="40">
        <f t="shared" ca="1" si="5"/>
        <v>0.84713604762040928</v>
      </c>
      <c r="AC79" s="40">
        <f t="shared" ca="1" si="5"/>
        <v>-0.81517282287914306</v>
      </c>
      <c r="AD79" s="40">
        <f t="shared" ca="1" si="5"/>
        <v>1.8796449219244098</v>
      </c>
      <c r="AF79" s="40">
        <f t="array" aca="1" ref="AF79:AI79" ca="1">MMULT(AA79:AD79,$AQ$3:$AT$6)</f>
        <v>1.6804499343808497</v>
      </c>
      <c r="AG79" s="40">
        <f ca="1"/>
        <v>1.8746390481881623</v>
      </c>
      <c r="AH79" s="40">
        <f ca="1"/>
        <v>0.61830698995432787</v>
      </c>
      <c r="AI79" s="40">
        <f ca="1"/>
        <v>2.4136152267434734</v>
      </c>
      <c r="AJ79" s="41"/>
      <c r="AK79" s="42">
        <f t="shared" ca="1" si="6"/>
        <v>0.40608998687616998</v>
      </c>
      <c r="AL79" s="42">
        <f t="shared" ca="1" si="6"/>
        <v>0.45367420011951404</v>
      </c>
      <c r="AM79" s="42">
        <f t="shared" ca="1" si="6"/>
        <v>0.18597399370958678</v>
      </c>
      <c r="AN79" s="42">
        <f t="shared" ca="1" si="6"/>
        <v>0.77994841575560725</v>
      </c>
    </row>
    <row r="80" spans="22:40">
      <c r="V80" s="40">
        <f t="shared" ca="1" si="7"/>
        <v>0.91820536088382221</v>
      </c>
      <c r="W80" s="40">
        <f t="shared" ca="1" si="7"/>
        <v>0.31599632058720106</v>
      </c>
      <c r="X80" s="40">
        <f t="shared" ca="1" si="7"/>
        <v>0.10798307412346808</v>
      </c>
      <c r="Y80" s="40">
        <f t="shared" ca="1" si="7"/>
        <v>0.30988892927303802</v>
      </c>
      <c r="AA80" s="40">
        <f t="shared" ca="1" si="5"/>
        <v>1.3931009091779769</v>
      </c>
      <c r="AB80" s="40">
        <f t="shared" ca="1" si="5"/>
        <v>-0.47892407776806417</v>
      </c>
      <c r="AC80" s="40">
        <f t="shared" ca="1" si="5"/>
        <v>-1.2373258136097909</v>
      </c>
      <c r="AD80" s="40">
        <f t="shared" ca="1" si="5"/>
        <v>-0.49616520403380315</v>
      </c>
      <c r="AF80" s="40">
        <f t="array" aca="1" ref="AF80:AI80" ca="1">MMULT(AA80:AD80,$AQ$3:$AT$6)</f>
        <v>1.3931009091779769</v>
      </c>
      <c r="AG80" s="40">
        <f ca="1"/>
        <v>0.9318468599378481</v>
      </c>
      <c r="AH80" s="40">
        <f ca="1"/>
        <v>-0.2250639446240783</v>
      </c>
      <c r="AI80" s="40">
        <f ca="1"/>
        <v>0.44078369106209131</v>
      </c>
      <c r="AJ80" s="41"/>
      <c r="AK80" s="42">
        <f t="shared" ca="1" si="6"/>
        <v>0.3486201818355954</v>
      </c>
      <c r="AL80" s="42">
        <f t="shared" ca="1" si="6"/>
        <v>0.2556878405869481</v>
      </c>
      <c r="AM80" s="42">
        <f t="shared" ca="1" si="6"/>
        <v>-6.3145793742898568E-3</v>
      </c>
      <c r="AN80" s="42">
        <f t="shared" ca="1" si="6"/>
        <v>0.20782727040800647</v>
      </c>
    </row>
    <row r="81" spans="22:40">
      <c r="V81" s="40">
        <f t="shared" ca="1" si="7"/>
        <v>0.54343450297785045</v>
      </c>
      <c r="W81" s="40">
        <f t="shared" ca="1" si="7"/>
        <v>0.67650952292233435</v>
      </c>
      <c r="X81" s="40">
        <f t="shared" ca="1" si="7"/>
        <v>0.35349639284831957</v>
      </c>
      <c r="Y81" s="40">
        <f t="shared" ca="1" si="7"/>
        <v>0.48428167899589547</v>
      </c>
      <c r="AA81" s="40">
        <f t="shared" ca="1" si="5"/>
        <v>0.10909014165237346</v>
      </c>
      <c r="AB81" s="40">
        <f t="shared" ca="1" si="5"/>
        <v>0.45796031312839242</v>
      </c>
      <c r="AC81" s="40">
        <f t="shared" ca="1" si="5"/>
        <v>-0.37589792163120761</v>
      </c>
      <c r="AD81" s="40">
        <f t="shared" ca="1" si="5"/>
        <v>-3.9410187222139022E-2</v>
      </c>
      <c r="AF81" s="40">
        <f t="array" aca="1" ref="AF81:AI81" ca="1">MMULT(AA81:AD81,$AQ$3:$AT$6)</f>
        <v>0.10909014165237346</v>
      </c>
      <c r="AG81" s="40">
        <f ca="1"/>
        <v>0.33397218498795561</v>
      </c>
      <c r="AH81" s="40">
        <f ca="1"/>
        <v>-9.6476112811003045E-2</v>
      </c>
      <c r="AI81" s="40">
        <f ca="1"/>
        <v>9.0946064136844418E-2</v>
      </c>
      <c r="AJ81" s="41"/>
      <c r="AK81" s="42">
        <f t="shared" ca="1" si="6"/>
        <v>9.1818028330474699E-2</v>
      </c>
      <c r="AL81" s="42">
        <f t="shared" ca="1" si="6"/>
        <v>0.13013415884747068</v>
      </c>
      <c r="AM81" s="42">
        <f t="shared" ca="1" si="6"/>
        <v>2.3003446279091302E-2</v>
      </c>
      <c r="AN81" s="42">
        <f t="shared" ca="1" si="6"/>
        <v>0.10637435859968489</v>
      </c>
    </row>
    <row r="82" spans="22:40">
      <c r="V82" s="40">
        <f t="shared" ca="1" si="7"/>
        <v>0.29635876266627126</v>
      </c>
      <c r="W82" s="40">
        <f t="shared" ca="1" si="7"/>
        <v>0.5034606935125221</v>
      </c>
      <c r="X82" s="40">
        <f t="shared" ca="1" si="7"/>
        <v>0.24105406520441897</v>
      </c>
      <c r="Y82" s="40">
        <f t="shared" ca="1" si="7"/>
        <v>8.1907103677530846E-2</v>
      </c>
      <c r="AA82" s="40">
        <f t="shared" ca="1" si="5"/>
        <v>-0.53490214451185669</v>
      </c>
      <c r="AB82" s="40">
        <f t="shared" ca="1" si="5"/>
        <v>8.6747810059429574E-3</v>
      </c>
      <c r="AC82" s="40">
        <f t="shared" ca="1" si="5"/>
        <v>-0.70291595024271247</v>
      </c>
      <c r="AD82" s="40">
        <f t="shared" ca="1" si="5"/>
        <v>-1.3923573681844592</v>
      </c>
      <c r="AF82" s="40">
        <f t="array" aca="1" ref="AF82:AI82" ca="1">MMULT(AA82:AD82,$AQ$3:$AT$6)</f>
        <v>-0.53490214451185669</v>
      </c>
      <c r="AG82" s="40">
        <f ca="1"/>
        <v>-0.45009709838205625</v>
      </c>
      <c r="AH82" s="40">
        <f ca="1"/>
        <v>-0.84903209394702017</v>
      </c>
      <c r="AI82" s="40">
        <f ca="1"/>
        <v>-1.347064501811619</v>
      </c>
      <c r="AJ82" s="41"/>
      <c r="AK82" s="42">
        <f t="shared" ca="1" si="6"/>
        <v>-3.698042890237134E-2</v>
      </c>
      <c r="AL82" s="42">
        <f t="shared" ca="1" si="6"/>
        <v>-3.4520390660231812E-2</v>
      </c>
      <c r="AM82" s="42">
        <f t="shared" ca="1" si="6"/>
        <v>-0.14857931741992059</v>
      </c>
      <c r="AN82" s="42">
        <f t="shared" ca="1" si="6"/>
        <v>-0.31064870552536944</v>
      </c>
    </row>
    <row r="83" spans="22:40">
      <c r="V83" s="40">
        <f t="shared" ca="1" si="7"/>
        <v>0.35162349992901865</v>
      </c>
      <c r="W83" s="40">
        <f t="shared" ca="1" si="7"/>
        <v>0.47147746364530962</v>
      </c>
      <c r="X83" s="40">
        <f t="shared" ca="1" si="7"/>
        <v>0.18478602162510605</v>
      </c>
      <c r="Y83" s="40">
        <f t="shared" ca="1" si="7"/>
        <v>0.11708177426542998</v>
      </c>
      <c r="AA83" s="40">
        <f t="shared" ca="1" si="5"/>
        <v>-0.3809410386335878</v>
      </c>
      <c r="AB83" s="40">
        <f t="shared" ca="1" si="5"/>
        <v>-7.1556414513873845E-2</v>
      </c>
      <c r="AC83" s="40">
        <f t="shared" ca="1" si="5"/>
        <v>-0.89727528113059574</v>
      </c>
      <c r="AD83" s="40">
        <f t="shared" ca="1" si="5"/>
        <v>-1.189701975840733</v>
      </c>
      <c r="AF83" s="40">
        <f t="array" aca="1" ref="AF83:AI83" ca="1">MMULT(AA83:AD83,$AQ$3:$AT$6)</f>
        <v>-0.3809410386335878</v>
      </c>
      <c r="AG83" s="40">
        <f ca="1"/>
        <v>-0.36149456319423867</v>
      </c>
      <c r="AH83" s="40">
        <f ca="1"/>
        <v>-0.92463489420886535</v>
      </c>
      <c r="AI83" s="40">
        <f ca="1"/>
        <v>-1.1639110614089772</v>
      </c>
      <c r="AJ83" s="41"/>
      <c r="AK83" s="42">
        <f t="shared" ca="1" si="6"/>
        <v>-6.1882077267175623E-3</v>
      </c>
      <c r="AL83" s="42">
        <f t="shared" ca="1" si="6"/>
        <v>-1.5913858270790116E-2</v>
      </c>
      <c r="AM83" s="42">
        <f t="shared" ca="1" si="6"/>
        <v>-0.1658167558796213</v>
      </c>
      <c r="AN83" s="42">
        <f t="shared" ca="1" si="6"/>
        <v>-0.25753420780860331</v>
      </c>
    </row>
    <row r="84" spans="22:40">
      <c r="V84" s="40">
        <f t="shared" ca="1" si="7"/>
        <v>0.93693206363763981</v>
      </c>
      <c r="W84" s="40">
        <f t="shared" ca="1" si="7"/>
        <v>0.61967249367251842</v>
      </c>
      <c r="X84" s="40">
        <f t="shared" ca="1" si="7"/>
        <v>0.44105697353782014</v>
      </c>
      <c r="Y84" s="40">
        <f t="shared" ca="1" si="7"/>
        <v>0.97978154907955484</v>
      </c>
      <c r="AA84" s="40">
        <f t="shared" ca="1" si="5"/>
        <v>1.5295188378038718</v>
      </c>
      <c r="AB84" s="40">
        <f t="shared" ca="1" si="5"/>
        <v>0.30462075237979103</v>
      </c>
      <c r="AC84" s="40">
        <f t="shared" ca="1" si="5"/>
        <v>-0.14828994915771404</v>
      </c>
      <c r="AD84" s="40">
        <f t="shared" ca="1" si="5"/>
        <v>2.0492579121765129</v>
      </c>
      <c r="AF84" s="40">
        <f t="array" aca="1" ref="AF84:AI84" ca="1">MMULT(AA84:AD84,$AQ$3:$AT$6)</f>
        <v>1.5295188378038718</v>
      </c>
      <c r="AG84" s="40">
        <f ca="1"/>
        <v>1.4605599507836395</v>
      </c>
      <c r="AH84" s="40">
        <f ca="1"/>
        <v>0.88677409835441501</v>
      </c>
      <c r="AI84" s="40">
        <f ca="1"/>
        <v>2.4014433931699548</v>
      </c>
      <c r="AJ84" s="41"/>
      <c r="AK84" s="42">
        <f t="shared" ca="1" si="6"/>
        <v>0.37590376756077437</v>
      </c>
      <c r="AL84" s="42">
        <f t="shared" ca="1" si="6"/>
        <v>0.3667175896645643</v>
      </c>
      <c r="AM84" s="42">
        <f t="shared" ca="1" si="6"/>
        <v>0.24718449442480661</v>
      </c>
      <c r="AN84" s="42">
        <f t="shared" ca="1" si="6"/>
        <v>0.77641858401928676</v>
      </c>
    </row>
    <row r="85" spans="22:40">
      <c r="V85" s="40">
        <f t="shared" ca="1" si="7"/>
        <v>0.76112125945600062</v>
      </c>
      <c r="W85" s="40">
        <f t="shared" ca="1" si="7"/>
        <v>0.27058001536853282</v>
      </c>
      <c r="X85" s="40">
        <f t="shared" ca="1" si="7"/>
        <v>0.78138649600271282</v>
      </c>
      <c r="Y85" s="40">
        <f t="shared" ca="1" si="7"/>
        <v>0.87251424477599571</v>
      </c>
      <c r="AA85" s="40">
        <f t="shared" ca="1" si="5"/>
        <v>0.70991397918130328</v>
      </c>
      <c r="AB85" s="40">
        <f t="shared" ca="1" si="5"/>
        <v>-0.61105974139408947</v>
      </c>
      <c r="AC85" s="40">
        <f t="shared" ca="1" si="5"/>
        <v>0.77688434546586482</v>
      </c>
      <c r="AD85" s="40">
        <f t="shared" ca="1" si="5"/>
        <v>1.1383568351882944</v>
      </c>
      <c r="AF85" s="40">
        <f t="array" aca="1" ref="AF85:AI85" ca="1">MMULT(AA85:AD85,$AQ$3:$AT$6)</f>
        <v>0.70991397918130328</v>
      </c>
      <c r="AG85" s="40">
        <f ca="1"/>
        <v>0.28153118942231459</v>
      </c>
      <c r="AH85" s="40">
        <f ca="1"/>
        <v>0.84976082691307986</v>
      </c>
      <c r="AI85" s="40">
        <f ca="1"/>
        <v>1.2143661590976389</v>
      </c>
      <c r="AJ85" s="41"/>
      <c r="AK85" s="42">
        <f t="shared" ca="1" si="6"/>
        <v>0.21198279583626067</v>
      </c>
      <c r="AL85" s="42">
        <f t="shared" ca="1" si="6"/>
        <v>0.11912154977868605</v>
      </c>
      <c r="AM85" s="42">
        <f t="shared" ca="1" si="6"/>
        <v>0.23874546853618223</v>
      </c>
      <c r="AN85" s="42">
        <f t="shared" ca="1" si="6"/>
        <v>0.43216618613831526</v>
      </c>
    </row>
    <row r="86" spans="22:40">
      <c r="V86" s="40">
        <f t="shared" ca="1" si="7"/>
        <v>0.79230410311635813</v>
      </c>
      <c r="W86" s="40">
        <f t="shared" ca="1" si="7"/>
        <v>0.50031015271476775</v>
      </c>
      <c r="X86" s="40">
        <f t="shared" ca="1" si="7"/>
        <v>0.32190928100641425</v>
      </c>
      <c r="Y86" s="40">
        <f t="shared" ca="1" si="7"/>
        <v>0.50891553664308642</v>
      </c>
      <c r="AA86" s="40">
        <f t="shared" ca="1" si="5"/>
        <v>0.81444198674736468</v>
      </c>
      <c r="AB86" s="40">
        <f t="shared" ca="1" si="5"/>
        <v>7.7743764260549515E-4</v>
      </c>
      <c r="AC86" s="40">
        <f t="shared" ca="1" si="5"/>
        <v>-0.46236643939140615</v>
      </c>
      <c r="AD86" s="40">
        <f t="shared" ca="1" si="5"/>
        <v>2.2349796764215519E-2</v>
      </c>
      <c r="AF86" s="40">
        <f t="array" aca="1" ref="AF86:AI86" ca="1">MMULT(AA86:AD86,$AQ$3:$AT$6)</f>
        <v>0.81444198674736468</v>
      </c>
      <c r="AG86" s="40">
        <f ca="1"/>
        <v>0.69268522942610622</v>
      </c>
      <c r="AH86" s="40">
        <f ca="1"/>
        <v>0.13998595921741608</v>
      </c>
      <c r="AI86" s="40">
        <f ca="1"/>
        <v>0.54859747500023603</v>
      </c>
      <c r="AJ86" s="41"/>
      <c r="AK86" s="42">
        <f t="shared" ca="1" si="6"/>
        <v>0.23288839734947295</v>
      </c>
      <c r="AL86" s="42">
        <f t="shared" ca="1" si="6"/>
        <v>0.2054638981794823</v>
      </c>
      <c r="AM86" s="42">
        <f t="shared" ca="1" si="6"/>
        <v>7.6916798701570865E-2</v>
      </c>
      <c r="AN86" s="42">
        <f t="shared" ca="1" si="6"/>
        <v>0.23909326775006845</v>
      </c>
    </row>
    <row r="87" spans="22:40">
      <c r="V87" s="40">
        <f t="shared" ca="1" si="7"/>
        <v>0.98857079592412567</v>
      </c>
      <c r="W87" s="40">
        <f t="shared" ca="1" si="7"/>
        <v>0.368701323465908</v>
      </c>
      <c r="X87" s="40">
        <f t="shared" ca="1" si="7"/>
        <v>0.13722130032009483</v>
      </c>
      <c r="Y87" s="40">
        <f t="shared" ca="1" si="7"/>
        <v>0.65470362266048787</v>
      </c>
      <c r="AA87" s="40">
        <f t="shared" ca="1" si="5"/>
        <v>2.2757928957727187</v>
      </c>
      <c r="AB87" s="40">
        <f t="shared" ca="1" si="5"/>
        <v>-0.33529489148830333</v>
      </c>
      <c r="AC87" s="40">
        <f t="shared" ca="1" si="5"/>
        <v>-1.0928888585508747</v>
      </c>
      <c r="AD87" s="40">
        <f t="shared" ca="1" si="5"/>
        <v>0.3980507800987339</v>
      </c>
      <c r="AF87" s="40">
        <f t="array" aca="1" ref="AF87:AI87" ca="1">MMULT(AA87:AD87,$AQ$3:$AT$6)</f>
        <v>2.2757928957727187</v>
      </c>
      <c r="AG87" s="40">
        <f ca="1"/>
        <v>1.7577964173157561</v>
      </c>
      <c r="AH87" s="40">
        <f ca="1"/>
        <v>0.45170991828323026</v>
      </c>
      <c r="AI87" s="40">
        <f ca="1"/>
        <v>1.6924315598360922</v>
      </c>
      <c r="AJ87" s="41"/>
      <c r="AK87" s="42">
        <f t="shared" ca="1" si="6"/>
        <v>0.52515857915454378</v>
      </c>
      <c r="AL87" s="42">
        <f t="shared" ca="1" si="6"/>
        <v>0.42913724763630878</v>
      </c>
      <c r="AM87" s="42">
        <f t="shared" ca="1" si="6"/>
        <v>0.1479898613685765</v>
      </c>
      <c r="AN87" s="42">
        <f t="shared" ca="1" si="6"/>
        <v>0.57080515235246665</v>
      </c>
    </row>
    <row r="88" spans="22:40">
      <c r="V88" s="40">
        <f t="shared" ca="1" si="7"/>
        <v>0.36981977123152132</v>
      </c>
      <c r="W88" s="40">
        <f t="shared" ca="1" si="7"/>
        <v>3.9748864992134592E-2</v>
      </c>
      <c r="X88" s="40">
        <f t="shared" ca="1" si="7"/>
        <v>0.66990264181031589</v>
      </c>
      <c r="Y88" s="40">
        <f t="shared" ca="1" si="7"/>
        <v>7.2575216573322554E-2</v>
      </c>
      <c r="AA88" s="40">
        <f t="shared" ca="1" si="5"/>
        <v>-0.33233072417504339</v>
      </c>
      <c r="AB88" s="40">
        <f t="shared" ca="1" si="5"/>
        <v>-1.7536078209627604</v>
      </c>
      <c r="AC88" s="40">
        <f t="shared" ca="1" si="5"/>
        <v>0.43964434673328062</v>
      </c>
      <c r="AD88" s="40">
        <f t="shared" ca="1" si="5"/>
        <v>-1.4568766480073039</v>
      </c>
      <c r="AF88" s="40">
        <f t="array" aca="1" ref="AF88:AI88" ca="1">MMULT(AA88:AD88,$AQ$3:$AT$6)</f>
        <v>-0.33233072417504339</v>
      </c>
      <c r="AG88" s="40">
        <f ca="1"/>
        <v>-1.2062513565466979</v>
      </c>
      <c r="AH88" s="40">
        <f ca="1"/>
        <v>-0.33370414561822737</v>
      </c>
      <c r="AI88" s="40">
        <f ca="1"/>
        <v>-1.4055932428281634</v>
      </c>
      <c r="AJ88" s="41"/>
      <c r="AK88" s="42">
        <f t="shared" ca="1" si="6"/>
        <v>3.5338551649913286E-3</v>
      </c>
      <c r="AL88" s="42">
        <f t="shared" ca="1" si="6"/>
        <v>-0.19331278487480658</v>
      </c>
      <c r="AM88" s="42">
        <f t="shared" ca="1" si="6"/>
        <v>-3.108454520095584E-2</v>
      </c>
      <c r="AN88" s="42">
        <f t="shared" ca="1" si="6"/>
        <v>-0.32762204042016735</v>
      </c>
    </row>
    <row r="89" spans="22:40">
      <c r="V89" s="40">
        <f t="shared" ca="1" si="7"/>
        <v>0.71700311304742204</v>
      </c>
      <c r="W89" s="40">
        <f t="shared" ca="1" si="7"/>
        <v>1.8464723747323442E-3</v>
      </c>
      <c r="X89" s="40">
        <f t="shared" ca="1" si="7"/>
        <v>0.52949813245224586</v>
      </c>
      <c r="Y89" s="40">
        <f t="shared" ca="1" si="7"/>
        <v>0.4999994675921593</v>
      </c>
      <c r="AA89" s="40">
        <f t="shared" ca="1" si="5"/>
        <v>0.57396161903321974</v>
      </c>
      <c r="AB89" s="40">
        <f t="shared" ca="1" si="5"/>
        <v>-2.9032646035059795</v>
      </c>
      <c r="AC89" s="40">
        <f t="shared" ca="1" si="5"/>
        <v>7.4008357602316971E-2</v>
      </c>
      <c r="AD89" s="40">
        <f t="shared" ca="1" si="5"/>
        <v>-1.3345485471422407E-6</v>
      </c>
      <c r="AF89" s="40">
        <f t="array" aca="1" ref="AF89:AI89" ca="1">MMULT(AA89:AD89,$AQ$3:$AT$6)</f>
        <v>0.57396161903321974</v>
      </c>
      <c r="AG89" s="40">
        <f ca="1"/>
        <v>-1.041522154594378</v>
      </c>
      <c r="AH89" s="40">
        <f ca="1"/>
        <v>-0.37136276912400856</v>
      </c>
      <c r="AI89" s="40">
        <f ca="1"/>
        <v>-0.17869300907487634</v>
      </c>
      <c r="AJ89" s="41"/>
      <c r="AK89" s="42">
        <f t="shared" ca="1" si="6"/>
        <v>0.18479232380664395</v>
      </c>
      <c r="AL89" s="42">
        <f t="shared" ca="1" si="6"/>
        <v>-0.15871965246481937</v>
      </c>
      <c r="AM89" s="42">
        <f t="shared" ca="1" si="6"/>
        <v>-3.9670711360273961E-2</v>
      </c>
      <c r="AN89" s="42">
        <f t="shared" ca="1" si="6"/>
        <v>2.8179027368285869E-2</v>
      </c>
    </row>
    <row r="90" spans="22:40">
      <c r="V90" s="40">
        <f t="shared" ca="1" si="7"/>
        <v>0.20606362605221273</v>
      </c>
      <c r="W90" s="40">
        <f t="shared" ca="1" si="7"/>
        <v>0.37569162503223841</v>
      </c>
      <c r="X90" s="40">
        <f t="shared" ca="1" si="7"/>
        <v>0.54918083991257238</v>
      </c>
      <c r="Y90" s="40">
        <f t="shared" ca="1" si="7"/>
        <v>0.35858716832155568</v>
      </c>
      <c r="AA90" s="40">
        <f t="shared" ca="1" si="5"/>
        <v>-0.82015587616052044</v>
      </c>
      <c r="AB90" s="40">
        <f t="shared" ca="1" si="5"/>
        <v>-0.31681596420015162</v>
      </c>
      <c r="AC90" s="40">
        <f t="shared" ca="1" si="5"/>
        <v>0.1235920086137731</v>
      </c>
      <c r="AD90" s="40">
        <f t="shared" ca="1" si="5"/>
        <v>-0.36223779720635674</v>
      </c>
      <c r="AF90" s="40">
        <f t="array" aca="1" ref="AF90:AI90" ca="1">MMULT(AA90:AD90,$AQ$3:$AT$6)</f>
        <v>-0.82015587616052044</v>
      </c>
      <c r="AG90" s="40">
        <f ca="1"/>
        <v>-0.86402565984589175</v>
      </c>
      <c r="AH90" s="40">
        <f ca="1"/>
        <v>-0.48303359092052311</v>
      </c>
      <c r="AI90" s="40">
        <f ca="1"/>
        <v>-0.88162698236988679</v>
      </c>
      <c r="AJ90" s="41"/>
      <c r="AK90" s="42">
        <f t="shared" ca="1" si="6"/>
        <v>-9.4031175232104081E-2</v>
      </c>
      <c r="AL90" s="42">
        <f t="shared" ca="1" si="6"/>
        <v>-0.12144538856763726</v>
      </c>
      <c r="AM90" s="42">
        <f t="shared" ca="1" si="6"/>
        <v>-6.5131658729879277E-2</v>
      </c>
      <c r="AN90" s="42">
        <f t="shared" ca="1" si="6"/>
        <v>-0.17567182488726713</v>
      </c>
    </row>
    <row r="91" spans="22:40">
      <c r="V91" s="40">
        <f t="shared" ca="1" si="7"/>
        <v>0.19953485604351695</v>
      </c>
      <c r="W91" s="40">
        <f t="shared" ca="1" si="7"/>
        <v>0.43597989108940494</v>
      </c>
      <c r="X91" s="40">
        <f t="shared" ca="1" si="7"/>
        <v>0.78836585400687975</v>
      </c>
      <c r="Y91" s="40">
        <f t="shared" ca="1" si="7"/>
        <v>0.24274157394502083</v>
      </c>
      <c r="AA91" s="40">
        <f t="shared" ca="1" si="5"/>
        <v>-0.84328385141308737</v>
      </c>
      <c r="AB91" s="40">
        <f t="shared" ca="1" si="5"/>
        <v>-0.16116965279308851</v>
      </c>
      <c r="AC91" s="40">
        <f t="shared" ca="1" si="5"/>
        <v>0.80076398579839558</v>
      </c>
      <c r="AD91" s="40">
        <f t="shared" ca="1" si="5"/>
        <v>-0.69751085602786767</v>
      </c>
      <c r="AF91" s="40">
        <f t="array" aca="1" ref="AF91:AI91" ca="1">MMULT(AA91:AD91,$AQ$3:$AT$6)</f>
        <v>-0.84328385141308737</v>
      </c>
      <c r="AG91" s="40">
        <f ca="1"/>
        <v>-0.80169265656589805</v>
      </c>
      <c r="AH91" s="40">
        <f ca="1"/>
        <v>5.5425582609913593E-2</v>
      </c>
      <c r="AI91" s="40">
        <f ca="1"/>
        <v>-0.93934735217787291</v>
      </c>
      <c r="AJ91" s="41"/>
      <c r="AK91" s="42">
        <f t="shared" ca="1" si="6"/>
        <v>-9.865677028261749E-2</v>
      </c>
      <c r="AL91" s="42">
        <f t="shared" ca="1" si="6"/>
        <v>-0.10835545787883857</v>
      </c>
      <c r="AM91" s="42">
        <f t="shared" ca="1" si="6"/>
        <v>5.7637032835060296E-2</v>
      </c>
      <c r="AN91" s="42">
        <f t="shared" ca="1" si="6"/>
        <v>-0.19241073213158311</v>
      </c>
    </row>
    <row r="92" spans="22:40">
      <c r="V92" s="40">
        <f t="shared" ca="1" si="7"/>
        <v>0.11469088989356147</v>
      </c>
      <c r="W92" s="40">
        <f t="shared" ca="1" si="7"/>
        <v>0.35412292086754127</v>
      </c>
      <c r="X92" s="40">
        <f t="shared" ca="1" si="7"/>
        <v>0.13903497751714489</v>
      </c>
      <c r="Y92" s="40">
        <f t="shared" ca="1" si="7"/>
        <v>0.14176011328118321</v>
      </c>
      <c r="AA92" s="40">
        <f t="shared" ca="1" si="5"/>
        <v>-1.2019528929247252</v>
      </c>
      <c r="AB92" s="40">
        <f t="shared" ca="1" si="5"/>
        <v>-0.37421301499282478</v>
      </c>
      <c r="AC92" s="40">
        <f t="shared" ca="1" si="5"/>
        <v>-1.0846652252475468</v>
      </c>
      <c r="AD92" s="40">
        <f t="shared" ref="AD92:AD153" ca="1" si="8">NORMSINV(Y92)</f>
        <v>-1.0724449521066661</v>
      </c>
      <c r="AF92" s="40">
        <f t="array" aca="1" ref="AF92:AI92" ca="1">MMULT(AA92:AD92,$AQ$3:$AT$6)</f>
        <v>-1.2019528929247252</v>
      </c>
      <c r="AG92" s="40">
        <f ca="1"/>
        <v>-1.2187888967747911</v>
      </c>
      <c r="AH92" s="40">
        <f ca="1"/>
        <v>-1.6390753289273143</v>
      </c>
      <c r="AI92" s="40">
        <f ca="1"/>
        <v>-1.8186147047872367</v>
      </c>
      <c r="AJ92" s="41"/>
      <c r="AK92" s="42">
        <f t="shared" ca="1" si="6"/>
        <v>-0.17039057858494505</v>
      </c>
      <c r="AL92" s="42">
        <f t="shared" ca="1" si="6"/>
        <v>-0.1959456683227061</v>
      </c>
      <c r="AM92" s="42">
        <f t="shared" ca="1" si="6"/>
        <v>-0.32870917499542768</v>
      </c>
      <c r="AN92" s="42">
        <f t="shared" ref="AN92:AN153" ca="1" si="9">E$5+AI92*E$6</f>
        <v>-0.44739826438829861</v>
      </c>
    </row>
    <row r="93" spans="22:40">
      <c r="V93" s="40">
        <f t="shared" ca="1" si="7"/>
        <v>0.33559814647583708</v>
      </c>
      <c r="W93" s="40">
        <f t="shared" ca="1" si="7"/>
        <v>0.61719345261843828</v>
      </c>
      <c r="X93" s="40">
        <f t="shared" ca="1" si="7"/>
        <v>0.39873152009670576</v>
      </c>
      <c r="Y93" s="40">
        <f t="shared" ca="1" si="7"/>
        <v>0.98430467279443412</v>
      </c>
      <c r="AA93" s="40">
        <f t="shared" ref="AA93:AC153" ca="1" si="10">NORMSINV(V93)</f>
        <v>-0.42450673723809867</v>
      </c>
      <c r="AB93" s="40">
        <f t="shared" ca="1" si="10"/>
        <v>0.29811801189569115</v>
      </c>
      <c r="AC93" s="40">
        <f t="shared" ca="1" si="10"/>
        <v>-0.25663177913965413</v>
      </c>
      <c r="AD93" s="40">
        <f t="shared" ca="1" si="8"/>
        <v>2.152085075188126</v>
      </c>
      <c r="AF93" s="40">
        <f t="array" aca="1" ref="AF93:AI93" ca="1">MMULT(AA93:AD93,$AQ$3:$AT$6)</f>
        <v>-0.42450673723809867</v>
      </c>
      <c r="AG93" s="40">
        <f ca="1"/>
        <v>-0.20378731911129205</v>
      </c>
      <c r="AH93" s="40">
        <f ca="1"/>
        <v>-0.36912046944100801</v>
      </c>
      <c r="AI93" s="40">
        <f ca="1"/>
        <v>0.95558851454996852</v>
      </c>
      <c r="AJ93" s="41"/>
      <c r="AK93" s="42">
        <f t="shared" ref="AK93:AM153" ca="1" si="11">B$5+AF93*B$6</f>
        <v>-1.4901347447619728E-2</v>
      </c>
      <c r="AL93" s="42">
        <f t="shared" ca="1" si="11"/>
        <v>1.720466298662867E-2</v>
      </c>
      <c r="AM93" s="42">
        <f t="shared" ca="1" si="11"/>
        <v>-3.9159467032549827E-2</v>
      </c>
      <c r="AN93" s="42">
        <f t="shared" ca="1" si="9"/>
        <v>0.35712066921949087</v>
      </c>
    </row>
    <row r="94" spans="22:40">
      <c r="V94" s="40">
        <f t="shared" ca="1" si="7"/>
        <v>0.34010169183065198</v>
      </c>
      <c r="W94" s="40">
        <f t="shared" ca="1" si="7"/>
        <v>0.13616609026004045</v>
      </c>
      <c r="X94" s="40">
        <f t="shared" ca="1" si="7"/>
        <v>0.85637383904558362</v>
      </c>
      <c r="Y94" s="40">
        <f t="shared" ca="1" si="7"/>
        <v>7.0688605986833242E-2</v>
      </c>
      <c r="AA94" s="40">
        <f t="shared" ca="1" si="10"/>
        <v>-0.41218560994148168</v>
      </c>
      <c r="AB94" s="40">
        <f t="shared" ca="1" si="10"/>
        <v>-1.0977076218281356</v>
      </c>
      <c r="AC94" s="40">
        <f t="shared" ca="1" si="10"/>
        <v>1.0641686151628156</v>
      </c>
      <c r="AD94" s="40">
        <f t="shared" ca="1" si="8"/>
        <v>-1.4706817203877649</v>
      </c>
      <c r="AF94" s="40">
        <f t="array" aca="1" ref="AF94:AI94" ca="1">MMULT(AA94:AD94,$AQ$3:$AT$6)</f>
        <v>-0.41218560994148168</v>
      </c>
      <c r="AG94" s="40">
        <f ca="1"/>
        <v>-0.92861113972269216</v>
      </c>
      <c r="AH94" s="40">
        <f ca="1"/>
        <v>0.26394232099337611</v>
      </c>
      <c r="AI94" s="40">
        <f ca="1"/>
        <v>-1.219459741172231</v>
      </c>
      <c r="AJ94" s="41"/>
      <c r="AK94" s="42">
        <f t="shared" ca="1" si="11"/>
        <v>-1.2437121988296329E-2</v>
      </c>
      <c r="AL94" s="42">
        <f t="shared" ca="1" si="11"/>
        <v>-0.13500833934176534</v>
      </c>
      <c r="AM94" s="42">
        <f t="shared" ca="1" si="11"/>
        <v>0.10517884918648976</v>
      </c>
      <c r="AN94" s="42">
        <f t="shared" ca="1" si="9"/>
        <v>-0.27364332493994697</v>
      </c>
    </row>
    <row r="95" spans="22:40">
      <c r="V95" s="40">
        <f t="shared" ca="1" si="7"/>
        <v>0.97795202897871714</v>
      </c>
      <c r="W95" s="40">
        <f t="shared" ca="1" si="7"/>
        <v>0.24680065898203141</v>
      </c>
      <c r="X95" s="40">
        <f t="shared" ca="1" si="7"/>
        <v>0.36507190473324636</v>
      </c>
      <c r="Y95" s="40">
        <f t="shared" ca="1" si="7"/>
        <v>0.31778407306979195</v>
      </c>
      <c r="AA95" s="40">
        <f t="shared" ca="1" si="10"/>
        <v>2.0131776649448274</v>
      </c>
      <c r="AB95" s="40">
        <f t="shared" ca="1" si="10"/>
        <v>-0.6845921563878915</v>
      </c>
      <c r="AC95" s="40">
        <f t="shared" ca="1" si="10"/>
        <v>-0.34493423901472087</v>
      </c>
      <c r="AD95" s="40">
        <f t="shared" ca="1" si="8"/>
        <v>-0.47390430924687099</v>
      </c>
      <c r="AF95" s="40">
        <f t="array" aca="1" ref="AF95:AI95" ca="1">MMULT(AA95:AD95,$AQ$3:$AT$6)</f>
        <v>2.0131776649448274</v>
      </c>
      <c r="AG95" s="40">
        <f ca="1"/>
        <v>1.3505697191220212</v>
      </c>
      <c r="AH95" s="40">
        <f ca="1"/>
        <v>0.76569094611174937</v>
      </c>
      <c r="AI95" s="40">
        <f ca="1"/>
        <v>1.0419848584555054</v>
      </c>
      <c r="AJ95" s="41"/>
      <c r="AK95" s="42">
        <f t="shared" ca="1" si="11"/>
        <v>0.47263553298896549</v>
      </c>
      <c r="AL95" s="42">
        <f t="shared" ca="1" si="11"/>
        <v>0.34361964101562442</v>
      </c>
      <c r="AM95" s="42">
        <f t="shared" ca="1" si="11"/>
        <v>0.21957753571347888</v>
      </c>
      <c r="AN95" s="42">
        <f t="shared" ca="1" si="9"/>
        <v>0.38217560895209657</v>
      </c>
    </row>
    <row r="96" spans="22:40">
      <c r="V96" s="40">
        <f t="shared" ca="1" si="7"/>
        <v>0.10627872689926243</v>
      </c>
      <c r="W96" s="40">
        <f t="shared" ca="1" si="7"/>
        <v>0.16056790082769334</v>
      </c>
      <c r="X96" s="40">
        <f t="shared" ca="1" si="7"/>
        <v>0.32809618628151604</v>
      </c>
      <c r="Y96" s="40">
        <f t="shared" ca="1" si="7"/>
        <v>0.35020214840718622</v>
      </c>
      <c r="AA96" s="40">
        <f t="shared" ca="1" si="10"/>
        <v>-1.2465638770708924</v>
      </c>
      <c r="AB96" s="40">
        <f t="shared" ca="1" si="10"/>
        <v>-0.99212653957137242</v>
      </c>
      <c r="AC96" s="40">
        <f t="shared" ca="1" si="10"/>
        <v>-0.44517627232258339</v>
      </c>
      <c r="AD96" s="40">
        <f t="shared" ca="1" si="8"/>
        <v>-0.384774765250956</v>
      </c>
      <c r="AF96" s="40">
        <f t="array" aca="1" ref="AF96:AI96" ca="1">MMULT(AA96:AD96,$AQ$3:$AT$6)</f>
        <v>-1.2465638770708924</v>
      </c>
      <c r="AG96" s="40">
        <f ca="1"/>
        <v>-1.582214380507255</v>
      </c>
      <c r="AH96" s="40">
        <f ca="1"/>
        <v>-1.347524818641499</v>
      </c>
      <c r="AI96" s="40">
        <f ca="1"/>
        <v>-1.4679151367653449</v>
      </c>
      <c r="AJ96" s="41"/>
      <c r="AK96" s="42">
        <f t="shared" ca="1" si="11"/>
        <v>-0.1793127754141785</v>
      </c>
      <c r="AL96" s="42">
        <f t="shared" ca="1" si="11"/>
        <v>-0.27226501990652358</v>
      </c>
      <c r="AM96" s="42">
        <f t="shared" ca="1" si="11"/>
        <v>-0.26223565865026177</v>
      </c>
      <c r="AN96" s="42">
        <f t="shared" ca="1" si="9"/>
        <v>-0.34569538966194996</v>
      </c>
    </row>
    <row r="97" spans="22:40">
      <c r="V97" s="40">
        <f t="shared" ca="1" si="7"/>
        <v>0.48689982853879621</v>
      </c>
      <c r="W97" s="40">
        <f t="shared" ca="1" si="7"/>
        <v>4.1284672977611292E-2</v>
      </c>
      <c r="X97" s="40">
        <f t="shared" ca="1" si="7"/>
        <v>0.17342059081114147</v>
      </c>
      <c r="Y97" s="40">
        <f t="shared" ca="1" si="7"/>
        <v>0.21669961580884267</v>
      </c>
      <c r="AA97" s="40">
        <f t="shared" ca="1" si="10"/>
        <v>-3.2843163739808827E-2</v>
      </c>
      <c r="AB97" s="40">
        <f t="shared" ca="1" si="10"/>
        <v>-1.7359688308261578</v>
      </c>
      <c r="AC97" s="40">
        <f t="shared" ca="1" si="10"/>
        <v>-0.94073401772102005</v>
      </c>
      <c r="AD97" s="40">
        <f t="shared" ca="1" si="8"/>
        <v>-0.78338811779276896</v>
      </c>
      <c r="AF97" s="40">
        <f t="array" aca="1" ref="AF97:AI97" ca="1">MMULT(AA97:AD97,$AQ$3:$AT$6)</f>
        <v>-3.2843163739808827E-2</v>
      </c>
      <c r="AG97" s="40">
        <f ca="1"/>
        <v>-0.94239501554528715</v>
      </c>
      <c r="AH97" s="40">
        <f ca="1"/>
        <v>-1.1909099394015354</v>
      </c>
      <c r="AI97" s="40">
        <f ca="1"/>
        <v>-1.0294992843287183</v>
      </c>
      <c r="AJ97" s="41"/>
      <c r="AK97" s="42">
        <f t="shared" ca="1" si="11"/>
        <v>6.343136725203824E-2</v>
      </c>
      <c r="AL97" s="42">
        <f t="shared" ca="1" si="11"/>
        <v>-0.1379029532645103</v>
      </c>
      <c r="AM97" s="42">
        <f t="shared" ca="1" si="11"/>
        <v>-0.22652746618355013</v>
      </c>
      <c r="AN97" s="42">
        <f t="shared" ca="1" si="9"/>
        <v>-0.21855479245532827</v>
      </c>
    </row>
    <row r="98" spans="22:40">
      <c r="V98" s="40">
        <f t="shared" ca="1" si="7"/>
        <v>0.43847403472277402</v>
      </c>
      <c r="W98" s="40">
        <f t="shared" ca="1" si="7"/>
        <v>0.33996498420187693</v>
      </c>
      <c r="X98" s="40">
        <f t="shared" ca="1" si="7"/>
        <v>0.59863434460007647</v>
      </c>
      <c r="Y98" s="40">
        <f t="shared" ca="1" si="7"/>
        <v>0.39662770635191957</v>
      </c>
      <c r="AA98" s="40">
        <f t="shared" ca="1" si="10"/>
        <v>-0.1548392219370634</v>
      </c>
      <c r="AB98" s="40">
        <f t="shared" ca="1" si="10"/>
        <v>-0.4125586957650263</v>
      </c>
      <c r="AC98" s="40">
        <f t="shared" ca="1" si="10"/>
        <v>0.24981384705588142</v>
      </c>
      <c r="AD98" s="40">
        <f t="shared" ca="1" si="8"/>
        <v>-0.26208564629448938</v>
      </c>
      <c r="AF98" s="40">
        <f t="array" aca="1" ref="AF98:AI98" ca="1">MMULT(AA98:AD98,$AQ$3:$AT$6)</f>
        <v>-0.1548392219370634</v>
      </c>
      <c r="AG98" s="40">
        <f ca="1"/>
        <v>-0.34894211721194546</v>
      </c>
      <c r="AH98" s="40">
        <f ca="1"/>
        <v>-1.4045924878364563E-2</v>
      </c>
      <c r="AI98" s="40">
        <f ca="1"/>
        <v>-0.31523224935391508</v>
      </c>
      <c r="AJ98" s="41"/>
      <c r="AK98" s="42">
        <f t="shared" ca="1" si="11"/>
        <v>3.9032155612587327E-2</v>
      </c>
      <c r="AL98" s="42">
        <f t="shared" ca="1" si="11"/>
        <v>-1.3277844614508552E-2</v>
      </c>
      <c r="AM98" s="42">
        <f t="shared" ca="1" si="11"/>
        <v>4.179752912773288E-2</v>
      </c>
      <c r="AN98" s="42">
        <f t="shared" ca="1" si="9"/>
        <v>-1.1417352312635368E-2</v>
      </c>
    </row>
    <row r="99" spans="22:40">
      <c r="V99" s="40">
        <f t="shared" ca="1" si="7"/>
        <v>0.64127671692848887</v>
      </c>
      <c r="W99" s="40">
        <f t="shared" ca="1" si="7"/>
        <v>7.8619559392329119E-2</v>
      </c>
      <c r="X99" s="40">
        <f t="shared" ca="1" si="7"/>
        <v>0.26805752944567884</v>
      </c>
      <c r="Y99" s="40">
        <f t="shared" ca="1" si="7"/>
        <v>0.60572915303811792</v>
      </c>
      <c r="AA99" s="40">
        <f t="shared" ca="1" si="10"/>
        <v>0.36187349674755676</v>
      </c>
      <c r="AB99" s="40">
        <f t="shared" ca="1" si="10"/>
        <v>-1.414418304384494</v>
      </c>
      <c r="AC99" s="40">
        <f t="shared" ca="1" si="10"/>
        <v>-0.61869840812372656</v>
      </c>
      <c r="AD99" s="40">
        <f t="shared" ca="1" si="8"/>
        <v>0.26820478248907009</v>
      </c>
      <c r="AF99" s="40">
        <f t="array" aca="1" ref="AF99:AI99" ca="1">MMULT(AA99:AD99,$AQ$3:$AT$6)</f>
        <v>0.36187349674755676</v>
      </c>
      <c r="AG99" s="40">
        <f ca="1"/>
        <v>-0.43749860359918197</v>
      </c>
      <c r="AH99" s="40">
        <f ca="1"/>
        <v>-0.62562629263036817</v>
      </c>
      <c r="AI99" s="40">
        <f ca="1"/>
        <v>1.4064622655680509E-2</v>
      </c>
      <c r="AJ99" s="41"/>
      <c r="AK99" s="42">
        <f t="shared" ca="1" si="11"/>
        <v>0.14237469934951136</v>
      </c>
      <c r="AL99" s="42">
        <f t="shared" ca="1" si="11"/>
        <v>-3.1874706755828208E-2</v>
      </c>
      <c r="AM99" s="42">
        <f t="shared" ca="1" si="11"/>
        <v>-9.7642794719723938E-2</v>
      </c>
      <c r="AN99" s="42">
        <f t="shared" ca="1" si="9"/>
        <v>8.4078740570147345E-2</v>
      </c>
    </row>
    <row r="100" spans="22:40">
      <c r="V100" s="40">
        <f t="shared" ca="1" si="7"/>
        <v>0.67925611073901859</v>
      </c>
      <c r="W100" s="40">
        <f t="shared" ca="1" si="7"/>
        <v>0.35093986070356387</v>
      </c>
      <c r="X100" s="40">
        <f t="shared" ca="1" si="7"/>
        <v>0.28510939841603455</v>
      </c>
      <c r="Y100" s="40">
        <f t="shared" ca="1" si="7"/>
        <v>0.86700672406993995</v>
      </c>
      <c r="AA100" s="40">
        <f t="shared" ca="1" si="10"/>
        <v>0.46561964530010475</v>
      </c>
      <c r="AB100" s="40">
        <f t="shared" ca="1" si="10"/>
        <v>-0.3827842756055691</v>
      </c>
      <c r="AC100" s="40">
        <f t="shared" ca="1" si="10"/>
        <v>-0.56772929439917463</v>
      </c>
      <c r="AD100" s="40">
        <f t="shared" ca="1" si="8"/>
        <v>1.1123526566362405</v>
      </c>
      <c r="AF100" s="40">
        <f t="array" aca="1" ref="AF100:AI100" ca="1">MMULT(AA100:AD100,$AQ$3:$AT$6)</f>
        <v>0.46561964530010475</v>
      </c>
      <c r="AG100" s="40">
        <f ca="1"/>
        <v>0.19413256901424741</v>
      </c>
      <c r="AH100" s="40">
        <f ca="1"/>
        <v>-0.25074762701971198</v>
      </c>
      <c r="AI100" s="40">
        <f ca="1"/>
        <v>0.81966191939100896</v>
      </c>
      <c r="AJ100" s="41"/>
      <c r="AK100" s="42">
        <f t="shared" ca="1" si="11"/>
        <v>0.16312392906002096</v>
      </c>
      <c r="AL100" s="42">
        <f t="shared" ca="1" si="11"/>
        <v>0.10076783949299195</v>
      </c>
      <c r="AM100" s="42">
        <f t="shared" ca="1" si="11"/>
        <v>-1.2170458960494339E-2</v>
      </c>
      <c r="AN100" s="42">
        <f t="shared" ca="1" si="9"/>
        <v>0.31770195662339257</v>
      </c>
    </row>
    <row r="101" spans="22:40">
      <c r="V101" s="40">
        <f t="shared" ca="1" si="7"/>
        <v>0.13057928559818988</v>
      </c>
      <c r="W101" s="40">
        <f t="shared" ca="1" si="7"/>
        <v>4.8998187004800631E-3</v>
      </c>
      <c r="X101" s="40">
        <f t="shared" ca="1" si="7"/>
        <v>0.1137190725052285</v>
      </c>
      <c r="Y101" s="40">
        <f t="shared" ca="1" si="7"/>
        <v>0.97367352400575258</v>
      </c>
      <c r="AA101" s="40">
        <f t="shared" ca="1" si="10"/>
        <v>-1.1236569851861813</v>
      </c>
      <c r="AB101" s="40">
        <f t="shared" ca="1" si="10"/>
        <v>-2.5828202181613107</v>
      </c>
      <c r="AC101" s="40">
        <f t="shared" ca="1" si="10"/>
        <v>-1.2069844176489561</v>
      </c>
      <c r="AD101" s="40">
        <f t="shared" ca="1" si="8"/>
        <v>1.9377563786219503</v>
      </c>
      <c r="AF101" s="40">
        <f t="array" aca="1" ref="AF101:AI101" ca="1">MMULT(AA101:AD101,$AQ$3:$AT$6)</f>
        <v>-1.1236569851861813</v>
      </c>
      <c r="AG101" s="40">
        <f ca="1"/>
        <v>-2.3156934136290115</v>
      </c>
      <c r="AH101" s="40">
        <f ca="1"/>
        <v>-2.2713644613764927</v>
      </c>
      <c r="AI101" s="40">
        <f ca="1"/>
        <v>-0.49662108854567832</v>
      </c>
      <c r="AJ101" s="41"/>
      <c r="AK101" s="42">
        <f t="shared" ca="1" si="11"/>
        <v>-0.15473139703723626</v>
      </c>
      <c r="AL101" s="42">
        <f t="shared" ca="1" si="11"/>
        <v>-0.42629561686209239</v>
      </c>
      <c r="AM101" s="42">
        <f t="shared" ca="1" si="11"/>
        <v>-0.47287109719384041</v>
      </c>
      <c r="AN101" s="42">
        <f t="shared" ca="1" si="9"/>
        <v>-6.4020115678246711E-2</v>
      </c>
    </row>
    <row r="102" spans="22:40">
      <c r="V102" s="40">
        <f t="shared" ca="1" si="7"/>
        <v>0.67103676303985627</v>
      </c>
      <c r="W102" s="40">
        <f t="shared" ca="1" si="7"/>
        <v>0.16167532398914963</v>
      </c>
      <c r="X102" s="40">
        <f t="shared" ca="1" si="7"/>
        <v>0.72070229364743377</v>
      </c>
      <c r="Y102" s="40">
        <f t="shared" ca="1" si="7"/>
        <v>0.90148891563675915</v>
      </c>
      <c r="AA102" s="40">
        <f t="shared" ca="1" si="10"/>
        <v>0.44277778399507467</v>
      </c>
      <c r="AB102" s="40">
        <f t="shared" ca="1" si="10"/>
        <v>-0.98759579199136749</v>
      </c>
      <c r="AC102" s="40">
        <f t="shared" ca="1" si="10"/>
        <v>0.58492906745116646</v>
      </c>
      <c r="AD102" s="40">
        <f t="shared" ca="1" si="8"/>
        <v>1.2900820579267542</v>
      </c>
      <c r="AF102" s="40">
        <f t="array" aca="1" ref="AF102:AI102" ca="1">MMULT(AA102:AD102,$AQ$3:$AT$6)</f>
        <v>0.44277778399507467</v>
      </c>
      <c r="AG102" s="40">
        <f ca="1"/>
        <v>-0.14388724921395785</v>
      </c>
      <c r="AH102" s="40">
        <f ca="1"/>
        <v>0.44456642754423992</v>
      </c>
      <c r="AI102" s="40">
        <f ca="1"/>
        <v>0.98397642059735646</v>
      </c>
      <c r="AJ102" s="41"/>
      <c r="AK102" s="42">
        <f t="shared" ca="1" si="11"/>
        <v>0.15855555679901495</v>
      </c>
      <c r="AL102" s="42">
        <f t="shared" ca="1" si="11"/>
        <v>2.9783677665068852E-2</v>
      </c>
      <c r="AM102" s="42">
        <f t="shared" ca="1" si="11"/>
        <v>0.14636114548008672</v>
      </c>
      <c r="AN102" s="42">
        <f t="shared" ca="1" si="9"/>
        <v>0.36535316197323336</v>
      </c>
    </row>
    <row r="103" spans="22:40">
      <c r="V103" s="40">
        <f t="shared" ca="1" si="7"/>
        <v>5.6212672456498192E-2</v>
      </c>
      <c r="W103" s="40">
        <f t="shared" ca="1" si="7"/>
        <v>0.49406643962177033</v>
      </c>
      <c r="X103" s="40">
        <f t="shared" ca="1" si="7"/>
        <v>0.19795106347511227</v>
      </c>
      <c r="Y103" s="40">
        <f t="shared" ca="1" si="7"/>
        <v>0.74972286951025835</v>
      </c>
      <c r="AA103" s="40">
        <f t="shared" ca="1" si="10"/>
        <v>-1.587385572397807</v>
      </c>
      <c r="AB103" s="40">
        <f t="shared" ca="1" si="10"/>
        <v>-1.4873778614349981E-2</v>
      </c>
      <c r="AC103" s="40">
        <f t="shared" ca="1" si="10"/>
        <v>-0.84896255794861086</v>
      </c>
      <c r="AD103" s="40">
        <f t="shared" ca="1" si="8"/>
        <v>0.67361791421406148</v>
      </c>
      <c r="AF103" s="40">
        <f t="array" aca="1" ref="AF103:AI103" ca="1">MMULT(AA103:AD103,$AQ$3:$AT$6)</f>
        <v>-1.587385572397807</v>
      </c>
      <c r="AG103" s="40">
        <f ca="1"/>
        <v>-1.3571129856120048</v>
      </c>
      <c r="AH103" s="40">
        <f ca="1"/>
        <v>-1.5969822739373201</v>
      </c>
      <c r="AI103" s="40">
        <f ca="1"/>
        <v>-0.96876694186572321</v>
      </c>
      <c r="AJ103" s="41"/>
      <c r="AK103" s="42">
        <f t="shared" ca="1" si="11"/>
        <v>-0.24747711447956139</v>
      </c>
      <c r="AL103" s="42">
        <f t="shared" ca="1" si="11"/>
        <v>-0.22499372697852099</v>
      </c>
      <c r="AM103" s="42">
        <f t="shared" ca="1" si="11"/>
        <v>-0.31911195845770901</v>
      </c>
      <c r="AN103" s="42">
        <f t="shared" ca="1" si="9"/>
        <v>-0.20094241314105971</v>
      </c>
    </row>
    <row r="104" spans="22:40">
      <c r="V104" s="40">
        <f t="shared" ca="1" si="7"/>
        <v>0.89446865527741115</v>
      </c>
      <c r="W104" s="40">
        <f t="shared" ca="1" si="7"/>
        <v>0.96545210261589076</v>
      </c>
      <c r="X104" s="40">
        <f t="shared" ca="1" si="7"/>
        <v>0.96715244019461799</v>
      </c>
      <c r="Y104" s="40">
        <f t="shared" ca="1" si="7"/>
        <v>0.8997406520251725</v>
      </c>
      <c r="AA104" s="40">
        <f t="shared" ca="1" si="10"/>
        <v>1.2506486589916874</v>
      </c>
      <c r="AB104" s="40">
        <f t="shared" ca="1" si="10"/>
        <v>1.8177928833912005</v>
      </c>
      <c r="AC104" s="40">
        <f t="shared" ca="1" si="10"/>
        <v>1.8404982591545684</v>
      </c>
      <c r="AD104" s="40">
        <f t="shared" ca="1" si="8"/>
        <v>1.2800751823084158</v>
      </c>
      <c r="AF104" s="40">
        <f t="array" aca="1" ref="AF104:AI104" ca="1">MMULT(AA104:AD104,$AQ$3:$AT$6)</f>
        <v>1.2506486589916874</v>
      </c>
      <c r="AG104" s="40">
        <f ca="1"/>
        <v>2.0206331808334097</v>
      </c>
      <c r="AH104" s="40">
        <f ca="1"/>
        <v>2.6222703626224093</v>
      </c>
      <c r="AI104" s="40">
        <f ca="1"/>
        <v>2.4263159700318031</v>
      </c>
      <c r="AJ104" s="41"/>
      <c r="AK104" s="42">
        <f t="shared" ca="1" si="11"/>
        <v>0.32012973179833748</v>
      </c>
      <c r="AL104" s="42">
        <f t="shared" ca="1" si="11"/>
        <v>0.48433296797501602</v>
      </c>
      <c r="AM104" s="42">
        <f t="shared" ca="1" si="11"/>
        <v>0.64287764267790937</v>
      </c>
      <c r="AN104" s="42">
        <f t="shared" ca="1" si="9"/>
        <v>0.78363163130922286</v>
      </c>
    </row>
    <row r="105" spans="22:40">
      <c r="V105" s="40">
        <f t="shared" ca="1" si="7"/>
        <v>0.74253650159956364</v>
      </c>
      <c r="W105" s="40">
        <f t="shared" ca="1" si="7"/>
        <v>0.24224443367659632</v>
      </c>
      <c r="X105" s="40">
        <f t="shared" ca="1" si="7"/>
        <v>0.1286703370500728</v>
      </c>
      <c r="Y105" s="40">
        <f t="shared" ca="1" si="7"/>
        <v>0.43212331840585039</v>
      </c>
      <c r="AA105" s="40">
        <f t="shared" ca="1" si="10"/>
        <v>0.65118511652952493</v>
      </c>
      <c r="AB105" s="40">
        <f t="shared" ca="1" si="10"/>
        <v>-0.69910107406185507</v>
      </c>
      <c r="AC105" s="40">
        <f t="shared" ca="1" si="10"/>
        <v>-1.1326990087279072</v>
      </c>
      <c r="AD105" s="40">
        <f t="shared" ca="1" si="8"/>
        <v>-0.17097091308065498</v>
      </c>
      <c r="AF105" s="40">
        <f t="array" aca="1" ref="AF105:AI105" ca="1">MMULT(AA105:AD105,$AQ$3:$AT$6)</f>
        <v>0.65118511652952493</v>
      </c>
      <c r="AG105" s="40">
        <f ca="1"/>
        <v>0.1852330063219379</v>
      </c>
      <c r="AH105" s="40">
        <f ca="1"/>
        <v>-0.64978079559202395</v>
      </c>
      <c r="AI105" s="40">
        <f ca="1"/>
        <v>3.8616814168188685E-2</v>
      </c>
      <c r="AJ105" s="41"/>
      <c r="AK105" s="42">
        <f t="shared" ca="1" si="11"/>
        <v>0.20023702330590501</v>
      </c>
      <c r="AL105" s="42">
        <f t="shared" ca="1" si="11"/>
        <v>9.8898931327606965E-2</v>
      </c>
      <c r="AM105" s="42">
        <f t="shared" ca="1" si="11"/>
        <v>-0.10315002139498146</v>
      </c>
      <c r="AN105" s="42">
        <f t="shared" ca="1" si="9"/>
        <v>9.1198876108774724E-2</v>
      </c>
    </row>
    <row r="106" spans="22:40">
      <c r="V106" s="40">
        <f t="shared" ca="1" si="7"/>
        <v>0.40131380527666416</v>
      </c>
      <c r="W106" s="40">
        <f t="shared" ca="1" si="7"/>
        <v>0.85430915200212976</v>
      </c>
      <c r="X106" s="40">
        <f t="shared" ca="1" si="7"/>
        <v>0.73992580475693104</v>
      </c>
      <c r="Y106" s="40">
        <f t="shared" ca="1" si="7"/>
        <v>0.64677024258335292</v>
      </c>
      <c r="AA106" s="40">
        <f t="shared" ca="1" si="10"/>
        <v>-0.24994793770752111</v>
      </c>
      <c r="AB106" s="40">
        <f t="shared" ca="1" si="10"/>
        <v>1.0550953992301466</v>
      </c>
      <c r="AC106" s="40">
        <f t="shared" ca="1" si="10"/>
        <v>0.64311668239371067</v>
      </c>
      <c r="AD106" s="40">
        <f t="shared" ca="1" si="8"/>
        <v>0.37661530140531857</v>
      </c>
      <c r="AF106" s="40">
        <f t="array" aca="1" ref="AF106:AI106" ca="1">MMULT(AA106:AD106,$AQ$3:$AT$6)</f>
        <v>-0.24994793770752111</v>
      </c>
      <c r="AG106" s="40">
        <f ca="1"/>
        <v>0.34335024307444484</v>
      </c>
      <c r="AH106" s="40">
        <f ca="1"/>
        <v>0.61571164147143009</v>
      </c>
      <c r="AI106" s="40">
        <f ca="1"/>
        <v>0.37521911390712825</v>
      </c>
      <c r="AJ106" s="41"/>
      <c r="AK106" s="42">
        <f t="shared" ca="1" si="11"/>
        <v>2.0010412458495781E-2</v>
      </c>
      <c r="AL106" s="42">
        <f t="shared" ca="1" si="11"/>
        <v>0.13210355104563343</v>
      </c>
      <c r="AM106" s="42">
        <f t="shared" ca="1" si="11"/>
        <v>0.18538225425548605</v>
      </c>
      <c r="AN106" s="42">
        <f t="shared" ca="1" si="9"/>
        <v>0.18881354303306719</v>
      </c>
    </row>
    <row r="107" spans="22:40">
      <c r="V107" s="40">
        <f t="shared" ca="1" si="7"/>
        <v>0.86512766764077187</v>
      </c>
      <c r="W107" s="40">
        <f t="shared" ca="1" si="7"/>
        <v>0.43931682447658615</v>
      </c>
      <c r="X107" s="40">
        <f t="shared" ca="1" si="7"/>
        <v>0.58188142438764512</v>
      </c>
      <c r="Y107" s="40">
        <f t="shared" ca="1" si="7"/>
        <v>0.52103421557192797</v>
      </c>
      <c r="AA107" s="40">
        <f t="shared" ca="1" si="10"/>
        <v>1.1036507560759719</v>
      </c>
      <c r="AB107" s="40">
        <f t="shared" ca="1" si="10"/>
        <v>-0.15270153659152655</v>
      </c>
      <c r="AC107" s="40">
        <f t="shared" ca="1" si="10"/>
        <v>0.20670897054749401</v>
      </c>
      <c r="AD107" s="40">
        <f t="shared" ca="1" si="8"/>
        <v>5.2749411824274131E-2</v>
      </c>
      <c r="AF107" s="40">
        <f t="array" aca="1" ref="AF107:AI107" ca="1">MMULT(AA107:AD107,$AQ$3:$AT$6)</f>
        <v>1.1036507560759719</v>
      </c>
      <c r="AG107" s="40">
        <f ca="1"/>
        <v>0.85766261681173117</v>
      </c>
      <c r="AH107" s="40">
        <f ca="1"/>
        <v>0.77758334147043651</v>
      </c>
      <c r="AI107" s="40">
        <f ca="1"/>
        <v>0.87400498939428461</v>
      </c>
      <c r="AJ107" s="41"/>
      <c r="AK107" s="42">
        <f t="shared" ca="1" si="11"/>
        <v>0.29073015121519441</v>
      </c>
      <c r="AL107" s="42">
        <f t="shared" ca="1" si="11"/>
        <v>0.24010914953046353</v>
      </c>
      <c r="AM107" s="42">
        <f t="shared" ca="1" si="11"/>
        <v>0.22228900185525952</v>
      </c>
      <c r="AN107" s="42">
        <f t="shared" ca="1" si="9"/>
        <v>0.33346144692434254</v>
      </c>
    </row>
    <row r="108" spans="22:40">
      <c r="V108" s="40">
        <f t="shared" ca="1" si="7"/>
        <v>0.2727812141614504</v>
      </c>
      <c r="W108" s="40">
        <f t="shared" ca="1" si="7"/>
        <v>0.7086504044212093</v>
      </c>
      <c r="X108" s="40">
        <f t="shared" ca="1" si="7"/>
        <v>5.6704194382582007E-2</v>
      </c>
      <c r="Y108" s="40">
        <f t="shared" ca="1" si="7"/>
        <v>0.73376418979300384</v>
      </c>
      <c r="AA108" s="40">
        <f t="shared" ca="1" si="10"/>
        <v>-0.60442302976453344</v>
      </c>
      <c r="AB108" s="40">
        <f t="shared" ca="1" si="10"/>
        <v>0.54944632369661728</v>
      </c>
      <c r="AC108" s="40">
        <f t="shared" ca="1" si="10"/>
        <v>-1.5830573705451221</v>
      </c>
      <c r="AD108" s="40">
        <f t="shared" ca="1" si="8"/>
        <v>0.62423750362097286</v>
      </c>
      <c r="AF108" s="40">
        <f t="array" aca="1" ref="AF108:AI108" ca="1">MMULT(AA108:AD108,$AQ$3:$AT$6)</f>
        <v>-0.60442302976453344</v>
      </c>
      <c r="AG108" s="40">
        <f ca="1"/>
        <v>-0.22432076418758301</v>
      </c>
      <c r="AH108" s="40">
        <f ca="1"/>
        <v>-1.4111513992868341</v>
      </c>
      <c r="AI108" s="40">
        <f ca="1"/>
        <v>-0.26128960300941106</v>
      </c>
      <c r="AJ108" s="41"/>
      <c r="AK108" s="42">
        <f t="shared" ca="1" si="11"/>
        <v>-5.0884605952906684E-2</v>
      </c>
      <c r="AL108" s="42">
        <f t="shared" ca="1" si="11"/>
        <v>1.2892639520607568E-2</v>
      </c>
      <c r="AM108" s="42">
        <f t="shared" ca="1" si="11"/>
        <v>-0.27674251903739822</v>
      </c>
      <c r="AN108" s="42">
        <f t="shared" ca="1" si="9"/>
        <v>4.2260151272708046E-3</v>
      </c>
    </row>
    <row r="109" spans="22:40">
      <c r="V109" s="40">
        <f t="shared" ca="1" si="7"/>
        <v>0.91969654147304647</v>
      </c>
      <c r="W109" s="40">
        <f t="shared" ca="1" si="7"/>
        <v>0.68776062276715844</v>
      </c>
      <c r="X109" s="40">
        <f t="shared" ca="1" si="7"/>
        <v>0.88458245929989765</v>
      </c>
      <c r="Y109" s="40">
        <f t="shared" ca="1" si="7"/>
        <v>0.98944405759829701</v>
      </c>
      <c r="AA109" s="40">
        <f t="shared" ca="1" si="10"/>
        <v>1.4030332735470845</v>
      </c>
      <c r="AB109" s="40">
        <f t="shared" ca="1" si="10"/>
        <v>0.48951271563056714</v>
      </c>
      <c r="AC109" s="40">
        <f t="shared" ca="1" si="10"/>
        <v>1.1982104930876982</v>
      </c>
      <c r="AD109" s="40">
        <f t="shared" ca="1" si="8"/>
        <v>2.3059775856959588</v>
      </c>
      <c r="AF109" s="40">
        <f t="array" aca="1" ref="AF109:AI109" ca="1">MMULT(AA109:AD109,$AQ$3:$AT$6)</f>
        <v>1.4030332735470845</v>
      </c>
      <c r="AG109" s="40">
        <f ca="1"/>
        <v>1.4504451064901378</v>
      </c>
      <c r="AH109" s="40">
        <f ca="1"/>
        <v>1.87604345701051</v>
      </c>
      <c r="AI109" s="40">
        <f ca="1"/>
        <v>2.7392006346683724</v>
      </c>
      <c r="AJ109" s="41"/>
      <c r="AK109" s="42">
        <f t="shared" ca="1" si="11"/>
        <v>0.35060665470941693</v>
      </c>
      <c r="AL109" s="42">
        <f t="shared" ca="1" si="11"/>
        <v>0.36459347236292894</v>
      </c>
      <c r="AM109" s="42">
        <f t="shared" ca="1" si="11"/>
        <v>0.47273790819839628</v>
      </c>
      <c r="AN109" s="42">
        <f t="shared" ca="1" si="9"/>
        <v>0.87436818405382788</v>
      </c>
    </row>
    <row r="110" spans="22:40">
      <c r="V110" s="40">
        <f t="shared" ca="1" si="7"/>
        <v>0.47438553202443035</v>
      </c>
      <c r="W110" s="40">
        <f t="shared" ca="1" si="7"/>
        <v>9.4101465157368946E-2</v>
      </c>
      <c r="X110" s="40">
        <f t="shared" ca="1" si="7"/>
        <v>0.23631583941798984</v>
      </c>
      <c r="Y110" s="40">
        <f t="shared" ca="1" si="7"/>
        <v>0.67804377918403369</v>
      </c>
      <c r="AA110" s="40">
        <f t="shared" ca="1" si="10"/>
        <v>-6.4250127240322211E-2</v>
      </c>
      <c r="AB110" s="40">
        <f t="shared" ca="1" si="10"/>
        <v>-1.3159139372451514</v>
      </c>
      <c r="AC110" s="40">
        <f t="shared" ca="1" si="10"/>
        <v>-0.71820372932692667</v>
      </c>
      <c r="AD110" s="40">
        <f t="shared" ca="1" si="8"/>
        <v>0.46223550900738114</v>
      </c>
      <c r="AF110" s="40">
        <f t="array" aca="1" ref="AF110:AI110" ca="1">MMULT(AA110:AD110,$AQ$3:$AT$6)</f>
        <v>-6.4250127240322211E-2</v>
      </c>
      <c r="AG110" s="40">
        <f ca="1"/>
        <v>-0.74781328872267916</v>
      </c>
      <c r="AH110" s="40">
        <f ca="1"/>
        <v>-0.9302048294875791</v>
      </c>
      <c r="AI110" s="40">
        <f ca="1"/>
        <v>-0.19285927969312205</v>
      </c>
      <c r="AJ110" s="41"/>
      <c r="AK110" s="42">
        <f t="shared" ca="1" si="11"/>
        <v>5.7149974551935566E-2</v>
      </c>
      <c r="AL110" s="42">
        <f t="shared" ca="1" si="11"/>
        <v>-9.704079063176263E-2</v>
      </c>
      <c r="AM110" s="42">
        <f t="shared" ca="1" si="11"/>
        <v>-0.16708670112316804</v>
      </c>
      <c r="AN110" s="42">
        <f t="shared" ca="1" si="9"/>
        <v>2.4070808888994613E-2</v>
      </c>
    </row>
    <row r="111" spans="22:40">
      <c r="V111" s="40">
        <f t="shared" ca="1" si="7"/>
        <v>0.85227527986173257</v>
      </c>
      <c r="W111" s="40">
        <f t="shared" ca="1" si="7"/>
        <v>9.5180803477045939E-2</v>
      </c>
      <c r="X111" s="40">
        <f t="shared" ca="1" si="7"/>
        <v>0.55337563954628799</v>
      </c>
      <c r="Y111" s="40">
        <f t="shared" ca="1" si="7"/>
        <v>0.3992352620088998</v>
      </c>
      <c r="AA111" s="40">
        <f t="shared" ca="1" si="10"/>
        <v>1.0462417311518397</v>
      </c>
      <c r="AB111" s="40">
        <f t="shared" ca="1" si="10"/>
        <v>-1.3095101349107201</v>
      </c>
      <c r="AC111" s="40">
        <f t="shared" ca="1" si="10"/>
        <v>0.1341945683326011</v>
      </c>
      <c r="AD111" s="40">
        <f t="shared" ca="1" si="8"/>
        <v>-0.25532703089480807</v>
      </c>
      <c r="AF111" s="40">
        <f t="array" aca="1" ref="AF111:AI111" ca="1">MMULT(AA111:AD111,$AQ$3:$AT$6)</f>
        <v>1.0462417311518397</v>
      </c>
      <c r="AG111" s="40">
        <f ca="1"/>
        <v>0.19947820311552233</v>
      </c>
      <c r="AH111" s="40">
        <f ca="1"/>
        <v>0.3809826905278072</v>
      </c>
      <c r="AI111" s="40">
        <f ca="1"/>
        <v>0.38652587010834333</v>
      </c>
      <c r="AJ111" s="41"/>
      <c r="AK111" s="42">
        <f t="shared" ca="1" si="11"/>
        <v>0.27924834623036798</v>
      </c>
      <c r="AL111" s="42">
        <f t="shared" ca="1" si="11"/>
        <v>0.10189042265425968</v>
      </c>
      <c r="AM111" s="42">
        <f t="shared" ca="1" si="11"/>
        <v>0.13186405344034002</v>
      </c>
      <c r="AN111" s="42">
        <f t="shared" ca="1" si="9"/>
        <v>0.19209250233141956</v>
      </c>
    </row>
    <row r="112" spans="22:40">
      <c r="V112" s="40">
        <f t="shared" ca="1" si="7"/>
        <v>5.3779706054609133E-2</v>
      </c>
      <c r="W112" s="40">
        <f t="shared" ca="1" si="7"/>
        <v>8.6060737477044458E-2</v>
      </c>
      <c r="X112" s="40">
        <f t="shared" ca="1" si="7"/>
        <v>5.8142734968519072E-2</v>
      </c>
      <c r="Y112" s="40">
        <f t="shared" ca="1" si="7"/>
        <v>0.38961227938810028</v>
      </c>
      <c r="AA112" s="40">
        <f t="shared" ca="1" si="10"/>
        <v>-1.6092604094749292</v>
      </c>
      <c r="AB112" s="40">
        <f t="shared" ca="1" si="10"/>
        <v>-1.3654187471136006</v>
      </c>
      <c r="AC112" s="40">
        <f t="shared" ca="1" si="10"/>
        <v>-1.5705574934307822</v>
      </c>
      <c r="AD112" s="40">
        <f t="shared" ca="1" si="8"/>
        <v>-0.2803297101715857</v>
      </c>
      <c r="AF112" s="40">
        <f t="array" aca="1" ref="AF112:AI112" ca="1">MMULT(AA112:AD112,$AQ$3:$AT$6)</f>
        <v>-1.6092604094749292</v>
      </c>
      <c r="AG112" s="40">
        <f ca="1"/>
        <v>-2.0871503054158342</v>
      </c>
      <c r="AH112" s="40">
        <f ca="1"/>
        <v>-2.51352450677485</v>
      </c>
      <c r="AI112" s="40">
        <f ca="1"/>
        <v>-1.9667517516574242</v>
      </c>
      <c r="AJ112" s="41"/>
      <c r="AK112" s="42">
        <f t="shared" ca="1" si="11"/>
        <v>-0.25185208189498587</v>
      </c>
      <c r="AL112" s="42">
        <f t="shared" ca="1" si="11"/>
        <v>-0.37830156413732519</v>
      </c>
      <c r="AM112" s="42">
        <f t="shared" ca="1" si="11"/>
        <v>-0.52808358754466578</v>
      </c>
      <c r="AN112" s="42">
        <f t="shared" ca="1" si="9"/>
        <v>-0.49035800798065293</v>
      </c>
    </row>
    <row r="113" spans="22:40">
      <c r="V113" s="40">
        <f t="shared" ca="1" si="7"/>
        <v>0.8449079608992176</v>
      </c>
      <c r="W113" s="40">
        <f t="shared" ca="1" si="7"/>
        <v>0.62133911841657397</v>
      </c>
      <c r="X113" s="40">
        <f t="shared" ca="1" si="7"/>
        <v>0.60461394779620126</v>
      </c>
      <c r="Y113" s="40">
        <f t="shared" ca="1" si="7"/>
        <v>0.12598670093313047</v>
      </c>
      <c r="AA113" s="40">
        <f t="shared" ca="1" si="10"/>
        <v>1.0148358569529359</v>
      </c>
      <c r="AB113" s="40">
        <f t="shared" ca="1" si="10"/>
        <v>0.30899968929999627</v>
      </c>
      <c r="AC113" s="40">
        <f t="shared" ca="1" si="10"/>
        <v>0.26530812691131722</v>
      </c>
      <c r="AD113" s="40">
        <f t="shared" ca="1" si="8"/>
        <v>-1.14556931000516</v>
      </c>
      <c r="AF113" s="40">
        <f t="array" aca="1" ref="AF113:AI113" ca="1">MMULT(AA113:AD113,$AQ$3:$AT$6)</f>
        <v>1.0148358569529359</v>
      </c>
      <c r="AG113" s="40">
        <f ca="1"/>
        <v>1.0253861652201874</v>
      </c>
      <c r="AH113" s="40">
        <f ca="1"/>
        <v>0.89121498927555165</v>
      </c>
      <c r="AI113" s="40">
        <f ca="1"/>
        <v>0.21536501716827128</v>
      </c>
      <c r="AJ113" s="41"/>
      <c r="AK113" s="42">
        <f t="shared" ca="1" si="11"/>
        <v>0.27296717139058718</v>
      </c>
      <c r="AL113" s="42">
        <f t="shared" ca="1" si="11"/>
        <v>0.27533109469623934</v>
      </c>
      <c r="AM113" s="42">
        <f t="shared" ca="1" si="11"/>
        <v>0.24819701755482576</v>
      </c>
      <c r="AN113" s="42">
        <f t="shared" ca="1" si="9"/>
        <v>0.14245585497879867</v>
      </c>
    </row>
    <row r="114" spans="22:40">
      <c r="V114" s="40">
        <f t="shared" ca="1" si="7"/>
        <v>2.6928440217186767E-2</v>
      </c>
      <c r="W114" s="40">
        <f t="shared" ca="1" si="7"/>
        <v>0.86276974778176863</v>
      </c>
      <c r="X114" s="40">
        <f t="shared" ca="1" si="7"/>
        <v>0.32743100586008123</v>
      </c>
      <c r="Y114" s="40">
        <f t="shared" ca="1" si="7"/>
        <v>0.90003590331733474</v>
      </c>
      <c r="AA114" s="40">
        <f t="shared" ca="1" si="10"/>
        <v>-1.9279858965964038</v>
      </c>
      <c r="AB114" s="40">
        <f t="shared" ca="1" si="10"/>
        <v>1.0928480869869954</v>
      </c>
      <c r="AC114" s="40">
        <f t="shared" ca="1" si="10"/>
        <v>-0.44701807171637448</v>
      </c>
      <c r="AD114" s="40">
        <f t="shared" ca="1" si="8"/>
        <v>1.2817561716201002</v>
      </c>
      <c r="AF114" s="40">
        <f t="array" aca="1" ref="AF114:AI114" ca="1">MMULT(AA114:AD114,$AQ$3:$AT$6)</f>
        <v>-1.9279858965964038</v>
      </c>
      <c r="AG114" s="40">
        <f ca="1"/>
        <v>-1.0630945596588193</v>
      </c>
      <c r="AH114" s="40">
        <f ca="1"/>
        <v>-1.2036560944067007</v>
      </c>
      <c r="AI114" s="40">
        <f ca="1"/>
        <v>-0.55911379832766306</v>
      </c>
      <c r="AJ114" s="41"/>
      <c r="AK114" s="42">
        <f t="shared" ca="1" si="11"/>
        <v>-0.31559717931928077</v>
      </c>
      <c r="AL114" s="42">
        <f t="shared" ca="1" si="11"/>
        <v>-0.16324985752835205</v>
      </c>
      <c r="AM114" s="42">
        <f t="shared" ca="1" si="11"/>
        <v>-0.22943358952472781</v>
      </c>
      <c r="AN114" s="42">
        <f t="shared" ca="1" si="9"/>
        <v>-8.2143001515022282E-2</v>
      </c>
    </row>
    <row r="115" spans="22:40">
      <c r="V115" s="40">
        <f t="shared" ca="1" si="7"/>
        <v>0.49954122109388466</v>
      </c>
      <c r="W115" s="40">
        <f t="shared" ca="1" si="7"/>
        <v>0.88652056716649019</v>
      </c>
      <c r="X115" s="40">
        <f t="shared" ca="1" si="7"/>
        <v>0.17204724733278587</v>
      </c>
      <c r="Y115" s="40">
        <f t="shared" ca="1" si="7"/>
        <v>0.47503877480636525</v>
      </c>
      <c r="AA115" s="40">
        <f t="shared" ca="1" si="10"/>
        <v>-1.1499884313444654E-3</v>
      </c>
      <c r="AB115" s="40">
        <f t="shared" ca="1" si="10"/>
        <v>1.208229843029333</v>
      </c>
      <c r="AC115" s="40">
        <f t="shared" ca="1" si="10"/>
        <v>-0.94610605710910112</v>
      </c>
      <c r="AD115" s="40">
        <f t="shared" ca="1" si="8"/>
        <v>-6.2609392936202254E-2</v>
      </c>
      <c r="AF115" s="40">
        <f t="array" aca="1" ref="AF115:AI115" ca="1">MMULT(AA115:AD115,$AQ$3:$AT$6)</f>
        <v>-1.1499884313444654E-3</v>
      </c>
      <c r="AG115" s="40">
        <f ca="1"/>
        <v>0.63549707383439069</v>
      </c>
      <c r="AH115" s="40">
        <f ca="1"/>
        <v>-0.39348487131964416</v>
      </c>
      <c r="AI115" s="40">
        <f ca="1"/>
        <v>5.2804259247164621E-2</v>
      </c>
      <c r="AJ115" s="41"/>
      <c r="AK115" s="42">
        <f t="shared" ca="1" si="11"/>
        <v>6.9770002313731108E-2</v>
      </c>
      <c r="AL115" s="42">
        <f t="shared" ca="1" si="11"/>
        <v>0.19345438550522204</v>
      </c>
      <c r="AM115" s="42">
        <f t="shared" ca="1" si="11"/>
        <v>-4.4714550660878871E-2</v>
      </c>
      <c r="AN115" s="42">
        <f t="shared" ca="1" si="9"/>
        <v>9.5313235181677738E-2</v>
      </c>
    </row>
    <row r="116" spans="22:40">
      <c r="V116" s="40">
        <f t="shared" ca="1" si="7"/>
        <v>0.82053100666033774</v>
      </c>
      <c r="W116" s="40">
        <f t="shared" ca="1" si="7"/>
        <v>0.10836362775381858</v>
      </c>
      <c r="X116" s="40">
        <f t="shared" ca="1" si="7"/>
        <v>0.25562811612314773</v>
      </c>
      <c r="Y116" s="40">
        <f t="shared" ca="1" si="7"/>
        <v>0.87869286471701491</v>
      </c>
      <c r="AA116" s="40">
        <f t="shared" ca="1" si="10"/>
        <v>0.91739061913158171</v>
      </c>
      <c r="AB116" s="40">
        <f t="shared" ca="1" si="10"/>
        <v>-1.2352774706552618</v>
      </c>
      <c r="AC116" s="40">
        <f t="shared" ca="1" si="10"/>
        <v>-0.65688287202978779</v>
      </c>
      <c r="AD116" s="40">
        <f t="shared" ca="1" si="8"/>
        <v>1.1684773494471887</v>
      </c>
      <c r="AF116" s="40">
        <f t="array" aca="1" ref="AF116:AI116" ca="1">MMULT(AA116:AD116,$AQ$3:$AT$6)</f>
        <v>0.91739061913158171</v>
      </c>
      <c r="AG116" s="40">
        <f ca="1"/>
        <v>0.12905924028566695</v>
      </c>
      <c r="AH116" s="40">
        <f ca="1"/>
        <v>-0.27351947795627946</v>
      </c>
      <c r="AI116" s="40">
        <f ca="1"/>
        <v>0.99525821467913389</v>
      </c>
      <c r="AJ116" s="41"/>
      <c r="AK116" s="42">
        <f t="shared" ca="1" si="11"/>
        <v>0.25347812382631635</v>
      </c>
      <c r="AL116" s="42">
        <f t="shared" ca="1" si="11"/>
        <v>8.7102440459990049E-2</v>
      </c>
      <c r="AM116" s="42">
        <f t="shared" ca="1" si="11"/>
        <v>-1.7362440974031723E-2</v>
      </c>
      <c r="AN116" s="42">
        <f t="shared" ca="1" si="9"/>
        <v>0.36862488225694884</v>
      </c>
    </row>
    <row r="117" spans="22:40">
      <c r="V117" s="40">
        <f t="shared" ca="1" si="7"/>
        <v>0.83493007216492199</v>
      </c>
      <c r="W117" s="40">
        <f t="shared" ca="1" si="7"/>
        <v>0.12939186569229633</v>
      </c>
      <c r="X117" s="40">
        <f t="shared" ca="1" si="7"/>
        <v>0.27910653781987571</v>
      </c>
      <c r="Y117" s="40">
        <f t="shared" ca="1" si="7"/>
        <v>0.73741630819778692</v>
      </c>
      <c r="AA117" s="40">
        <f t="shared" ca="1" si="10"/>
        <v>0.97383221328707026</v>
      </c>
      <c r="AB117" s="40">
        <f t="shared" ca="1" si="10"/>
        <v>-1.1292705237580869</v>
      </c>
      <c r="AC117" s="40">
        <f t="shared" ca="1" si="10"/>
        <v>-0.58549775509072699</v>
      </c>
      <c r="AD117" s="40">
        <f t="shared" ca="1" si="8"/>
        <v>0.63540028294087658</v>
      </c>
      <c r="AF117" s="40">
        <f t="array" aca="1" ref="AF117:AI117" ca="1">MMULT(AA117:AD117,$AQ$3:$AT$6)</f>
        <v>0.97383221328707026</v>
      </c>
      <c r="AG117" s="40">
        <f ca="1"/>
        <v>0.23287721971311626</v>
      </c>
      <c r="AH117" s="40">
        <f ca="1"/>
        <v>-0.15761690642105264</v>
      </c>
      <c r="AI117" s="40">
        <f ca="1"/>
        <v>0.76187220774408282</v>
      </c>
      <c r="AJ117" s="41"/>
      <c r="AK117" s="42">
        <f t="shared" ca="1" si="11"/>
        <v>0.26476644265741406</v>
      </c>
      <c r="AL117" s="42">
        <f t="shared" ca="1" si="11"/>
        <v>0.1089042161397544</v>
      </c>
      <c r="AM117" s="42">
        <f t="shared" ca="1" si="11"/>
        <v>9.0633453359999921E-3</v>
      </c>
      <c r="AN117" s="42">
        <f t="shared" ca="1" si="9"/>
        <v>0.300942940245784</v>
      </c>
    </row>
    <row r="118" spans="22:40">
      <c r="V118" s="40">
        <f t="shared" ca="1" si="7"/>
        <v>0.85544367370153918</v>
      </c>
      <c r="W118" s="40">
        <f t="shared" ca="1" si="7"/>
        <v>0.42828028574922794</v>
      </c>
      <c r="X118" s="40">
        <f t="shared" ca="1" si="7"/>
        <v>0.26943149745371175</v>
      </c>
      <c r="Y118" s="40">
        <f t="shared" ca="1" si="7"/>
        <v>0.18420897149608051</v>
      </c>
      <c r="AA118" s="40">
        <f t="shared" ca="1" si="10"/>
        <v>1.0600702245825515</v>
      </c>
      <c r="AB118" s="40">
        <f t="shared" ca="1" si="10"/>
        <v>-0.18075412669030444</v>
      </c>
      <c r="AC118" s="40">
        <f t="shared" ca="1" si="10"/>
        <v>-0.61453327000254476</v>
      </c>
      <c r="AD118" s="40">
        <f t="shared" ca="1" si="8"/>
        <v>-0.89944074802661345</v>
      </c>
      <c r="AF118" s="40">
        <f t="array" aca="1" ref="AF118:AI118" ca="1">MMULT(AA118:AD118,$AQ$3:$AT$6)</f>
        <v>1.0600702245825515</v>
      </c>
      <c r="AG118" s="40">
        <f ca="1"/>
        <v>0.80584154623475257</v>
      </c>
      <c r="AH118" s="40">
        <f ca="1"/>
        <v>0.12429843549311803</v>
      </c>
      <c r="AI118" s="40">
        <f ca="1"/>
        <v>0.12872657776971785</v>
      </c>
      <c r="AJ118" s="41"/>
      <c r="AK118" s="42">
        <f t="shared" ca="1" si="11"/>
        <v>0.28201404491651033</v>
      </c>
      <c r="AL118" s="42">
        <f t="shared" ca="1" si="11"/>
        <v>0.22922672470929803</v>
      </c>
      <c r="AM118" s="42">
        <f t="shared" ca="1" si="11"/>
        <v>7.3340043292430906E-2</v>
      </c>
      <c r="AN118" s="42">
        <f t="shared" ca="1" si="9"/>
        <v>0.11733070755321817</v>
      </c>
    </row>
    <row r="119" spans="22:40">
      <c r="V119" s="40">
        <f t="shared" ca="1" si="7"/>
        <v>0.39427390463006118</v>
      </c>
      <c r="W119" s="40">
        <f t="shared" ca="1" si="7"/>
        <v>0.20442566374738791</v>
      </c>
      <c r="X119" s="40">
        <f t="shared" ca="1" si="7"/>
        <v>0.23836723731138443</v>
      </c>
      <c r="Y119" s="40">
        <f t="shared" ca="1" si="7"/>
        <v>0.45962535372957991</v>
      </c>
      <c r="AA119" s="40">
        <f t="shared" ca="1" si="10"/>
        <v>-0.26819683737654476</v>
      </c>
      <c r="AB119" s="40">
        <f t="shared" ca="1" si="10"/>
        <v>-0.82591673363741902</v>
      </c>
      <c r="AC119" s="40">
        <f t="shared" ca="1" si="10"/>
        <v>-0.71156453544660581</v>
      </c>
      <c r="AD119" s="40">
        <f t="shared" ca="1" si="8"/>
        <v>-0.10137761260191618</v>
      </c>
      <c r="AF119" s="40">
        <f t="array" aca="1" ref="AF119:AI119" ca="1">MMULT(AA119:AD119,$AQ$3:$AT$6)</f>
        <v>-0.26819683737654476</v>
      </c>
      <c r="AG119" s="40">
        <f ca="1"/>
        <v>-0.66304594848461063</v>
      </c>
      <c r="AH119" s="40">
        <f ca="1"/>
        <v>-0.91733941387086237</v>
      </c>
      <c r="AI119" s="40">
        <f ca="1"/>
        <v>-0.57063301208724648</v>
      </c>
      <c r="AJ119" s="41"/>
      <c r="AK119" s="42">
        <f t="shared" ca="1" si="11"/>
        <v>1.6360632524691054E-2</v>
      </c>
      <c r="AL119" s="42">
        <f t="shared" ca="1" si="11"/>
        <v>-7.9239649181768235E-2</v>
      </c>
      <c r="AM119" s="42">
        <f t="shared" ca="1" si="11"/>
        <v>-0.16415338636255661</v>
      </c>
      <c r="AN119" s="42">
        <f t="shared" ca="1" si="9"/>
        <v>-8.5483573505301461E-2</v>
      </c>
    </row>
    <row r="120" spans="22:40">
      <c r="V120" s="40">
        <f t="shared" ca="1" si="7"/>
        <v>0.96879373593499185</v>
      </c>
      <c r="W120" s="40">
        <f t="shared" ca="1" si="7"/>
        <v>0.47725113869216695</v>
      </c>
      <c r="X120" s="40">
        <f t="shared" ca="1" si="7"/>
        <v>0.96514116862413191</v>
      </c>
      <c r="Y120" s="40">
        <f t="shared" ca="1" si="7"/>
        <v>0.21566780075199199</v>
      </c>
      <c r="AA120" s="40">
        <f t="shared" ca="1" si="10"/>
        <v>1.8633536389569816</v>
      </c>
      <c r="AB120" s="40">
        <f t="shared" ca="1" si="10"/>
        <v>-5.7053876968090236E-2</v>
      </c>
      <c r="AC120" s="40">
        <f t="shared" ca="1" si="10"/>
        <v>1.8137406555759568</v>
      </c>
      <c r="AD120" s="40">
        <f t="shared" ca="1" si="8"/>
        <v>-0.78690820932630412</v>
      </c>
      <c r="AF120" s="40">
        <f t="array" aca="1" ref="AF120:AI120" ca="1">MMULT(AA120:AD120,$AQ$3:$AT$6)</f>
        <v>1.8633536389569816</v>
      </c>
      <c r="AG120" s="40">
        <f ca="1"/>
        <v>1.5537955984637515</v>
      </c>
      <c r="AH120" s="40">
        <f ca="1"/>
        <v>2.4714357590387488</v>
      </c>
      <c r="AI120" s="40">
        <f ca="1"/>
        <v>1.2711115559955275</v>
      </c>
      <c r="AJ120" s="41"/>
      <c r="AK120" s="42">
        <f t="shared" ca="1" si="11"/>
        <v>0.44267072779139632</v>
      </c>
      <c r="AL120" s="42">
        <f t="shared" ca="1" si="11"/>
        <v>0.3862970756773878</v>
      </c>
      <c r="AM120" s="42">
        <f t="shared" ca="1" si="11"/>
        <v>0.60848735306083479</v>
      </c>
      <c r="AN120" s="42">
        <f t="shared" ca="1" si="9"/>
        <v>0.44862235123870298</v>
      </c>
    </row>
    <row r="121" spans="22:40">
      <c r="V121" s="40">
        <f t="shared" ca="1" si="7"/>
        <v>0.61760699359964766</v>
      </c>
      <c r="W121" s="40">
        <f t="shared" ca="1" si="7"/>
        <v>0.85418946731551915</v>
      </c>
      <c r="X121" s="40">
        <f t="shared" ca="1" si="7"/>
        <v>0.5097984912991177</v>
      </c>
      <c r="Y121" s="40">
        <f t="shared" ca="1" si="7"/>
        <v>0.14162929595320983</v>
      </c>
      <c r="AA121" s="40">
        <f t="shared" ca="1" si="10"/>
        <v>0.299201882794144</v>
      </c>
      <c r="AB121" s="40">
        <f t="shared" ca="1" si="10"/>
        <v>1.0545721089551152</v>
      </c>
      <c r="AC121" s="40">
        <f t="shared" ca="1" si="10"/>
        <v>2.4563645287584767E-2</v>
      </c>
      <c r="AD121" s="40">
        <f t="shared" ca="1" si="8"/>
        <v>-1.0730279142008514</v>
      </c>
      <c r="AF121" s="40">
        <f t="array" aca="1" ref="AF121:AI121" ca="1">MMULT(AA121:AD121,$AQ$3:$AT$6)</f>
        <v>0.299201882794144</v>
      </c>
      <c r="AG121" s="40">
        <f ca="1"/>
        <v>0.80985193024336177</v>
      </c>
      <c r="AH121" s="40">
        <f ca="1"/>
        <v>0.47832356725769903</v>
      </c>
      <c r="AI121" s="40">
        <f ca="1"/>
        <v>-0.16823958769998798</v>
      </c>
      <c r="AJ121" s="41"/>
      <c r="AK121" s="42">
        <f t="shared" ca="1" si="11"/>
        <v>0.1298403765588288</v>
      </c>
      <c r="AL121" s="42">
        <f t="shared" ca="1" si="11"/>
        <v>0.23006890535110597</v>
      </c>
      <c r="AM121" s="42">
        <f t="shared" ca="1" si="11"/>
        <v>0.1540577733347554</v>
      </c>
      <c r="AN121" s="42">
        <f t="shared" ca="1" si="9"/>
        <v>3.1210519567003492E-2</v>
      </c>
    </row>
    <row r="122" spans="22:40">
      <c r="V122" s="40">
        <f t="shared" ca="1" si="7"/>
        <v>0.97391257470686277</v>
      </c>
      <c r="W122" s="40">
        <f t="shared" ca="1" si="7"/>
        <v>0.40635214992837088</v>
      </c>
      <c r="X122" s="40">
        <f t="shared" ca="1" si="7"/>
        <v>0.47800873431050761</v>
      </c>
      <c r="Y122" s="40">
        <f t="shared" ca="1" si="7"/>
        <v>0.49761391701607705</v>
      </c>
      <c r="AA122" s="40">
        <f t="shared" ca="1" si="10"/>
        <v>1.9416882617652251</v>
      </c>
      <c r="AB122" s="40">
        <f t="shared" ca="1" si="10"/>
        <v>-0.23693876001203565</v>
      </c>
      <c r="AC122" s="40">
        <f t="shared" ca="1" si="10"/>
        <v>-5.5151875132737088E-2</v>
      </c>
      <c r="AD122" s="40">
        <f t="shared" ca="1" si="8"/>
        <v>-5.9810587330582131E-3</v>
      </c>
      <c r="AF122" s="40">
        <f t="array" aca="1" ref="AF122:AI122" ca="1">MMULT(AA122:AD122,$AQ$3:$AT$6)</f>
        <v>1.9416882617652251</v>
      </c>
      <c r="AG122" s="40">
        <f ca="1"/>
        <v>1.5256197856945874</v>
      </c>
      <c r="AH122" s="40">
        <f ca="1"/>
        <v>1.0604273955531516</v>
      </c>
      <c r="AI122" s="40">
        <f ca="1"/>
        <v>1.4109296006353367</v>
      </c>
      <c r="AJ122" s="41"/>
      <c r="AK122" s="42">
        <f t="shared" ca="1" si="11"/>
        <v>0.45833765235304508</v>
      </c>
      <c r="AL122" s="42">
        <f t="shared" ca="1" si="11"/>
        <v>0.38038015499586336</v>
      </c>
      <c r="AM122" s="42">
        <f t="shared" ca="1" si="11"/>
        <v>0.28677744618611856</v>
      </c>
      <c r="AN122" s="42">
        <f t="shared" ca="1" si="9"/>
        <v>0.48916958418424761</v>
      </c>
    </row>
    <row r="123" spans="22:40">
      <c r="V123" s="40">
        <f t="shared" ca="1" si="7"/>
        <v>0.8803925997336185</v>
      </c>
      <c r="W123" s="40">
        <f t="shared" ca="1" si="7"/>
        <v>0.90383131920945292</v>
      </c>
      <c r="X123" s="40">
        <f t="shared" ca="1" si="7"/>
        <v>0.383453682952693</v>
      </c>
      <c r="Y123" s="40">
        <f t="shared" ca="1" si="7"/>
        <v>0.41884007961424929</v>
      </c>
      <c r="AA123" s="40">
        <f t="shared" ca="1" si="10"/>
        <v>1.1769516611259836</v>
      </c>
      <c r="AB123" s="40">
        <f t="shared" ca="1" si="10"/>
        <v>1.3036956840129152</v>
      </c>
      <c r="AC123" s="40">
        <f t="shared" ca="1" si="10"/>
        <v>-0.29642260292586792</v>
      </c>
      <c r="AD123" s="40">
        <f t="shared" ca="1" si="8"/>
        <v>-0.20486172595382951</v>
      </c>
      <c r="AF123" s="40">
        <f t="array" aca="1" ref="AF123:AI123" ca="1">MMULT(AA123:AD123,$AQ$3:$AT$6)</f>
        <v>1.1769516611259836</v>
      </c>
      <c r="AG123" s="40">
        <f ca="1"/>
        <v>1.6871732282495155</v>
      </c>
      <c r="AH123" s="40">
        <f ca="1"/>
        <v>0.82897636406093989</v>
      </c>
      <c r="AI123" s="40">
        <f ca="1"/>
        <v>1.0030428548617891</v>
      </c>
      <c r="AJ123" s="41"/>
      <c r="AK123" s="42">
        <f t="shared" ca="1" si="11"/>
        <v>0.30539033222519674</v>
      </c>
      <c r="AL123" s="42">
        <f t="shared" ca="1" si="11"/>
        <v>0.41430637793239827</v>
      </c>
      <c r="AM123" s="42">
        <f t="shared" ca="1" si="11"/>
        <v>0.23400661100589432</v>
      </c>
      <c r="AN123" s="42">
        <f t="shared" ca="1" si="9"/>
        <v>0.37088242790991882</v>
      </c>
    </row>
    <row r="124" spans="22:40">
      <c r="V124" s="40">
        <f t="shared" ca="1" si="7"/>
        <v>0.25388842689792102</v>
      </c>
      <c r="W124" s="40">
        <f t="shared" ca="1" si="7"/>
        <v>0.78552406934555974</v>
      </c>
      <c r="X124" s="40">
        <f t="shared" ca="1" si="7"/>
        <v>0.8614157948004092</v>
      </c>
      <c r="Y124" s="40">
        <f t="shared" ca="1" si="7"/>
        <v>0.79958602756878083</v>
      </c>
      <c r="AA124" s="40">
        <f t="shared" ca="1" si="10"/>
        <v>-0.66230331336805193</v>
      </c>
      <c r="AB124" s="40">
        <f t="shared" ca="1" si="10"/>
        <v>0.79098651386859786</v>
      </c>
      <c r="AC124" s="40">
        <f t="shared" ca="1" si="10"/>
        <v>1.0867022701822417</v>
      </c>
      <c r="AD124" s="40">
        <f t="shared" ca="1" si="8"/>
        <v>0.84014347829916236</v>
      </c>
      <c r="AF124" s="40">
        <f t="array" aca="1" ref="AF124:AI124" ca="1">MMULT(AA124:AD124,$AQ$3:$AT$6)</f>
        <v>-0.66230331336805193</v>
      </c>
      <c r="AG124" s="40">
        <f ca="1"/>
        <v>-0.14627981469806417</v>
      </c>
      <c r="AH124" s="40">
        <f ca="1"/>
        <v>0.63282218103849075</v>
      </c>
      <c r="AI124" s="40">
        <f ca="1"/>
        <v>0.35632124391449205</v>
      </c>
      <c r="AJ124" s="41"/>
      <c r="AK124" s="42">
        <f t="shared" ca="1" si="11"/>
        <v>-6.246066267361039E-2</v>
      </c>
      <c r="AL124" s="42">
        <f t="shared" ca="1" si="11"/>
        <v>2.9281238913406522E-2</v>
      </c>
      <c r="AM124" s="42">
        <f t="shared" ca="1" si="11"/>
        <v>0.18928345727677587</v>
      </c>
      <c r="AN124" s="42">
        <f t="shared" ca="1" si="9"/>
        <v>0.18333316073520267</v>
      </c>
    </row>
    <row r="125" spans="22:40">
      <c r="V125" s="40">
        <f t="shared" ca="1" si="7"/>
        <v>0.31668358035986111</v>
      </c>
      <c r="W125" s="40">
        <f t="shared" ca="1" si="7"/>
        <v>0.2718257718474123</v>
      </c>
      <c r="X125" s="40">
        <f t="shared" ca="1" si="7"/>
        <v>0.21935425806467668</v>
      </c>
      <c r="Y125" s="40">
        <f t="shared" ca="1" si="7"/>
        <v>0.45813287631834743</v>
      </c>
      <c r="AA125" s="40">
        <f t="shared" ca="1" si="10"/>
        <v>-0.47699292351028594</v>
      </c>
      <c r="AB125" s="40">
        <f t="shared" ca="1" si="10"/>
        <v>-0.60730044408079009</v>
      </c>
      <c r="AC125" s="40">
        <f t="shared" ca="1" si="10"/>
        <v>-0.77437592542407896</v>
      </c>
      <c r="AD125" s="40">
        <f t="shared" ca="1" si="8"/>
        <v>-0.10513869832169068</v>
      </c>
      <c r="AF125" s="40">
        <f t="array" aca="1" ref="AF125:AI125" ca="1">MMULT(AA125:AD125,$AQ$3:$AT$6)</f>
        <v>-0.47699292351028594</v>
      </c>
      <c r="AG125" s="40">
        <f ca="1"/>
        <v>-0.72535934512318856</v>
      </c>
      <c r="AH125" s="40">
        <f ca="1"/>
        <v>-1.0319119931193665</v>
      </c>
      <c r="AI125" s="40">
        <f ca="1"/>
        <v>-0.69557133884170375</v>
      </c>
      <c r="AJ125" s="41"/>
      <c r="AK125" s="42">
        <f t="shared" ca="1" si="11"/>
        <v>-2.5398584702057192E-2</v>
      </c>
      <c r="AL125" s="42">
        <f t="shared" ca="1" si="11"/>
        <v>-9.2325462475869591E-2</v>
      </c>
      <c r="AM125" s="42">
        <f t="shared" ca="1" si="11"/>
        <v>-0.1902759344312156</v>
      </c>
      <c r="AN125" s="42">
        <f t="shared" ca="1" si="9"/>
        <v>-0.12171568826409408</v>
      </c>
    </row>
    <row r="126" spans="22:40">
      <c r="V126" s="40">
        <f t="shared" ca="1" si="7"/>
        <v>0.83022576331930542</v>
      </c>
      <c r="W126" s="40">
        <f t="shared" ca="1" si="7"/>
        <v>0.65167194496562508</v>
      </c>
      <c r="X126" s="40">
        <f t="shared" ca="1" si="7"/>
        <v>0.57251161216714297</v>
      </c>
      <c r="Y126" s="40">
        <f t="shared" ca="1" si="7"/>
        <v>0.49266008991081212</v>
      </c>
      <c r="AA126" s="40">
        <f t="shared" ca="1" si="10"/>
        <v>0.95505778955347875</v>
      </c>
      <c r="AB126" s="40">
        <f t="shared" ca="1" si="10"/>
        <v>0.38983831428272636</v>
      </c>
      <c r="AC126" s="40">
        <f t="shared" ca="1" si="10"/>
        <v>0.18277218301072798</v>
      </c>
      <c r="AD126" s="40">
        <f t="shared" ca="1" si="8"/>
        <v>-1.8399464270071924E-2</v>
      </c>
      <c r="AF126" s="40">
        <f t="array" aca="1" ref="AF126:AI126" ca="1">MMULT(AA126:AD126,$AQ$3:$AT$6)</f>
        <v>0.95505778955347875</v>
      </c>
      <c r="AG126" s="40">
        <f ca="1"/>
        <v>1.0171591960643864</v>
      </c>
      <c r="AH126" s="40">
        <f ca="1"/>
        <v>0.8145533736218894</v>
      </c>
      <c r="AI126" s="40">
        <f ca="1"/>
        <v>0.83249454193410932</v>
      </c>
      <c r="AJ126" s="41"/>
      <c r="AK126" s="42">
        <f t="shared" ca="1" si="11"/>
        <v>0.26101155791069575</v>
      </c>
      <c r="AL126" s="42">
        <f t="shared" ca="1" si="11"/>
        <v>0.27360343117352115</v>
      </c>
      <c r="AM126" s="42">
        <f t="shared" ca="1" si="11"/>
        <v>0.2307181691857908</v>
      </c>
      <c r="AN126" s="42">
        <f t="shared" ca="1" si="9"/>
        <v>0.32142341716089168</v>
      </c>
    </row>
    <row r="127" spans="22:40">
      <c r="V127" s="40">
        <f t="shared" ca="1" si="7"/>
        <v>0.77245659404729738</v>
      </c>
      <c r="W127" s="40">
        <f t="shared" ca="1" si="7"/>
        <v>0.86150077589600982</v>
      </c>
      <c r="X127" s="40">
        <f t="shared" ca="1" si="7"/>
        <v>0.54999218282068441</v>
      </c>
      <c r="Y127" s="40">
        <f t="shared" ca="1" si="7"/>
        <v>0.25344206803518043</v>
      </c>
      <c r="AA127" s="40">
        <f t="shared" ca="1" si="10"/>
        <v>0.74696148173127719</v>
      </c>
      <c r="AB127" s="40">
        <f t="shared" ca="1" si="10"/>
        <v>1.0870868061111099</v>
      </c>
      <c r="AC127" s="40">
        <f t="shared" ca="1" si="10"/>
        <v>0.12564159679629366</v>
      </c>
      <c r="AD127" s="40">
        <f t="shared" ca="1" si="8"/>
        <v>-0.66369719336194011</v>
      </c>
      <c r="AF127" s="40">
        <f t="array" aca="1" ref="AF127:AI127" ca="1">MMULT(AA127:AD127,$AQ$3:$AT$6)</f>
        <v>0.74696148173127719</v>
      </c>
      <c r="AG127" s="40">
        <f ca="1"/>
        <v>1.2075757688956463</v>
      </c>
      <c r="AH127" s="40">
        <f ca="1"/>
        <v>0.83189052383656892</v>
      </c>
      <c r="AI127" s="40">
        <f ca="1"/>
        <v>0.43705413611108357</v>
      </c>
      <c r="AJ127" s="41"/>
      <c r="AK127" s="42">
        <f t="shared" ca="1" si="11"/>
        <v>0.21939229634625546</v>
      </c>
      <c r="AL127" s="42">
        <f t="shared" ca="1" si="11"/>
        <v>0.31359091146808571</v>
      </c>
      <c r="AM127" s="42">
        <f t="shared" ca="1" si="11"/>
        <v>0.23467103943473772</v>
      </c>
      <c r="AN127" s="42">
        <f t="shared" ca="1" si="9"/>
        <v>0.20674569947221422</v>
      </c>
    </row>
    <row r="128" spans="22:40">
      <c r="V128" s="40">
        <f t="shared" ca="1" si="7"/>
        <v>0.72715404612726908</v>
      </c>
      <c r="W128" s="40">
        <f t="shared" ca="1" si="7"/>
        <v>0.54308027747051824</v>
      </c>
      <c r="X128" s="40">
        <f t="shared" ca="1" si="7"/>
        <v>0.59867293320579917</v>
      </c>
      <c r="Y128" s="40">
        <f t="shared" ca="1" si="7"/>
        <v>0.5065772246283976</v>
      </c>
      <c r="AA128" s="40">
        <f t="shared" ca="1" si="10"/>
        <v>0.60422824054281876</v>
      </c>
      <c r="AB128" s="40">
        <f t="shared" ca="1" si="10"/>
        <v>0.10819697425883991</v>
      </c>
      <c r="AC128" s="40">
        <f t="shared" ca="1" si="10"/>
        <v>0.24991364140137151</v>
      </c>
      <c r="AD128" s="40">
        <f t="shared" ca="1" si="8"/>
        <v>1.6487404165884446E-2</v>
      </c>
      <c r="AF128" s="40">
        <f t="array" aca="1" ref="AF128:AI128" ca="1">MMULT(AA128:AD128,$AQ$3:$AT$6)</f>
        <v>0.60422824054281876</v>
      </c>
      <c r="AG128" s="40">
        <f ca="1"/>
        <v>0.57059029735626887</v>
      </c>
      <c r="AH128" s="40">
        <f ca="1"/>
        <v>0.57986808824823854</v>
      </c>
      <c r="AI128" s="40">
        <f ca="1"/>
        <v>0.53748667980041109</v>
      </c>
      <c r="AJ128" s="41"/>
      <c r="AK128" s="42">
        <f t="shared" ca="1" si="11"/>
        <v>0.19084564810856375</v>
      </c>
      <c r="AL128" s="42">
        <f t="shared" ca="1" si="11"/>
        <v>0.17982396244481647</v>
      </c>
      <c r="AM128" s="42">
        <f t="shared" ca="1" si="11"/>
        <v>0.17720992412059838</v>
      </c>
      <c r="AN128" s="42">
        <f t="shared" ca="1" si="9"/>
        <v>0.23587113714211921</v>
      </c>
    </row>
    <row r="129" spans="22:40">
      <c r="V129" s="40">
        <f t="shared" ca="1" si="7"/>
        <v>0.35292896258217255</v>
      </c>
      <c r="W129" s="40">
        <f t="shared" ca="1" si="7"/>
        <v>0.1448404064848815</v>
      </c>
      <c r="X129" s="40">
        <f t="shared" ca="1" si="7"/>
        <v>0.23435018032830957</v>
      </c>
      <c r="Y129" s="40">
        <f t="shared" ca="1" si="7"/>
        <v>0.63603452615271039</v>
      </c>
      <c r="AA129" s="40">
        <f t="shared" ca="1" si="10"/>
        <v>-0.37742481942967859</v>
      </c>
      <c r="AB129" s="40">
        <f t="shared" ca="1" si="10"/>
        <v>-1.0588220865467928</v>
      </c>
      <c r="AC129" s="40">
        <f t="shared" ca="1" si="10"/>
        <v>-0.72459527144808911</v>
      </c>
      <c r="AD129" s="40">
        <f t="shared" ca="1" si="8"/>
        <v>0.34787914550956084</v>
      </c>
      <c r="AF129" s="40">
        <f t="array" aca="1" ref="AF129:AI129" ca="1">MMULT(AA129:AD129,$AQ$3:$AT$6)</f>
        <v>-0.37742481942967859</v>
      </c>
      <c r="AG129" s="40">
        <f ca="1"/>
        <v>-0.87858024100173104</v>
      </c>
      <c r="AH129" s="40">
        <f ca="1"/>
        <v>-1.054606663139481</v>
      </c>
      <c r="AI129" s="40">
        <f ca="1"/>
        <v>-0.44335091589855918</v>
      </c>
      <c r="AJ129" s="41"/>
      <c r="AK129" s="42">
        <f t="shared" ca="1" si="11"/>
        <v>-5.484963885935723E-3</v>
      </c>
      <c r="AL129" s="42">
        <f t="shared" ca="1" si="11"/>
        <v>-0.12450185061036351</v>
      </c>
      <c r="AM129" s="42">
        <f t="shared" ca="1" si="11"/>
        <v>-0.19545031919580169</v>
      </c>
      <c r="AN129" s="42">
        <f t="shared" ca="1" si="9"/>
        <v>-4.8571765610582143E-2</v>
      </c>
    </row>
    <row r="130" spans="22:40">
      <c r="V130" s="40">
        <f t="shared" ca="1" si="7"/>
        <v>0.44279293199597314</v>
      </c>
      <c r="W130" s="40">
        <f t="shared" ca="1" si="7"/>
        <v>0.41203779931671791</v>
      </c>
      <c r="X130" s="40">
        <f t="shared" ca="1" si="7"/>
        <v>0.25063311571565283</v>
      </c>
      <c r="Y130" s="40">
        <f ca="1">RAND()</f>
        <v>0.58639204195857042</v>
      </c>
      <c r="AA130" s="40">
        <f t="shared" ca="1" si="10"/>
        <v>-0.14389185947139804</v>
      </c>
      <c r="AB130" s="40">
        <f t="shared" ca="1" si="10"/>
        <v>-0.22230610663279604</v>
      </c>
      <c r="AC130" s="40">
        <f t="shared" ca="1" si="10"/>
        <v>-0.67249875659784286</v>
      </c>
      <c r="AD130" s="40">
        <f t="shared" ca="1" si="8"/>
        <v>0.21827363416203394</v>
      </c>
      <c r="AF130" s="40">
        <f t="array" aca="1" ref="AF130:AI130" ca="1">MMULT(AA130:AD130,$AQ$3:$AT$6)</f>
        <v>-0.14389185947139804</v>
      </c>
      <c r="AG130" s="40">
        <f ca="1"/>
        <v>-0.23941508888208329</v>
      </c>
      <c r="AH130" s="40">
        <f ca="1"/>
        <v>-0.65286061222021963</v>
      </c>
      <c r="AI130" s="40">
        <f ca="1"/>
        <v>-0.15130222593564446</v>
      </c>
      <c r="AJ130" s="41"/>
      <c r="AK130" s="42">
        <f t="shared" ca="1" si="11"/>
        <v>4.1221628105720401E-2</v>
      </c>
      <c r="AL130" s="42">
        <f t="shared" ca="1" si="11"/>
        <v>9.7228313347625106E-3</v>
      </c>
      <c r="AM130" s="42">
        <f t="shared" ca="1" si="11"/>
        <v>-0.10385221958621009</v>
      </c>
      <c r="AN130" s="42">
        <f t="shared" ca="1" si="9"/>
        <v>3.6122354478663111E-2</v>
      </c>
    </row>
    <row r="131" spans="22:40">
      <c r="V131" s="40">
        <f t="shared" ref="V131:Y153" ca="1" si="12">RAND()</f>
        <v>0.56437110029971271</v>
      </c>
      <c r="W131" s="40">
        <f t="shared" ca="1" si="12"/>
        <v>0.60770398253660751</v>
      </c>
      <c r="X131" s="40">
        <f t="shared" ca="1" si="12"/>
        <v>5.5077385545450941E-2</v>
      </c>
      <c r="Y131" s="40">
        <f t="shared" ca="1" si="12"/>
        <v>0.38349039843778421</v>
      </c>
      <c r="AA131" s="40">
        <f t="shared" ca="1" si="10"/>
        <v>0.16206102315845727</v>
      </c>
      <c r="AB131" s="40">
        <f t="shared" ca="1" si="10"/>
        <v>0.27333978550633065</v>
      </c>
      <c r="AC131" s="40">
        <f t="shared" ca="1" si="10"/>
        <v>-1.5974978745206632</v>
      </c>
      <c r="AD131" s="40">
        <f t="shared" ca="1" si="8"/>
        <v>-0.29632643882991827</v>
      </c>
      <c r="AF131" s="40">
        <f t="array" aca="1" ref="AF131:AI131" ca="1">MMULT(AA131:AD131,$AQ$3:$AT$6)</f>
        <v>0.16206102315845727</v>
      </c>
      <c r="AG131" s="40">
        <f ca="1"/>
        <v>0.28174253653337544</v>
      </c>
      <c r="AH131" s="40">
        <f ca="1"/>
        <v>-1.0355365202253435</v>
      </c>
      <c r="AI131" s="40">
        <f ca="1"/>
        <v>-0.28014659108031059</v>
      </c>
      <c r="AJ131" s="41"/>
      <c r="AK131" s="42">
        <f t="shared" ca="1" si="11"/>
        <v>0.10241220463169146</v>
      </c>
      <c r="AL131" s="42">
        <f t="shared" ca="1" si="11"/>
        <v>0.11916593267200884</v>
      </c>
      <c r="AM131" s="42">
        <f t="shared" ca="1" si="11"/>
        <v>-0.19110232661137833</v>
      </c>
      <c r="AN131" s="42">
        <f t="shared" ca="1" si="9"/>
        <v>-1.2425114132900705E-3</v>
      </c>
    </row>
    <row r="132" spans="22:40">
      <c r="V132" s="40">
        <f t="shared" ca="1" si="12"/>
        <v>0.35402312346336617</v>
      </c>
      <c r="W132" s="40">
        <f t="shared" ca="1" si="12"/>
        <v>5.0099585961685955E-3</v>
      </c>
      <c r="X132" s="40">
        <f t="shared" ca="1" si="12"/>
        <v>0.10898170362861737</v>
      </c>
      <c r="Y132" s="40">
        <f t="shared" ca="1" si="12"/>
        <v>0.71672983708836546</v>
      </c>
      <c r="AA132" s="40">
        <f t="shared" ca="1" si="10"/>
        <v>-0.37448132649058025</v>
      </c>
      <c r="AB132" s="40">
        <f t="shared" ca="1" si="10"/>
        <v>-2.5751412018258941</v>
      </c>
      <c r="AC132" s="40">
        <f t="shared" ca="1" si="10"/>
        <v>-1.2319616576157324</v>
      </c>
      <c r="AD132" s="40">
        <f t="shared" ca="1" si="8"/>
        <v>0.57315414976335421</v>
      </c>
      <c r="AF132" s="40">
        <f t="array" aca="1" ref="AF132:AI132" ca="1">MMULT(AA132:AD132,$AQ$3:$AT$6)</f>
        <v>-0.37448132649058025</v>
      </c>
      <c r="AG132" s="40">
        <f ca="1"/>
        <v>-1.6748489308741281</v>
      </c>
      <c r="AH132" s="40">
        <f ca="1"/>
        <v>-1.8386652263531245</v>
      </c>
      <c r="AI132" s="40">
        <f ca="1"/>
        <v>-0.72912424853008462</v>
      </c>
      <c r="AJ132" s="41"/>
      <c r="AK132" s="42">
        <f t="shared" ca="1" si="11"/>
        <v>-4.8962652981160426E-3</v>
      </c>
      <c r="AL132" s="42">
        <f t="shared" ca="1" si="11"/>
        <v>-0.29171827548356688</v>
      </c>
      <c r="AM132" s="42">
        <f t="shared" ca="1" si="11"/>
        <v>-0.37421567160851243</v>
      </c>
      <c r="AN132" s="42">
        <f t="shared" ca="1" si="9"/>
        <v>-0.13144603207372452</v>
      </c>
    </row>
    <row r="133" spans="22:40">
      <c r="V133" s="40">
        <f t="shared" ca="1" si="12"/>
        <v>7.2892943511691288E-2</v>
      </c>
      <c r="W133" s="40">
        <f t="shared" ca="1" si="12"/>
        <v>0.77049838421083616</v>
      </c>
      <c r="X133" s="40">
        <f t="shared" ca="1" si="12"/>
        <v>0.22048872790373419</v>
      </c>
      <c r="Y133" s="40">
        <f t="shared" ca="1" si="12"/>
        <v>0.49469881304363195</v>
      </c>
      <c r="AA133" s="40">
        <f t="shared" ca="1" si="10"/>
        <v>-1.4545788598618672</v>
      </c>
      <c r="AB133" s="40">
        <f t="shared" ca="1" si="10"/>
        <v>0.74048916770288353</v>
      </c>
      <c r="AC133" s="40">
        <f t="shared" ca="1" si="10"/>
        <v>-0.77054367851127969</v>
      </c>
      <c r="AD133" s="40">
        <f t="shared" ca="1" si="8"/>
        <v>-1.3288496193170671E-2</v>
      </c>
      <c r="AF133" s="40">
        <f t="array" aca="1" ref="AF133:AI133" ca="1">MMULT(AA133:AD133,$AQ$3:$AT$6)</f>
        <v>-1.4545788598618672</v>
      </c>
      <c r="AG133" s="40">
        <f ca="1"/>
        <v>-0.84631515694980275</v>
      </c>
      <c r="AH133" s="40">
        <f ca="1"/>
        <v>-1.2573775926699808</v>
      </c>
      <c r="AI133" s="40">
        <f ca="1"/>
        <v>-1.0923895986965708</v>
      </c>
      <c r="AJ133" s="41"/>
      <c r="AK133" s="42">
        <f t="shared" ca="1" si="11"/>
        <v>-0.22091577197237344</v>
      </c>
      <c r="AL133" s="42">
        <f t="shared" ca="1" si="11"/>
        <v>-0.11772618295945858</v>
      </c>
      <c r="AM133" s="42">
        <f t="shared" ca="1" si="11"/>
        <v>-0.24168209112875566</v>
      </c>
      <c r="AN133" s="42">
        <f t="shared" ca="1" si="9"/>
        <v>-0.23679298362200552</v>
      </c>
    </row>
    <row r="134" spans="22:40">
      <c r="V134" s="40">
        <f t="shared" ca="1" si="12"/>
        <v>0.24665778132665028</v>
      </c>
      <c r="W134" s="40">
        <f t="shared" ca="1" si="12"/>
        <v>0.7772432784318678</v>
      </c>
      <c r="X134" s="40">
        <f t="shared" ca="1" si="12"/>
        <v>0.42758067903000052</v>
      </c>
      <c r="Y134" s="40">
        <f t="shared" ca="1" si="12"/>
        <v>0.90468147179233904</v>
      </c>
      <c r="AA134" s="40">
        <f t="shared" ca="1" si="10"/>
        <v>-0.68504494051313292</v>
      </c>
      <c r="AB134" s="40">
        <f t="shared" ca="1" si="10"/>
        <v>0.76291608436757197</v>
      </c>
      <c r="AC134" s="40">
        <f t="shared" ca="1" si="10"/>
        <v>-0.1825369518612128</v>
      </c>
      <c r="AD134" s="40">
        <f t="shared" ca="1" si="8"/>
        <v>1.3086968581398124</v>
      </c>
      <c r="AF134" s="40">
        <f t="array" aca="1" ref="AF134:AI134" ca="1">MMULT(AA134:AD134,$AQ$3:$AT$6)</f>
        <v>-0.68504494051313292</v>
      </c>
      <c r="AG134" s="40">
        <f ca="1"/>
        <v>-0.18039721406721654</v>
      </c>
      <c r="AH134" s="40">
        <f ca="1"/>
        <v>-0.34600727155179484</v>
      </c>
      <c r="AI134" s="40">
        <f ca="1"/>
        <v>0.37773564635852408</v>
      </c>
      <c r="AJ134" s="41"/>
      <c r="AK134" s="42">
        <f t="shared" ca="1" si="11"/>
        <v>-6.7008988102626593E-2</v>
      </c>
      <c r="AL134" s="42">
        <f t="shared" ca="1" si="11"/>
        <v>2.2116585045884526E-2</v>
      </c>
      <c r="AM134" s="42">
        <f t="shared" ca="1" si="11"/>
        <v>-3.3889657913809226E-2</v>
      </c>
      <c r="AN134" s="42">
        <f t="shared" ca="1" si="9"/>
        <v>0.18954333744397198</v>
      </c>
    </row>
    <row r="135" spans="22:40">
      <c r="V135" s="40">
        <f t="shared" ca="1" si="12"/>
        <v>0.5759993153173073</v>
      </c>
      <c r="W135" s="40">
        <f t="shared" ca="1" si="12"/>
        <v>7.4391975949644307E-2</v>
      </c>
      <c r="X135" s="40">
        <f t="shared" ca="1" si="12"/>
        <v>0.45798943331944497</v>
      </c>
      <c r="Y135" s="40">
        <f t="shared" ca="1" si="12"/>
        <v>1.4828302233652058E-2</v>
      </c>
      <c r="AA135" s="40">
        <f t="shared" ca="1" si="10"/>
        <v>0.19166915418691483</v>
      </c>
      <c r="AB135" s="40">
        <f t="shared" ca="1" si="10"/>
        <v>-1.4438401261025438</v>
      </c>
      <c r="AC135" s="40">
        <f t="shared" ca="1" si="10"/>
        <v>-0.10550025628535634</v>
      </c>
      <c r="AD135" s="40">
        <f t="shared" ca="1" si="8"/>
        <v>-2.1746466657485031</v>
      </c>
      <c r="AF135" s="40">
        <f t="array" aca="1" ref="AF135:AI135" ca="1">MMULT(AA135:AD135,$AQ$3:$AT$6)</f>
        <v>0.19166915418691483</v>
      </c>
      <c r="AG135" s="40">
        <f ca="1"/>
        <v>-0.59767120109570437</v>
      </c>
      <c r="AH135" s="40">
        <f ca="1"/>
        <v>-0.34832645246509569</v>
      </c>
      <c r="AI135" s="40">
        <f ca="1"/>
        <v>-1.4592018588716615</v>
      </c>
      <c r="AJ135" s="41"/>
      <c r="AK135" s="42">
        <f t="shared" ca="1" si="11"/>
        <v>0.10833383083738297</v>
      </c>
      <c r="AL135" s="42">
        <f t="shared" ca="1" si="11"/>
        <v>-6.5510952230097924E-2</v>
      </c>
      <c r="AM135" s="42">
        <f t="shared" ca="1" si="11"/>
        <v>-3.4418431162041824E-2</v>
      </c>
      <c r="AN135" s="42">
        <f t="shared" ca="1" si="9"/>
        <v>-0.34316853907278178</v>
      </c>
    </row>
    <row r="136" spans="22:40">
      <c r="V136" s="40">
        <f t="shared" ca="1" si="12"/>
        <v>0.22246315583581133</v>
      </c>
      <c r="W136" s="40">
        <f t="shared" ca="1" si="12"/>
        <v>0.57864177455763333</v>
      </c>
      <c r="X136" s="40">
        <f t="shared" ca="1" si="12"/>
        <v>8.7877817510879752E-2</v>
      </c>
      <c r="Y136" s="40">
        <f t="shared" ca="1" si="12"/>
        <v>0.58991340893386668</v>
      </c>
      <c r="AA136" s="40">
        <f t="shared" ca="1" si="10"/>
        <v>-0.76390088220669705</v>
      </c>
      <c r="AB136" s="40">
        <f t="shared" ca="1" si="10"/>
        <v>0.19842002543184165</v>
      </c>
      <c r="AC136" s="40">
        <f t="shared" ca="1" si="10"/>
        <v>-1.3539396416690179</v>
      </c>
      <c r="AD136" s="40">
        <f t="shared" ca="1" si="8"/>
        <v>0.22732223819277197</v>
      </c>
      <c r="AF136" s="40">
        <f t="array" aca="1" ref="AF136:AI136" ca="1">MMULT(AA136:AD136,$AQ$3:$AT$6)</f>
        <v>-0.76390088220669705</v>
      </c>
      <c r="AG136" s="40">
        <f ca="1"/>
        <v>-0.54479151559658656</v>
      </c>
      <c r="AH136" s="40">
        <f ca="1"/>
        <v>-1.4272439722260626</v>
      </c>
      <c r="AI136" s="40">
        <f ca="1"/>
        <v>-0.6494219208948826</v>
      </c>
      <c r="AJ136" s="41"/>
      <c r="AK136" s="42">
        <f t="shared" ca="1" si="11"/>
        <v>-8.278017644133942E-2</v>
      </c>
      <c r="AL136" s="42">
        <f t="shared" ca="1" si="11"/>
        <v>-5.4406218275283177E-2</v>
      </c>
      <c r="AM136" s="42">
        <f t="shared" ca="1" si="11"/>
        <v>-0.2804116256675423</v>
      </c>
      <c r="AN136" s="42">
        <f t="shared" ca="1" si="9"/>
        <v>-0.10833235705951595</v>
      </c>
    </row>
    <row r="137" spans="22:40">
      <c r="V137" s="40">
        <f t="shared" ca="1" si="12"/>
        <v>0.68593244762295558</v>
      </c>
      <c r="W137" s="40">
        <f t="shared" ca="1" si="12"/>
        <v>0.5506887195788065</v>
      </c>
      <c r="X137" s="40">
        <f t="shared" ca="1" si="12"/>
        <v>0.59208960412115874</v>
      </c>
      <c r="Y137" s="40">
        <f t="shared" ca="1" si="12"/>
        <v>0.4200541570578008</v>
      </c>
      <c r="AA137" s="40">
        <f t="shared" ca="1" si="10"/>
        <v>0.48435337104016646</v>
      </c>
      <c r="AB137" s="40">
        <f t="shared" ca="1" si="10"/>
        <v>0.12740158622935346</v>
      </c>
      <c r="AC137" s="40">
        <f t="shared" ca="1" si="10"/>
        <v>0.23292352336462196</v>
      </c>
      <c r="AD137" s="40">
        <f t="shared" ca="1" si="8"/>
        <v>-0.20175493439684181</v>
      </c>
      <c r="AF137" s="40">
        <f t="array" aca="1" ref="AF137:AI137" ca="1">MMULT(AA137:AD137,$AQ$3:$AT$6)</f>
        <v>0.48435337104016646</v>
      </c>
      <c r="AG137" s="40">
        <f ca="1"/>
        <v>0.47881331538797545</v>
      </c>
      <c r="AH137" s="40">
        <f ca="1"/>
        <v>0.50022690561465866</v>
      </c>
      <c r="AI137" s="40">
        <f ca="1"/>
        <v>0.31967638564593648</v>
      </c>
      <c r="AJ137" s="41"/>
      <c r="AK137" s="42">
        <f t="shared" ca="1" si="11"/>
        <v>0.16687067420803331</v>
      </c>
      <c r="AL137" s="42">
        <f t="shared" ca="1" si="11"/>
        <v>0.16055079623147483</v>
      </c>
      <c r="AM137" s="42">
        <f t="shared" ca="1" si="11"/>
        <v>0.15905173448014218</v>
      </c>
      <c r="AN137" s="42">
        <f t="shared" ca="1" si="9"/>
        <v>0.17270615183732158</v>
      </c>
    </row>
    <row r="138" spans="22:40">
      <c r="V138" s="40">
        <f t="shared" ca="1" si="12"/>
        <v>0.12498211203410292</v>
      </c>
      <c r="W138" s="40">
        <f t="shared" ca="1" si="12"/>
        <v>0.13596711374335479</v>
      </c>
      <c r="X138" s="40">
        <f t="shared" ca="1" si="12"/>
        <v>0.75887206616792224</v>
      </c>
      <c r="Y138" s="40">
        <f t="shared" ca="1" si="12"/>
        <v>0.47950032172410995</v>
      </c>
      <c r="AA138" s="40">
        <f t="shared" ca="1" si="10"/>
        <v>-1.1504362812905444</v>
      </c>
      <c r="AB138" s="40">
        <f t="shared" ca="1" si="10"/>
        <v>-1.0986191356340969</v>
      </c>
      <c r="AC138" s="40">
        <f t="shared" ca="1" si="10"/>
        <v>0.70267891973312557</v>
      </c>
      <c r="AD138" s="40">
        <f t="shared" ca="1" si="8"/>
        <v>-5.140770718727608E-2</v>
      </c>
      <c r="AF138" s="40">
        <f t="array" aca="1" ref="AF138:AI138" ca="1">MMULT(AA138:AD138,$AQ$3:$AT$6)</f>
        <v>-1.1504362812905444</v>
      </c>
      <c r="AG138" s="40">
        <f ca="1"/>
        <v>-1.5566043800619229</v>
      </c>
      <c r="AH138" s="40">
        <f ca="1"/>
        <v>-0.45201804837645665</v>
      </c>
      <c r="AI138" s="40">
        <f ca="1"/>
        <v>-1.0150813482472245</v>
      </c>
      <c r="AJ138" s="41"/>
      <c r="AK138" s="42">
        <f t="shared" ca="1" si="11"/>
        <v>-0.16008725625810888</v>
      </c>
      <c r="AL138" s="42">
        <f t="shared" ca="1" si="11"/>
        <v>-0.26688691981300383</v>
      </c>
      <c r="AM138" s="42">
        <f t="shared" ca="1" si="11"/>
        <v>-5.8060115029832118E-2</v>
      </c>
      <c r="AN138" s="42">
        <f t="shared" ca="1" si="9"/>
        <v>-0.21437359099169506</v>
      </c>
    </row>
    <row r="139" spans="22:40">
      <c r="V139" s="40">
        <f t="shared" ca="1" si="12"/>
        <v>0.32999000375330312</v>
      </c>
      <c r="W139" s="40">
        <f t="shared" ca="1" si="12"/>
        <v>0.72093445962892622</v>
      </c>
      <c r="X139" s="40">
        <f t="shared" ca="1" si="12"/>
        <v>3.6267966237124805E-2</v>
      </c>
      <c r="Y139" s="40">
        <f t="shared" ca="1" si="12"/>
        <v>0.46339727303060196</v>
      </c>
      <c r="AA139" s="40">
        <f t="shared" ca="1" si="10"/>
        <v>-0.43994076844222968</v>
      </c>
      <c r="AB139" s="40">
        <f t="shared" ca="1" si="10"/>
        <v>0.58561973884779861</v>
      </c>
      <c r="AC139" s="40">
        <f t="shared" ca="1" si="10"/>
        <v>-1.7957396519432078</v>
      </c>
      <c r="AD139" s="40">
        <f t="shared" ca="1" si="8"/>
        <v>-9.1878534799897729E-2</v>
      </c>
      <c r="AF139" s="40">
        <f t="array" aca="1" ref="AF139:AI139" ca="1">MMULT(AA139:AD139,$AQ$3:$AT$6)</f>
        <v>-0.43994076844222968</v>
      </c>
      <c r="AG139" s="40">
        <f ca="1"/>
        <v>-6.5455313209072663E-2</v>
      </c>
      <c r="AH139" s="40">
        <f ca="1"/>
        <v>-1.4633311931923445</v>
      </c>
      <c r="AI139" s="40">
        <f ca="1"/>
        <v>-0.58623507531724262</v>
      </c>
      <c r="AJ139" s="41"/>
      <c r="AK139" s="42">
        <f t="shared" ca="1" si="11"/>
        <v>-1.7988153688445932E-2</v>
      </c>
      <c r="AL139" s="42">
        <f t="shared" ca="1" si="11"/>
        <v>4.6254384226094736E-2</v>
      </c>
      <c r="AM139" s="42">
        <f t="shared" ca="1" si="11"/>
        <v>-0.2886395120478546</v>
      </c>
      <c r="AN139" s="42">
        <f t="shared" ca="1" si="9"/>
        <v>-9.0008171842000342E-2</v>
      </c>
    </row>
    <row r="140" spans="22:40">
      <c r="V140" s="40">
        <f t="shared" ca="1" si="12"/>
        <v>0.82138267003577847</v>
      </c>
      <c r="W140" s="40">
        <f t="shared" ca="1" si="12"/>
        <v>0.62360145282528767</v>
      </c>
      <c r="X140" s="40">
        <f t="shared" ca="1" si="12"/>
        <v>0.44164444955436577</v>
      </c>
      <c r="Y140" s="40">
        <f t="shared" ca="1" si="12"/>
        <v>0.36605133120443312</v>
      </c>
      <c r="AA140" s="40">
        <f t="shared" ca="1" si="10"/>
        <v>0.92064718277578317</v>
      </c>
      <c r="AB140" s="40">
        <f t="shared" ca="1" si="10"/>
        <v>0.31495332301142942</v>
      </c>
      <c r="AC140" s="40">
        <f t="shared" ca="1" si="10"/>
        <v>-0.14680124861759303</v>
      </c>
      <c r="AD140" s="40">
        <f t="shared" ca="1" si="8"/>
        <v>-0.34232986547108424</v>
      </c>
      <c r="AF140" s="40">
        <f t="array" aca="1" ref="AF140:AI140" ca="1">MMULT(AA140:AD140,$AQ$3:$AT$6)</f>
        <v>0.92064718277578317</v>
      </c>
      <c r="AG140" s="40">
        <f ca="1"/>
        <v>0.94846206333735616</v>
      </c>
      <c r="AH140" s="40">
        <f ca="1"/>
        <v>0.52532045544569195</v>
      </c>
      <c r="AI140" s="40">
        <f ca="1"/>
        <v>0.5408510855008507</v>
      </c>
      <c r="AJ140" s="41"/>
      <c r="AK140" s="42">
        <f t="shared" ca="1" si="11"/>
        <v>0.25412943655515663</v>
      </c>
      <c r="AL140" s="42">
        <f t="shared" ca="1" si="11"/>
        <v>0.25917703330084479</v>
      </c>
      <c r="AM140" s="42">
        <f t="shared" ca="1" si="11"/>
        <v>0.16477306384161777</v>
      </c>
      <c r="AN140" s="42">
        <f t="shared" ca="1" si="9"/>
        <v>0.23684681479524672</v>
      </c>
    </row>
    <row r="141" spans="22:40">
      <c r="V141" s="40">
        <f t="shared" ca="1" si="12"/>
        <v>0.38194450325528739</v>
      </c>
      <c r="W141" s="40">
        <f t="shared" ca="1" si="12"/>
        <v>0.10195427566652138</v>
      </c>
      <c r="X141" s="40">
        <f t="shared" ca="1" si="12"/>
        <v>4.632252143233373E-3</v>
      </c>
      <c r="Y141" s="40">
        <f t="shared" ca="1" si="12"/>
        <v>0.88079538626498699</v>
      </c>
      <c r="AA141" s="40">
        <f t="shared" ca="1" si="10"/>
        <v>-0.30037778533526449</v>
      </c>
      <c r="AB141" s="40">
        <f t="shared" ca="1" si="10"/>
        <v>-1.2704944702967185</v>
      </c>
      <c r="AC141" s="40">
        <f t="shared" ca="1" si="10"/>
        <v>-2.6021362291399051</v>
      </c>
      <c r="AD141" s="40">
        <f t="shared" ca="1" si="8"/>
        <v>1.1789722461658463</v>
      </c>
      <c r="AF141" s="40">
        <f t="array" aca="1" ref="AF141:AI141" ca="1">MMULT(AA141:AD141,$AQ$3:$AT$6)</f>
        <v>-0.30037778533526449</v>
      </c>
      <c r="AG141" s="40">
        <f ca="1"/>
        <v>-0.92459560923298856</v>
      </c>
      <c r="AH141" s="40">
        <f ca="1"/>
        <v>-2.4813613669921981</v>
      </c>
      <c r="AI141" s="40">
        <f ca="1"/>
        <v>-0.28358099068405374</v>
      </c>
      <c r="AJ141" s="41"/>
      <c r="AK141" s="42">
        <f t="shared" ca="1" si="11"/>
        <v>9.9244429329471071E-3</v>
      </c>
      <c r="AL141" s="42">
        <f t="shared" ca="1" si="11"/>
        <v>-0.1341650779389276</v>
      </c>
      <c r="AM141" s="42">
        <f t="shared" ca="1" si="11"/>
        <v>-0.5207503916742211</v>
      </c>
      <c r="AN141" s="42">
        <f t="shared" ca="1" si="9"/>
        <v>-2.2384872983755716E-3</v>
      </c>
    </row>
    <row r="142" spans="22:40">
      <c r="V142" s="40">
        <f t="shared" ca="1" si="12"/>
        <v>0.60535491273547881</v>
      </c>
      <c r="W142" s="40">
        <f t="shared" ca="1" si="12"/>
        <v>0.47292567740537883</v>
      </c>
      <c r="X142" s="40">
        <f t="shared" ca="1" si="12"/>
        <v>0.6562841545561402</v>
      </c>
      <c r="Y142" s="40">
        <f t="shared" ca="1" si="12"/>
        <v>0.18819704422548156</v>
      </c>
      <c r="AA142" s="40">
        <f t="shared" ca="1" si="10"/>
        <v>0.26723247382156079</v>
      </c>
      <c r="AB142" s="40">
        <f t="shared" ca="1" si="10"/>
        <v>-6.7917441112602311E-2</v>
      </c>
      <c r="AC142" s="40">
        <f t="shared" ca="1" si="10"/>
        <v>0.40234289401204371</v>
      </c>
      <c r="AD142" s="40">
        <f t="shared" ca="1" si="8"/>
        <v>-0.88455981458824318</v>
      </c>
      <c r="AF142" s="40">
        <f t="array" aca="1" ref="AF142:AI142" ca="1">MMULT(AA142:AD142,$AQ$3:$AT$6)</f>
        <v>0.26723247382156079</v>
      </c>
      <c r="AG142" s="40">
        <f ca="1"/>
        <v>0.19136987058121949</v>
      </c>
      <c r="AH142" s="40">
        <f ca="1"/>
        <v>0.44588359771626906</v>
      </c>
      <c r="AI142" s="40">
        <f ca="1"/>
        <v>-0.25676463025743013</v>
      </c>
      <c r="AJ142" s="41"/>
      <c r="AK142" s="42">
        <f t="shared" ca="1" si="11"/>
        <v>0.12344649476431216</v>
      </c>
      <c r="AL142" s="42">
        <f t="shared" ca="1" si="11"/>
        <v>0.1001876728220561</v>
      </c>
      <c r="AM142" s="42">
        <f t="shared" ca="1" si="11"/>
        <v>0.14666146027930935</v>
      </c>
      <c r="AN142" s="42">
        <f t="shared" ca="1" si="9"/>
        <v>5.538257225345275E-3</v>
      </c>
    </row>
    <row r="143" spans="22:40">
      <c r="V143" s="40">
        <f t="shared" ca="1" si="12"/>
        <v>0.46479863140663957</v>
      </c>
      <c r="W143" s="40">
        <f t="shared" ca="1" si="12"/>
        <v>0.24208530276015272</v>
      </c>
      <c r="X143" s="40">
        <f t="shared" ca="1" si="12"/>
        <v>0.3993749439992913</v>
      </c>
      <c r="Y143" s="40">
        <f t="shared" ca="1" si="12"/>
        <v>0.27292505211740026</v>
      </c>
      <c r="AA143" s="40">
        <f t="shared" ca="1" si="10"/>
        <v>-8.8351556696837294E-2</v>
      </c>
      <c r="AB143" s="40">
        <f t="shared" ca="1" si="10"/>
        <v>-0.69961046461742771</v>
      </c>
      <c r="AC143" s="40">
        <f t="shared" ca="1" si="10"/>
        <v>-0.2549653158745846</v>
      </c>
      <c r="AD143" s="40">
        <f t="shared" ca="1" si="8"/>
        <v>-0.6039902803941134</v>
      </c>
      <c r="AF143" s="40">
        <f t="array" aca="1" ref="AF143:AI143" ca="1">MMULT(AA143:AD143,$AQ$3:$AT$6)</f>
        <v>-8.8351556696837294E-2</v>
      </c>
      <c r="AG143" s="40">
        <f ca="1"/>
        <v>-0.4436415040463943</v>
      </c>
      <c r="AH143" s="40">
        <f ca="1"/>
        <v>-0.43133045422537131</v>
      </c>
      <c r="AI143" s="40">
        <f ca="1"/>
        <v>-0.61832349320442859</v>
      </c>
      <c r="AJ143" s="41"/>
      <c r="AK143" s="42">
        <f t="shared" ca="1" si="11"/>
        <v>5.2329688660632548E-2</v>
      </c>
      <c r="AL143" s="42">
        <f t="shared" ca="1" si="11"/>
        <v>-3.3164715849742801E-2</v>
      </c>
      <c r="AM143" s="42">
        <f t="shared" ca="1" si="11"/>
        <v>-5.334334356338466E-2</v>
      </c>
      <c r="AN143" s="42">
        <f t="shared" ca="1" si="9"/>
        <v>-9.9313813029284284E-2</v>
      </c>
    </row>
    <row r="144" spans="22:40">
      <c r="V144" s="40">
        <f t="shared" ca="1" si="12"/>
        <v>0.78739519348531817</v>
      </c>
      <c r="W144" s="40">
        <f t="shared" ca="1" si="12"/>
        <v>0.56015996044255412</v>
      </c>
      <c r="X144" s="40">
        <f t="shared" ca="1" si="12"/>
        <v>0.41125363867592923</v>
      </c>
      <c r="Y144" s="40">
        <f t="shared" ca="1" si="12"/>
        <v>0.67368478275841159</v>
      </c>
      <c r="AA144" s="40">
        <f t="shared" ca="1" si="10"/>
        <v>0.79741575353904992</v>
      </c>
      <c r="AB144" s="40">
        <f t="shared" ca="1" si="10"/>
        <v>0.15137478472307031</v>
      </c>
      <c r="AC144" s="40">
        <f t="shared" ca="1" si="10"/>
        <v>-0.22432133358841913</v>
      </c>
      <c r="AD144" s="40">
        <f t="shared" ca="1" si="8"/>
        <v>0.45011095992617112</v>
      </c>
      <c r="AF144" s="40">
        <f t="array" aca="1" ref="AF144:AI144" ca="1">MMULT(AA144:AD144,$AQ$3:$AT$6)</f>
        <v>0.79741575353904992</v>
      </c>
      <c r="AG144" s="40">
        <f ca="1"/>
        <v>0.75754500644593692</v>
      </c>
      <c r="AH144" s="40">
        <f ca="1"/>
        <v>0.3494142763578536</v>
      </c>
      <c r="AI144" s="40">
        <f ca="1"/>
        <v>0.86177437991053196</v>
      </c>
      <c r="AJ144" s="41"/>
      <c r="AK144" s="42">
        <f t="shared" ca="1" si="11"/>
        <v>0.22948315070781</v>
      </c>
      <c r="AL144" s="42">
        <f t="shared" ca="1" si="11"/>
        <v>0.21908445135364674</v>
      </c>
      <c r="AM144" s="42">
        <f t="shared" ca="1" si="11"/>
        <v>0.12466645500959063</v>
      </c>
      <c r="AN144" s="42">
        <f t="shared" ca="1" si="9"/>
        <v>0.32991457017405423</v>
      </c>
    </row>
    <row r="145" spans="22:40">
      <c r="V145" s="40">
        <f t="shared" ca="1" si="12"/>
        <v>0.69389185205277504</v>
      </c>
      <c r="W145" s="40">
        <f t="shared" ca="1" si="12"/>
        <v>0.98217762744122472</v>
      </c>
      <c r="X145" s="40">
        <f t="shared" ca="1" si="12"/>
        <v>0.62881064321522162</v>
      </c>
      <c r="Y145" s="40">
        <f t="shared" ca="1" si="12"/>
        <v>0.98860231871411497</v>
      </c>
      <c r="AA145" s="40">
        <f t="shared" ca="1" si="10"/>
        <v>0.50691238413963902</v>
      </c>
      <c r="AB145" s="40">
        <f t="shared" ca="1" si="10"/>
        <v>2.1009569539183222</v>
      </c>
      <c r="AC145" s="40">
        <f t="shared" ca="1" si="10"/>
        <v>0.32870494859182725</v>
      </c>
      <c r="AD145" s="40">
        <f t="shared" ca="1" si="8"/>
        <v>2.2768470197953015</v>
      </c>
      <c r="AF145" s="40">
        <f t="array" aca="1" ref="AF145:AI145" ca="1">MMULT(AA145:AD145,$AQ$3:$AT$6)</f>
        <v>0.50691238413963902</v>
      </c>
      <c r="AG145" s="40">
        <f ca="1"/>
        <v>1.5376232773252749</v>
      </c>
      <c r="AH145" s="40">
        <f ca="1"/>
        <v>1.1105361300266854</v>
      </c>
      <c r="AI145" s="40">
        <f ca="1"/>
        <v>2.2325443861914458</v>
      </c>
      <c r="AJ145" s="41"/>
      <c r="AK145" s="42">
        <f t="shared" ca="1" si="11"/>
        <v>0.17138247682792782</v>
      </c>
      <c r="AL145" s="42">
        <f t="shared" ca="1" si="11"/>
        <v>0.3829008882383077</v>
      </c>
      <c r="AM145" s="42">
        <f t="shared" ca="1" si="11"/>
        <v>0.29820223764608428</v>
      </c>
      <c r="AN145" s="42">
        <f t="shared" ca="1" si="9"/>
        <v>0.72743787199551924</v>
      </c>
    </row>
    <row r="146" spans="22:40">
      <c r="V146" s="40">
        <f t="shared" ca="1" si="12"/>
        <v>0.28038668348689255</v>
      </c>
      <c r="W146" s="40">
        <f t="shared" ca="1" si="12"/>
        <v>4.6098204646034757E-2</v>
      </c>
      <c r="X146" s="40">
        <f t="shared" ca="1" si="12"/>
        <v>0.44103707019400828</v>
      </c>
      <c r="Y146" s="40">
        <f t="shared" ca="1" si="12"/>
        <v>0.37575437350609209</v>
      </c>
      <c r="AA146" s="40">
        <f t="shared" ca="1" si="10"/>
        <v>-0.5816931787618107</v>
      </c>
      <c r="AB146" s="40">
        <f t="shared" ca="1" si="10"/>
        <v>-1.683923731680087</v>
      </c>
      <c r="AC146" s="40">
        <f t="shared" ca="1" si="10"/>
        <v>-0.14834039119883138</v>
      </c>
      <c r="AD146" s="40">
        <f t="shared" ca="1" si="8"/>
        <v>-0.31665058636356752</v>
      </c>
      <c r="AF146" s="40">
        <f t="array" aca="1" ref="AF146:AI146" ca="1">MMULT(AA146:AD146,$AQ$3:$AT$6)</f>
        <v>-0.5816931787618107</v>
      </c>
      <c r="AG146" s="40">
        <f ca="1"/>
        <v>-1.381501071107194</v>
      </c>
      <c r="AH146" s="40">
        <f ca="1"/>
        <v>-0.90847518456557141</v>
      </c>
      <c r="AI146" s="40">
        <f ca="1"/>
        <v>-1.0187429397391672</v>
      </c>
      <c r="AJ146" s="41"/>
      <c r="AK146" s="42">
        <f t="shared" ca="1" si="11"/>
        <v>-4.6338635752362134E-2</v>
      </c>
      <c r="AL146" s="42">
        <f t="shared" ca="1" si="11"/>
        <v>-0.23011522493251074</v>
      </c>
      <c r="AM146" s="42">
        <f t="shared" ca="1" si="11"/>
        <v>-0.16213234208095029</v>
      </c>
      <c r="AN146" s="42">
        <f t="shared" ca="1" si="9"/>
        <v>-0.21543545252435847</v>
      </c>
    </row>
    <row r="147" spans="22:40">
      <c r="V147" s="40">
        <f t="shared" ca="1" si="12"/>
        <v>0.67908874344599901</v>
      </c>
      <c r="W147" s="40">
        <f t="shared" ca="1" si="12"/>
        <v>0.97542920148849577</v>
      </c>
      <c r="X147" s="40">
        <f t="shared" ca="1" si="12"/>
        <v>3.250560084664067E-3</v>
      </c>
      <c r="Y147" s="40">
        <f t="shared" ca="1" si="12"/>
        <v>0.54835200389453642</v>
      </c>
      <c r="AA147" s="40">
        <f t="shared" ca="1" si="10"/>
        <v>0.46515213503286995</v>
      </c>
      <c r="AB147" s="40">
        <f t="shared" ca="1" si="10"/>
        <v>1.9673610880053907</v>
      </c>
      <c r="AC147" s="40">
        <f t="shared" ca="1" si="10"/>
        <v>-2.7213738050628637</v>
      </c>
      <c r="AD147" s="40">
        <f t="shared" ca="1" si="8"/>
        <v>0.12149876580087894</v>
      </c>
      <c r="AF147" s="40">
        <f t="array" aca="1" ref="AF147:AI147" ca="1">MMULT(AA147:AD147,$AQ$3:$AT$6)</f>
        <v>0.46515213503286995</v>
      </c>
      <c r="AG147" s="40">
        <f ca="1"/>
        <v>1.4317510762809618</v>
      </c>
      <c r="AH147" s="40">
        <f ca="1"/>
        <v>-1.2515097798089705</v>
      </c>
      <c r="AI147" s="40">
        <f ca="1"/>
        <v>0.35816554198700534</v>
      </c>
      <c r="AJ147" s="41"/>
      <c r="AK147" s="42">
        <f t="shared" ca="1" si="11"/>
        <v>0.163030427006574</v>
      </c>
      <c r="AL147" s="42">
        <f t="shared" ca="1" si="11"/>
        <v>0.36066772601900193</v>
      </c>
      <c r="AM147" s="42">
        <f t="shared" ca="1" si="11"/>
        <v>-0.24034422979644532</v>
      </c>
      <c r="AN147" s="42">
        <f t="shared" ca="1" si="9"/>
        <v>0.18386800717623153</v>
      </c>
    </row>
    <row r="148" spans="22:40">
      <c r="V148" s="40">
        <f t="shared" ca="1" si="12"/>
        <v>0.85704480358569068</v>
      </c>
      <c r="W148" s="40">
        <f t="shared" ca="1" si="12"/>
        <v>0.29396271111447725</v>
      </c>
      <c r="X148" s="40">
        <f t="shared" ca="1" si="12"/>
        <v>0.35364570750041979</v>
      </c>
      <c r="Y148" s="40">
        <f t="shared" ca="1" si="12"/>
        <v>0.6538884385484155</v>
      </c>
      <c r="AA148" s="40">
        <f t="shared" ca="1" si="10"/>
        <v>1.0671360769045779</v>
      </c>
      <c r="AB148" s="40">
        <f t="shared" ca="1" si="10"/>
        <v>-0.54184480567960336</v>
      </c>
      <c r="AC148" s="40">
        <f t="shared" ca="1" si="10"/>
        <v>-0.37549627666389468</v>
      </c>
      <c r="AD148" s="40">
        <f t="shared" ca="1" si="8"/>
        <v>0.39583992309692806</v>
      </c>
      <c r="AF148" s="40">
        <f t="array" aca="1" ref="AF148:AI148" ca="1">MMULT(AA148:AD148,$AQ$3:$AT$6)</f>
        <v>1.0671360769045779</v>
      </c>
      <c r="AG148" s="40">
        <f ca="1"/>
        <v>0.62163120234778735</v>
      </c>
      <c r="AH148" s="40">
        <f ca="1"/>
        <v>0.21294206949019789</v>
      </c>
      <c r="AI148" s="40">
        <f ca="1"/>
        <v>0.85762137189802945</v>
      </c>
      <c r="AJ148" s="41"/>
      <c r="AK148" s="42">
        <f t="shared" ca="1" si="11"/>
        <v>0.28342721538091559</v>
      </c>
      <c r="AL148" s="42">
        <f t="shared" ca="1" si="11"/>
        <v>0.19054255249303534</v>
      </c>
      <c r="AM148" s="42">
        <f t="shared" ca="1" si="11"/>
        <v>9.3550791843765121E-2</v>
      </c>
      <c r="AN148" s="42">
        <f t="shared" ca="1" si="9"/>
        <v>0.32871019785042854</v>
      </c>
    </row>
    <row r="149" spans="22:40">
      <c r="V149" s="40">
        <f t="shared" ca="1" si="12"/>
        <v>0.20420470901554599</v>
      </c>
      <c r="W149" s="40">
        <f t="shared" ca="1" si="12"/>
        <v>0.29678898752591332</v>
      </c>
      <c r="X149" s="40">
        <f t="shared" ca="1" si="12"/>
        <v>0.41016742788994609</v>
      </c>
      <c r="Y149" s="40">
        <f t="shared" ca="1" si="12"/>
        <v>0.85531606150077144</v>
      </c>
      <c r="AA149" s="40">
        <f t="shared" ca="1" si="10"/>
        <v>-0.82669594900417165</v>
      </c>
      <c r="AB149" s="40">
        <f t="shared" ca="1" si="10"/>
        <v>-0.53365828509912072</v>
      </c>
      <c r="AC149" s="40">
        <f t="shared" ca="1" si="10"/>
        <v>-0.22711431157690876</v>
      </c>
      <c r="AD149" s="40">
        <f t="shared" ca="1" si="8"/>
        <v>1.0595093419303225</v>
      </c>
      <c r="AF149" s="40">
        <f t="array" aca="1" ref="AF149:AI149" ca="1">MMULT(AA149:AD149,$AQ$3:$AT$6)</f>
        <v>-0.82669594900417165</v>
      </c>
      <c r="AG149" s="40">
        <f ca="1"/>
        <v>-0.98381350236082132</v>
      </c>
      <c r="AH149" s="40">
        <f ca="1"/>
        <v>-0.80921752287192406</v>
      </c>
      <c r="AI149" s="40">
        <f ca="1"/>
        <v>-0.16447908899687569</v>
      </c>
      <c r="AJ149" s="41"/>
      <c r="AK149" s="42">
        <f t="shared" ca="1" si="11"/>
        <v>-9.5339189800834334E-2</v>
      </c>
      <c r="AL149" s="42">
        <f t="shared" ca="1" si="11"/>
        <v>-0.14660083549577246</v>
      </c>
      <c r="AM149" s="42">
        <f t="shared" ca="1" si="11"/>
        <v>-0.13950159521479871</v>
      </c>
      <c r="AN149" s="42">
        <f t="shared" ca="1" si="9"/>
        <v>3.2301064190906052E-2</v>
      </c>
    </row>
    <row r="150" spans="22:40">
      <c r="V150" s="40">
        <f t="shared" ca="1" si="12"/>
        <v>0.30343065260903435</v>
      </c>
      <c r="W150" s="40">
        <f t="shared" ca="1" si="12"/>
        <v>0.22770400499751564</v>
      </c>
      <c r="X150" s="40">
        <f t="shared" ca="1" si="12"/>
        <v>0.76443844356993873</v>
      </c>
      <c r="Y150" s="40">
        <f t="shared" ca="1" si="12"/>
        <v>0.6444115754058326</v>
      </c>
      <c r="AA150" s="40">
        <f t="shared" ca="1" si="10"/>
        <v>-0.51455888056433463</v>
      </c>
      <c r="AB150" s="40">
        <f t="shared" ca="1" si="10"/>
        <v>-0.74642949078713805</v>
      </c>
      <c r="AC150" s="40">
        <f t="shared" ca="1" si="10"/>
        <v>0.72065287566196112</v>
      </c>
      <c r="AD150" s="40">
        <f t="shared" ca="1" si="8"/>
        <v>0.37027600676607403</v>
      </c>
      <c r="AF150" s="40">
        <f t="array" aca="1" ref="AF150:AI150" ca="1">MMULT(AA150:AD150,$AQ$3:$AT$6)</f>
        <v>-0.51455888056433463</v>
      </c>
      <c r="AG150" s="40">
        <f ca="1"/>
        <v>-0.83058118177225793</v>
      </c>
      <c r="AH150" s="40">
        <f ca="1"/>
        <v>3.6670335263636167E-2</v>
      </c>
      <c r="AI150" s="40">
        <f ca="1"/>
        <v>-0.20543670003648273</v>
      </c>
      <c r="AJ150" s="41"/>
      <c r="AK150" s="42">
        <f t="shared" ca="1" si="11"/>
        <v>-3.2911776112866928E-2</v>
      </c>
      <c r="AL150" s="42">
        <f t="shared" ca="1" si="11"/>
        <v>-0.11442204817217416</v>
      </c>
      <c r="AM150" s="42">
        <f t="shared" ca="1" si="11"/>
        <v>5.3360836440109041E-2</v>
      </c>
      <c r="AN150" s="42">
        <f t="shared" ca="1" si="9"/>
        <v>2.0423356989420015E-2</v>
      </c>
    </row>
    <row r="151" spans="22:40">
      <c r="V151" s="40">
        <f t="shared" ca="1" si="12"/>
        <v>0.20399017595581725</v>
      </c>
      <c r="W151" s="40">
        <f t="shared" ca="1" si="12"/>
        <v>0.896411420967829</v>
      </c>
      <c r="X151" s="40">
        <f t="shared" ca="1" si="12"/>
        <v>0.7529479436333073</v>
      </c>
      <c r="Y151" s="40">
        <f t="shared" ca="1" si="12"/>
        <v>0.25227189677474471</v>
      </c>
      <c r="AA151" s="40">
        <f t="shared" ca="1" si="10"/>
        <v>-0.82745299838559694</v>
      </c>
      <c r="AB151" s="40">
        <f t="shared" ca="1" si="10"/>
        <v>1.2613655949748463</v>
      </c>
      <c r="AC151" s="40">
        <f t="shared" ca="1" si="10"/>
        <v>0.6837958100862005</v>
      </c>
      <c r="AD151" s="40">
        <f t="shared" ca="1" si="8"/>
        <v>-0.66735751963781542</v>
      </c>
      <c r="AF151" s="40">
        <f t="array" aca="1" ref="AF151:AI151" ca="1">MMULT(AA151:AD151,$AQ$3:$AT$6)</f>
        <v>-0.82745299838559694</v>
      </c>
      <c r="AG151" s="40">
        <f ca="1"/>
        <v>-3.8869490406953977E-2</v>
      </c>
      <c r="AH151" s="40">
        <f ca="1"/>
        <v>0.35472292038118208</v>
      </c>
      <c r="AI151" s="40">
        <f ca="1"/>
        <v>-0.62296937310429035</v>
      </c>
      <c r="AJ151" s="41"/>
      <c r="AK151" s="42">
        <f t="shared" ca="1" si="11"/>
        <v>-9.5490599677119398E-2</v>
      </c>
      <c r="AL151" s="42">
        <f t="shared" ca="1" si="11"/>
        <v>5.1837407014539663E-2</v>
      </c>
      <c r="AM151" s="42">
        <f t="shared" ca="1" si="11"/>
        <v>0.12587682584690951</v>
      </c>
      <c r="AN151" s="42">
        <f t="shared" ca="1" si="9"/>
        <v>-0.10066111820024419</v>
      </c>
    </row>
    <row r="152" spans="22:40">
      <c r="V152" s="40">
        <f t="shared" ca="1" si="12"/>
        <v>0.60630440745176095</v>
      </c>
      <c r="W152" s="40">
        <f t="shared" ca="1" si="12"/>
        <v>0.34845797364170172</v>
      </c>
      <c r="X152" s="40">
        <f t="shared" ca="1" si="12"/>
        <v>0.31373954356323031</v>
      </c>
      <c r="Y152" s="40">
        <f t="shared" ca="1" si="12"/>
        <v>0.65778914686955503</v>
      </c>
      <c r="AA152" s="40">
        <f t="shared" ca="1" si="10"/>
        <v>0.26969983811581921</v>
      </c>
      <c r="AB152" s="40">
        <f t="shared" ca="1" si="10"/>
        <v>-0.38948697050007125</v>
      </c>
      <c r="AC152" s="40">
        <f t="shared" ca="1" si="10"/>
        <v>-0.48527810139701844</v>
      </c>
      <c r="AD152" s="40">
        <f t="shared" ca="1" si="8"/>
        <v>0.40643677114993132</v>
      </c>
      <c r="AF152" s="40">
        <f t="array" aca="1" ref="AF152:AI152" ca="1">MMULT(AA152:AD152,$AQ$3:$AT$6)</f>
        <v>0.26969983811581921</v>
      </c>
      <c r="AG152" s="40">
        <f ca="1"/>
        <v>2.4069869276630323E-2</v>
      </c>
      <c r="AH152" s="40">
        <f ca="1"/>
        <v>-0.30786600720740187</v>
      </c>
      <c r="AI152" s="40">
        <f ca="1"/>
        <v>0.27088866928024669</v>
      </c>
      <c r="AJ152" s="41"/>
      <c r="AK152" s="42">
        <f t="shared" ca="1" si="11"/>
        <v>0.12393996762316385</v>
      </c>
      <c r="AL152" s="42">
        <f t="shared" ca="1" si="11"/>
        <v>6.5054672548092371E-2</v>
      </c>
      <c r="AM152" s="42">
        <f t="shared" ca="1" si="11"/>
        <v>-2.5193449643287624E-2</v>
      </c>
      <c r="AN152" s="42">
        <f t="shared" ca="1" si="9"/>
        <v>0.15855771409127153</v>
      </c>
    </row>
    <row r="153" spans="22:40">
      <c r="V153" s="40">
        <f t="shared" ca="1" si="12"/>
        <v>0.87812097605332406</v>
      </c>
      <c r="W153" s="40">
        <f t="shared" ca="1" si="12"/>
        <v>0.91666948144885496</v>
      </c>
      <c r="X153" s="40">
        <f t="shared" ca="1" si="12"/>
        <v>0.58822389468785063</v>
      </c>
      <c r="Y153" s="40">
        <f t="shared" ca="1" si="12"/>
        <v>0.72108620757326181</v>
      </c>
      <c r="AA153" s="40">
        <f t="shared" ca="1" si="10"/>
        <v>1.1656448959567973</v>
      </c>
      <c r="AB153" s="40">
        <f t="shared" ca="1" si="10"/>
        <v>1.3830124870658456</v>
      </c>
      <c r="AC153" s="40">
        <f t="shared" ca="1" si="10"/>
        <v>0.22297853746376578</v>
      </c>
      <c r="AD153" s="40">
        <f t="shared" ca="1" si="8"/>
        <v>0.5860713253378026</v>
      </c>
      <c r="AF153" s="40">
        <f t="array" aca="1" ref="AF153:AI153" ca="1">MMULT(AA153:AD153,$AQ$3:$AT$6)</f>
        <v>1.1656448959567973</v>
      </c>
      <c r="AG153" s="40">
        <f ca="1"/>
        <v>1.7193451965431517</v>
      </c>
      <c r="AH153" s="40">
        <f ca="1"/>
        <v>1.2351941507930599</v>
      </c>
      <c r="AI153" s="40">
        <f ca="1"/>
        <v>1.5686821642093434</v>
      </c>
      <c r="AJ153" s="41"/>
      <c r="AK153" s="42">
        <f t="shared" ca="1" si="11"/>
        <v>0.3031289791913595</v>
      </c>
      <c r="AL153" s="42">
        <f t="shared" ca="1" si="11"/>
        <v>0.42106249127406181</v>
      </c>
      <c r="AM153" s="42">
        <f t="shared" ca="1" si="11"/>
        <v>0.32662426638081765</v>
      </c>
      <c r="AN153" s="42">
        <f t="shared" ca="1" si="9"/>
        <v>0.5349178276207095</v>
      </c>
    </row>
    <row r="154" spans="22:40">
      <c r="AK154" s="57"/>
      <c r="AL154" s="57"/>
      <c r="AM154" s="57"/>
      <c r="AN154" s="57"/>
    </row>
    <row r="155" spans="22:40">
      <c r="AK155" s="57"/>
      <c r="AL155" s="57"/>
      <c r="AM155" s="57"/>
      <c r="AN155" s="57"/>
    </row>
    <row r="156" spans="22:40">
      <c r="AK156" s="57"/>
      <c r="AL156" s="57"/>
      <c r="AM156" s="57"/>
      <c r="AN156" s="57"/>
    </row>
    <row r="157" spans="22:40">
      <c r="AK157" s="57"/>
      <c r="AL157" s="57"/>
      <c r="AM157" s="57"/>
      <c r="AN157" s="57"/>
    </row>
    <row r="158" spans="22:40">
      <c r="AK158" s="57"/>
      <c r="AL158" s="57"/>
      <c r="AM158" s="57"/>
      <c r="AN158" s="57"/>
    </row>
    <row r="159" spans="22:40">
      <c r="AK159" s="57"/>
      <c r="AL159" s="57"/>
      <c r="AM159" s="57"/>
      <c r="AN159" s="57"/>
    </row>
    <row r="160" spans="22:40">
      <c r="AK160" s="57"/>
      <c r="AL160" s="57"/>
      <c r="AM160" s="57"/>
      <c r="AN160" s="57"/>
    </row>
    <row r="161" spans="37:40">
      <c r="AK161" s="57"/>
      <c r="AL161" s="57"/>
      <c r="AM161" s="57"/>
      <c r="AN161" s="57"/>
    </row>
    <row r="162" spans="37:40">
      <c r="AK162" s="57"/>
      <c r="AL162" s="57"/>
      <c r="AM162" s="57"/>
      <c r="AN162" s="57"/>
    </row>
    <row r="163" spans="37:40">
      <c r="AK163" s="57"/>
      <c r="AL163" s="57"/>
      <c r="AM163" s="57"/>
      <c r="AN163" s="57"/>
    </row>
    <row r="164" spans="37:40">
      <c r="AK164" s="57"/>
      <c r="AL164" s="57"/>
      <c r="AM164" s="57"/>
      <c r="AN164" s="57"/>
    </row>
    <row r="165" spans="37:40">
      <c r="AK165" s="57"/>
      <c r="AL165" s="57"/>
      <c r="AM165" s="57"/>
      <c r="AN165" s="57"/>
    </row>
    <row r="166" spans="37:40">
      <c r="AK166" s="57"/>
      <c r="AL166" s="57"/>
      <c r="AM166" s="57"/>
      <c r="AN166" s="57"/>
    </row>
    <row r="167" spans="37:40">
      <c r="AK167" s="57"/>
      <c r="AL167" s="57"/>
      <c r="AM167" s="57"/>
      <c r="AN167" s="57"/>
    </row>
    <row r="168" spans="37:40">
      <c r="AK168" s="57"/>
      <c r="AL168" s="57"/>
      <c r="AM168" s="57"/>
      <c r="AN168" s="57"/>
    </row>
    <row r="169" spans="37:40">
      <c r="AK169" s="57"/>
      <c r="AL169" s="57"/>
      <c r="AM169" s="57"/>
      <c r="AN169" s="57"/>
    </row>
    <row r="170" spans="37:40">
      <c r="AK170" s="57"/>
      <c r="AL170" s="57"/>
      <c r="AM170" s="57"/>
      <c r="AN170" s="57"/>
    </row>
    <row r="171" spans="37:40">
      <c r="AK171" s="57"/>
      <c r="AL171" s="57"/>
      <c r="AM171" s="57"/>
      <c r="AN171" s="57"/>
    </row>
    <row r="172" spans="37:40">
      <c r="AK172" s="57"/>
      <c r="AL172" s="57"/>
      <c r="AM172" s="57"/>
      <c r="AN172" s="57"/>
    </row>
    <row r="173" spans="37:40">
      <c r="AK173" s="57"/>
      <c r="AL173" s="57"/>
      <c r="AM173" s="57"/>
      <c r="AN173" s="57"/>
    </row>
    <row r="174" spans="37:40">
      <c r="AK174" s="57"/>
      <c r="AL174" s="57"/>
      <c r="AM174" s="57"/>
      <c r="AN174" s="57"/>
    </row>
    <row r="175" spans="37:40">
      <c r="AK175" s="57"/>
      <c r="AL175" s="57"/>
      <c r="AM175" s="57"/>
      <c r="AN175" s="57"/>
    </row>
    <row r="176" spans="37:40">
      <c r="AK176" s="57"/>
      <c r="AL176" s="57"/>
      <c r="AM176" s="57"/>
      <c r="AN176" s="57"/>
    </row>
    <row r="177" spans="37:40">
      <c r="AK177" s="57"/>
      <c r="AL177" s="57"/>
      <c r="AM177" s="57"/>
      <c r="AN177" s="57"/>
    </row>
    <row r="178" spans="37:40">
      <c r="AK178" s="57"/>
      <c r="AL178" s="57"/>
      <c r="AM178" s="57"/>
      <c r="AN178" s="57"/>
    </row>
    <row r="179" spans="37:40">
      <c r="AK179" s="57"/>
      <c r="AL179" s="57"/>
      <c r="AM179" s="57"/>
      <c r="AN179" s="57"/>
    </row>
    <row r="180" spans="37:40">
      <c r="AK180" s="57"/>
      <c r="AL180" s="57"/>
      <c r="AM180" s="57"/>
      <c r="AN180" s="57"/>
    </row>
    <row r="181" spans="37:40">
      <c r="AK181" s="57"/>
      <c r="AL181" s="57"/>
      <c r="AM181" s="57"/>
      <c r="AN181" s="57"/>
    </row>
    <row r="182" spans="37:40">
      <c r="AK182" s="57"/>
      <c r="AL182" s="57"/>
      <c r="AM182" s="57"/>
      <c r="AN182" s="57"/>
    </row>
    <row r="183" spans="37:40">
      <c r="AK183" s="57"/>
      <c r="AL183" s="57"/>
      <c r="AM183" s="57"/>
      <c r="AN183" s="57"/>
    </row>
    <row r="184" spans="37:40">
      <c r="AK184" s="57"/>
      <c r="AL184" s="57"/>
      <c r="AM184" s="57"/>
      <c r="AN184" s="57"/>
    </row>
    <row r="185" spans="37:40">
      <c r="AK185" s="57"/>
      <c r="AL185" s="57"/>
      <c r="AM185" s="57"/>
      <c r="AN185" s="57"/>
    </row>
    <row r="186" spans="37:40">
      <c r="AK186" s="57"/>
      <c r="AL186" s="57"/>
      <c r="AM186" s="57"/>
      <c r="AN186" s="57"/>
    </row>
    <row r="187" spans="37:40">
      <c r="AK187" s="57"/>
      <c r="AL187" s="57"/>
      <c r="AM187" s="57"/>
      <c r="AN187" s="57"/>
    </row>
    <row r="188" spans="37:40">
      <c r="AK188" s="57"/>
      <c r="AL188" s="57"/>
      <c r="AM188" s="57"/>
      <c r="AN188" s="57"/>
    </row>
    <row r="189" spans="37:40">
      <c r="AK189" s="57"/>
      <c r="AL189" s="57"/>
      <c r="AM189" s="57"/>
      <c r="AN189" s="57"/>
    </row>
    <row r="190" spans="37:40">
      <c r="AK190" s="57"/>
      <c r="AL190" s="57"/>
      <c r="AM190" s="57"/>
      <c r="AN190" s="57"/>
    </row>
    <row r="191" spans="37:40">
      <c r="AK191" s="57"/>
      <c r="AL191" s="57"/>
      <c r="AM191" s="57"/>
      <c r="AN191" s="57"/>
    </row>
    <row r="192" spans="37:40">
      <c r="AK192" s="57"/>
      <c r="AL192" s="57"/>
      <c r="AM192" s="57"/>
      <c r="AN192" s="57"/>
    </row>
    <row r="193" spans="37:40">
      <c r="AK193" s="57"/>
      <c r="AL193" s="57"/>
      <c r="AM193" s="57"/>
      <c r="AN193" s="57"/>
    </row>
    <row r="194" spans="37:40">
      <c r="AK194" s="57"/>
      <c r="AL194" s="57"/>
      <c r="AM194" s="57"/>
      <c r="AN194" s="57"/>
    </row>
    <row r="195" spans="37:40">
      <c r="AK195" s="57"/>
      <c r="AL195" s="57"/>
      <c r="AM195" s="57"/>
      <c r="AN195" s="57"/>
    </row>
    <row r="196" spans="37:40">
      <c r="AK196" s="57"/>
      <c r="AL196" s="57"/>
      <c r="AM196" s="57"/>
      <c r="AN196" s="57"/>
    </row>
    <row r="197" spans="37:40">
      <c r="AK197" s="57"/>
      <c r="AL197" s="57"/>
      <c r="AM197" s="57"/>
      <c r="AN197" s="57"/>
    </row>
    <row r="198" spans="37:40">
      <c r="AK198" s="57"/>
      <c r="AL198" s="57"/>
      <c r="AM198" s="57"/>
      <c r="AN198" s="57"/>
    </row>
    <row r="199" spans="37:40">
      <c r="AK199" s="57"/>
      <c r="AL199" s="57"/>
      <c r="AM199" s="57"/>
      <c r="AN199" s="57"/>
    </row>
    <row r="200" spans="37:40">
      <c r="AK200" s="57"/>
      <c r="AL200" s="57"/>
      <c r="AM200" s="57"/>
      <c r="AN200" s="57"/>
    </row>
    <row r="201" spans="37:40">
      <c r="AK201" s="57"/>
      <c r="AL201" s="57"/>
      <c r="AM201" s="57"/>
      <c r="AN201" s="57"/>
    </row>
    <row r="202" spans="37:40">
      <c r="AK202" s="57"/>
      <c r="AL202" s="57"/>
      <c r="AM202" s="57"/>
      <c r="AN202" s="57"/>
    </row>
    <row r="203" spans="37:40">
      <c r="AK203" s="57"/>
      <c r="AL203" s="57"/>
      <c r="AM203" s="57"/>
      <c r="AN203" s="57"/>
    </row>
    <row r="204" spans="37:40">
      <c r="AK204" s="57"/>
      <c r="AL204" s="57"/>
      <c r="AM204" s="57"/>
      <c r="AN204" s="57"/>
    </row>
    <row r="205" spans="37:40">
      <c r="AK205" s="57"/>
      <c r="AL205" s="57"/>
      <c r="AM205" s="57"/>
      <c r="AN205" s="57"/>
    </row>
    <row r="206" spans="37:40">
      <c r="AK206" s="57"/>
      <c r="AL206" s="57"/>
      <c r="AM206" s="57"/>
      <c r="AN206" s="57"/>
    </row>
    <row r="207" spans="37:40">
      <c r="AK207" s="57"/>
      <c r="AL207" s="57"/>
      <c r="AM207" s="57"/>
      <c r="AN207" s="57"/>
    </row>
    <row r="208" spans="37:40">
      <c r="AK208" s="57"/>
      <c r="AL208" s="57"/>
      <c r="AM208" s="57"/>
      <c r="AN208" s="57"/>
    </row>
    <row r="209" spans="37:40">
      <c r="AK209" s="57"/>
      <c r="AL209" s="57"/>
      <c r="AM209" s="57"/>
      <c r="AN209" s="57"/>
    </row>
    <row r="210" spans="37:40">
      <c r="AK210" s="57"/>
      <c r="AL210" s="57"/>
      <c r="AM210" s="57"/>
      <c r="AN210" s="57"/>
    </row>
    <row r="211" spans="37:40">
      <c r="AK211" s="57"/>
      <c r="AL211" s="57"/>
      <c r="AM211" s="57"/>
      <c r="AN211" s="57"/>
    </row>
    <row r="212" spans="37:40">
      <c r="AK212" s="57"/>
      <c r="AL212" s="57"/>
      <c r="AM212" s="57"/>
      <c r="AN212" s="57"/>
    </row>
    <row r="213" spans="37:40">
      <c r="AK213" s="57"/>
      <c r="AL213" s="57"/>
      <c r="AM213" s="57"/>
      <c r="AN213" s="57"/>
    </row>
    <row r="214" spans="37:40">
      <c r="AK214" s="57"/>
      <c r="AL214" s="57"/>
      <c r="AM214" s="57"/>
      <c r="AN214" s="57"/>
    </row>
    <row r="215" spans="37:40">
      <c r="AK215" s="57"/>
      <c r="AL215" s="57"/>
      <c r="AM215" s="57"/>
      <c r="AN215" s="57"/>
    </row>
    <row r="216" spans="37:40">
      <c r="AK216" s="57"/>
      <c r="AL216" s="57"/>
      <c r="AM216" s="57"/>
      <c r="AN216" s="57"/>
    </row>
    <row r="217" spans="37:40">
      <c r="AK217" s="57"/>
      <c r="AL217" s="57"/>
      <c r="AM217" s="57"/>
      <c r="AN217" s="57"/>
    </row>
    <row r="218" spans="37:40">
      <c r="AK218" s="57"/>
      <c r="AL218" s="57"/>
      <c r="AM218" s="57"/>
      <c r="AN218" s="57"/>
    </row>
    <row r="219" spans="37:40">
      <c r="AK219" s="57"/>
      <c r="AL219" s="57"/>
      <c r="AM219" s="57"/>
      <c r="AN219" s="57"/>
    </row>
    <row r="220" spans="37:40">
      <c r="AK220" s="57"/>
      <c r="AL220" s="57"/>
      <c r="AM220" s="57"/>
      <c r="AN220" s="57"/>
    </row>
    <row r="221" spans="37:40">
      <c r="AK221" s="57"/>
      <c r="AL221" s="57"/>
      <c r="AM221" s="57"/>
      <c r="AN221" s="57"/>
    </row>
    <row r="222" spans="37:40">
      <c r="AK222" s="57"/>
      <c r="AL222" s="57"/>
      <c r="AM222" s="57"/>
      <c r="AN222" s="57"/>
    </row>
    <row r="223" spans="37:40">
      <c r="AK223" s="57"/>
      <c r="AL223" s="57"/>
      <c r="AM223" s="57"/>
      <c r="AN223" s="57"/>
    </row>
    <row r="224" spans="37:40">
      <c r="AK224" s="57"/>
      <c r="AL224" s="57"/>
      <c r="AM224" s="57"/>
      <c r="AN224" s="57"/>
    </row>
    <row r="225" spans="37:40">
      <c r="AK225" s="57"/>
      <c r="AL225" s="57"/>
      <c r="AM225" s="57"/>
      <c r="AN225" s="57"/>
    </row>
    <row r="226" spans="37:40">
      <c r="AK226" s="57"/>
      <c r="AL226" s="57"/>
      <c r="AM226" s="57"/>
      <c r="AN226" s="57"/>
    </row>
    <row r="227" spans="37:40">
      <c r="AK227" s="57"/>
      <c r="AL227" s="57"/>
      <c r="AM227" s="57"/>
      <c r="AN227" s="57"/>
    </row>
    <row r="228" spans="37:40">
      <c r="AK228" s="57"/>
      <c r="AL228" s="57"/>
      <c r="AM228" s="57"/>
      <c r="AN228" s="57"/>
    </row>
    <row r="229" spans="37:40">
      <c r="AK229" s="57"/>
      <c r="AL229" s="57"/>
      <c r="AM229" s="57"/>
      <c r="AN229" s="57"/>
    </row>
    <row r="230" spans="37:40">
      <c r="AK230" s="57"/>
      <c r="AL230" s="57"/>
      <c r="AM230" s="57"/>
      <c r="AN230" s="57"/>
    </row>
    <row r="231" spans="37:40">
      <c r="AK231" s="57"/>
      <c r="AL231" s="57"/>
      <c r="AM231" s="57"/>
      <c r="AN231" s="57"/>
    </row>
    <row r="232" spans="37:40">
      <c r="AK232" s="57"/>
      <c r="AL232" s="57"/>
      <c r="AM232" s="57"/>
      <c r="AN232" s="57"/>
    </row>
    <row r="233" spans="37:40">
      <c r="AK233" s="57"/>
      <c r="AL233" s="57"/>
      <c r="AM233" s="57"/>
      <c r="AN233" s="57"/>
    </row>
    <row r="234" spans="37:40">
      <c r="AK234" s="57"/>
      <c r="AL234" s="57"/>
      <c r="AM234" s="57"/>
      <c r="AN234" s="57"/>
    </row>
    <row r="235" spans="37:40">
      <c r="AK235" s="57"/>
      <c r="AL235" s="57"/>
      <c r="AM235" s="57"/>
      <c r="AN235" s="57"/>
    </row>
    <row r="236" spans="37:40">
      <c r="AK236" s="57"/>
      <c r="AL236" s="57"/>
      <c r="AM236" s="57"/>
      <c r="AN236" s="57"/>
    </row>
    <row r="237" spans="37:40">
      <c r="AK237" s="57"/>
      <c r="AL237" s="57"/>
      <c r="AM237" s="57"/>
      <c r="AN237" s="57"/>
    </row>
    <row r="238" spans="37:40">
      <c r="AK238" s="57"/>
      <c r="AL238" s="57"/>
      <c r="AM238" s="57"/>
      <c r="AN238" s="57"/>
    </row>
    <row r="239" spans="37:40">
      <c r="AK239" s="57"/>
      <c r="AL239" s="57"/>
      <c r="AM239" s="57"/>
      <c r="AN239" s="57"/>
    </row>
    <row r="240" spans="37:40">
      <c r="AK240" s="57"/>
      <c r="AL240" s="57"/>
      <c r="AM240" s="57"/>
      <c r="AN240" s="57"/>
    </row>
    <row r="241" spans="37:40">
      <c r="AK241" s="57"/>
      <c r="AL241" s="57"/>
      <c r="AM241" s="57"/>
      <c r="AN241" s="57"/>
    </row>
    <row r="242" spans="37:40">
      <c r="AK242" s="57"/>
      <c r="AL242" s="57"/>
      <c r="AM242" s="57"/>
      <c r="AN242" s="57"/>
    </row>
    <row r="243" spans="37:40">
      <c r="AK243" s="57"/>
      <c r="AL243" s="57"/>
      <c r="AM243" s="57"/>
      <c r="AN243" s="57"/>
    </row>
    <row r="244" spans="37:40">
      <c r="AK244" s="57"/>
      <c r="AL244" s="57"/>
      <c r="AM244" s="57"/>
      <c r="AN244" s="57"/>
    </row>
    <row r="245" spans="37:40">
      <c r="AK245" s="57"/>
      <c r="AL245" s="57"/>
      <c r="AM245" s="57"/>
      <c r="AN245" s="57"/>
    </row>
    <row r="246" spans="37:40">
      <c r="AK246" s="57"/>
      <c r="AL246" s="57"/>
      <c r="AM246" s="57"/>
      <c r="AN246" s="57"/>
    </row>
    <row r="247" spans="37:40">
      <c r="AK247" s="57"/>
      <c r="AL247" s="57"/>
      <c r="AM247" s="57"/>
      <c r="AN247" s="57"/>
    </row>
    <row r="248" spans="37:40">
      <c r="AK248" s="57"/>
      <c r="AL248" s="57"/>
      <c r="AM248" s="57"/>
      <c r="AN248" s="57"/>
    </row>
    <row r="249" spans="37:40">
      <c r="AK249" s="57"/>
      <c r="AL249" s="57"/>
      <c r="AM249" s="57"/>
      <c r="AN249" s="57"/>
    </row>
    <row r="250" spans="37:40">
      <c r="AK250" s="57"/>
      <c r="AL250" s="57"/>
      <c r="AM250" s="57"/>
      <c r="AN250" s="57"/>
    </row>
    <row r="251" spans="37:40">
      <c r="AK251" s="57"/>
      <c r="AL251" s="57"/>
      <c r="AM251" s="57"/>
      <c r="AN251" s="57"/>
    </row>
    <row r="252" spans="37:40">
      <c r="AK252" s="57"/>
      <c r="AL252" s="57"/>
      <c r="AM252" s="57"/>
      <c r="AN252" s="57"/>
    </row>
    <row r="253" spans="37:40">
      <c r="AK253" s="57"/>
      <c r="AL253" s="57"/>
      <c r="AM253" s="57"/>
      <c r="AN253" s="57"/>
    </row>
    <row r="254" spans="37:40">
      <c r="AK254" s="57"/>
      <c r="AL254" s="57"/>
      <c r="AM254" s="57"/>
      <c r="AN254" s="57"/>
    </row>
    <row r="255" spans="37:40">
      <c r="AK255" s="57"/>
      <c r="AL255" s="57"/>
      <c r="AM255" s="57"/>
      <c r="AN255" s="57"/>
    </row>
    <row r="256" spans="37:40">
      <c r="AK256" s="57"/>
      <c r="AL256" s="57"/>
      <c r="AM256" s="57"/>
      <c r="AN256" s="57"/>
    </row>
    <row r="257" spans="37:40">
      <c r="AK257" s="57"/>
      <c r="AL257" s="57"/>
      <c r="AM257" s="57"/>
      <c r="AN257" s="57"/>
    </row>
    <row r="258" spans="37:40">
      <c r="AK258" s="57"/>
      <c r="AL258" s="57"/>
      <c r="AM258" s="57"/>
      <c r="AN258" s="57"/>
    </row>
    <row r="259" spans="37:40">
      <c r="AK259" s="57"/>
      <c r="AL259" s="57"/>
      <c r="AM259" s="57"/>
      <c r="AN259" s="57"/>
    </row>
    <row r="260" spans="37:40">
      <c r="AK260" s="57"/>
      <c r="AL260" s="57"/>
      <c r="AM260" s="57"/>
      <c r="AN260" s="57"/>
    </row>
    <row r="261" spans="37:40">
      <c r="AK261" s="57"/>
      <c r="AL261" s="57"/>
      <c r="AM261" s="57"/>
      <c r="AN261" s="57"/>
    </row>
    <row r="262" spans="37:40">
      <c r="AK262" s="57"/>
      <c r="AL262" s="57"/>
      <c r="AM262" s="57"/>
      <c r="AN262" s="57"/>
    </row>
    <row r="263" spans="37:40">
      <c r="AK263" s="57"/>
      <c r="AL263" s="57"/>
      <c r="AM263" s="57"/>
      <c r="AN263" s="57"/>
    </row>
    <row r="264" spans="37:40">
      <c r="AK264" s="57"/>
      <c r="AL264" s="57"/>
      <c r="AM264" s="57"/>
      <c r="AN264" s="57"/>
    </row>
    <row r="265" spans="37:40">
      <c r="AK265" s="57"/>
      <c r="AL265" s="57"/>
      <c r="AM265" s="57"/>
      <c r="AN265" s="57"/>
    </row>
    <row r="266" spans="37:40">
      <c r="AK266" s="57"/>
      <c r="AL266" s="57"/>
      <c r="AM266" s="57"/>
      <c r="AN266" s="57"/>
    </row>
    <row r="267" spans="37:40">
      <c r="AK267" s="57"/>
      <c r="AL267" s="57"/>
      <c r="AM267" s="57"/>
      <c r="AN267" s="57"/>
    </row>
    <row r="268" spans="37:40">
      <c r="AK268" s="57"/>
      <c r="AL268" s="57"/>
      <c r="AM268" s="57"/>
      <c r="AN268" s="57"/>
    </row>
    <row r="269" spans="37:40">
      <c r="AK269" s="57"/>
      <c r="AL269" s="57"/>
      <c r="AM269" s="57"/>
      <c r="AN269" s="57"/>
    </row>
    <row r="270" spans="37:40">
      <c r="AK270" s="57"/>
      <c r="AL270" s="57"/>
      <c r="AM270" s="57"/>
      <c r="AN270" s="57"/>
    </row>
    <row r="271" spans="37:40">
      <c r="AK271" s="57"/>
      <c r="AL271" s="57"/>
      <c r="AM271" s="57"/>
      <c r="AN271" s="57"/>
    </row>
    <row r="272" spans="37:40">
      <c r="AK272" s="57"/>
      <c r="AL272" s="57"/>
      <c r="AM272" s="57"/>
      <c r="AN272" s="57"/>
    </row>
    <row r="273" spans="37:40">
      <c r="AK273" s="57"/>
      <c r="AL273" s="57"/>
      <c r="AM273" s="57"/>
      <c r="AN273" s="57"/>
    </row>
    <row r="274" spans="37:40">
      <c r="AK274" s="57"/>
      <c r="AL274" s="57"/>
      <c r="AM274" s="57"/>
      <c r="AN274" s="57"/>
    </row>
    <row r="275" spans="37:40">
      <c r="AK275" s="57"/>
      <c r="AL275" s="57"/>
      <c r="AM275" s="57"/>
      <c r="AN275" s="57"/>
    </row>
    <row r="276" spans="37:40">
      <c r="AK276" s="57"/>
      <c r="AL276" s="57"/>
      <c r="AM276" s="57"/>
      <c r="AN276" s="57"/>
    </row>
    <row r="277" spans="37:40">
      <c r="AK277" s="57"/>
      <c r="AL277" s="57"/>
      <c r="AM277" s="57"/>
      <c r="AN277" s="57"/>
    </row>
    <row r="278" spans="37:40">
      <c r="AK278" s="57"/>
      <c r="AL278" s="57"/>
      <c r="AM278" s="57"/>
      <c r="AN278" s="57"/>
    </row>
    <row r="279" spans="37:40">
      <c r="AK279" s="57"/>
      <c r="AL279" s="57"/>
      <c r="AM279" s="57"/>
      <c r="AN279" s="57"/>
    </row>
    <row r="280" spans="37:40">
      <c r="AK280" s="57"/>
      <c r="AL280" s="57"/>
      <c r="AM280" s="57"/>
      <c r="AN280" s="57"/>
    </row>
    <row r="281" spans="37:40">
      <c r="AK281" s="57"/>
      <c r="AL281" s="57"/>
      <c r="AM281" s="57"/>
      <c r="AN281" s="57"/>
    </row>
    <row r="282" spans="37:40">
      <c r="AK282" s="57"/>
      <c r="AL282" s="57"/>
      <c r="AM282" s="57"/>
      <c r="AN282" s="57"/>
    </row>
    <row r="283" spans="37:40">
      <c r="AK283" s="57"/>
      <c r="AL283" s="57"/>
      <c r="AM283" s="57"/>
      <c r="AN283" s="57"/>
    </row>
    <row r="284" spans="37:40">
      <c r="AK284" s="57"/>
      <c r="AL284" s="57"/>
      <c r="AM284" s="57"/>
      <c r="AN284" s="57"/>
    </row>
    <row r="285" spans="37:40">
      <c r="AK285" s="57"/>
      <c r="AL285" s="57"/>
      <c r="AM285" s="57"/>
      <c r="AN285" s="57"/>
    </row>
    <row r="286" spans="37:40">
      <c r="AK286" s="57"/>
      <c r="AL286" s="57"/>
      <c r="AM286" s="57"/>
      <c r="AN286" s="57"/>
    </row>
    <row r="287" spans="37:40">
      <c r="AK287" s="57"/>
      <c r="AL287" s="57"/>
      <c r="AM287" s="57"/>
      <c r="AN287" s="57"/>
    </row>
    <row r="288" spans="37:40">
      <c r="AK288" s="57"/>
      <c r="AL288" s="57"/>
      <c r="AM288" s="57"/>
      <c r="AN288" s="57"/>
    </row>
    <row r="289" spans="37:40">
      <c r="AK289" s="57"/>
      <c r="AL289" s="57"/>
      <c r="AM289" s="57"/>
      <c r="AN289" s="57"/>
    </row>
    <row r="290" spans="37:40">
      <c r="AK290" s="57"/>
      <c r="AL290" s="57"/>
      <c r="AM290" s="57"/>
      <c r="AN290" s="57"/>
    </row>
    <row r="291" spans="37:40">
      <c r="AK291" s="57"/>
      <c r="AL291" s="57"/>
      <c r="AM291" s="57"/>
      <c r="AN291" s="57"/>
    </row>
    <row r="292" spans="37:40">
      <c r="AK292" s="57"/>
      <c r="AL292" s="57"/>
      <c r="AM292" s="57"/>
      <c r="AN292" s="57"/>
    </row>
    <row r="293" spans="37:40">
      <c r="AK293" s="57"/>
      <c r="AL293" s="57"/>
      <c r="AM293" s="57"/>
      <c r="AN293" s="57"/>
    </row>
    <row r="294" spans="37:40">
      <c r="AK294" s="57"/>
      <c r="AL294" s="57"/>
      <c r="AM294" s="57"/>
      <c r="AN294" s="57"/>
    </row>
    <row r="295" spans="37:40">
      <c r="AK295" s="57"/>
      <c r="AL295" s="57"/>
      <c r="AM295" s="57"/>
      <c r="AN295" s="57"/>
    </row>
    <row r="296" spans="37:40">
      <c r="AK296" s="57"/>
      <c r="AL296" s="57"/>
      <c r="AM296" s="57"/>
      <c r="AN296" s="57"/>
    </row>
    <row r="297" spans="37:40">
      <c r="AK297" s="57"/>
      <c r="AL297" s="57"/>
      <c r="AM297" s="57"/>
      <c r="AN297" s="57"/>
    </row>
    <row r="298" spans="37:40">
      <c r="AK298" s="57"/>
      <c r="AL298" s="57"/>
      <c r="AM298" s="57"/>
      <c r="AN298" s="57"/>
    </row>
    <row r="299" spans="37:40">
      <c r="AK299" s="57"/>
      <c r="AL299" s="57"/>
      <c r="AM299" s="57"/>
      <c r="AN299" s="57"/>
    </row>
    <row r="300" spans="37:40">
      <c r="AK300" s="57"/>
      <c r="AL300" s="57"/>
      <c r="AM300" s="57"/>
      <c r="AN300" s="57"/>
    </row>
    <row r="301" spans="37:40">
      <c r="AK301" s="57"/>
      <c r="AL301" s="57"/>
      <c r="AM301" s="57"/>
      <c r="AN301" s="57"/>
    </row>
    <row r="302" spans="37:40">
      <c r="AK302" s="57"/>
      <c r="AL302" s="57"/>
      <c r="AM302" s="57"/>
      <c r="AN302" s="57"/>
    </row>
    <row r="303" spans="37:40">
      <c r="AK303" s="57"/>
      <c r="AL303" s="57"/>
      <c r="AM303" s="57"/>
      <c r="AN303" s="57"/>
    </row>
    <row r="304" spans="37:40">
      <c r="AK304" s="57"/>
      <c r="AL304" s="57"/>
      <c r="AM304" s="57"/>
      <c r="AN304" s="57"/>
    </row>
    <row r="305" spans="37:40">
      <c r="AK305" s="57"/>
      <c r="AL305" s="57"/>
      <c r="AM305" s="57"/>
      <c r="AN305" s="57"/>
    </row>
    <row r="306" spans="37:40">
      <c r="AK306" s="57"/>
      <c r="AL306" s="57"/>
      <c r="AM306" s="57"/>
      <c r="AN306" s="57"/>
    </row>
    <row r="307" spans="37:40">
      <c r="AK307" s="57"/>
      <c r="AL307" s="57"/>
      <c r="AM307" s="57"/>
      <c r="AN307" s="57"/>
    </row>
    <row r="308" spans="37:40">
      <c r="AK308" s="57"/>
      <c r="AL308" s="57"/>
      <c r="AM308" s="57"/>
      <c r="AN308" s="57"/>
    </row>
    <row r="309" spans="37:40">
      <c r="AK309" s="57"/>
      <c r="AL309" s="57"/>
      <c r="AM309" s="57"/>
      <c r="AN309" s="57"/>
    </row>
    <row r="310" spans="37:40">
      <c r="AK310" s="57"/>
      <c r="AL310" s="57"/>
      <c r="AM310" s="57"/>
      <c r="AN310" s="57"/>
    </row>
    <row r="311" spans="37:40">
      <c r="AK311" s="57"/>
      <c r="AL311" s="57"/>
      <c r="AM311" s="57"/>
      <c r="AN311" s="57"/>
    </row>
    <row r="312" spans="37:40">
      <c r="AK312" s="57"/>
      <c r="AL312" s="57"/>
      <c r="AM312" s="57"/>
      <c r="AN312" s="57"/>
    </row>
    <row r="313" spans="37:40">
      <c r="AK313" s="57"/>
      <c r="AL313" s="57"/>
      <c r="AM313" s="57"/>
      <c r="AN313" s="57"/>
    </row>
    <row r="314" spans="37:40">
      <c r="AK314" s="57"/>
      <c r="AL314" s="57"/>
      <c r="AM314" s="57"/>
      <c r="AN314" s="57"/>
    </row>
    <row r="315" spans="37:40">
      <c r="AK315" s="57"/>
      <c r="AL315" s="57"/>
      <c r="AM315" s="57"/>
      <c r="AN315" s="57"/>
    </row>
    <row r="316" spans="37:40">
      <c r="AK316" s="57"/>
      <c r="AL316" s="57"/>
      <c r="AM316" s="57"/>
      <c r="AN316" s="57"/>
    </row>
    <row r="317" spans="37:40">
      <c r="AK317" s="57"/>
      <c r="AL317" s="57"/>
      <c r="AM317" s="57"/>
      <c r="AN317" s="57"/>
    </row>
    <row r="318" spans="37:40">
      <c r="AK318" s="57"/>
      <c r="AL318" s="57"/>
      <c r="AM318" s="57"/>
      <c r="AN318" s="57"/>
    </row>
    <row r="319" spans="37:40">
      <c r="AK319" s="57"/>
      <c r="AL319" s="57"/>
      <c r="AM319" s="57"/>
      <c r="AN319" s="57"/>
    </row>
    <row r="320" spans="37:40">
      <c r="AK320" s="57"/>
      <c r="AL320" s="57"/>
      <c r="AM320" s="57"/>
      <c r="AN320" s="57"/>
    </row>
    <row r="321" spans="37:40">
      <c r="AK321" s="57"/>
      <c r="AL321" s="57"/>
      <c r="AM321" s="57"/>
      <c r="AN321" s="57"/>
    </row>
    <row r="322" spans="37:40">
      <c r="AK322" s="57"/>
      <c r="AL322" s="57"/>
      <c r="AM322" s="57"/>
      <c r="AN322" s="57"/>
    </row>
    <row r="323" spans="37:40">
      <c r="AK323" s="57"/>
      <c r="AL323" s="57"/>
      <c r="AM323" s="57"/>
      <c r="AN323" s="57"/>
    </row>
    <row r="324" spans="37:40">
      <c r="AK324" s="57"/>
      <c r="AL324" s="57"/>
      <c r="AM324" s="57"/>
      <c r="AN324" s="57"/>
    </row>
    <row r="325" spans="37:40">
      <c r="AK325" s="57"/>
      <c r="AL325" s="57"/>
      <c r="AM325" s="57"/>
      <c r="AN325" s="57"/>
    </row>
    <row r="326" spans="37:40">
      <c r="AK326" s="57"/>
      <c r="AL326" s="57"/>
      <c r="AM326" s="57"/>
      <c r="AN326" s="57"/>
    </row>
    <row r="327" spans="37:40">
      <c r="AK327" s="57"/>
      <c r="AL327" s="57"/>
      <c r="AM327" s="57"/>
      <c r="AN327" s="57"/>
    </row>
    <row r="328" spans="37:40">
      <c r="AK328" s="57"/>
      <c r="AL328" s="57"/>
      <c r="AM328" s="57"/>
      <c r="AN328" s="57"/>
    </row>
    <row r="329" spans="37:40">
      <c r="AK329" s="57"/>
      <c r="AL329" s="57"/>
      <c r="AM329" s="57"/>
      <c r="AN329" s="57"/>
    </row>
    <row r="330" spans="37:40">
      <c r="AK330" s="57"/>
      <c r="AL330" s="57"/>
      <c r="AM330" s="57"/>
      <c r="AN330" s="57"/>
    </row>
    <row r="331" spans="37:40">
      <c r="AK331" s="57"/>
      <c r="AL331" s="57"/>
      <c r="AM331" s="57"/>
      <c r="AN331" s="57"/>
    </row>
    <row r="332" spans="37:40">
      <c r="AK332" s="57"/>
      <c r="AL332" s="57"/>
      <c r="AM332" s="57"/>
      <c r="AN332" s="57"/>
    </row>
    <row r="333" spans="37:40">
      <c r="AK333" s="57"/>
      <c r="AL333" s="57"/>
      <c r="AM333" s="57"/>
      <c r="AN333" s="57"/>
    </row>
    <row r="334" spans="37:40">
      <c r="AK334" s="57"/>
      <c r="AL334" s="57"/>
      <c r="AM334" s="57"/>
      <c r="AN334" s="57"/>
    </row>
    <row r="335" spans="37:40">
      <c r="AK335" s="57"/>
      <c r="AL335" s="57"/>
      <c r="AM335" s="57"/>
      <c r="AN335" s="57"/>
    </row>
    <row r="336" spans="37:40">
      <c r="AK336" s="57"/>
      <c r="AL336" s="57"/>
      <c r="AM336" s="57"/>
      <c r="AN336" s="57"/>
    </row>
    <row r="337" spans="37:40">
      <c r="AK337" s="57"/>
      <c r="AL337" s="57"/>
      <c r="AM337" s="57"/>
      <c r="AN337" s="57"/>
    </row>
    <row r="338" spans="37:40">
      <c r="AK338" s="57"/>
      <c r="AL338" s="57"/>
      <c r="AM338" s="57"/>
      <c r="AN338" s="57"/>
    </row>
    <row r="339" spans="37:40">
      <c r="AK339" s="57"/>
      <c r="AL339" s="57"/>
      <c r="AM339" s="57"/>
      <c r="AN339" s="57"/>
    </row>
    <row r="340" spans="37:40">
      <c r="AK340" s="57"/>
      <c r="AL340" s="57"/>
      <c r="AM340" s="57"/>
      <c r="AN340" s="57"/>
    </row>
    <row r="341" spans="37:40">
      <c r="AK341" s="57"/>
      <c r="AL341" s="57"/>
      <c r="AM341" s="57"/>
      <c r="AN341" s="57"/>
    </row>
    <row r="342" spans="37:40">
      <c r="AK342" s="57"/>
      <c r="AL342" s="57"/>
      <c r="AM342" s="57"/>
      <c r="AN342" s="57"/>
    </row>
    <row r="343" spans="37:40">
      <c r="AK343" s="57"/>
      <c r="AL343" s="57"/>
      <c r="AM343" s="57"/>
      <c r="AN343" s="57"/>
    </row>
    <row r="344" spans="37:40">
      <c r="AK344" s="57"/>
      <c r="AL344" s="57"/>
      <c r="AM344" s="57"/>
      <c r="AN344" s="57"/>
    </row>
    <row r="345" spans="37:40">
      <c r="AK345" s="57"/>
      <c r="AL345" s="57"/>
      <c r="AM345" s="57"/>
      <c r="AN345" s="57"/>
    </row>
    <row r="346" spans="37:40">
      <c r="AK346" s="57"/>
      <c r="AL346" s="57"/>
      <c r="AM346" s="57"/>
      <c r="AN346" s="57"/>
    </row>
    <row r="347" spans="37:40">
      <c r="AK347" s="57"/>
      <c r="AL347" s="57"/>
      <c r="AM347" s="57"/>
      <c r="AN347" s="57"/>
    </row>
    <row r="348" spans="37:40">
      <c r="AK348" s="57"/>
      <c r="AL348" s="57"/>
      <c r="AM348" s="57"/>
      <c r="AN348" s="57"/>
    </row>
    <row r="349" spans="37:40">
      <c r="AK349" s="57"/>
      <c r="AL349" s="57"/>
      <c r="AM349" s="57"/>
      <c r="AN349" s="57"/>
    </row>
    <row r="350" spans="37:40">
      <c r="AK350" s="57"/>
      <c r="AL350" s="57"/>
      <c r="AM350" s="57"/>
      <c r="AN350" s="57"/>
    </row>
    <row r="351" spans="37:40">
      <c r="AK351" s="57"/>
      <c r="AL351" s="57"/>
      <c r="AM351" s="57"/>
      <c r="AN351" s="57"/>
    </row>
    <row r="352" spans="37:40">
      <c r="AK352" s="57"/>
      <c r="AL352" s="57"/>
      <c r="AM352" s="57"/>
      <c r="AN352" s="57"/>
    </row>
    <row r="353" spans="37:40">
      <c r="AK353" s="57"/>
      <c r="AL353" s="57"/>
      <c r="AM353" s="57"/>
      <c r="AN353" s="57"/>
    </row>
    <row r="354" spans="37:40">
      <c r="AK354" s="57"/>
      <c r="AL354" s="57"/>
      <c r="AM354" s="57"/>
      <c r="AN354" s="57"/>
    </row>
    <row r="355" spans="37:40">
      <c r="AK355" s="57"/>
      <c r="AL355" s="57"/>
      <c r="AM355" s="57"/>
      <c r="AN355" s="57"/>
    </row>
    <row r="356" spans="37:40">
      <c r="AK356" s="57"/>
      <c r="AL356" s="57"/>
      <c r="AM356" s="57"/>
      <c r="AN356" s="57"/>
    </row>
    <row r="357" spans="37:40">
      <c r="AK357" s="57"/>
      <c r="AL357" s="57"/>
      <c r="AM357" s="57"/>
      <c r="AN357" s="57"/>
    </row>
    <row r="358" spans="37:40">
      <c r="AK358" s="57"/>
      <c r="AL358" s="57"/>
      <c r="AM358" s="57"/>
      <c r="AN358" s="57"/>
    </row>
    <row r="359" spans="37:40">
      <c r="AK359" s="57"/>
      <c r="AL359" s="57"/>
      <c r="AM359" s="57"/>
      <c r="AN359" s="57"/>
    </row>
    <row r="360" spans="37:40">
      <c r="AK360" s="57"/>
      <c r="AL360" s="57"/>
      <c r="AM360" s="57"/>
      <c r="AN360" s="57"/>
    </row>
    <row r="361" spans="37:40">
      <c r="AK361" s="57"/>
      <c r="AL361" s="57"/>
      <c r="AM361" s="57"/>
      <c r="AN361" s="57"/>
    </row>
    <row r="362" spans="37:40">
      <c r="AK362" s="57"/>
      <c r="AL362" s="57"/>
      <c r="AM362" s="57"/>
      <c r="AN362" s="57"/>
    </row>
    <row r="363" spans="37:40">
      <c r="AK363" s="57"/>
      <c r="AL363" s="57"/>
      <c r="AM363" s="57"/>
      <c r="AN363" s="57"/>
    </row>
    <row r="364" spans="37:40">
      <c r="AK364" s="57"/>
      <c r="AL364" s="57"/>
      <c r="AM364" s="57"/>
      <c r="AN364" s="57"/>
    </row>
    <row r="365" spans="37:40">
      <c r="AK365" s="57"/>
      <c r="AL365" s="57"/>
      <c r="AM365" s="57"/>
      <c r="AN365" s="57"/>
    </row>
    <row r="366" spans="37:40">
      <c r="AK366" s="57"/>
      <c r="AL366" s="57"/>
      <c r="AM366" s="57"/>
      <c r="AN366" s="57"/>
    </row>
    <row r="367" spans="37:40">
      <c r="AK367" s="57"/>
      <c r="AL367" s="57"/>
      <c r="AM367" s="57"/>
      <c r="AN367" s="57"/>
    </row>
    <row r="368" spans="37:40">
      <c r="AK368" s="57"/>
      <c r="AL368" s="57"/>
      <c r="AM368" s="57"/>
      <c r="AN368" s="57"/>
    </row>
    <row r="369" spans="37:40">
      <c r="AK369" s="57"/>
      <c r="AL369" s="57"/>
      <c r="AM369" s="57"/>
      <c r="AN369" s="57"/>
    </row>
    <row r="370" spans="37:40">
      <c r="AK370" s="57"/>
      <c r="AL370" s="57"/>
      <c r="AM370" s="57"/>
      <c r="AN370" s="57"/>
    </row>
    <row r="371" spans="37:40">
      <c r="AK371" s="57"/>
      <c r="AL371" s="57"/>
      <c r="AM371" s="57"/>
      <c r="AN371" s="57"/>
    </row>
    <row r="372" spans="37:40">
      <c r="AK372" s="57"/>
      <c r="AL372" s="57"/>
      <c r="AM372" s="57"/>
      <c r="AN372" s="57"/>
    </row>
    <row r="373" spans="37:40">
      <c r="AK373" s="57"/>
      <c r="AL373" s="57"/>
      <c r="AM373" s="57"/>
      <c r="AN373" s="57"/>
    </row>
    <row r="374" spans="37:40">
      <c r="AK374" s="57"/>
      <c r="AL374" s="57"/>
      <c r="AM374" s="57"/>
      <c r="AN374" s="57"/>
    </row>
    <row r="375" spans="37:40">
      <c r="AK375" s="57"/>
      <c r="AL375" s="57"/>
      <c r="AM375" s="57"/>
      <c r="AN375" s="57"/>
    </row>
    <row r="376" spans="37:40">
      <c r="AK376" s="57"/>
      <c r="AL376" s="57"/>
      <c r="AM376" s="57"/>
      <c r="AN376" s="57"/>
    </row>
    <row r="377" spans="37:40">
      <c r="AK377" s="57"/>
      <c r="AL377" s="57"/>
      <c r="AM377" s="57"/>
      <c r="AN377" s="57"/>
    </row>
    <row r="378" spans="37:40">
      <c r="AK378" s="57"/>
      <c r="AL378" s="57"/>
      <c r="AM378" s="57"/>
      <c r="AN378" s="57"/>
    </row>
    <row r="379" spans="37:40">
      <c r="AK379" s="57"/>
      <c r="AL379" s="57"/>
      <c r="AM379" s="57"/>
      <c r="AN379" s="57"/>
    </row>
    <row r="380" spans="37:40">
      <c r="AK380" s="57"/>
      <c r="AL380" s="57"/>
      <c r="AM380" s="57"/>
      <c r="AN380" s="57"/>
    </row>
    <row r="381" spans="37:40">
      <c r="AK381" s="57"/>
      <c r="AL381" s="57"/>
      <c r="AM381" s="57"/>
      <c r="AN381" s="57"/>
    </row>
    <row r="382" spans="37:40">
      <c r="AK382" s="57"/>
      <c r="AL382" s="57"/>
      <c r="AM382" s="57"/>
      <c r="AN382" s="57"/>
    </row>
    <row r="383" spans="37:40">
      <c r="AK383" s="57"/>
      <c r="AL383" s="57"/>
      <c r="AM383" s="57"/>
      <c r="AN383" s="57"/>
    </row>
    <row r="384" spans="37:40">
      <c r="AK384" s="57"/>
      <c r="AL384" s="57"/>
      <c r="AM384" s="57"/>
      <c r="AN384" s="57"/>
    </row>
    <row r="385" spans="37:40">
      <c r="AK385" s="57"/>
      <c r="AL385" s="57"/>
      <c r="AM385" s="57"/>
      <c r="AN385" s="57"/>
    </row>
    <row r="386" spans="37:40">
      <c r="AK386" s="57"/>
      <c r="AL386" s="57"/>
      <c r="AM386" s="57"/>
      <c r="AN386" s="57"/>
    </row>
    <row r="387" spans="37:40">
      <c r="AK387" s="57"/>
      <c r="AL387" s="57"/>
      <c r="AM387" s="57"/>
      <c r="AN387" s="57"/>
    </row>
    <row r="388" spans="37:40">
      <c r="AK388" s="57"/>
      <c r="AL388" s="57"/>
      <c r="AM388" s="57"/>
      <c r="AN388" s="57"/>
    </row>
    <row r="389" spans="37:40">
      <c r="AK389" s="57"/>
      <c r="AL389" s="57"/>
      <c r="AM389" s="57"/>
      <c r="AN389" s="57"/>
    </row>
    <row r="390" spans="37:40">
      <c r="AK390" s="57"/>
      <c r="AL390" s="57"/>
      <c r="AM390" s="57"/>
      <c r="AN390" s="57"/>
    </row>
    <row r="391" spans="37:40">
      <c r="AK391" s="57"/>
      <c r="AL391" s="57"/>
      <c r="AM391" s="57"/>
      <c r="AN391" s="57"/>
    </row>
    <row r="392" spans="37:40">
      <c r="AK392" s="57"/>
      <c r="AL392" s="57"/>
      <c r="AM392" s="57"/>
      <c r="AN392" s="57"/>
    </row>
    <row r="393" spans="37:40">
      <c r="AK393" s="57"/>
      <c r="AL393" s="57"/>
      <c r="AM393" s="57"/>
      <c r="AN393" s="57"/>
    </row>
    <row r="394" spans="37:40">
      <c r="AK394" s="57"/>
      <c r="AL394" s="57"/>
      <c r="AM394" s="57"/>
      <c r="AN394" s="57"/>
    </row>
    <row r="395" spans="37:40">
      <c r="AK395" s="57"/>
      <c r="AL395" s="57"/>
      <c r="AM395" s="57"/>
      <c r="AN395" s="57"/>
    </row>
    <row r="396" spans="37:40">
      <c r="AK396" s="57"/>
      <c r="AL396" s="57"/>
      <c r="AM396" s="57"/>
      <c r="AN396" s="57"/>
    </row>
    <row r="397" spans="37:40">
      <c r="AK397" s="57"/>
      <c r="AL397" s="57"/>
      <c r="AM397" s="57"/>
      <c r="AN397" s="57"/>
    </row>
    <row r="398" spans="37:40">
      <c r="AK398" s="57"/>
      <c r="AL398" s="57"/>
      <c r="AM398" s="57"/>
      <c r="AN398" s="57"/>
    </row>
    <row r="399" spans="37:40">
      <c r="AK399" s="57"/>
      <c r="AL399" s="57"/>
      <c r="AM399" s="57"/>
      <c r="AN399" s="57"/>
    </row>
    <row r="400" spans="37:40">
      <c r="AK400" s="57"/>
      <c r="AL400" s="57"/>
      <c r="AM400" s="57"/>
      <c r="AN400" s="57"/>
    </row>
    <row r="401" spans="37:40">
      <c r="AK401" s="57"/>
      <c r="AL401" s="57"/>
      <c r="AM401" s="57"/>
      <c r="AN401" s="57"/>
    </row>
    <row r="402" spans="37:40">
      <c r="AK402" s="57"/>
      <c r="AL402" s="57"/>
      <c r="AM402" s="57"/>
      <c r="AN402" s="57"/>
    </row>
    <row r="403" spans="37:40">
      <c r="AK403" s="57"/>
      <c r="AL403" s="57"/>
      <c r="AM403" s="57"/>
      <c r="AN403" s="57"/>
    </row>
    <row r="404" spans="37:40">
      <c r="AK404" s="57"/>
      <c r="AL404" s="57"/>
      <c r="AM404" s="57"/>
      <c r="AN404" s="57"/>
    </row>
    <row r="405" spans="37:40">
      <c r="AK405" s="57"/>
      <c r="AL405" s="57"/>
      <c r="AM405" s="57"/>
      <c r="AN405" s="57"/>
    </row>
    <row r="406" spans="37:40">
      <c r="AK406" s="57"/>
      <c r="AL406" s="57"/>
      <c r="AM406" s="57"/>
      <c r="AN406" s="57"/>
    </row>
    <row r="407" spans="37:40">
      <c r="AK407" s="57"/>
      <c r="AL407" s="57"/>
      <c r="AM407" s="57"/>
      <c r="AN407" s="57"/>
    </row>
    <row r="408" spans="37:40">
      <c r="AK408" s="57"/>
      <c r="AL408" s="57"/>
      <c r="AM408" s="57"/>
      <c r="AN408" s="57"/>
    </row>
    <row r="409" spans="37:40">
      <c r="AK409" s="57"/>
      <c r="AL409" s="57"/>
      <c r="AM409" s="57"/>
      <c r="AN409" s="57"/>
    </row>
    <row r="410" spans="37:40">
      <c r="AK410" s="57"/>
      <c r="AL410" s="57"/>
      <c r="AM410" s="57"/>
      <c r="AN410" s="57"/>
    </row>
    <row r="411" spans="37:40">
      <c r="AK411" s="57"/>
      <c r="AL411" s="57"/>
      <c r="AM411" s="57"/>
      <c r="AN411" s="57"/>
    </row>
    <row r="412" spans="37:40">
      <c r="AK412" s="57"/>
      <c r="AL412" s="57"/>
      <c r="AM412" s="57"/>
      <c r="AN412" s="57"/>
    </row>
    <row r="413" spans="37:40">
      <c r="AK413" s="57"/>
      <c r="AL413" s="57"/>
      <c r="AM413" s="57"/>
      <c r="AN413" s="57"/>
    </row>
    <row r="414" spans="37:40">
      <c r="AK414" s="57"/>
      <c r="AL414" s="57"/>
      <c r="AM414" s="57"/>
      <c r="AN414" s="57"/>
    </row>
    <row r="415" spans="37:40">
      <c r="AK415" s="57"/>
      <c r="AL415" s="57"/>
      <c r="AM415" s="57"/>
      <c r="AN415" s="57"/>
    </row>
    <row r="416" spans="37:40">
      <c r="AK416" s="57"/>
      <c r="AL416" s="57"/>
      <c r="AM416" s="57"/>
      <c r="AN416" s="57"/>
    </row>
    <row r="417" spans="37:40">
      <c r="AK417" s="57"/>
      <c r="AL417" s="57"/>
      <c r="AM417" s="57"/>
      <c r="AN417" s="57"/>
    </row>
    <row r="418" spans="37:40">
      <c r="AK418" s="57"/>
      <c r="AL418" s="57"/>
      <c r="AM418" s="57"/>
      <c r="AN418" s="57"/>
    </row>
    <row r="419" spans="37:40">
      <c r="AK419" s="57"/>
      <c r="AL419" s="57"/>
      <c r="AM419" s="57"/>
      <c r="AN419" s="57"/>
    </row>
    <row r="420" spans="37:40">
      <c r="AK420" s="57"/>
      <c r="AL420" s="57"/>
      <c r="AM420" s="57"/>
      <c r="AN420" s="57"/>
    </row>
    <row r="421" spans="37:40">
      <c r="AK421" s="57"/>
      <c r="AL421" s="57"/>
      <c r="AM421" s="57"/>
      <c r="AN421" s="57"/>
    </row>
    <row r="422" spans="37:40">
      <c r="AK422" s="57"/>
      <c r="AL422" s="57"/>
      <c r="AM422" s="57"/>
      <c r="AN422" s="57"/>
    </row>
    <row r="423" spans="37:40">
      <c r="AK423" s="57"/>
      <c r="AL423" s="57"/>
      <c r="AM423" s="57"/>
      <c r="AN423" s="57"/>
    </row>
    <row r="424" spans="37:40">
      <c r="AK424" s="57"/>
      <c r="AL424" s="57"/>
      <c r="AM424" s="57"/>
      <c r="AN424" s="57"/>
    </row>
    <row r="425" spans="37:40">
      <c r="AK425" s="57"/>
      <c r="AL425" s="57"/>
      <c r="AM425" s="57"/>
      <c r="AN425" s="57"/>
    </row>
    <row r="426" spans="37:40">
      <c r="AK426" s="57"/>
      <c r="AL426" s="57"/>
      <c r="AM426" s="57"/>
      <c r="AN426" s="57"/>
    </row>
    <row r="427" spans="37:40">
      <c r="AK427" s="57"/>
      <c r="AL427" s="57"/>
      <c r="AM427" s="57"/>
      <c r="AN427" s="57"/>
    </row>
    <row r="428" spans="37:40">
      <c r="AK428" s="57"/>
      <c r="AL428" s="57"/>
      <c r="AM428" s="57"/>
      <c r="AN428" s="57"/>
    </row>
    <row r="429" spans="37:40">
      <c r="AK429" s="57"/>
      <c r="AL429" s="57"/>
      <c r="AM429" s="57"/>
      <c r="AN429" s="57"/>
    </row>
    <row r="430" spans="37:40">
      <c r="AK430" s="57"/>
      <c r="AL430" s="57"/>
      <c r="AM430" s="57"/>
      <c r="AN430" s="57"/>
    </row>
    <row r="431" spans="37:40">
      <c r="AK431" s="57"/>
      <c r="AL431" s="57"/>
      <c r="AM431" s="57"/>
      <c r="AN431" s="57"/>
    </row>
    <row r="432" spans="37:40">
      <c r="AK432" s="57"/>
      <c r="AL432" s="57"/>
      <c r="AM432" s="57"/>
      <c r="AN432" s="57"/>
    </row>
    <row r="433" spans="37:40">
      <c r="AK433" s="57"/>
      <c r="AL433" s="57"/>
      <c r="AM433" s="57"/>
      <c r="AN433" s="57"/>
    </row>
    <row r="434" spans="37:40">
      <c r="AK434" s="57"/>
      <c r="AL434" s="57"/>
      <c r="AM434" s="57"/>
      <c r="AN434" s="57"/>
    </row>
    <row r="435" spans="37:40">
      <c r="AK435" s="57"/>
      <c r="AL435" s="57"/>
      <c r="AM435" s="57"/>
      <c r="AN435" s="57"/>
    </row>
    <row r="436" spans="37:40">
      <c r="AK436" s="57"/>
      <c r="AL436" s="57"/>
      <c r="AM436" s="57"/>
      <c r="AN436" s="57"/>
    </row>
    <row r="437" spans="37:40">
      <c r="AK437" s="57"/>
      <c r="AL437" s="57"/>
      <c r="AM437" s="57"/>
      <c r="AN437" s="57"/>
    </row>
    <row r="438" spans="37:40">
      <c r="AK438" s="57"/>
      <c r="AL438" s="57"/>
      <c r="AM438" s="57"/>
      <c r="AN438" s="57"/>
    </row>
    <row r="439" spans="37:40">
      <c r="AK439" s="57"/>
      <c r="AL439" s="57"/>
      <c r="AM439" s="57"/>
      <c r="AN439" s="57"/>
    </row>
    <row r="440" spans="37:40">
      <c r="AK440" s="57"/>
      <c r="AL440" s="57"/>
      <c r="AM440" s="57"/>
      <c r="AN440" s="57"/>
    </row>
    <row r="441" spans="37:40">
      <c r="AK441" s="57"/>
      <c r="AL441" s="57"/>
      <c r="AM441" s="57"/>
      <c r="AN441" s="57"/>
    </row>
    <row r="442" spans="37:40">
      <c r="AK442" s="57"/>
      <c r="AL442" s="57"/>
      <c r="AM442" s="57"/>
      <c r="AN442" s="57"/>
    </row>
    <row r="443" spans="37:40">
      <c r="AK443" s="57"/>
      <c r="AL443" s="57"/>
      <c r="AM443" s="57"/>
      <c r="AN443" s="57"/>
    </row>
    <row r="444" spans="37:40">
      <c r="AK444" s="57"/>
      <c r="AL444" s="57"/>
      <c r="AM444" s="57"/>
      <c r="AN444" s="57"/>
    </row>
    <row r="445" spans="37:40">
      <c r="AK445" s="57"/>
      <c r="AL445" s="57"/>
      <c r="AM445" s="57"/>
      <c r="AN445" s="57"/>
    </row>
    <row r="446" spans="37:40">
      <c r="AK446" s="57"/>
      <c r="AL446" s="57"/>
      <c r="AM446" s="57"/>
      <c r="AN446" s="57"/>
    </row>
    <row r="447" spans="37:40">
      <c r="AK447" s="57"/>
      <c r="AL447" s="57"/>
      <c r="AM447" s="57"/>
      <c r="AN447" s="57"/>
    </row>
    <row r="448" spans="37:40">
      <c r="AK448" s="57"/>
      <c r="AL448" s="57"/>
      <c r="AM448" s="57"/>
      <c r="AN448" s="57"/>
    </row>
    <row r="449" spans="37:40">
      <c r="AK449" s="57"/>
      <c r="AL449" s="57"/>
      <c r="AM449" s="57"/>
      <c r="AN449" s="57"/>
    </row>
    <row r="450" spans="37:40">
      <c r="AK450" s="57"/>
      <c r="AL450" s="57"/>
      <c r="AM450" s="57"/>
      <c r="AN450" s="57"/>
    </row>
    <row r="451" spans="37:40">
      <c r="AK451" s="57"/>
      <c r="AL451" s="57"/>
      <c r="AM451" s="57"/>
      <c r="AN451" s="57"/>
    </row>
    <row r="452" spans="37:40">
      <c r="AK452" s="57"/>
      <c r="AL452" s="57"/>
      <c r="AM452" s="57"/>
      <c r="AN452" s="57"/>
    </row>
    <row r="453" spans="37:40">
      <c r="AK453" s="57"/>
      <c r="AL453" s="57"/>
      <c r="AM453" s="57"/>
      <c r="AN453" s="57"/>
    </row>
    <row r="454" spans="37:40">
      <c r="AK454" s="57"/>
      <c r="AL454" s="57"/>
      <c r="AM454" s="57"/>
      <c r="AN454" s="57"/>
    </row>
    <row r="455" spans="37:40">
      <c r="AK455" s="57"/>
      <c r="AL455" s="57"/>
      <c r="AM455" s="57"/>
      <c r="AN455" s="57"/>
    </row>
    <row r="456" spans="37:40">
      <c r="AK456" s="57"/>
      <c r="AL456" s="57"/>
      <c r="AM456" s="57"/>
      <c r="AN456" s="57"/>
    </row>
    <row r="457" spans="37:40">
      <c r="AK457" s="57"/>
      <c r="AL457" s="57"/>
      <c r="AM457" s="57"/>
      <c r="AN457" s="57"/>
    </row>
    <row r="458" spans="37:40">
      <c r="AK458" s="57"/>
      <c r="AL458" s="57"/>
      <c r="AM458" s="57"/>
      <c r="AN458" s="57"/>
    </row>
    <row r="459" spans="37:40">
      <c r="AK459" s="57"/>
      <c r="AL459" s="57"/>
      <c r="AM459" s="57"/>
      <c r="AN459" s="57"/>
    </row>
    <row r="460" spans="37:40">
      <c r="AK460" s="57"/>
      <c r="AL460" s="57"/>
      <c r="AM460" s="57"/>
      <c r="AN460" s="57"/>
    </row>
    <row r="461" spans="37:40">
      <c r="AK461" s="57"/>
      <c r="AL461" s="57"/>
      <c r="AM461" s="57"/>
      <c r="AN461" s="57"/>
    </row>
    <row r="462" spans="37:40">
      <c r="AK462" s="57"/>
      <c r="AL462" s="57"/>
      <c r="AM462" s="57"/>
      <c r="AN462" s="57"/>
    </row>
    <row r="463" spans="37:40">
      <c r="AK463" s="57"/>
      <c r="AL463" s="57"/>
      <c r="AM463" s="57"/>
      <c r="AN463" s="57"/>
    </row>
    <row r="464" spans="37:40">
      <c r="AK464" s="57"/>
      <c r="AL464" s="57"/>
      <c r="AM464" s="57"/>
      <c r="AN464" s="57"/>
    </row>
    <row r="465" spans="37:40">
      <c r="AK465" s="57"/>
      <c r="AL465" s="57"/>
      <c r="AM465" s="57"/>
      <c r="AN465" s="57"/>
    </row>
    <row r="466" spans="37:40">
      <c r="AK466" s="57"/>
      <c r="AL466" s="57"/>
      <c r="AM466" s="57"/>
      <c r="AN466" s="57"/>
    </row>
    <row r="467" spans="37:40">
      <c r="AK467" s="57"/>
      <c r="AL467" s="57"/>
      <c r="AM467" s="57"/>
      <c r="AN467" s="57"/>
    </row>
    <row r="468" spans="37:40">
      <c r="AK468" s="57"/>
      <c r="AL468" s="57"/>
      <c r="AM468" s="57"/>
      <c r="AN468" s="57"/>
    </row>
    <row r="469" spans="37:40">
      <c r="AK469" s="57"/>
      <c r="AL469" s="57"/>
      <c r="AM469" s="57"/>
      <c r="AN469" s="57"/>
    </row>
    <row r="470" spans="37:40">
      <c r="AK470" s="57"/>
      <c r="AL470" s="57"/>
      <c r="AM470" s="57"/>
      <c r="AN470" s="57"/>
    </row>
    <row r="471" spans="37:40">
      <c r="AK471" s="57"/>
      <c r="AL471" s="57"/>
      <c r="AM471" s="57"/>
      <c r="AN471" s="57"/>
    </row>
    <row r="472" spans="37:40">
      <c r="AK472" s="57"/>
      <c r="AL472" s="57"/>
      <c r="AM472" s="57"/>
      <c r="AN472" s="57"/>
    </row>
    <row r="473" spans="37:40">
      <c r="AK473" s="57"/>
      <c r="AL473" s="57"/>
      <c r="AM473" s="57"/>
      <c r="AN473" s="57"/>
    </row>
    <row r="474" spans="37:40">
      <c r="AK474" s="57"/>
      <c r="AL474" s="57"/>
      <c r="AM474" s="57"/>
      <c r="AN474" s="57"/>
    </row>
    <row r="475" spans="37:40">
      <c r="AK475" s="57"/>
      <c r="AL475" s="57"/>
      <c r="AM475" s="57"/>
      <c r="AN475" s="57"/>
    </row>
    <row r="476" spans="37:40">
      <c r="AK476" s="57"/>
      <c r="AL476" s="57"/>
      <c r="AM476" s="57"/>
      <c r="AN476" s="57"/>
    </row>
    <row r="477" spans="37:40">
      <c r="AK477" s="57"/>
      <c r="AL477" s="57"/>
      <c r="AM477" s="57"/>
      <c r="AN477" s="57"/>
    </row>
    <row r="478" spans="37:40">
      <c r="AK478" s="57"/>
      <c r="AL478" s="57"/>
      <c r="AM478" s="57"/>
      <c r="AN478" s="57"/>
    </row>
    <row r="479" spans="37:40">
      <c r="AK479" s="57"/>
      <c r="AL479" s="57"/>
      <c r="AM479" s="57"/>
      <c r="AN479" s="57"/>
    </row>
    <row r="480" spans="37:40">
      <c r="AK480" s="57"/>
      <c r="AL480" s="57"/>
      <c r="AM480" s="57"/>
      <c r="AN480" s="57"/>
    </row>
    <row r="481" spans="37:40">
      <c r="AK481" s="57"/>
      <c r="AL481" s="57"/>
      <c r="AM481" s="57"/>
      <c r="AN481" s="57"/>
    </row>
    <row r="482" spans="37:40">
      <c r="AK482" s="57"/>
      <c r="AL482" s="57"/>
      <c r="AM482" s="57"/>
      <c r="AN482" s="57"/>
    </row>
    <row r="483" spans="37:40">
      <c r="AK483" s="57"/>
      <c r="AL483" s="57"/>
      <c r="AM483" s="57"/>
      <c r="AN483" s="57"/>
    </row>
    <row r="484" spans="37:40">
      <c r="AK484" s="57"/>
      <c r="AL484" s="57"/>
      <c r="AM484" s="57"/>
      <c r="AN484" s="57"/>
    </row>
    <row r="485" spans="37:40">
      <c r="AK485" s="57"/>
      <c r="AL485" s="57"/>
      <c r="AM485" s="57"/>
      <c r="AN485" s="57"/>
    </row>
    <row r="486" spans="37:40">
      <c r="AK486" s="57"/>
      <c r="AL486" s="57"/>
      <c r="AM486" s="57"/>
      <c r="AN486" s="57"/>
    </row>
    <row r="487" spans="37:40">
      <c r="AK487" s="57"/>
      <c r="AL487" s="57"/>
      <c r="AM487" s="57"/>
      <c r="AN487" s="57"/>
    </row>
    <row r="488" spans="37:40">
      <c r="AK488" s="57"/>
      <c r="AL488" s="57"/>
      <c r="AM488" s="57"/>
      <c r="AN488" s="57"/>
    </row>
    <row r="489" spans="37:40">
      <c r="AK489" s="57"/>
      <c r="AL489" s="57"/>
      <c r="AM489" s="57"/>
      <c r="AN489" s="57"/>
    </row>
    <row r="490" spans="37:40">
      <c r="AK490" s="57"/>
      <c r="AL490" s="57"/>
      <c r="AM490" s="57"/>
      <c r="AN490" s="57"/>
    </row>
    <row r="491" spans="37:40">
      <c r="AK491" s="57"/>
      <c r="AL491" s="57"/>
      <c r="AM491" s="57"/>
      <c r="AN491" s="57"/>
    </row>
    <row r="492" spans="37:40">
      <c r="AK492" s="57"/>
      <c r="AL492" s="57"/>
      <c r="AM492" s="57"/>
      <c r="AN492" s="57"/>
    </row>
    <row r="493" spans="37:40">
      <c r="AK493" s="57"/>
      <c r="AL493" s="57"/>
      <c r="AM493" s="57"/>
      <c r="AN493" s="57"/>
    </row>
    <row r="494" spans="37:40">
      <c r="AK494" s="57"/>
      <c r="AL494" s="57"/>
      <c r="AM494" s="57"/>
      <c r="AN494" s="57"/>
    </row>
    <row r="495" spans="37:40">
      <c r="AK495" s="57"/>
      <c r="AL495" s="57"/>
      <c r="AM495" s="57"/>
      <c r="AN495" s="57"/>
    </row>
    <row r="496" spans="37:40">
      <c r="AK496" s="57"/>
      <c r="AL496" s="57"/>
      <c r="AM496" s="57"/>
      <c r="AN496" s="57"/>
    </row>
    <row r="497" spans="37:40">
      <c r="AK497" s="57"/>
      <c r="AL497" s="57"/>
      <c r="AM497" s="57"/>
      <c r="AN497" s="57"/>
    </row>
    <row r="498" spans="37:40">
      <c r="AK498" s="57"/>
      <c r="AL498" s="57"/>
      <c r="AM498" s="57"/>
      <c r="AN498" s="57"/>
    </row>
    <row r="499" spans="37:40">
      <c r="AK499" s="57"/>
      <c r="AL499" s="57"/>
      <c r="AM499" s="57"/>
      <c r="AN499" s="57"/>
    </row>
    <row r="500" spans="37:40">
      <c r="AK500" s="57"/>
      <c r="AL500" s="57"/>
      <c r="AM500" s="57"/>
      <c r="AN500" s="57"/>
    </row>
    <row r="501" spans="37:40">
      <c r="AK501" s="57"/>
      <c r="AL501" s="57"/>
      <c r="AM501" s="57"/>
      <c r="AN501" s="57"/>
    </row>
    <row r="502" spans="37:40">
      <c r="AK502" s="57"/>
      <c r="AL502" s="57"/>
      <c r="AM502" s="57"/>
      <c r="AN502" s="57"/>
    </row>
    <row r="503" spans="37:40">
      <c r="AK503" s="57"/>
      <c r="AL503" s="57"/>
      <c r="AM503" s="57"/>
      <c r="AN503" s="57"/>
    </row>
    <row r="504" spans="37:40">
      <c r="AK504" s="57"/>
      <c r="AL504" s="57"/>
      <c r="AM504" s="57"/>
      <c r="AN504" s="57"/>
    </row>
    <row r="505" spans="37:40">
      <c r="AK505" s="57"/>
      <c r="AL505" s="57"/>
      <c r="AM505" s="57"/>
      <c r="AN505" s="57"/>
    </row>
    <row r="506" spans="37:40">
      <c r="AK506" s="57"/>
      <c r="AL506" s="57"/>
      <c r="AM506" s="57"/>
      <c r="AN506" s="57"/>
    </row>
    <row r="507" spans="37:40">
      <c r="AK507" s="57"/>
      <c r="AL507" s="57"/>
      <c r="AM507" s="57"/>
      <c r="AN507" s="57"/>
    </row>
    <row r="508" spans="37:40">
      <c r="AK508" s="57"/>
      <c r="AL508" s="57"/>
      <c r="AM508" s="57"/>
      <c r="AN508" s="57"/>
    </row>
    <row r="509" spans="37:40">
      <c r="AK509" s="57"/>
      <c r="AL509" s="57"/>
      <c r="AM509" s="57"/>
      <c r="AN509" s="57"/>
    </row>
    <row r="510" spans="37:40">
      <c r="AK510" s="57"/>
      <c r="AL510" s="57"/>
      <c r="AM510" s="57"/>
      <c r="AN510" s="57"/>
    </row>
    <row r="511" spans="37:40">
      <c r="AK511" s="57"/>
      <c r="AL511" s="57"/>
      <c r="AM511" s="57"/>
      <c r="AN511" s="57"/>
    </row>
    <row r="512" spans="37:40">
      <c r="AK512" s="57"/>
      <c r="AL512" s="57"/>
      <c r="AM512" s="57"/>
      <c r="AN512" s="57"/>
    </row>
    <row r="513" spans="37:40">
      <c r="AK513" s="57"/>
      <c r="AL513" s="57"/>
      <c r="AM513" s="57"/>
      <c r="AN513" s="57"/>
    </row>
    <row r="514" spans="37:40">
      <c r="AK514" s="57"/>
      <c r="AL514" s="57"/>
      <c r="AM514" s="57"/>
      <c r="AN514" s="57"/>
    </row>
    <row r="515" spans="37:40">
      <c r="AK515" s="57"/>
      <c r="AL515" s="57"/>
      <c r="AM515" s="57"/>
      <c r="AN515" s="57"/>
    </row>
    <row r="516" spans="37:40">
      <c r="AK516" s="57"/>
      <c r="AL516" s="57"/>
      <c r="AM516" s="57"/>
      <c r="AN516" s="57"/>
    </row>
    <row r="517" spans="37:40">
      <c r="AK517" s="57"/>
      <c r="AL517" s="57"/>
      <c r="AM517" s="57"/>
      <c r="AN517" s="57"/>
    </row>
    <row r="518" spans="37:40">
      <c r="AK518" s="57"/>
      <c r="AL518" s="57"/>
      <c r="AM518" s="57"/>
      <c r="AN518" s="57"/>
    </row>
    <row r="519" spans="37:40">
      <c r="AK519" s="57"/>
      <c r="AL519" s="57"/>
      <c r="AM519" s="57"/>
      <c r="AN519" s="57"/>
    </row>
    <row r="520" spans="37:40">
      <c r="AK520" s="57"/>
      <c r="AL520" s="57"/>
      <c r="AM520" s="57"/>
      <c r="AN520" s="57"/>
    </row>
    <row r="521" spans="37:40">
      <c r="AK521" s="57"/>
      <c r="AL521" s="57"/>
      <c r="AM521" s="57"/>
      <c r="AN521" s="57"/>
    </row>
    <row r="522" spans="37:40">
      <c r="AK522" s="57"/>
      <c r="AL522" s="57"/>
      <c r="AM522" s="57"/>
      <c r="AN522" s="57"/>
    </row>
    <row r="523" spans="37:40">
      <c r="AK523" s="57"/>
      <c r="AL523" s="57"/>
      <c r="AM523" s="57"/>
      <c r="AN523" s="57"/>
    </row>
    <row r="524" spans="37:40">
      <c r="AK524" s="57"/>
      <c r="AL524" s="57"/>
      <c r="AM524" s="57"/>
      <c r="AN524" s="57"/>
    </row>
    <row r="525" spans="37:40">
      <c r="AK525" s="57"/>
      <c r="AL525" s="57"/>
      <c r="AM525" s="57"/>
      <c r="AN525" s="57"/>
    </row>
    <row r="526" spans="37:40">
      <c r="AK526" s="57"/>
      <c r="AL526" s="57"/>
      <c r="AM526" s="57"/>
      <c r="AN526" s="57"/>
    </row>
    <row r="527" spans="37:40">
      <c r="AK527" s="57"/>
      <c r="AL527" s="57"/>
      <c r="AM527" s="57"/>
      <c r="AN527" s="57"/>
    </row>
    <row r="528" spans="37:40">
      <c r="AK528" s="57"/>
      <c r="AL528" s="57"/>
      <c r="AM528" s="57"/>
      <c r="AN528" s="57"/>
    </row>
    <row r="529" spans="37:40">
      <c r="AK529" s="57"/>
      <c r="AL529" s="57"/>
      <c r="AM529" s="57"/>
      <c r="AN529" s="57"/>
    </row>
    <row r="530" spans="37:40">
      <c r="AK530" s="57"/>
      <c r="AL530" s="57"/>
      <c r="AM530" s="57"/>
      <c r="AN530" s="57"/>
    </row>
    <row r="531" spans="37:40">
      <c r="AK531" s="57"/>
      <c r="AL531" s="57"/>
      <c r="AM531" s="57"/>
      <c r="AN531" s="57"/>
    </row>
    <row r="532" spans="37:40">
      <c r="AK532" s="57"/>
      <c r="AL532" s="57"/>
      <c r="AM532" s="57"/>
      <c r="AN532" s="57"/>
    </row>
    <row r="533" spans="37:40">
      <c r="AK533" s="57"/>
      <c r="AL533" s="57"/>
      <c r="AM533" s="57"/>
      <c r="AN533" s="57"/>
    </row>
    <row r="534" spans="37:40">
      <c r="AK534" s="57"/>
      <c r="AL534" s="57"/>
      <c r="AM534" s="57"/>
      <c r="AN534" s="57"/>
    </row>
    <row r="535" spans="37:40">
      <c r="AK535" s="57"/>
      <c r="AL535" s="57"/>
      <c r="AM535" s="57"/>
      <c r="AN535" s="57"/>
    </row>
    <row r="536" spans="37:40">
      <c r="AK536" s="57"/>
      <c r="AL536" s="57"/>
      <c r="AM536" s="57"/>
      <c r="AN536" s="57"/>
    </row>
    <row r="537" spans="37:40">
      <c r="AK537" s="57"/>
      <c r="AL537" s="57"/>
      <c r="AM537" s="57"/>
      <c r="AN537" s="57"/>
    </row>
    <row r="538" spans="37:40">
      <c r="AK538" s="57"/>
      <c r="AL538" s="57"/>
      <c r="AM538" s="57"/>
      <c r="AN538" s="57"/>
    </row>
    <row r="539" spans="37:40">
      <c r="AK539" s="57"/>
      <c r="AL539" s="57"/>
      <c r="AM539" s="57"/>
      <c r="AN539" s="57"/>
    </row>
    <row r="540" spans="37:40">
      <c r="AK540" s="57"/>
      <c r="AL540" s="57"/>
      <c r="AM540" s="57"/>
      <c r="AN540" s="57"/>
    </row>
    <row r="541" spans="37:40">
      <c r="AK541" s="57"/>
      <c r="AL541" s="57"/>
      <c r="AM541" s="57"/>
      <c r="AN541" s="57"/>
    </row>
    <row r="542" spans="37:40">
      <c r="AK542" s="57"/>
      <c r="AL542" s="57"/>
      <c r="AM542" s="57"/>
      <c r="AN542" s="57"/>
    </row>
    <row r="543" spans="37:40">
      <c r="AK543" s="57"/>
      <c r="AL543" s="57"/>
      <c r="AM543" s="57"/>
      <c r="AN543" s="57"/>
    </row>
    <row r="544" spans="37:40">
      <c r="AK544" s="57"/>
      <c r="AL544" s="57"/>
      <c r="AM544" s="57"/>
      <c r="AN544" s="57"/>
    </row>
    <row r="545" spans="37:40">
      <c r="AK545" s="57"/>
      <c r="AL545" s="57"/>
      <c r="AM545" s="57"/>
      <c r="AN545" s="57"/>
    </row>
    <row r="546" spans="37:40">
      <c r="AK546" s="57"/>
      <c r="AL546" s="57"/>
      <c r="AM546" s="57"/>
      <c r="AN546" s="57"/>
    </row>
    <row r="547" spans="37:40">
      <c r="AK547" s="57"/>
      <c r="AL547" s="57"/>
      <c r="AM547" s="57"/>
      <c r="AN547" s="57"/>
    </row>
    <row r="548" spans="37:40">
      <c r="AK548" s="57"/>
      <c r="AL548" s="57"/>
      <c r="AM548" s="57"/>
      <c r="AN548" s="57"/>
    </row>
    <row r="549" spans="37:40">
      <c r="AK549" s="57"/>
      <c r="AL549" s="57"/>
      <c r="AM549" s="57"/>
      <c r="AN549" s="57"/>
    </row>
    <row r="550" spans="37:40">
      <c r="AK550" s="57"/>
      <c r="AL550" s="57"/>
      <c r="AM550" s="57"/>
      <c r="AN550" s="57"/>
    </row>
    <row r="551" spans="37:40">
      <c r="AK551" s="57"/>
      <c r="AL551" s="57"/>
      <c r="AM551" s="57"/>
      <c r="AN551" s="57"/>
    </row>
    <row r="552" spans="37:40">
      <c r="AK552" s="57"/>
      <c r="AL552" s="57"/>
      <c r="AM552" s="57"/>
      <c r="AN552" s="57"/>
    </row>
    <row r="553" spans="37:40">
      <c r="AK553" s="57"/>
      <c r="AL553" s="57"/>
      <c r="AM553" s="57"/>
      <c r="AN553" s="57"/>
    </row>
    <row r="554" spans="37:40">
      <c r="AK554" s="57"/>
      <c r="AL554" s="57"/>
      <c r="AM554" s="57"/>
      <c r="AN554" s="57"/>
    </row>
    <row r="555" spans="37:40">
      <c r="AK555" s="57"/>
      <c r="AL555" s="57"/>
      <c r="AM555" s="57"/>
      <c r="AN555" s="57"/>
    </row>
    <row r="556" spans="37:40">
      <c r="AK556" s="57"/>
      <c r="AL556" s="57"/>
      <c r="AM556" s="57"/>
      <c r="AN556" s="57"/>
    </row>
    <row r="557" spans="37:40">
      <c r="AK557" s="57"/>
      <c r="AL557" s="57"/>
      <c r="AM557" s="57"/>
      <c r="AN557" s="57"/>
    </row>
    <row r="558" spans="37:40">
      <c r="AK558" s="57"/>
      <c r="AL558" s="57"/>
      <c r="AM558" s="57"/>
      <c r="AN558" s="57"/>
    </row>
    <row r="559" spans="37:40">
      <c r="AK559" s="57"/>
      <c r="AL559" s="57"/>
      <c r="AM559" s="57"/>
      <c r="AN559" s="57"/>
    </row>
    <row r="560" spans="37:40">
      <c r="AK560" s="57"/>
      <c r="AL560" s="57"/>
      <c r="AM560" s="57"/>
      <c r="AN560" s="57"/>
    </row>
    <row r="561" spans="37:40">
      <c r="AK561" s="57"/>
      <c r="AL561" s="57"/>
      <c r="AM561" s="57"/>
      <c r="AN561" s="57"/>
    </row>
    <row r="562" spans="37:40">
      <c r="AK562" s="57"/>
      <c r="AL562" s="57"/>
      <c r="AM562" s="57"/>
      <c r="AN562" s="57"/>
    </row>
    <row r="563" spans="37:40">
      <c r="AK563" s="57"/>
      <c r="AL563" s="57"/>
      <c r="AM563" s="57"/>
      <c r="AN563" s="57"/>
    </row>
    <row r="564" spans="37:40">
      <c r="AK564" s="57"/>
      <c r="AL564" s="57"/>
      <c r="AM564" s="57"/>
      <c r="AN564" s="57"/>
    </row>
    <row r="565" spans="37:40">
      <c r="AK565" s="57"/>
      <c r="AL565" s="57"/>
      <c r="AM565" s="57"/>
      <c r="AN565" s="57"/>
    </row>
    <row r="566" spans="37:40">
      <c r="AK566" s="57"/>
      <c r="AL566" s="57"/>
      <c r="AM566" s="57"/>
      <c r="AN566" s="57"/>
    </row>
    <row r="567" spans="37:40">
      <c r="AK567" s="57"/>
      <c r="AL567" s="57"/>
      <c r="AM567" s="57"/>
      <c r="AN567" s="57"/>
    </row>
    <row r="568" spans="37:40">
      <c r="AK568" s="57"/>
      <c r="AL568" s="57"/>
      <c r="AM568" s="57"/>
      <c r="AN568" s="57"/>
    </row>
    <row r="569" spans="37:40">
      <c r="AK569" s="57"/>
      <c r="AL569" s="57"/>
      <c r="AM569" s="57"/>
      <c r="AN569" s="57"/>
    </row>
    <row r="570" spans="37:40">
      <c r="AK570" s="57"/>
      <c r="AL570" s="57"/>
      <c r="AM570" s="57"/>
      <c r="AN570" s="57"/>
    </row>
    <row r="571" spans="37:40">
      <c r="AK571" s="57"/>
      <c r="AL571" s="57"/>
      <c r="AM571" s="57"/>
      <c r="AN571" s="57"/>
    </row>
    <row r="572" spans="37:40">
      <c r="AK572" s="57"/>
      <c r="AL572" s="57"/>
      <c r="AM572" s="57"/>
      <c r="AN572" s="57"/>
    </row>
    <row r="573" spans="37:40">
      <c r="AK573" s="57"/>
      <c r="AL573" s="57"/>
      <c r="AM573" s="57"/>
      <c r="AN573" s="57"/>
    </row>
    <row r="574" spans="37:40">
      <c r="AK574" s="57"/>
      <c r="AL574" s="57"/>
      <c r="AM574" s="57"/>
      <c r="AN574" s="57"/>
    </row>
    <row r="575" spans="37:40">
      <c r="AK575" s="57"/>
      <c r="AL575" s="57"/>
      <c r="AM575" s="57"/>
      <c r="AN575" s="57"/>
    </row>
    <row r="576" spans="37:40">
      <c r="AK576" s="57"/>
      <c r="AL576" s="57"/>
      <c r="AM576" s="57"/>
      <c r="AN576" s="57"/>
    </row>
    <row r="577" spans="37:40">
      <c r="AK577" s="57"/>
      <c r="AL577" s="57"/>
      <c r="AM577" s="57"/>
      <c r="AN577" s="57"/>
    </row>
    <row r="578" spans="37:40">
      <c r="AK578" s="57"/>
      <c r="AL578" s="57"/>
      <c r="AM578" s="57"/>
      <c r="AN578" s="57"/>
    </row>
    <row r="579" spans="37:40">
      <c r="AK579" s="57"/>
      <c r="AL579" s="57"/>
      <c r="AM579" s="57"/>
      <c r="AN579" s="57"/>
    </row>
    <row r="580" spans="37:40">
      <c r="AK580" s="57"/>
      <c r="AL580" s="57"/>
      <c r="AM580" s="57"/>
      <c r="AN580" s="57"/>
    </row>
    <row r="581" spans="37:40">
      <c r="AK581" s="57"/>
      <c r="AL581" s="57"/>
      <c r="AM581" s="57"/>
      <c r="AN581" s="57"/>
    </row>
    <row r="582" spans="37:40">
      <c r="AK582" s="57"/>
      <c r="AL582" s="57"/>
      <c r="AM582" s="57"/>
      <c r="AN582" s="57"/>
    </row>
    <row r="583" spans="37:40">
      <c r="AK583" s="57"/>
      <c r="AL583" s="57"/>
      <c r="AM583" s="57"/>
      <c r="AN583" s="57"/>
    </row>
    <row r="584" spans="37:40">
      <c r="AK584" s="57"/>
      <c r="AL584" s="57"/>
      <c r="AM584" s="57"/>
      <c r="AN584" s="57"/>
    </row>
    <row r="585" spans="37:40">
      <c r="AK585" s="57"/>
      <c r="AL585" s="57"/>
      <c r="AM585" s="57"/>
      <c r="AN585" s="57"/>
    </row>
    <row r="586" spans="37:40">
      <c r="AK586" s="57"/>
      <c r="AL586" s="57"/>
      <c r="AM586" s="57"/>
      <c r="AN586" s="57"/>
    </row>
    <row r="587" spans="37:40">
      <c r="AK587" s="57"/>
      <c r="AL587" s="57"/>
      <c r="AM587" s="57"/>
      <c r="AN587" s="57"/>
    </row>
    <row r="588" spans="37:40">
      <c r="AK588" s="57"/>
      <c r="AL588" s="57"/>
      <c r="AM588" s="57"/>
      <c r="AN588" s="57"/>
    </row>
    <row r="589" spans="37:40">
      <c r="AK589" s="57"/>
      <c r="AL589" s="57"/>
      <c r="AM589" s="57"/>
      <c r="AN589" s="57"/>
    </row>
    <row r="590" spans="37:40">
      <c r="AK590" s="57"/>
      <c r="AL590" s="57"/>
      <c r="AM590" s="57"/>
      <c r="AN590" s="57"/>
    </row>
    <row r="591" spans="37:40">
      <c r="AK591" s="57"/>
      <c r="AL591" s="57"/>
      <c r="AM591" s="57"/>
      <c r="AN591" s="57"/>
    </row>
    <row r="592" spans="37:40">
      <c r="AK592" s="57"/>
      <c r="AL592" s="57"/>
      <c r="AM592" s="57"/>
      <c r="AN592" s="57"/>
    </row>
    <row r="593" spans="37:40">
      <c r="AK593" s="57"/>
      <c r="AL593" s="57"/>
      <c r="AM593" s="57"/>
      <c r="AN593" s="57"/>
    </row>
    <row r="594" spans="37:40">
      <c r="AK594" s="57"/>
      <c r="AL594" s="57"/>
      <c r="AM594" s="57"/>
      <c r="AN594" s="57"/>
    </row>
    <row r="595" spans="37:40">
      <c r="AK595" s="57"/>
      <c r="AL595" s="57"/>
      <c r="AM595" s="57"/>
      <c r="AN595" s="57"/>
    </row>
    <row r="596" spans="37:40">
      <c r="AK596" s="57"/>
      <c r="AL596" s="57"/>
      <c r="AM596" s="57"/>
      <c r="AN596" s="57"/>
    </row>
    <row r="597" spans="37:40">
      <c r="AK597" s="57"/>
      <c r="AL597" s="57"/>
      <c r="AM597" s="57"/>
      <c r="AN597" s="57"/>
    </row>
    <row r="598" spans="37:40">
      <c r="AK598" s="57"/>
      <c r="AL598" s="57"/>
      <c r="AM598" s="57"/>
      <c r="AN598" s="57"/>
    </row>
    <row r="599" spans="37:40">
      <c r="AK599" s="57"/>
      <c r="AL599" s="57"/>
      <c r="AM599" s="57"/>
      <c r="AN599" s="57"/>
    </row>
    <row r="600" spans="37:40">
      <c r="AK600" s="57"/>
      <c r="AL600" s="57"/>
      <c r="AM600" s="57"/>
      <c r="AN600" s="57"/>
    </row>
    <row r="601" spans="37:40">
      <c r="AK601" s="57"/>
      <c r="AL601" s="57"/>
      <c r="AM601" s="57"/>
      <c r="AN601" s="57"/>
    </row>
    <row r="602" spans="37:40">
      <c r="AK602" s="57"/>
      <c r="AL602" s="57"/>
      <c r="AM602" s="57"/>
      <c r="AN602" s="57"/>
    </row>
    <row r="603" spans="37:40">
      <c r="AK603" s="57"/>
      <c r="AL603" s="57"/>
      <c r="AM603" s="57"/>
      <c r="AN603" s="57"/>
    </row>
    <row r="604" spans="37:40">
      <c r="AK604" s="57"/>
      <c r="AL604" s="57"/>
      <c r="AM604" s="57"/>
      <c r="AN604" s="57"/>
    </row>
    <row r="605" spans="37:40">
      <c r="AK605" s="57"/>
      <c r="AL605" s="57"/>
      <c r="AM605" s="57"/>
      <c r="AN605" s="57"/>
    </row>
    <row r="606" spans="37:40">
      <c r="AK606" s="57"/>
      <c r="AL606" s="57"/>
      <c r="AM606" s="57"/>
      <c r="AN606" s="57"/>
    </row>
    <row r="607" spans="37:40">
      <c r="AK607" s="57"/>
      <c r="AL607" s="57"/>
      <c r="AM607" s="57"/>
      <c r="AN607" s="57"/>
    </row>
    <row r="608" spans="37:40">
      <c r="AK608" s="57"/>
      <c r="AL608" s="57"/>
      <c r="AM608" s="57"/>
      <c r="AN608" s="57"/>
    </row>
    <row r="609" spans="37:40">
      <c r="AK609" s="57"/>
      <c r="AL609" s="57"/>
      <c r="AM609" s="57"/>
      <c r="AN609" s="57"/>
    </row>
    <row r="610" spans="37:40">
      <c r="AK610" s="57"/>
      <c r="AL610" s="57"/>
      <c r="AM610" s="57"/>
      <c r="AN610" s="57"/>
    </row>
    <row r="611" spans="37:40">
      <c r="AK611" s="57"/>
      <c r="AL611" s="57"/>
      <c r="AM611" s="57"/>
      <c r="AN611" s="57"/>
    </row>
    <row r="612" spans="37:40">
      <c r="AK612" s="57"/>
      <c r="AL612" s="57"/>
      <c r="AM612" s="57"/>
      <c r="AN612" s="57"/>
    </row>
    <row r="613" spans="37:40">
      <c r="AK613" s="57"/>
      <c r="AL613" s="57"/>
      <c r="AM613" s="57"/>
      <c r="AN613" s="57"/>
    </row>
    <row r="614" spans="37:40">
      <c r="AK614" s="57"/>
      <c r="AL614" s="57"/>
      <c r="AM614" s="57"/>
      <c r="AN614" s="57"/>
    </row>
    <row r="615" spans="37:40">
      <c r="AK615" s="57"/>
      <c r="AL615" s="57"/>
      <c r="AM615" s="57"/>
      <c r="AN615" s="57"/>
    </row>
    <row r="616" spans="37:40">
      <c r="AK616" s="57"/>
      <c r="AL616" s="57"/>
      <c r="AM616" s="57"/>
      <c r="AN616" s="57"/>
    </row>
    <row r="617" spans="37:40">
      <c r="AK617" s="57"/>
      <c r="AL617" s="57"/>
      <c r="AM617" s="57"/>
      <c r="AN617" s="57"/>
    </row>
    <row r="618" spans="37:40">
      <c r="AK618" s="57"/>
      <c r="AL618" s="57"/>
      <c r="AM618" s="57"/>
      <c r="AN618" s="57"/>
    </row>
    <row r="619" spans="37:40">
      <c r="AK619" s="57"/>
      <c r="AL619" s="57"/>
      <c r="AM619" s="57"/>
      <c r="AN619" s="57"/>
    </row>
    <row r="620" spans="37:40">
      <c r="AK620" s="57"/>
      <c r="AL620" s="57"/>
      <c r="AM620" s="57"/>
      <c r="AN620" s="57"/>
    </row>
    <row r="621" spans="37:40">
      <c r="AK621" s="57"/>
      <c r="AL621" s="57"/>
      <c r="AM621" s="57"/>
      <c r="AN621" s="57"/>
    </row>
    <row r="622" spans="37:40">
      <c r="AK622" s="57"/>
      <c r="AL622" s="57"/>
      <c r="AM622" s="57"/>
      <c r="AN622" s="57"/>
    </row>
    <row r="623" spans="37:40">
      <c r="AK623" s="57"/>
      <c r="AL623" s="57"/>
      <c r="AM623" s="57"/>
      <c r="AN623" s="57"/>
    </row>
    <row r="624" spans="37:40">
      <c r="AK624" s="57"/>
      <c r="AL624" s="57"/>
      <c r="AM624" s="57"/>
      <c r="AN624" s="57"/>
    </row>
    <row r="625" spans="37:40">
      <c r="AK625" s="57"/>
      <c r="AL625" s="57"/>
      <c r="AM625" s="57"/>
      <c r="AN625" s="57"/>
    </row>
    <row r="626" spans="37:40">
      <c r="AK626" s="57"/>
      <c r="AL626" s="57"/>
      <c r="AM626" s="57"/>
      <c r="AN626" s="57"/>
    </row>
    <row r="627" spans="37:40">
      <c r="AK627" s="57"/>
      <c r="AL627" s="57"/>
      <c r="AM627" s="57"/>
      <c r="AN627" s="57"/>
    </row>
    <row r="628" spans="37:40">
      <c r="AK628" s="57"/>
      <c r="AL628" s="57"/>
      <c r="AM628" s="57"/>
      <c r="AN628" s="57"/>
    </row>
    <row r="629" spans="37:40">
      <c r="AK629" s="57"/>
      <c r="AL629" s="57"/>
      <c r="AM629" s="57"/>
      <c r="AN629" s="57"/>
    </row>
    <row r="630" spans="37:40">
      <c r="AK630" s="57"/>
      <c r="AL630" s="57"/>
      <c r="AM630" s="57"/>
      <c r="AN630" s="57"/>
    </row>
    <row r="631" spans="37:40">
      <c r="AK631" s="57"/>
      <c r="AL631" s="57"/>
      <c r="AM631" s="57"/>
      <c r="AN631" s="57"/>
    </row>
    <row r="632" spans="37:40">
      <c r="AK632" s="57"/>
      <c r="AL632" s="57"/>
      <c r="AM632" s="57"/>
      <c r="AN632" s="57"/>
    </row>
    <row r="633" spans="37:40">
      <c r="AK633" s="57"/>
      <c r="AL633" s="57"/>
      <c r="AM633" s="57"/>
      <c r="AN633" s="57"/>
    </row>
    <row r="634" spans="37:40">
      <c r="AK634" s="57"/>
      <c r="AL634" s="57"/>
      <c r="AM634" s="57"/>
      <c r="AN634" s="57"/>
    </row>
    <row r="635" spans="37:40">
      <c r="AK635" s="57"/>
      <c r="AL635" s="57"/>
      <c r="AM635" s="57"/>
      <c r="AN635" s="57"/>
    </row>
    <row r="636" spans="37:40">
      <c r="AK636" s="57"/>
      <c r="AL636" s="57"/>
      <c r="AM636" s="57"/>
      <c r="AN636" s="57"/>
    </row>
    <row r="637" spans="37:40">
      <c r="AK637" s="57"/>
      <c r="AL637" s="57"/>
      <c r="AM637" s="57"/>
      <c r="AN637" s="57"/>
    </row>
    <row r="638" spans="37:40">
      <c r="AK638" s="57"/>
      <c r="AL638" s="57"/>
      <c r="AM638" s="57"/>
      <c r="AN638" s="57"/>
    </row>
    <row r="639" spans="37:40">
      <c r="AK639" s="57"/>
      <c r="AL639" s="57"/>
      <c r="AM639" s="57"/>
      <c r="AN639" s="57"/>
    </row>
    <row r="640" spans="37:40">
      <c r="AK640" s="57"/>
      <c r="AL640" s="57"/>
      <c r="AM640" s="57"/>
      <c r="AN640" s="57"/>
    </row>
    <row r="641" spans="37:40">
      <c r="AK641" s="57"/>
      <c r="AL641" s="57"/>
      <c r="AM641" s="57"/>
      <c r="AN641" s="57"/>
    </row>
    <row r="642" spans="37:40">
      <c r="AK642" s="57"/>
      <c r="AL642" s="57"/>
      <c r="AM642" s="57"/>
      <c r="AN642" s="57"/>
    </row>
    <row r="643" spans="37:40">
      <c r="AK643" s="57"/>
      <c r="AL643" s="57"/>
      <c r="AM643" s="57"/>
      <c r="AN643" s="57"/>
    </row>
    <row r="644" spans="37:40">
      <c r="AK644" s="57"/>
      <c r="AL644" s="57"/>
      <c r="AM644" s="57"/>
      <c r="AN644" s="57"/>
    </row>
    <row r="645" spans="37:40">
      <c r="AK645" s="57"/>
      <c r="AL645" s="57"/>
      <c r="AM645" s="57"/>
      <c r="AN645" s="57"/>
    </row>
    <row r="646" spans="37:40">
      <c r="AK646" s="57"/>
      <c r="AL646" s="57"/>
      <c r="AM646" s="57"/>
      <c r="AN646" s="57"/>
    </row>
    <row r="647" spans="37:40">
      <c r="AK647" s="57"/>
      <c r="AL647" s="57"/>
      <c r="AM647" s="57"/>
      <c r="AN647" s="57"/>
    </row>
    <row r="648" spans="37:40">
      <c r="AK648" s="57"/>
      <c r="AL648" s="57"/>
      <c r="AM648" s="57"/>
      <c r="AN648" s="57"/>
    </row>
    <row r="649" spans="37:40">
      <c r="AK649" s="57"/>
      <c r="AL649" s="57"/>
      <c r="AM649" s="57"/>
      <c r="AN649" s="57"/>
    </row>
    <row r="650" spans="37:40">
      <c r="AK650" s="57"/>
      <c r="AL650" s="57"/>
      <c r="AM650" s="57"/>
      <c r="AN650" s="57"/>
    </row>
    <row r="651" spans="37:40">
      <c r="AK651" s="57"/>
      <c r="AL651" s="57"/>
      <c r="AM651" s="57"/>
      <c r="AN651" s="57"/>
    </row>
    <row r="652" spans="37:40">
      <c r="AK652" s="57"/>
      <c r="AL652" s="57"/>
      <c r="AM652" s="57"/>
      <c r="AN652" s="57"/>
    </row>
    <row r="653" spans="37:40">
      <c r="AK653" s="57"/>
      <c r="AL653" s="57"/>
      <c r="AM653" s="57"/>
      <c r="AN653" s="57"/>
    </row>
    <row r="654" spans="37:40">
      <c r="AK654" s="57"/>
      <c r="AL654" s="57"/>
      <c r="AM654" s="57"/>
      <c r="AN654" s="57"/>
    </row>
    <row r="655" spans="37:40">
      <c r="AK655" s="57"/>
      <c r="AL655" s="57"/>
      <c r="AM655" s="57"/>
      <c r="AN655" s="57"/>
    </row>
    <row r="656" spans="37:40">
      <c r="AK656" s="57"/>
      <c r="AL656" s="57"/>
      <c r="AM656" s="57"/>
      <c r="AN656" s="57"/>
    </row>
    <row r="657" spans="37:40">
      <c r="AK657" s="57"/>
      <c r="AL657" s="57"/>
      <c r="AM657" s="57"/>
      <c r="AN657" s="57"/>
    </row>
    <row r="658" spans="37:40">
      <c r="AK658" s="57"/>
      <c r="AL658" s="57"/>
      <c r="AM658" s="57"/>
      <c r="AN658" s="57"/>
    </row>
    <row r="659" spans="37:40">
      <c r="AK659" s="57"/>
      <c r="AL659" s="57"/>
      <c r="AM659" s="57"/>
      <c r="AN659" s="57"/>
    </row>
    <row r="660" spans="37:40">
      <c r="AK660" s="57"/>
      <c r="AL660" s="57"/>
      <c r="AM660" s="57"/>
      <c r="AN660" s="57"/>
    </row>
    <row r="661" spans="37:40">
      <c r="AK661" s="57"/>
      <c r="AL661" s="57"/>
      <c r="AM661" s="57"/>
      <c r="AN661" s="57"/>
    </row>
    <row r="662" spans="37:40">
      <c r="AK662" s="57"/>
      <c r="AL662" s="57"/>
      <c r="AM662" s="57"/>
      <c r="AN662" s="57"/>
    </row>
    <row r="663" spans="37:40">
      <c r="AK663" s="57"/>
      <c r="AL663" s="57"/>
      <c r="AM663" s="57"/>
      <c r="AN663" s="57"/>
    </row>
    <row r="664" spans="37:40">
      <c r="AK664" s="57"/>
      <c r="AL664" s="57"/>
      <c r="AM664" s="57"/>
      <c r="AN664" s="57"/>
    </row>
    <row r="665" spans="37:40">
      <c r="AK665" s="57"/>
      <c r="AL665" s="57"/>
      <c r="AM665" s="57"/>
      <c r="AN665" s="57"/>
    </row>
    <row r="666" spans="37:40">
      <c r="AK666" s="57"/>
      <c r="AL666" s="57"/>
      <c r="AM666" s="57"/>
      <c r="AN666" s="57"/>
    </row>
    <row r="667" spans="37:40">
      <c r="AK667" s="57"/>
      <c r="AL667" s="57"/>
      <c r="AM667" s="57"/>
      <c r="AN667" s="57"/>
    </row>
    <row r="668" spans="37:40">
      <c r="AK668" s="57"/>
      <c r="AL668" s="57"/>
      <c r="AM668" s="57"/>
      <c r="AN668" s="57"/>
    </row>
    <row r="669" spans="37:40">
      <c r="AK669" s="57"/>
      <c r="AL669" s="57"/>
      <c r="AM669" s="57"/>
      <c r="AN669" s="57"/>
    </row>
    <row r="670" spans="37:40">
      <c r="AK670" s="57"/>
      <c r="AL670" s="57"/>
      <c r="AM670" s="57"/>
      <c r="AN670" s="57"/>
    </row>
    <row r="671" spans="37:40">
      <c r="AK671" s="57"/>
      <c r="AL671" s="57"/>
      <c r="AM671" s="57"/>
      <c r="AN671" s="57"/>
    </row>
    <row r="672" spans="37:40">
      <c r="AK672" s="57"/>
      <c r="AL672" s="57"/>
      <c r="AM672" s="57"/>
      <c r="AN672" s="57"/>
    </row>
    <row r="673" spans="37:40">
      <c r="AK673" s="57"/>
      <c r="AL673" s="57"/>
      <c r="AM673" s="57"/>
      <c r="AN673" s="57"/>
    </row>
    <row r="674" spans="37:40">
      <c r="AK674" s="57"/>
      <c r="AL674" s="57"/>
      <c r="AM674" s="57"/>
      <c r="AN674" s="57"/>
    </row>
    <row r="675" spans="37:40">
      <c r="AK675" s="57"/>
      <c r="AL675" s="57"/>
      <c r="AM675" s="57"/>
      <c r="AN675" s="57"/>
    </row>
    <row r="676" spans="37:40">
      <c r="AK676" s="57"/>
      <c r="AL676" s="57"/>
      <c r="AM676" s="57"/>
      <c r="AN676" s="57"/>
    </row>
    <row r="677" spans="37:40">
      <c r="AK677" s="57"/>
      <c r="AL677" s="57"/>
      <c r="AM677" s="57"/>
      <c r="AN677" s="57"/>
    </row>
    <row r="678" spans="37:40">
      <c r="AK678" s="57"/>
      <c r="AL678" s="57"/>
      <c r="AM678" s="57"/>
      <c r="AN678" s="57"/>
    </row>
    <row r="679" spans="37:40">
      <c r="AK679" s="57"/>
      <c r="AL679" s="57"/>
      <c r="AM679" s="57"/>
      <c r="AN679" s="57"/>
    </row>
    <row r="680" spans="37:40">
      <c r="AK680" s="57"/>
      <c r="AL680" s="57"/>
      <c r="AM680" s="57"/>
      <c r="AN680" s="57"/>
    </row>
    <row r="681" spans="37:40">
      <c r="AK681" s="57"/>
      <c r="AL681" s="57"/>
      <c r="AM681" s="57"/>
      <c r="AN681" s="57"/>
    </row>
    <row r="682" spans="37:40">
      <c r="AK682" s="57"/>
      <c r="AL682" s="57"/>
      <c r="AM682" s="57"/>
      <c r="AN682" s="57"/>
    </row>
    <row r="683" spans="37:40">
      <c r="AK683" s="57"/>
      <c r="AL683" s="57"/>
      <c r="AM683" s="57"/>
      <c r="AN683" s="57"/>
    </row>
    <row r="684" spans="37:40">
      <c r="AK684" s="57"/>
      <c r="AL684" s="57"/>
      <c r="AM684" s="57"/>
      <c r="AN684" s="57"/>
    </row>
    <row r="685" spans="37:40">
      <c r="AK685" s="57"/>
      <c r="AL685" s="57"/>
      <c r="AM685" s="57"/>
      <c r="AN685" s="57"/>
    </row>
    <row r="686" spans="37:40">
      <c r="AK686" s="57"/>
      <c r="AL686" s="57"/>
      <c r="AM686" s="57"/>
      <c r="AN686" s="57"/>
    </row>
    <row r="687" spans="37:40">
      <c r="AK687" s="57"/>
      <c r="AL687" s="57"/>
      <c r="AM687" s="57"/>
      <c r="AN687" s="57"/>
    </row>
    <row r="688" spans="37:40">
      <c r="AK688" s="57"/>
      <c r="AL688" s="57"/>
      <c r="AM688" s="57"/>
      <c r="AN688" s="57"/>
    </row>
    <row r="689" spans="37:40">
      <c r="AK689" s="57"/>
      <c r="AL689" s="57"/>
      <c r="AM689" s="57"/>
      <c r="AN689" s="57"/>
    </row>
    <row r="690" spans="37:40">
      <c r="AK690" s="57"/>
      <c r="AL690" s="57"/>
      <c r="AM690" s="57"/>
      <c r="AN690" s="57"/>
    </row>
    <row r="691" spans="37:40">
      <c r="AK691" s="57"/>
      <c r="AL691" s="57"/>
      <c r="AM691" s="57"/>
      <c r="AN691" s="57"/>
    </row>
    <row r="692" spans="37:40">
      <c r="AK692" s="57"/>
      <c r="AL692" s="57"/>
      <c r="AM692" s="57"/>
      <c r="AN692" s="57"/>
    </row>
    <row r="693" spans="37:40">
      <c r="AK693" s="57"/>
      <c r="AL693" s="57"/>
      <c r="AM693" s="57"/>
      <c r="AN693" s="57"/>
    </row>
    <row r="694" spans="37:40">
      <c r="AK694" s="57"/>
      <c r="AL694" s="57"/>
      <c r="AM694" s="57"/>
      <c r="AN694" s="57"/>
    </row>
    <row r="695" spans="37:40">
      <c r="AK695" s="57"/>
      <c r="AL695" s="57"/>
      <c r="AM695" s="57"/>
      <c r="AN695" s="57"/>
    </row>
    <row r="696" spans="37:40">
      <c r="AK696" s="57"/>
      <c r="AL696" s="57"/>
      <c r="AM696" s="57"/>
      <c r="AN696" s="57"/>
    </row>
    <row r="697" spans="37:40">
      <c r="AK697" s="57"/>
      <c r="AL697" s="57"/>
      <c r="AM697" s="57"/>
      <c r="AN697" s="57"/>
    </row>
    <row r="698" spans="37:40">
      <c r="AK698" s="57"/>
      <c r="AL698" s="57"/>
      <c r="AM698" s="57"/>
      <c r="AN698" s="57"/>
    </row>
    <row r="699" spans="37:40">
      <c r="AK699" s="57"/>
      <c r="AL699" s="57"/>
      <c r="AM699" s="57"/>
      <c r="AN699" s="57"/>
    </row>
    <row r="700" spans="37:40">
      <c r="AK700" s="57"/>
      <c r="AL700" s="57"/>
      <c r="AM700" s="57"/>
      <c r="AN700" s="57"/>
    </row>
    <row r="701" spans="37:40">
      <c r="AK701" s="57"/>
      <c r="AL701" s="57"/>
      <c r="AM701" s="57"/>
      <c r="AN701" s="57"/>
    </row>
    <row r="702" spans="37:40">
      <c r="AK702" s="57"/>
      <c r="AL702" s="57"/>
      <c r="AM702" s="57"/>
      <c r="AN702" s="57"/>
    </row>
    <row r="703" spans="37:40">
      <c r="AK703" s="57"/>
      <c r="AL703" s="57"/>
      <c r="AM703" s="57"/>
      <c r="AN703" s="57"/>
    </row>
    <row r="704" spans="37:40">
      <c r="AK704" s="57"/>
      <c r="AL704" s="57"/>
      <c r="AM704" s="57"/>
      <c r="AN704" s="57"/>
    </row>
    <row r="705" spans="37:40">
      <c r="AK705" s="57"/>
      <c r="AL705" s="57"/>
      <c r="AM705" s="57"/>
      <c r="AN705" s="57"/>
    </row>
    <row r="706" spans="37:40">
      <c r="AK706" s="57"/>
      <c r="AL706" s="57"/>
      <c r="AM706" s="57"/>
      <c r="AN706" s="57"/>
    </row>
    <row r="707" spans="37:40">
      <c r="AK707" s="57"/>
      <c r="AL707" s="57"/>
      <c r="AM707" s="57"/>
      <c r="AN707" s="57"/>
    </row>
    <row r="708" spans="37:40">
      <c r="AK708" s="57"/>
      <c r="AL708" s="57"/>
      <c r="AM708" s="57"/>
      <c r="AN708" s="57"/>
    </row>
    <row r="709" spans="37:40">
      <c r="AK709" s="57"/>
      <c r="AL709" s="57"/>
      <c r="AM709" s="57"/>
      <c r="AN709" s="57"/>
    </row>
    <row r="710" spans="37:40">
      <c r="AK710" s="57"/>
      <c r="AL710" s="57"/>
      <c r="AM710" s="57"/>
      <c r="AN710" s="57"/>
    </row>
    <row r="711" spans="37:40">
      <c r="AK711" s="57"/>
      <c r="AL711" s="57"/>
      <c r="AM711" s="57"/>
      <c r="AN711" s="57"/>
    </row>
    <row r="712" spans="37:40">
      <c r="AK712" s="57"/>
      <c r="AL712" s="57"/>
      <c r="AM712" s="57"/>
      <c r="AN712" s="57"/>
    </row>
    <row r="713" spans="37:40">
      <c r="AK713" s="57"/>
      <c r="AL713" s="57"/>
      <c r="AM713" s="57"/>
      <c r="AN713" s="57"/>
    </row>
    <row r="714" spans="37:40">
      <c r="AK714" s="57"/>
      <c r="AL714" s="57"/>
      <c r="AM714" s="57"/>
      <c r="AN714" s="57"/>
    </row>
    <row r="715" spans="37:40">
      <c r="AK715" s="57"/>
      <c r="AL715" s="57"/>
      <c r="AM715" s="57"/>
      <c r="AN715" s="57"/>
    </row>
    <row r="716" spans="37:40">
      <c r="AK716" s="57"/>
      <c r="AL716" s="57"/>
      <c r="AM716" s="57"/>
      <c r="AN716" s="57"/>
    </row>
    <row r="717" spans="37:40">
      <c r="AK717" s="57"/>
      <c r="AL717" s="57"/>
      <c r="AM717" s="57"/>
      <c r="AN717" s="57"/>
    </row>
    <row r="718" spans="37:40">
      <c r="AK718" s="57"/>
      <c r="AL718" s="57"/>
      <c r="AM718" s="57"/>
      <c r="AN718" s="57"/>
    </row>
    <row r="719" spans="37:40">
      <c r="AK719" s="57"/>
      <c r="AL719" s="57"/>
      <c r="AM719" s="57"/>
      <c r="AN719" s="57"/>
    </row>
    <row r="720" spans="37:40">
      <c r="AK720" s="57"/>
      <c r="AL720" s="57"/>
      <c r="AM720" s="57"/>
      <c r="AN720" s="57"/>
    </row>
    <row r="721" spans="37:40">
      <c r="AK721" s="57"/>
      <c r="AL721" s="57"/>
      <c r="AM721" s="57"/>
      <c r="AN721" s="57"/>
    </row>
    <row r="722" spans="37:40">
      <c r="AK722" s="57"/>
      <c r="AL722" s="57"/>
      <c r="AM722" s="57"/>
      <c r="AN722" s="57"/>
    </row>
    <row r="723" spans="37:40">
      <c r="AK723" s="57"/>
      <c r="AL723" s="57"/>
      <c r="AM723" s="57"/>
      <c r="AN723" s="57"/>
    </row>
    <row r="724" spans="37:40">
      <c r="AK724" s="57"/>
      <c r="AL724" s="57"/>
      <c r="AM724" s="57"/>
      <c r="AN724" s="57"/>
    </row>
    <row r="725" spans="37:40">
      <c r="AK725" s="57"/>
      <c r="AL725" s="57"/>
      <c r="AM725" s="57"/>
      <c r="AN725" s="57"/>
    </row>
    <row r="726" spans="37:40">
      <c r="AK726" s="57"/>
      <c r="AL726" s="57"/>
      <c r="AM726" s="57"/>
      <c r="AN726" s="57"/>
    </row>
    <row r="727" spans="37:40">
      <c r="AK727" s="57"/>
      <c r="AL727" s="57"/>
      <c r="AM727" s="57"/>
      <c r="AN727" s="57"/>
    </row>
    <row r="728" spans="37:40">
      <c r="AK728" s="57"/>
      <c r="AL728" s="57"/>
      <c r="AM728" s="57"/>
      <c r="AN728" s="57"/>
    </row>
    <row r="729" spans="37:40">
      <c r="AK729" s="57"/>
      <c r="AL729" s="57"/>
      <c r="AM729" s="57"/>
      <c r="AN729" s="57"/>
    </row>
    <row r="730" spans="37:40">
      <c r="AK730" s="57"/>
      <c r="AL730" s="57"/>
      <c r="AM730" s="57"/>
      <c r="AN730" s="57"/>
    </row>
    <row r="731" spans="37:40">
      <c r="AK731" s="57"/>
      <c r="AL731" s="57"/>
      <c r="AM731" s="57"/>
      <c r="AN731" s="57"/>
    </row>
    <row r="732" spans="37:40">
      <c r="AK732" s="57"/>
      <c r="AL732" s="57"/>
      <c r="AM732" s="57"/>
      <c r="AN732" s="57"/>
    </row>
    <row r="733" spans="37:40">
      <c r="AK733" s="57"/>
      <c r="AL733" s="57"/>
      <c r="AM733" s="57"/>
      <c r="AN733" s="57"/>
    </row>
    <row r="734" spans="37:40">
      <c r="AK734" s="57"/>
      <c r="AL734" s="57"/>
      <c r="AM734" s="57"/>
      <c r="AN734" s="57"/>
    </row>
    <row r="735" spans="37:40">
      <c r="AK735" s="57"/>
      <c r="AL735" s="57"/>
      <c r="AM735" s="57"/>
      <c r="AN735" s="57"/>
    </row>
    <row r="736" spans="37:40">
      <c r="AK736" s="57"/>
      <c r="AL736" s="57"/>
      <c r="AM736" s="57"/>
      <c r="AN736" s="57"/>
    </row>
    <row r="737" spans="37:40">
      <c r="AK737" s="57"/>
      <c r="AL737" s="57"/>
      <c r="AM737" s="57"/>
      <c r="AN737" s="57"/>
    </row>
    <row r="738" spans="37:40">
      <c r="AK738" s="57"/>
      <c r="AL738" s="57"/>
      <c r="AM738" s="57"/>
      <c r="AN738" s="57"/>
    </row>
    <row r="739" spans="37:40">
      <c r="AK739" s="57"/>
      <c r="AL739" s="57"/>
      <c r="AM739" s="57"/>
      <c r="AN739" s="57"/>
    </row>
    <row r="740" spans="37:40">
      <c r="AK740" s="57"/>
      <c r="AL740" s="57"/>
      <c r="AM740" s="57"/>
      <c r="AN740" s="57"/>
    </row>
    <row r="741" spans="37:40">
      <c r="AK741" s="57"/>
      <c r="AL741" s="57"/>
      <c r="AM741" s="57"/>
      <c r="AN741" s="57"/>
    </row>
    <row r="742" spans="37:40">
      <c r="AK742" s="57"/>
      <c r="AL742" s="57"/>
      <c r="AM742" s="57"/>
      <c r="AN742" s="57"/>
    </row>
    <row r="743" spans="37:40">
      <c r="AK743" s="57"/>
      <c r="AL743" s="57"/>
      <c r="AM743" s="57"/>
      <c r="AN743" s="57"/>
    </row>
    <row r="744" spans="37:40">
      <c r="AK744" s="57"/>
      <c r="AL744" s="57"/>
      <c r="AM744" s="57"/>
      <c r="AN744" s="57"/>
    </row>
    <row r="745" spans="37:40">
      <c r="AK745" s="57"/>
      <c r="AL745" s="57"/>
      <c r="AM745" s="57"/>
      <c r="AN745" s="57"/>
    </row>
    <row r="746" spans="37:40">
      <c r="AK746" s="57"/>
      <c r="AL746" s="57"/>
      <c r="AM746" s="57"/>
      <c r="AN746" s="57"/>
    </row>
    <row r="747" spans="37:40">
      <c r="AK747" s="57"/>
      <c r="AL747" s="57"/>
      <c r="AM747" s="57"/>
      <c r="AN747" s="57"/>
    </row>
    <row r="748" spans="37:40">
      <c r="AK748" s="57"/>
      <c r="AL748" s="57"/>
      <c r="AM748" s="57"/>
      <c r="AN748" s="57"/>
    </row>
    <row r="749" spans="37:40">
      <c r="AK749" s="57"/>
      <c r="AL749" s="57"/>
      <c r="AM749" s="57"/>
      <c r="AN749" s="57"/>
    </row>
    <row r="750" spans="37:40">
      <c r="AK750" s="57"/>
      <c r="AL750" s="57"/>
      <c r="AM750" s="57"/>
      <c r="AN750" s="57"/>
    </row>
    <row r="751" spans="37:40">
      <c r="AK751" s="57"/>
      <c r="AL751" s="57"/>
      <c r="AM751" s="57"/>
      <c r="AN751" s="57"/>
    </row>
    <row r="752" spans="37:40">
      <c r="AK752" s="57"/>
      <c r="AL752" s="57"/>
      <c r="AM752" s="57"/>
      <c r="AN752" s="57"/>
    </row>
    <row r="753" spans="37:40">
      <c r="AK753" s="57"/>
      <c r="AL753" s="57"/>
      <c r="AM753" s="57"/>
      <c r="AN753" s="57"/>
    </row>
    <row r="754" spans="37:40">
      <c r="AK754" s="57"/>
      <c r="AL754" s="57"/>
      <c r="AM754" s="57"/>
      <c r="AN754" s="57"/>
    </row>
    <row r="755" spans="37:40">
      <c r="AK755" s="57"/>
      <c r="AL755" s="57"/>
      <c r="AM755" s="57"/>
      <c r="AN755" s="57"/>
    </row>
    <row r="756" spans="37:40">
      <c r="AK756" s="57"/>
      <c r="AL756" s="57"/>
      <c r="AM756" s="57"/>
      <c r="AN756" s="57"/>
    </row>
    <row r="757" spans="37:40">
      <c r="AK757" s="57"/>
      <c r="AL757" s="57"/>
      <c r="AM757" s="57"/>
      <c r="AN757" s="57"/>
    </row>
    <row r="758" spans="37:40">
      <c r="AK758" s="57"/>
      <c r="AL758" s="57"/>
      <c r="AM758" s="57"/>
      <c r="AN758" s="57"/>
    </row>
    <row r="759" spans="37:40">
      <c r="AK759" s="57"/>
      <c r="AL759" s="57"/>
      <c r="AM759" s="57"/>
      <c r="AN759" s="57"/>
    </row>
    <row r="760" spans="37:40">
      <c r="AK760" s="57"/>
      <c r="AL760" s="57"/>
      <c r="AM760" s="57"/>
      <c r="AN760" s="57"/>
    </row>
    <row r="761" spans="37:40">
      <c r="AK761" s="57"/>
      <c r="AL761" s="57"/>
      <c r="AM761" s="57"/>
      <c r="AN761" s="57"/>
    </row>
    <row r="762" spans="37:40">
      <c r="AK762" s="57"/>
      <c r="AL762" s="57"/>
      <c r="AM762" s="57"/>
      <c r="AN762" s="57"/>
    </row>
    <row r="763" spans="37:40">
      <c r="AK763" s="57"/>
      <c r="AL763" s="57"/>
      <c r="AM763" s="57"/>
      <c r="AN763" s="57"/>
    </row>
    <row r="764" spans="37:40">
      <c r="AK764" s="57"/>
      <c r="AL764" s="57"/>
      <c r="AM764" s="57"/>
      <c r="AN764" s="57"/>
    </row>
    <row r="765" spans="37:40">
      <c r="AK765" s="57"/>
      <c r="AL765" s="57"/>
      <c r="AM765" s="57"/>
      <c r="AN765" s="57"/>
    </row>
    <row r="766" spans="37:40">
      <c r="AK766" s="57"/>
      <c r="AL766" s="57"/>
      <c r="AM766" s="57"/>
      <c r="AN766" s="57"/>
    </row>
    <row r="767" spans="37:40">
      <c r="AK767" s="57"/>
      <c r="AL767" s="57"/>
      <c r="AM767" s="57"/>
      <c r="AN767" s="57"/>
    </row>
    <row r="768" spans="37:40">
      <c r="AK768" s="57"/>
      <c r="AL768" s="57"/>
      <c r="AM768" s="57"/>
      <c r="AN768" s="57"/>
    </row>
    <row r="769" spans="37:40">
      <c r="AK769" s="57"/>
      <c r="AL769" s="57"/>
      <c r="AM769" s="57"/>
      <c r="AN769" s="57"/>
    </row>
    <row r="770" spans="37:40">
      <c r="AK770" s="57"/>
      <c r="AL770" s="57"/>
      <c r="AM770" s="57"/>
      <c r="AN770" s="57"/>
    </row>
    <row r="771" spans="37:40">
      <c r="AK771" s="57"/>
      <c r="AL771" s="57"/>
      <c r="AM771" s="57"/>
      <c r="AN771" s="57"/>
    </row>
    <row r="772" spans="37:40">
      <c r="AK772" s="57"/>
      <c r="AL772" s="57"/>
      <c r="AM772" s="57"/>
      <c r="AN772" s="57"/>
    </row>
    <row r="773" spans="37:40">
      <c r="AK773" s="57"/>
      <c r="AL773" s="57"/>
      <c r="AM773" s="57"/>
      <c r="AN773" s="57"/>
    </row>
    <row r="774" spans="37:40">
      <c r="AK774" s="57"/>
      <c r="AL774" s="57"/>
      <c r="AM774" s="57"/>
      <c r="AN774" s="57"/>
    </row>
    <row r="775" spans="37:40">
      <c r="AK775" s="57"/>
      <c r="AL775" s="57"/>
      <c r="AM775" s="57"/>
      <c r="AN775" s="57"/>
    </row>
    <row r="776" spans="37:40">
      <c r="AK776" s="57"/>
      <c r="AL776" s="57"/>
      <c r="AM776" s="57"/>
      <c r="AN776" s="57"/>
    </row>
    <row r="777" spans="37:40">
      <c r="AK777" s="57"/>
      <c r="AL777" s="57"/>
      <c r="AM777" s="57"/>
      <c r="AN777" s="57"/>
    </row>
    <row r="778" spans="37:40">
      <c r="AK778" s="57"/>
      <c r="AL778" s="57"/>
      <c r="AM778" s="57"/>
      <c r="AN778" s="57"/>
    </row>
    <row r="779" spans="37:40">
      <c r="AK779" s="57"/>
      <c r="AL779" s="57"/>
      <c r="AM779" s="57"/>
      <c r="AN779" s="57"/>
    </row>
    <row r="780" spans="37:40">
      <c r="AK780" s="57"/>
      <c r="AL780" s="57"/>
      <c r="AM780" s="57"/>
      <c r="AN780" s="57"/>
    </row>
    <row r="781" spans="37:40">
      <c r="AK781" s="57"/>
      <c r="AL781" s="57"/>
      <c r="AM781" s="57"/>
      <c r="AN781" s="57"/>
    </row>
    <row r="782" spans="37:40">
      <c r="AK782" s="57"/>
      <c r="AL782" s="57"/>
      <c r="AM782" s="57"/>
      <c r="AN782" s="57"/>
    </row>
    <row r="783" spans="37:40">
      <c r="AK783" s="57"/>
      <c r="AL783" s="57"/>
      <c r="AM783" s="57"/>
      <c r="AN783" s="57"/>
    </row>
    <row r="784" spans="37:40">
      <c r="AK784" s="57"/>
      <c r="AL784" s="57"/>
      <c r="AM784" s="57"/>
      <c r="AN784" s="57"/>
    </row>
    <row r="785" spans="37:40">
      <c r="AK785" s="57"/>
      <c r="AL785" s="57"/>
      <c r="AM785" s="57"/>
      <c r="AN785" s="57"/>
    </row>
    <row r="786" spans="37:40">
      <c r="AK786" s="57"/>
      <c r="AL786" s="57"/>
      <c r="AM786" s="57"/>
      <c r="AN786" s="57"/>
    </row>
    <row r="787" spans="37:40">
      <c r="AK787" s="57"/>
      <c r="AL787" s="57"/>
      <c r="AM787" s="57"/>
      <c r="AN787" s="57"/>
    </row>
    <row r="788" spans="37:40">
      <c r="AK788" s="57"/>
      <c r="AL788" s="57"/>
      <c r="AM788" s="57"/>
      <c r="AN788" s="57"/>
    </row>
    <row r="789" spans="37:40">
      <c r="AK789" s="57"/>
      <c r="AL789" s="57"/>
      <c r="AM789" s="57"/>
      <c r="AN789" s="57"/>
    </row>
    <row r="790" spans="37:40">
      <c r="AK790" s="57"/>
      <c r="AL790" s="57"/>
      <c r="AM790" s="57"/>
      <c r="AN790" s="57"/>
    </row>
    <row r="791" spans="37:40">
      <c r="AK791" s="57"/>
      <c r="AL791" s="57"/>
      <c r="AM791" s="57"/>
      <c r="AN791" s="57"/>
    </row>
    <row r="792" spans="37:40">
      <c r="AK792" s="57"/>
      <c r="AL792" s="57"/>
      <c r="AM792" s="57"/>
      <c r="AN792" s="57"/>
    </row>
    <row r="793" spans="37:40">
      <c r="AK793" s="57"/>
      <c r="AL793" s="57"/>
      <c r="AM793" s="57"/>
      <c r="AN793" s="57"/>
    </row>
    <row r="794" spans="37:40">
      <c r="AK794" s="57"/>
      <c r="AL794" s="57"/>
      <c r="AM794" s="57"/>
      <c r="AN794" s="57"/>
    </row>
    <row r="795" spans="37:40">
      <c r="AK795" s="57"/>
      <c r="AL795" s="57"/>
      <c r="AM795" s="57"/>
      <c r="AN795" s="57"/>
    </row>
    <row r="796" spans="37:40">
      <c r="AK796" s="57"/>
      <c r="AL796" s="57"/>
      <c r="AM796" s="57"/>
      <c r="AN796" s="57"/>
    </row>
    <row r="797" spans="37:40">
      <c r="AK797" s="57"/>
      <c r="AL797" s="57"/>
      <c r="AM797" s="57"/>
      <c r="AN797" s="57"/>
    </row>
    <row r="798" spans="37:40">
      <c r="AK798" s="57"/>
      <c r="AL798" s="57"/>
      <c r="AM798" s="57"/>
      <c r="AN798" s="57"/>
    </row>
    <row r="799" spans="37:40">
      <c r="AK799" s="57"/>
      <c r="AL799" s="57"/>
      <c r="AM799" s="57"/>
      <c r="AN799" s="57"/>
    </row>
    <row r="800" spans="37:40">
      <c r="AK800" s="57"/>
      <c r="AL800" s="57"/>
      <c r="AM800" s="57"/>
      <c r="AN800" s="57"/>
    </row>
    <row r="801" spans="37:40">
      <c r="AK801" s="57"/>
      <c r="AL801" s="57"/>
      <c r="AM801" s="57"/>
      <c r="AN801" s="57"/>
    </row>
    <row r="802" spans="37:40">
      <c r="AK802" s="57"/>
      <c r="AL802" s="57"/>
      <c r="AM802" s="57"/>
      <c r="AN802" s="57"/>
    </row>
    <row r="803" spans="37:40">
      <c r="AK803" s="57"/>
      <c r="AL803" s="57"/>
      <c r="AM803" s="57"/>
      <c r="AN803" s="57"/>
    </row>
    <row r="804" spans="37:40">
      <c r="AK804" s="57"/>
      <c r="AL804" s="57"/>
      <c r="AM804" s="57"/>
      <c r="AN804" s="57"/>
    </row>
    <row r="805" spans="37:40">
      <c r="AK805" s="57"/>
      <c r="AL805" s="57"/>
      <c r="AM805" s="57"/>
      <c r="AN805" s="57"/>
    </row>
    <row r="806" spans="37:40">
      <c r="AK806" s="57"/>
      <c r="AL806" s="57"/>
      <c r="AM806" s="57"/>
      <c r="AN806" s="57"/>
    </row>
    <row r="807" spans="37:40">
      <c r="AK807" s="57"/>
      <c r="AL807" s="57"/>
      <c r="AM807" s="57"/>
      <c r="AN807" s="57"/>
    </row>
    <row r="808" spans="37:40">
      <c r="AK808" s="57"/>
      <c r="AL808" s="57"/>
      <c r="AM808" s="57"/>
      <c r="AN808" s="57"/>
    </row>
    <row r="809" spans="37:40">
      <c r="AK809" s="57"/>
      <c r="AL809" s="57"/>
      <c r="AM809" s="57"/>
      <c r="AN809" s="57"/>
    </row>
    <row r="810" spans="37:40">
      <c r="AK810" s="57"/>
      <c r="AL810" s="57"/>
      <c r="AM810" s="57"/>
      <c r="AN810" s="57"/>
    </row>
    <row r="811" spans="37:40">
      <c r="AK811" s="57"/>
      <c r="AL811" s="57"/>
      <c r="AM811" s="57"/>
      <c r="AN811" s="57"/>
    </row>
    <row r="812" spans="37:40">
      <c r="AK812" s="57"/>
      <c r="AL812" s="57"/>
      <c r="AM812" s="57"/>
      <c r="AN812" s="57"/>
    </row>
    <row r="813" spans="37:40">
      <c r="AK813" s="57"/>
      <c r="AL813" s="57"/>
      <c r="AM813" s="57"/>
      <c r="AN813" s="57"/>
    </row>
    <row r="814" spans="37:40">
      <c r="AK814" s="57"/>
      <c r="AL814" s="57"/>
      <c r="AM814" s="57"/>
      <c r="AN814" s="57"/>
    </row>
    <row r="815" spans="37:40">
      <c r="AK815" s="57"/>
      <c r="AL815" s="57"/>
      <c r="AM815" s="57"/>
      <c r="AN815" s="57"/>
    </row>
    <row r="816" spans="37:40">
      <c r="AK816" s="57"/>
      <c r="AL816" s="57"/>
      <c r="AM816" s="57"/>
      <c r="AN816" s="57"/>
    </row>
    <row r="817" spans="37:40">
      <c r="AK817" s="57"/>
      <c r="AL817" s="57"/>
      <c r="AM817" s="57"/>
      <c r="AN817" s="57"/>
    </row>
    <row r="818" spans="37:40">
      <c r="AK818" s="57"/>
      <c r="AL818" s="57"/>
      <c r="AM818" s="57"/>
      <c r="AN818" s="57"/>
    </row>
    <row r="819" spans="37:40">
      <c r="AK819" s="57"/>
      <c r="AL819" s="57"/>
      <c r="AM819" s="57"/>
      <c r="AN819" s="57"/>
    </row>
    <row r="820" spans="37:40">
      <c r="AK820" s="57"/>
      <c r="AL820" s="57"/>
      <c r="AM820" s="57"/>
      <c r="AN820" s="57"/>
    </row>
    <row r="821" spans="37:40">
      <c r="AK821" s="57"/>
      <c r="AL821" s="57"/>
      <c r="AM821" s="57"/>
      <c r="AN821" s="57"/>
    </row>
    <row r="822" spans="37:40">
      <c r="AK822" s="57"/>
      <c r="AL822" s="57"/>
      <c r="AM822" s="57"/>
      <c r="AN822" s="57"/>
    </row>
    <row r="823" spans="37:40">
      <c r="AK823" s="57"/>
      <c r="AL823" s="57"/>
      <c r="AM823" s="57"/>
      <c r="AN823" s="57"/>
    </row>
    <row r="824" spans="37:40">
      <c r="AK824" s="57"/>
      <c r="AL824" s="57"/>
      <c r="AM824" s="57"/>
      <c r="AN824" s="57"/>
    </row>
    <row r="825" spans="37:40">
      <c r="AK825" s="57"/>
      <c r="AL825" s="57"/>
      <c r="AM825" s="57"/>
      <c r="AN825" s="57"/>
    </row>
    <row r="826" spans="37:40">
      <c r="AK826" s="57"/>
      <c r="AL826" s="57"/>
      <c r="AM826" s="57"/>
      <c r="AN826" s="57"/>
    </row>
    <row r="827" spans="37:40">
      <c r="AK827" s="57"/>
      <c r="AL827" s="57"/>
      <c r="AM827" s="57"/>
      <c r="AN827" s="57"/>
    </row>
    <row r="828" spans="37:40">
      <c r="AK828" s="57"/>
      <c r="AL828" s="57"/>
      <c r="AM828" s="57"/>
      <c r="AN828" s="57"/>
    </row>
    <row r="829" spans="37:40">
      <c r="AK829" s="57"/>
      <c r="AL829" s="57"/>
      <c r="AM829" s="57"/>
      <c r="AN829" s="57"/>
    </row>
    <row r="830" spans="37:40">
      <c r="AK830" s="57"/>
      <c r="AL830" s="57"/>
      <c r="AM830" s="57"/>
      <c r="AN830" s="57"/>
    </row>
    <row r="831" spans="37:40">
      <c r="AK831" s="57"/>
      <c r="AL831" s="57"/>
      <c r="AM831" s="57"/>
      <c r="AN831" s="57"/>
    </row>
    <row r="832" spans="37:40">
      <c r="AK832" s="57"/>
      <c r="AL832" s="57"/>
      <c r="AM832" s="57"/>
      <c r="AN832" s="57"/>
    </row>
    <row r="833" spans="37:40">
      <c r="AK833" s="57"/>
      <c r="AL833" s="57"/>
      <c r="AM833" s="57"/>
      <c r="AN833" s="57"/>
    </row>
    <row r="834" spans="37:40">
      <c r="AK834" s="57"/>
      <c r="AL834" s="57"/>
      <c r="AM834" s="57"/>
      <c r="AN834" s="57"/>
    </row>
    <row r="835" spans="37:40">
      <c r="AK835" s="57"/>
      <c r="AL835" s="57"/>
      <c r="AM835" s="57"/>
      <c r="AN835" s="57"/>
    </row>
    <row r="836" spans="37:40">
      <c r="AK836" s="57"/>
      <c r="AL836" s="57"/>
      <c r="AM836" s="57"/>
      <c r="AN836" s="57"/>
    </row>
    <row r="837" spans="37:40">
      <c r="AK837" s="57"/>
      <c r="AL837" s="57"/>
      <c r="AM837" s="57"/>
      <c r="AN837" s="57"/>
    </row>
    <row r="838" spans="37:40">
      <c r="AK838" s="57"/>
      <c r="AL838" s="57"/>
      <c r="AM838" s="57"/>
      <c r="AN838" s="57"/>
    </row>
    <row r="839" spans="37:40">
      <c r="AK839" s="57"/>
      <c r="AL839" s="57"/>
      <c r="AM839" s="57"/>
      <c r="AN839" s="57"/>
    </row>
    <row r="840" spans="37:40">
      <c r="AK840" s="57"/>
      <c r="AL840" s="57"/>
      <c r="AM840" s="57"/>
      <c r="AN840" s="57"/>
    </row>
    <row r="841" spans="37:40">
      <c r="AK841" s="57"/>
      <c r="AL841" s="57"/>
      <c r="AM841" s="57"/>
      <c r="AN841" s="57"/>
    </row>
    <row r="842" spans="37:40">
      <c r="AK842" s="57"/>
      <c r="AL842" s="57"/>
      <c r="AM842" s="57"/>
      <c r="AN842" s="57"/>
    </row>
    <row r="843" spans="37:40">
      <c r="AK843" s="57"/>
      <c r="AL843" s="57"/>
      <c r="AM843" s="57"/>
      <c r="AN843" s="57"/>
    </row>
    <row r="844" spans="37:40">
      <c r="AK844" s="57"/>
      <c r="AL844" s="57"/>
      <c r="AM844" s="57"/>
      <c r="AN844" s="57"/>
    </row>
    <row r="845" spans="37:40">
      <c r="AK845" s="57"/>
      <c r="AL845" s="57"/>
      <c r="AM845" s="57"/>
      <c r="AN845" s="57"/>
    </row>
    <row r="846" spans="37:40">
      <c r="AK846" s="57"/>
      <c r="AL846" s="57"/>
      <c r="AM846" s="57"/>
      <c r="AN846" s="57"/>
    </row>
    <row r="847" spans="37:40">
      <c r="AK847" s="57"/>
      <c r="AL847" s="57"/>
      <c r="AM847" s="57"/>
      <c r="AN847" s="57"/>
    </row>
    <row r="848" spans="37:40">
      <c r="AK848" s="57"/>
      <c r="AL848" s="57"/>
      <c r="AM848" s="57"/>
      <c r="AN848" s="57"/>
    </row>
    <row r="849" spans="37:40">
      <c r="AK849" s="57"/>
      <c r="AL849" s="57"/>
      <c r="AM849" s="57"/>
      <c r="AN849" s="57"/>
    </row>
    <row r="850" spans="37:40">
      <c r="AK850" s="57"/>
      <c r="AL850" s="57"/>
      <c r="AM850" s="57"/>
      <c r="AN850" s="57"/>
    </row>
    <row r="851" spans="37:40">
      <c r="AK851" s="57"/>
      <c r="AL851" s="57"/>
      <c r="AM851" s="57"/>
      <c r="AN851" s="57"/>
    </row>
    <row r="852" spans="37:40">
      <c r="AK852" s="57"/>
      <c r="AL852" s="57"/>
      <c r="AM852" s="57"/>
      <c r="AN852" s="57"/>
    </row>
    <row r="853" spans="37:40">
      <c r="AK853" s="57"/>
      <c r="AL853" s="57"/>
      <c r="AM853" s="57"/>
      <c r="AN853" s="57"/>
    </row>
    <row r="854" spans="37:40">
      <c r="AK854" s="57"/>
      <c r="AL854" s="57"/>
      <c r="AM854" s="57"/>
      <c r="AN854" s="57"/>
    </row>
    <row r="855" spans="37:40">
      <c r="AK855" s="57"/>
      <c r="AL855" s="57"/>
      <c r="AM855" s="57"/>
      <c r="AN855" s="57"/>
    </row>
    <row r="856" spans="37:40">
      <c r="AK856" s="57"/>
      <c r="AL856" s="57"/>
      <c r="AM856" s="57"/>
      <c r="AN856" s="57"/>
    </row>
    <row r="857" spans="37:40">
      <c r="AK857" s="57"/>
      <c r="AL857" s="57"/>
      <c r="AM857" s="57"/>
      <c r="AN857" s="57"/>
    </row>
    <row r="858" spans="37:40">
      <c r="AK858" s="57"/>
      <c r="AL858" s="57"/>
      <c r="AM858" s="57"/>
      <c r="AN858" s="57"/>
    </row>
    <row r="859" spans="37:40">
      <c r="AK859" s="57"/>
      <c r="AL859" s="57"/>
      <c r="AM859" s="57"/>
      <c r="AN859" s="57"/>
    </row>
    <row r="860" spans="37:40">
      <c r="AK860" s="57"/>
      <c r="AL860" s="57"/>
      <c r="AM860" s="57"/>
      <c r="AN860" s="57"/>
    </row>
    <row r="861" spans="37:40">
      <c r="AK861" s="57"/>
      <c r="AL861" s="57"/>
      <c r="AM861" s="57"/>
      <c r="AN861" s="57"/>
    </row>
    <row r="862" spans="37:40">
      <c r="AK862" s="57"/>
      <c r="AL862" s="57"/>
      <c r="AM862" s="57"/>
      <c r="AN862" s="57"/>
    </row>
    <row r="863" spans="37:40">
      <c r="AK863" s="57"/>
      <c r="AL863" s="57"/>
      <c r="AM863" s="57"/>
      <c r="AN863" s="57"/>
    </row>
    <row r="864" spans="37:40">
      <c r="AK864" s="57"/>
      <c r="AL864" s="57"/>
      <c r="AM864" s="57"/>
      <c r="AN864" s="57"/>
    </row>
    <row r="865" spans="37:40">
      <c r="AK865" s="57"/>
      <c r="AL865" s="57"/>
      <c r="AM865" s="57"/>
      <c r="AN865" s="57"/>
    </row>
    <row r="866" spans="37:40">
      <c r="AK866" s="57"/>
      <c r="AL866" s="57"/>
      <c r="AM866" s="57"/>
      <c r="AN866" s="57"/>
    </row>
    <row r="867" spans="37:40">
      <c r="AK867" s="57"/>
      <c r="AL867" s="57"/>
      <c r="AM867" s="57"/>
      <c r="AN867" s="57"/>
    </row>
    <row r="868" spans="37:40">
      <c r="AK868" s="57"/>
      <c r="AL868" s="57"/>
      <c r="AM868" s="57"/>
      <c r="AN868" s="57"/>
    </row>
    <row r="869" spans="37:40">
      <c r="AK869" s="57"/>
      <c r="AL869" s="57"/>
      <c r="AM869" s="57"/>
      <c r="AN869" s="57"/>
    </row>
    <row r="870" spans="37:40">
      <c r="AK870" s="57"/>
      <c r="AL870" s="57"/>
      <c r="AM870" s="57"/>
      <c r="AN870" s="57"/>
    </row>
    <row r="871" spans="37:40">
      <c r="AK871" s="57"/>
      <c r="AL871" s="57"/>
      <c r="AM871" s="57"/>
      <c r="AN871" s="57"/>
    </row>
    <row r="872" spans="37:40">
      <c r="AK872" s="57"/>
      <c r="AL872" s="57"/>
      <c r="AM872" s="57"/>
      <c r="AN872" s="57"/>
    </row>
    <row r="873" spans="37:40">
      <c r="AK873" s="57"/>
      <c r="AL873" s="57"/>
      <c r="AM873" s="57"/>
      <c r="AN873" s="57"/>
    </row>
    <row r="874" spans="37:40">
      <c r="AK874" s="57"/>
      <c r="AL874" s="57"/>
      <c r="AM874" s="57"/>
      <c r="AN874" s="57"/>
    </row>
    <row r="875" spans="37:40">
      <c r="AK875" s="57"/>
      <c r="AL875" s="57"/>
      <c r="AM875" s="57"/>
      <c r="AN875" s="57"/>
    </row>
    <row r="876" spans="37:40">
      <c r="AK876" s="57"/>
      <c r="AL876" s="57"/>
      <c r="AM876" s="57"/>
      <c r="AN876" s="57"/>
    </row>
    <row r="877" spans="37:40">
      <c r="AK877" s="57"/>
      <c r="AL877" s="57"/>
      <c r="AM877" s="57"/>
      <c r="AN877" s="57"/>
    </row>
    <row r="878" spans="37:40">
      <c r="AK878" s="57"/>
      <c r="AL878" s="57"/>
      <c r="AM878" s="57"/>
      <c r="AN878" s="57"/>
    </row>
    <row r="879" spans="37:40">
      <c r="AK879" s="57"/>
      <c r="AL879" s="57"/>
      <c r="AM879" s="57"/>
      <c r="AN879" s="57"/>
    </row>
    <row r="880" spans="37:40">
      <c r="AK880" s="57"/>
      <c r="AL880" s="57"/>
      <c r="AM880" s="57"/>
      <c r="AN880" s="57"/>
    </row>
    <row r="881" spans="37:40">
      <c r="AK881" s="57"/>
      <c r="AL881" s="57"/>
      <c r="AM881" s="57"/>
      <c r="AN881" s="57"/>
    </row>
    <row r="882" spans="37:40">
      <c r="AK882" s="57"/>
      <c r="AL882" s="57"/>
      <c r="AM882" s="57"/>
      <c r="AN882" s="57"/>
    </row>
    <row r="883" spans="37:40">
      <c r="AK883" s="57"/>
      <c r="AL883" s="57"/>
      <c r="AM883" s="57"/>
      <c r="AN883" s="57"/>
    </row>
    <row r="884" spans="37:40">
      <c r="AK884" s="57"/>
      <c r="AL884" s="57"/>
      <c r="AM884" s="57"/>
      <c r="AN884" s="57"/>
    </row>
    <row r="885" spans="37:40">
      <c r="AK885" s="57"/>
      <c r="AL885" s="57"/>
      <c r="AM885" s="57"/>
      <c r="AN885" s="57"/>
    </row>
    <row r="886" spans="37:40">
      <c r="AK886" s="57"/>
      <c r="AL886" s="57"/>
      <c r="AM886" s="57"/>
      <c r="AN886" s="57"/>
    </row>
    <row r="887" spans="37:40">
      <c r="AK887" s="57"/>
      <c r="AL887" s="57"/>
      <c r="AM887" s="57"/>
      <c r="AN887" s="57"/>
    </row>
    <row r="888" spans="37:40">
      <c r="AK888" s="57"/>
      <c r="AL888" s="57"/>
      <c r="AM888" s="57"/>
      <c r="AN888" s="57"/>
    </row>
    <row r="889" spans="37:40">
      <c r="AK889" s="57"/>
      <c r="AL889" s="57"/>
      <c r="AM889" s="57"/>
      <c r="AN889" s="57"/>
    </row>
    <row r="890" spans="37:40">
      <c r="AK890" s="57"/>
      <c r="AL890" s="57"/>
      <c r="AM890" s="57"/>
      <c r="AN890" s="57"/>
    </row>
    <row r="891" spans="37:40">
      <c r="AK891" s="57"/>
      <c r="AL891" s="57"/>
      <c r="AM891" s="57"/>
      <c r="AN891" s="57"/>
    </row>
    <row r="892" spans="37:40">
      <c r="AK892" s="57"/>
      <c r="AL892" s="57"/>
      <c r="AM892" s="57"/>
      <c r="AN892" s="57"/>
    </row>
    <row r="893" spans="37:40">
      <c r="AK893" s="57"/>
      <c r="AL893" s="57"/>
      <c r="AM893" s="57"/>
      <c r="AN893" s="57"/>
    </row>
    <row r="894" spans="37:40">
      <c r="AK894" s="57"/>
      <c r="AL894" s="57"/>
      <c r="AM894" s="57"/>
      <c r="AN894" s="57"/>
    </row>
    <row r="895" spans="37:40">
      <c r="AK895" s="57"/>
      <c r="AL895" s="57"/>
      <c r="AM895" s="57"/>
      <c r="AN895" s="57"/>
    </row>
    <row r="896" spans="37:40">
      <c r="AK896" s="57"/>
      <c r="AL896" s="57"/>
      <c r="AM896" s="57"/>
      <c r="AN896" s="57"/>
    </row>
    <row r="897" spans="37:40">
      <c r="AK897" s="57"/>
      <c r="AL897" s="57"/>
      <c r="AM897" s="57"/>
      <c r="AN897" s="57"/>
    </row>
    <row r="898" spans="37:40">
      <c r="AK898" s="57"/>
      <c r="AL898" s="57"/>
      <c r="AM898" s="57"/>
      <c r="AN898" s="57"/>
    </row>
    <row r="899" spans="37:40">
      <c r="AK899" s="57"/>
      <c r="AL899" s="57"/>
      <c r="AM899" s="57"/>
      <c r="AN899" s="57"/>
    </row>
    <row r="900" spans="37:40">
      <c r="AK900" s="57"/>
      <c r="AL900" s="57"/>
      <c r="AM900" s="57"/>
      <c r="AN900" s="57"/>
    </row>
    <row r="901" spans="37:40">
      <c r="AK901" s="57"/>
      <c r="AL901" s="57"/>
      <c r="AM901" s="57"/>
      <c r="AN901" s="57"/>
    </row>
    <row r="902" spans="37:40">
      <c r="AK902" s="57"/>
      <c r="AL902" s="57"/>
      <c r="AM902" s="57"/>
      <c r="AN902" s="57"/>
    </row>
    <row r="903" spans="37:40">
      <c r="AK903" s="57"/>
      <c r="AL903" s="57"/>
      <c r="AM903" s="57"/>
      <c r="AN903" s="57"/>
    </row>
    <row r="904" spans="37:40">
      <c r="AK904" s="57"/>
      <c r="AL904" s="57"/>
      <c r="AM904" s="57"/>
      <c r="AN904" s="57"/>
    </row>
    <row r="905" spans="37:40">
      <c r="AK905" s="57"/>
      <c r="AL905" s="57"/>
      <c r="AM905" s="57"/>
      <c r="AN905" s="57"/>
    </row>
    <row r="906" spans="37:40">
      <c r="AK906" s="57"/>
      <c r="AL906" s="57"/>
      <c r="AM906" s="57"/>
      <c r="AN906" s="57"/>
    </row>
    <row r="907" spans="37:40">
      <c r="AK907" s="57"/>
      <c r="AL907" s="57"/>
      <c r="AM907" s="57"/>
      <c r="AN907" s="57"/>
    </row>
    <row r="908" spans="37:40">
      <c r="AK908" s="57"/>
      <c r="AL908" s="57"/>
      <c r="AM908" s="57"/>
      <c r="AN908" s="57"/>
    </row>
    <row r="909" spans="37:40">
      <c r="AK909" s="57"/>
      <c r="AL909" s="57"/>
      <c r="AM909" s="57"/>
      <c r="AN909" s="57"/>
    </row>
    <row r="910" spans="37:40">
      <c r="AK910" s="57"/>
      <c r="AL910" s="57"/>
      <c r="AM910" s="57"/>
      <c r="AN910" s="57"/>
    </row>
    <row r="911" spans="37:40">
      <c r="AK911" s="57"/>
      <c r="AL911" s="57"/>
      <c r="AM911" s="57"/>
      <c r="AN911" s="57"/>
    </row>
    <row r="912" spans="37:40">
      <c r="AK912" s="57"/>
      <c r="AL912" s="57"/>
      <c r="AM912" s="57"/>
      <c r="AN912" s="57"/>
    </row>
    <row r="913" spans="37:40">
      <c r="AK913" s="57"/>
      <c r="AL913" s="57"/>
      <c r="AM913" s="57"/>
      <c r="AN913" s="57"/>
    </row>
    <row r="914" spans="37:40">
      <c r="AK914" s="57"/>
      <c r="AL914" s="57"/>
      <c r="AM914" s="57"/>
      <c r="AN914" s="57"/>
    </row>
    <row r="915" spans="37:40">
      <c r="AK915" s="57"/>
      <c r="AL915" s="57"/>
      <c r="AM915" s="57"/>
      <c r="AN915" s="57"/>
    </row>
    <row r="916" spans="37:40">
      <c r="AK916" s="57"/>
      <c r="AL916" s="57"/>
      <c r="AM916" s="57"/>
      <c r="AN916" s="57"/>
    </row>
    <row r="917" spans="37:40">
      <c r="AK917" s="57"/>
      <c r="AL917" s="57"/>
      <c r="AM917" s="57"/>
      <c r="AN917" s="57"/>
    </row>
    <row r="918" spans="37:40">
      <c r="AK918" s="57"/>
      <c r="AL918" s="57"/>
      <c r="AM918" s="57"/>
      <c r="AN918" s="57"/>
    </row>
    <row r="919" spans="37:40">
      <c r="AK919" s="57"/>
      <c r="AL919" s="57"/>
      <c r="AM919" s="57"/>
      <c r="AN919" s="57"/>
    </row>
    <row r="920" spans="37:40">
      <c r="AK920" s="57"/>
      <c r="AL920" s="57"/>
      <c r="AM920" s="57"/>
      <c r="AN920" s="57"/>
    </row>
    <row r="921" spans="37:40">
      <c r="AK921" s="57"/>
      <c r="AL921" s="57"/>
      <c r="AM921" s="57"/>
      <c r="AN921" s="57"/>
    </row>
    <row r="922" spans="37:40">
      <c r="AK922" s="57"/>
      <c r="AL922" s="57"/>
      <c r="AM922" s="57"/>
      <c r="AN922" s="57"/>
    </row>
    <row r="923" spans="37:40">
      <c r="AK923" s="57"/>
      <c r="AL923" s="57"/>
      <c r="AM923" s="57"/>
      <c r="AN923" s="57"/>
    </row>
    <row r="924" spans="37:40">
      <c r="AK924" s="57"/>
      <c r="AL924" s="57"/>
      <c r="AM924" s="57"/>
      <c r="AN924" s="57"/>
    </row>
    <row r="925" spans="37:40">
      <c r="AK925" s="57"/>
      <c r="AL925" s="57"/>
      <c r="AM925" s="57"/>
      <c r="AN925" s="57"/>
    </row>
    <row r="926" spans="37:40">
      <c r="AK926" s="57"/>
      <c r="AL926" s="57"/>
      <c r="AM926" s="57"/>
      <c r="AN926" s="57"/>
    </row>
    <row r="927" spans="37:40">
      <c r="AK927" s="57"/>
      <c r="AL927" s="57"/>
      <c r="AM927" s="57"/>
      <c r="AN927" s="57"/>
    </row>
    <row r="928" spans="37:40">
      <c r="AK928" s="57"/>
      <c r="AL928" s="57"/>
      <c r="AM928" s="57"/>
      <c r="AN928" s="57"/>
    </row>
    <row r="929" spans="37:40">
      <c r="AK929" s="57"/>
      <c r="AL929" s="57"/>
      <c r="AM929" s="57"/>
      <c r="AN929" s="57"/>
    </row>
    <row r="930" spans="37:40">
      <c r="AK930" s="57"/>
      <c r="AL930" s="57"/>
      <c r="AM930" s="57"/>
      <c r="AN930" s="57"/>
    </row>
    <row r="931" spans="37:40">
      <c r="AK931" s="57"/>
      <c r="AL931" s="57"/>
      <c r="AM931" s="57"/>
      <c r="AN931" s="57"/>
    </row>
    <row r="932" spans="37:40">
      <c r="AK932" s="57"/>
      <c r="AL932" s="57"/>
      <c r="AM932" s="57"/>
      <c r="AN932" s="57"/>
    </row>
    <row r="933" spans="37:40">
      <c r="AK933" s="57"/>
      <c r="AL933" s="57"/>
      <c r="AM933" s="57"/>
      <c r="AN933" s="57"/>
    </row>
    <row r="934" spans="37:40">
      <c r="AK934" s="57"/>
      <c r="AL934" s="57"/>
      <c r="AM934" s="57"/>
      <c r="AN934" s="57"/>
    </row>
    <row r="935" spans="37:40">
      <c r="AK935" s="57"/>
      <c r="AL935" s="57"/>
      <c r="AM935" s="57"/>
      <c r="AN935" s="57"/>
    </row>
    <row r="936" spans="37:40">
      <c r="AK936" s="57"/>
      <c r="AL936" s="57"/>
      <c r="AM936" s="57"/>
      <c r="AN936" s="57"/>
    </row>
    <row r="937" spans="37:40">
      <c r="AK937" s="57"/>
      <c r="AL937" s="57"/>
      <c r="AM937" s="57"/>
      <c r="AN937" s="57"/>
    </row>
    <row r="938" spans="37:40">
      <c r="AK938" s="57"/>
      <c r="AL938" s="57"/>
      <c r="AM938" s="57"/>
      <c r="AN938" s="57"/>
    </row>
    <row r="939" spans="37:40">
      <c r="AK939" s="57"/>
      <c r="AL939" s="57"/>
      <c r="AM939" s="57"/>
      <c r="AN939" s="57"/>
    </row>
    <row r="940" spans="37:40">
      <c r="AK940" s="57"/>
      <c r="AL940" s="57"/>
      <c r="AM940" s="57"/>
      <c r="AN940" s="57"/>
    </row>
    <row r="941" spans="37:40">
      <c r="AK941" s="57"/>
      <c r="AL941" s="57"/>
      <c r="AM941" s="57"/>
      <c r="AN941" s="57"/>
    </row>
    <row r="942" spans="37:40">
      <c r="AK942" s="57"/>
      <c r="AL942" s="57"/>
      <c r="AM942" s="57"/>
      <c r="AN942" s="57"/>
    </row>
    <row r="943" spans="37:40">
      <c r="AK943" s="57"/>
      <c r="AL943" s="57"/>
      <c r="AM943" s="57"/>
      <c r="AN943" s="57"/>
    </row>
    <row r="944" spans="37:40">
      <c r="AK944" s="57"/>
      <c r="AL944" s="57"/>
      <c r="AM944" s="57"/>
      <c r="AN944" s="57"/>
    </row>
    <row r="945" spans="37:40">
      <c r="AK945" s="57"/>
      <c r="AL945" s="57"/>
      <c r="AM945" s="57"/>
      <c r="AN945" s="57"/>
    </row>
    <row r="946" spans="37:40">
      <c r="AK946" s="57"/>
      <c r="AL946" s="57"/>
      <c r="AM946" s="57"/>
      <c r="AN946" s="57"/>
    </row>
    <row r="947" spans="37:40">
      <c r="AK947" s="57"/>
      <c r="AL947" s="57"/>
      <c r="AM947" s="57"/>
      <c r="AN947" s="57"/>
    </row>
    <row r="948" spans="37:40">
      <c r="AK948" s="57"/>
      <c r="AL948" s="57"/>
      <c r="AM948" s="57"/>
      <c r="AN948" s="57"/>
    </row>
    <row r="949" spans="37:40">
      <c r="AK949" s="57"/>
      <c r="AL949" s="57"/>
      <c r="AM949" s="57"/>
      <c r="AN949" s="57"/>
    </row>
    <row r="950" spans="37:40">
      <c r="AK950" s="57"/>
      <c r="AL950" s="57"/>
      <c r="AM950" s="57"/>
      <c r="AN950" s="57"/>
    </row>
    <row r="951" spans="37:40">
      <c r="AK951" s="57"/>
      <c r="AL951" s="57"/>
      <c r="AM951" s="57"/>
      <c r="AN951" s="57"/>
    </row>
    <row r="952" spans="37:40">
      <c r="AK952" s="57"/>
      <c r="AL952" s="57"/>
      <c r="AM952" s="57"/>
      <c r="AN952" s="57"/>
    </row>
    <row r="953" spans="37:40">
      <c r="AK953" s="57"/>
      <c r="AL953" s="57"/>
      <c r="AM953" s="57"/>
      <c r="AN953" s="57"/>
    </row>
    <row r="954" spans="37:40">
      <c r="AK954" s="57"/>
      <c r="AL954" s="57"/>
      <c r="AM954" s="57"/>
      <c r="AN954" s="57"/>
    </row>
    <row r="955" spans="37:40">
      <c r="AK955" s="57"/>
      <c r="AL955" s="57"/>
      <c r="AM955" s="57"/>
      <c r="AN955" s="57"/>
    </row>
    <row r="956" spans="37:40">
      <c r="AK956" s="57"/>
      <c r="AL956" s="57"/>
      <c r="AM956" s="57"/>
      <c r="AN956" s="57"/>
    </row>
    <row r="957" spans="37:40">
      <c r="AK957" s="57"/>
      <c r="AL957" s="57"/>
      <c r="AM957" s="57"/>
      <c r="AN957" s="57"/>
    </row>
    <row r="958" spans="37:40">
      <c r="AK958" s="57"/>
      <c r="AL958" s="57"/>
      <c r="AM958" s="57"/>
      <c r="AN958" s="57"/>
    </row>
    <row r="959" spans="37:40">
      <c r="AK959" s="57"/>
      <c r="AL959" s="57"/>
      <c r="AM959" s="57"/>
      <c r="AN959" s="57"/>
    </row>
    <row r="960" spans="37:40">
      <c r="AK960" s="57"/>
      <c r="AL960" s="57"/>
      <c r="AM960" s="57"/>
      <c r="AN960" s="57"/>
    </row>
    <row r="961" spans="37:40">
      <c r="AK961" s="57"/>
      <c r="AL961" s="57"/>
      <c r="AM961" s="57"/>
      <c r="AN961" s="57"/>
    </row>
    <row r="962" spans="37:40">
      <c r="AK962" s="57"/>
      <c r="AL962" s="57"/>
      <c r="AM962" s="57"/>
      <c r="AN962" s="57"/>
    </row>
    <row r="963" spans="37:40">
      <c r="AK963" s="57"/>
      <c r="AL963" s="57"/>
      <c r="AM963" s="57"/>
      <c r="AN963" s="57"/>
    </row>
    <row r="964" spans="37:40">
      <c r="AK964" s="57"/>
      <c r="AL964" s="57"/>
      <c r="AM964" s="57"/>
      <c r="AN964" s="57"/>
    </row>
    <row r="965" spans="37:40">
      <c r="AK965" s="57"/>
      <c r="AL965" s="57"/>
      <c r="AM965" s="57"/>
      <c r="AN965" s="57"/>
    </row>
    <row r="966" spans="37:40">
      <c r="AK966" s="57"/>
      <c r="AL966" s="57"/>
      <c r="AM966" s="57"/>
      <c r="AN966" s="57"/>
    </row>
    <row r="967" spans="37:40">
      <c r="AK967" s="57"/>
      <c r="AL967" s="57"/>
      <c r="AM967" s="57"/>
      <c r="AN967" s="57"/>
    </row>
    <row r="968" spans="37:40">
      <c r="AK968" s="57"/>
      <c r="AL968" s="57"/>
      <c r="AM968" s="57"/>
      <c r="AN968" s="57"/>
    </row>
    <row r="969" spans="37:40">
      <c r="AK969" s="57"/>
      <c r="AL969" s="57"/>
      <c r="AM969" s="57"/>
      <c r="AN969" s="57"/>
    </row>
    <row r="970" spans="37:40">
      <c r="AK970" s="57"/>
      <c r="AL970" s="57"/>
      <c r="AM970" s="57"/>
      <c r="AN970" s="57"/>
    </row>
    <row r="971" spans="37:40">
      <c r="AK971" s="57"/>
      <c r="AL971" s="57"/>
      <c r="AM971" s="57"/>
      <c r="AN971" s="57"/>
    </row>
    <row r="972" spans="37:40">
      <c r="AK972" s="57"/>
      <c r="AL972" s="57"/>
      <c r="AM972" s="57"/>
      <c r="AN972" s="57"/>
    </row>
    <row r="973" spans="37:40">
      <c r="AK973" s="57"/>
      <c r="AL973" s="57"/>
      <c r="AM973" s="57"/>
      <c r="AN973" s="57"/>
    </row>
    <row r="974" spans="37:40">
      <c r="AK974" s="57"/>
      <c r="AL974" s="57"/>
      <c r="AM974" s="57"/>
      <c r="AN974" s="57"/>
    </row>
    <row r="975" spans="37:40">
      <c r="AK975" s="57"/>
      <c r="AL975" s="57"/>
      <c r="AM975" s="57"/>
      <c r="AN975" s="57"/>
    </row>
    <row r="976" spans="37:40">
      <c r="AK976" s="57"/>
      <c r="AL976" s="57"/>
      <c r="AM976" s="57"/>
      <c r="AN976" s="57"/>
    </row>
    <row r="977" spans="37:40">
      <c r="AK977" s="57"/>
      <c r="AL977" s="57"/>
      <c r="AM977" s="57"/>
      <c r="AN977" s="57"/>
    </row>
    <row r="978" spans="37:40">
      <c r="AK978" s="57"/>
      <c r="AL978" s="57"/>
      <c r="AM978" s="57"/>
      <c r="AN978" s="57"/>
    </row>
    <row r="979" spans="37:40">
      <c r="AK979" s="57"/>
      <c r="AL979" s="57"/>
      <c r="AM979" s="57"/>
      <c r="AN979" s="57"/>
    </row>
    <row r="980" spans="37:40">
      <c r="AK980" s="57"/>
      <c r="AL980" s="57"/>
      <c r="AM980" s="57"/>
      <c r="AN980" s="57"/>
    </row>
    <row r="981" spans="37:40">
      <c r="AK981" s="57"/>
      <c r="AL981" s="57"/>
      <c r="AM981" s="57"/>
      <c r="AN981" s="57"/>
    </row>
    <row r="982" spans="37:40">
      <c r="AK982" s="57"/>
      <c r="AL982" s="57"/>
      <c r="AM982" s="57"/>
      <c r="AN982" s="57"/>
    </row>
    <row r="983" spans="37:40">
      <c r="AK983" s="57"/>
      <c r="AL983" s="57"/>
      <c r="AM983" s="57"/>
      <c r="AN983" s="57"/>
    </row>
    <row r="984" spans="37:40">
      <c r="AK984" s="57"/>
      <c r="AL984" s="57"/>
      <c r="AM984" s="57"/>
      <c r="AN984" s="57"/>
    </row>
    <row r="985" spans="37:40">
      <c r="AK985" s="57"/>
      <c r="AL985" s="57"/>
      <c r="AM985" s="57"/>
      <c r="AN985" s="57"/>
    </row>
    <row r="986" spans="37:40">
      <c r="AK986" s="57"/>
      <c r="AL986" s="57"/>
      <c r="AM986" s="57"/>
      <c r="AN986" s="57"/>
    </row>
    <row r="987" spans="37:40">
      <c r="AK987" s="57"/>
      <c r="AL987" s="57"/>
      <c r="AM987" s="57"/>
      <c r="AN987" s="57"/>
    </row>
    <row r="988" spans="37:40">
      <c r="AK988" s="57"/>
      <c r="AL988" s="57"/>
      <c r="AM988" s="57"/>
      <c r="AN988" s="57"/>
    </row>
    <row r="989" spans="37:40">
      <c r="AK989" s="57"/>
      <c r="AL989" s="57"/>
      <c r="AM989" s="57"/>
      <c r="AN989" s="57"/>
    </row>
    <row r="990" spans="37:40">
      <c r="AK990" s="57"/>
      <c r="AL990" s="57"/>
      <c r="AM990" s="57"/>
      <c r="AN990" s="57"/>
    </row>
    <row r="991" spans="37:40">
      <c r="AK991" s="57"/>
      <c r="AL991" s="57"/>
      <c r="AM991" s="57"/>
      <c r="AN991" s="57"/>
    </row>
    <row r="992" spans="37:40">
      <c r="AK992" s="57"/>
      <c r="AL992" s="57"/>
      <c r="AM992" s="57"/>
      <c r="AN992" s="57"/>
    </row>
    <row r="993" spans="37:40">
      <c r="AK993" s="57"/>
      <c r="AL993" s="57"/>
      <c r="AM993" s="57"/>
      <c r="AN993" s="57"/>
    </row>
    <row r="994" spans="37:40">
      <c r="AK994" s="57"/>
      <c r="AL994" s="57"/>
      <c r="AM994" s="57"/>
      <c r="AN994" s="57"/>
    </row>
    <row r="995" spans="37:40">
      <c r="AK995" s="57"/>
      <c r="AL995" s="57"/>
      <c r="AM995" s="57"/>
      <c r="AN995" s="57"/>
    </row>
    <row r="996" spans="37:40">
      <c r="AK996" s="57"/>
      <c r="AL996" s="57"/>
      <c r="AM996" s="57"/>
      <c r="AN996" s="57"/>
    </row>
    <row r="997" spans="37:40">
      <c r="AK997" s="57"/>
      <c r="AL997" s="57"/>
      <c r="AM997" s="57"/>
      <c r="AN997" s="57"/>
    </row>
    <row r="998" spans="37:40">
      <c r="AK998" s="57"/>
      <c r="AL998" s="57"/>
      <c r="AM998" s="57"/>
      <c r="AN998" s="57"/>
    </row>
    <row r="999" spans="37:40">
      <c r="AK999" s="57"/>
      <c r="AL999" s="57"/>
      <c r="AM999" s="57"/>
      <c r="AN999" s="57"/>
    </row>
    <row r="1000" spans="37:40">
      <c r="AK1000" s="57"/>
      <c r="AL1000" s="57"/>
      <c r="AM1000" s="57"/>
      <c r="AN1000" s="57"/>
    </row>
    <row r="1001" spans="37:40">
      <c r="AK1001" s="57"/>
      <c r="AL1001" s="57"/>
      <c r="AM1001" s="57"/>
      <c r="AN1001" s="57"/>
    </row>
    <row r="1002" spans="37:40">
      <c r="AK1002" s="57"/>
      <c r="AL1002" s="57"/>
      <c r="AM1002" s="57"/>
      <c r="AN1002" s="57"/>
    </row>
    <row r="1003" spans="37:40">
      <c r="AK1003" s="57"/>
      <c r="AL1003" s="57"/>
      <c r="AM1003" s="57"/>
      <c r="AN1003" s="57"/>
    </row>
    <row r="1004" spans="37:40">
      <c r="AK1004" s="57"/>
      <c r="AL1004" s="57"/>
      <c r="AM1004" s="57"/>
      <c r="AN1004" s="57"/>
    </row>
    <row r="1005" spans="37:40">
      <c r="AK1005" s="57"/>
      <c r="AL1005" s="57"/>
      <c r="AM1005" s="57"/>
      <c r="AN1005" s="57"/>
    </row>
    <row r="1006" spans="37:40">
      <c r="AK1006" s="57"/>
      <c r="AL1006" s="57"/>
      <c r="AM1006" s="57"/>
      <c r="AN1006" s="57"/>
    </row>
    <row r="1007" spans="37:40">
      <c r="AK1007" s="57"/>
      <c r="AL1007" s="57"/>
      <c r="AM1007" s="57"/>
      <c r="AN1007" s="57"/>
    </row>
    <row r="1008" spans="37:40">
      <c r="AK1008" s="57"/>
      <c r="AL1008" s="57"/>
      <c r="AM1008" s="57"/>
      <c r="AN1008" s="57"/>
    </row>
    <row r="1009" spans="37:40">
      <c r="AK1009" s="57"/>
      <c r="AL1009" s="57"/>
      <c r="AM1009" s="57"/>
      <c r="AN1009" s="57"/>
    </row>
    <row r="1010" spans="37:40">
      <c r="AK1010" s="57"/>
      <c r="AL1010" s="57"/>
      <c r="AM1010" s="57"/>
      <c r="AN1010" s="57"/>
    </row>
    <row r="1011" spans="37:40">
      <c r="AK1011" s="57"/>
      <c r="AL1011" s="57"/>
      <c r="AM1011" s="57"/>
      <c r="AN1011" s="57"/>
    </row>
    <row r="1012" spans="37:40">
      <c r="AK1012" s="57"/>
      <c r="AL1012" s="57"/>
      <c r="AM1012" s="57"/>
      <c r="AN1012" s="57"/>
    </row>
    <row r="1013" spans="37:40">
      <c r="AK1013" s="57"/>
      <c r="AL1013" s="57"/>
      <c r="AM1013" s="57"/>
      <c r="AN1013" s="57"/>
    </row>
    <row r="1014" spans="37:40">
      <c r="AK1014" s="57"/>
      <c r="AL1014" s="57"/>
      <c r="AM1014" s="57"/>
      <c r="AN1014" s="57"/>
    </row>
    <row r="1015" spans="37:40">
      <c r="AK1015" s="57"/>
      <c r="AL1015" s="57"/>
      <c r="AM1015" s="57"/>
      <c r="AN1015" s="57"/>
    </row>
    <row r="1016" spans="37:40">
      <c r="AK1016" s="57"/>
      <c r="AL1016" s="57"/>
      <c r="AM1016" s="57"/>
      <c r="AN1016" s="57"/>
    </row>
    <row r="1017" spans="37:40">
      <c r="AK1017" s="57"/>
      <c r="AL1017" s="57"/>
      <c r="AM1017" s="57"/>
      <c r="AN1017" s="57"/>
    </row>
    <row r="1018" spans="37:40">
      <c r="AK1018" s="57"/>
      <c r="AL1018" s="57"/>
      <c r="AM1018" s="57"/>
      <c r="AN1018" s="57"/>
    </row>
    <row r="1019" spans="37:40">
      <c r="AK1019" s="57"/>
      <c r="AL1019" s="57"/>
      <c r="AM1019" s="57"/>
      <c r="AN1019" s="57"/>
    </row>
    <row r="1020" spans="37:40">
      <c r="AK1020" s="57"/>
      <c r="AL1020" s="57"/>
      <c r="AM1020" s="57"/>
      <c r="AN1020" s="57"/>
    </row>
    <row r="1021" spans="37:40">
      <c r="AK1021" s="57"/>
      <c r="AL1021" s="57"/>
      <c r="AM1021" s="57"/>
      <c r="AN1021" s="57"/>
    </row>
    <row r="1022" spans="37:40">
      <c r="AK1022" s="57"/>
      <c r="AL1022" s="57"/>
      <c r="AM1022" s="57"/>
      <c r="AN1022" s="57"/>
    </row>
    <row r="1023" spans="37:40">
      <c r="AK1023" s="57"/>
      <c r="AL1023" s="57"/>
      <c r="AM1023" s="57"/>
      <c r="AN1023" s="57"/>
    </row>
    <row r="1024" spans="37:40">
      <c r="AK1024" s="57"/>
      <c r="AL1024" s="57"/>
      <c r="AM1024" s="57"/>
      <c r="AN1024" s="57"/>
    </row>
    <row r="1025" spans="37:40">
      <c r="AK1025" s="57"/>
      <c r="AL1025" s="57"/>
      <c r="AM1025" s="57"/>
      <c r="AN1025" s="57"/>
    </row>
    <row r="1026" spans="37:40">
      <c r="AK1026" s="57"/>
      <c r="AL1026" s="57"/>
      <c r="AM1026" s="57"/>
      <c r="AN1026" s="57"/>
    </row>
    <row r="1027" spans="37:40">
      <c r="AK1027" s="57"/>
      <c r="AL1027" s="57"/>
      <c r="AM1027" s="57"/>
      <c r="AN1027" s="57"/>
    </row>
    <row r="1028" spans="37:40">
      <c r="AK1028" s="57"/>
      <c r="AL1028" s="57"/>
      <c r="AM1028" s="57"/>
      <c r="AN1028" s="57"/>
    </row>
    <row r="1029" spans="37:40">
      <c r="AK1029" s="57"/>
      <c r="AL1029" s="57"/>
      <c r="AM1029" s="57"/>
      <c r="AN1029" s="57"/>
    </row>
    <row r="1030" spans="37:40">
      <c r="AK1030" s="57"/>
      <c r="AL1030" s="57"/>
      <c r="AM1030" s="57"/>
      <c r="AN1030" s="57"/>
    </row>
    <row r="1031" spans="37:40">
      <c r="AK1031" s="57"/>
      <c r="AL1031" s="57"/>
      <c r="AM1031" s="57"/>
      <c r="AN1031" s="57"/>
    </row>
    <row r="1032" spans="37:40">
      <c r="AK1032" s="57"/>
      <c r="AL1032" s="57"/>
      <c r="AM1032" s="57"/>
      <c r="AN1032" s="57"/>
    </row>
    <row r="1033" spans="37:40">
      <c r="AK1033" s="57"/>
      <c r="AL1033" s="57"/>
      <c r="AM1033" s="57"/>
      <c r="AN1033" s="57"/>
    </row>
    <row r="1034" spans="37:40">
      <c r="AK1034" s="57"/>
      <c r="AL1034" s="57"/>
      <c r="AM1034" s="57"/>
      <c r="AN1034" s="57"/>
    </row>
    <row r="1035" spans="37:40">
      <c r="AK1035" s="57"/>
      <c r="AL1035" s="57"/>
      <c r="AM1035" s="57"/>
      <c r="AN1035" s="57"/>
    </row>
    <row r="1036" spans="37:40">
      <c r="AK1036" s="57"/>
      <c r="AL1036" s="57"/>
      <c r="AM1036" s="57"/>
      <c r="AN1036" s="57"/>
    </row>
    <row r="1037" spans="37:40">
      <c r="AK1037" s="57"/>
      <c r="AL1037" s="57"/>
      <c r="AM1037" s="57"/>
      <c r="AN1037" s="57"/>
    </row>
    <row r="1038" spans="37:40">
      <c r="AK1038" s="57"/>
      <c r="AL1038" s="57"/>
      <c r="AM1038" s="57"/>
      <c r="AN1038" s="57"/>
    </row>
    <row r="1039" spans="37:40">
      <c r="AK1039" s="57"/>
      <c r="AL1039" s="57"/>
      <c r="AM1039" s="57"/>
      <c r="AN1039" s="57"/>
    </row>
    <row r="1040" spans="37:40">
      <c r="AK1040" s="57"/>
      <c r="AL1040" s="57"/>
      <c r="AM1040" s="57"/>
      <c r="AN1040" s="57"/>
    </row>
    <row r="1041" spans="37:40">
      <c r="AK1041" s="57"/>
      <c r="AL1041" s="57"/>
      <c r="AM1041" s="57"/>
      <c r="AN1041" s="57"/>
    </row>
    <row r="1042" spans="37:40">
      <c r="AK1042" s="57"/>
      <c r="AL1042" s="57"/>
      <c r="AM1042" s="57"/>
      <c r="AN1042" s="57"/>
    </row>
    <row r="1043" spans="37:40">
      <c r="AK1043" s="57"/>
      <c r="AL1043" s="57"/>
      <c r="AM1043" s="57"/>
      <c r="AN1043" s="57"/>
    </row>
    <row r="1044" spans="37:40">
      <c r="AK1044" s="57"/>
      <c r="AL1044" s="57"/>
      <c r="AM1044" s="57"/>
      <c r="AN1044" s="57"/>
    </row>
    <row r="1045" spans="37:40">
      <c r="AK1045" s="57"/>
      <c r="AL1045" s="57"/>
      <c r="AM1045" s="57"/>
      <c r="AN1045" s="57"/>
    </row>
    <row r="1046" spans="37:40">
      <c r="AK1046" s="57"/>
      <c r="AL1046" s="57"/>
      <c r="AM1046" s="57"/>
      <c r="AN1046" s="57"/>
    </row>
    <row r="1047" spans="37:40">
      <c r="AK1047" s="57"/>
      <c r="AL1047" s="57"/>
      <c r="AM1047" s="57"/>
      <c r="AN1047" s="57"/>
    </row>
    <row r="1048" spans="37:40">
      <c r="AK1048" s="57"/>
      <c r="AL1048" s="57"/>
      <c r="AM1048" s="57"/>
      <c r="AN1048" s="57"/>
    </row>
    <row r="1049" spans="37:40">
      <c r="AK1049" s="57"/>
      <c r="AL1049" s="57"/>
      <c r="AM1049" s="57"/>
      <c r="AN1049" s="57"/>
    </row>
    <row r="1050" spans="37:40">
      <c r="AK1050" s="57"/>
      <c r="AL1050" s="57"/>
      <c r="AM1050" s="57"/>
      <c r="AN1050" s="57"/>
    </row>
    <row r="1051" spans="37:40">
      <c r="AK1051" s="57"/>
      <c r="AL1051" s="57"/>
      <c r="AM1051" s="57"/>
      <c r="AN1051" s="57"/>
    </row>
    <row r="1052" spans="37:40">
      <c r="AK1052" s="57"/>
      <c r="AL1052" s="57"/>
      <c r="AM1052" s="57"/>
      <c r="AN1052" s="57"/>
    </row>
    <row r="1053" spans="37:40">
      <c r="AK1053" s="57"/>
      <c r="AL1053" s="57"/>
      <c r="AM1053" s="57"/>
      <c r="AN1053" s="57"/>
    </row>
    <row r="1054" spans="37:40">
      <c r="AK1054" s="57"/>
      <c r="AL1054" s="57"/>
      <c r="AM1054" s="57"/>
      <c r="AN1054" s="57"/>
    </row>
    <row r="1055" spans="37:40">
      <c r="AK1055" s="57"/>
      <c r="AL1055" s="57"/>
      <c r="AM1055" s="57"/>
      <c r="AN1055" s="57"/>
    </row>
    <row r="1056" spans="37:40">
      <c r="AK1056" s="57"/>
      <c r="AL1056" s="57"/>
      <c r="AM1056" s="57"/>
      <c r="AN1056" s="57"/>
    </row>
    <row r="1057" spans="37:40">
      <c r="AK1057" s="57"/>
      <c r="AL1057" s="57"/>
      <c r="AM1057" s="57"/>
      <c r="AN1057" s="57"/>
    </row>
    <row r="1058" spans="37:40">
      <c r="AK1058" s="57"/>
      <c r="AL1058" s="57"/>
      <c r="AM1058" s="57"/>
      <c r="AN1058" s="57"/>
    </row>
    <row r="1059" spans="37:40">
      <c r="AK1059" s="57"/>
      <c r="AL1059" s="57"/>
      <c r="AM1059" s="57"/>
      <c r="AN1059" s="57"/>
    </row>
    <row r="1060" spans="37:40">
      <c r="AK1060" s="57"/>
      <c r="AL1060" s="57"/>
      <c r="AM1060" s="57"/>
      <c r="AN1060" s="57"/>
    </row>
    <row r="1061" spans="37:40">
      <c r="AK1061" s="57"/>
      <c r="AL1061" s="57"/>
      <c r="AM1061" s="57"/>
      <c r="AN1061" s="57"/>
    </row>
    <row r="1062" spans="37:40">
      <c r="AK1062" s="57"/>
      <c r="AL1062" s="57"/>
      <c r="AM1062" s="57"/>
      <c r="AN1062" s="57"/>
    </row>
    <row r="1063" spans="37:40">
      <c r="AK1063" s="57"/>
      <c r="AL1063" s="57"/>
      <c r="AM1063" s="57"/>
      <c r="AN1063" s="57"/>
    </row>
    <row r="1064" spans="37:40">
      <c r="AK1064" s="57"/>
      <c r="AL1064" s="57"/>
      <c r="AM1064" s="57"/>
      <c r="AN1064" s="57"/>
    </row>
    <row r="1065" spans="37:40">
      <c r="AK1065" s="57"/>
      <c r="AL1065" s="57"/>
      <c r="AM1065" s="57"/>
      <c r="AN1065" s="57"/>
    </row>
    <row r="1066" spans="37:40">
      <c r="AK1066" s="57"/>
      <c r="AL1066" s="57"/>
      <c r="AM1066" s="57"/>
      <c r="AN1066" s="57"/>
    </row>
    <row r="1067" spans="37:40">
      <c r="AK1067" s="57"/>
      <c r="AL1067" s="57"/>
      <c r="AM1067" s="57"/>
      <c r="AN1067" s="57"/>
    </row>
    <row r="1068" spans="37:40">
      <c r="AK1068" s="57"/>
      <c r="AL1068" s="57"/>
      <c r="AM1068" s="57"/>
      <c r="AN1068" s="57"/>
    </row>
    <row r="1069" spans="37:40">
      <c r="AK1069" s="57"/>
      <c r="AL1069" s="57"/>
      <c r="AM1069" s="57"/>
      <c r="AN1069" s="57"/>
    </row>
    <row r="1070" spans="37:40">
      <c r="AK1070" s="57"/>
      <c r="AL1070" s="57"/>
      <c r="AM1070" s="57"/>
      <c r="AN1070" s="57"/>
    </row>
    <row r="1071" spans="37:40">
      <c r="AK1071" s="57"/>
      <c r="AL1071" s="57"/>
      <c r="AM1071" s="57"/>
      <c r="AN1071" s="57"/>
    </row>
    <row r="1072" spans="37:40">
      <c r="AK1072" s="57"/>
      <c r="AL1072" s="57"/>
      <c r="AM1072" s="57"/>
      <c r="AN1072" s="57"/>
    </row>
    <row r="1073" spans="37:40">
      <c r="AK1073" s="57"/>
      <c r="AL1073" s="57"/>
      <c r="AM1073" s="57"/>
      <c r="AN1073" s="57"/>
    </row>
    <row r="1074" spans="37:40">
      <c r="AK1074" s="57"/>
      <c r="AL1074" s="57"/>
      <c r="AM1074" s="57"/>
      <c r="AN1074" s="57"/>
    </row>
    <row r="1075" spans="37:40">
      <c r="AK1075" s="57"/>
      <c r="AL1075" s="57"/>
      <c r="AM1075" s="57"/>
      <c r="AN1075" s="57"/>
    </row>
    <row r="1076" spans="37:40">
      <c r="AK1076" s="57"/>
      <c r="AL1076" s="57"/>
      <c r="AM1076" s="57"/>
      <c r="AN1076" s="57"/>
    </row>
    <row r="1077" spans="37:40">
      <c r="AK1077" s="57"/>
      <c r="AL1077" s="57"/>
      <c r="AM1077" s="57"/>
      <c r="AN1077" s="57"/>
    </row>
    <row r="1078" spans="37:40">
      <c r="AK1078" s="57"/>
      <c r="AL1078" s="57"/>
      <c r="AM1078" s="57"/>
      <c r="AN1078" s="57"/>
    </row>
    <row r="1079" spans="37:40">
      <c r="AK1079" s="57"/>
      <c r="AL1079" s="57"/>
      <c r="AM1079" s="57"/>
      <c r="AN1079" s="57"/>
    </row>
    <row r="1080" spans="37:40">
      <c r="AK1080" s="57"/>
      <c r="AL1080" s="57"/>
      <c r="AM1080" s="57"/>
      <c r="AN1080" s="57"/>
    </row>
    <row r="1081" spans="37:40">
      <c r="AK1081" s="57"/>
      <c r="AL1081" s="57"/>
      <c r="AM1081" s="57"/>
      <c r="AN1081" s="57"/>
    </row>
    <row r="1082" spans="37:40">
      <c r="AK1082" s="57"/>
      <c r="AL1082" s="57"/>
      <c r="AM1082" s="57"/>
      <c r="AN1082" s="57"/>
    </row>
    <row r="1083" spans="37:40">
      <c r="AK1083" s="57"/>
      <c r="AL1083" s="57"/>
      <c r="AM1083" s="57"/>
      <c r="AN1083" s="57"/>
    </row>
    <row r="1084" spans="37:40">
      <c r="AK1084" s="57"/>
      <c r="AL1084" s="57"/>
      <c r="AM1084" s="57"/>
      <c r="AN1084" s="57"/>
    </row>
    <row r="1085" spans="37:40">
      <c r="AK1085" s="57"/>
      <c r="AL1085" s="57"/>
      <c r="AM1085" s="57"/>
      <c r="AN1085" s="57"/>
    </row>
    <row r="1086" spans="37:40">
      <c r="AK1086" s="57"/>
      <c r="AL1086" s="57"/>
      <c r="AM1086" s="57"/>
      <c r="AN1086" s="57"/>
    </row>
    <row r="1087" spans="37:40">
      <c r="AK1087" s="57"/>
      <c r="AL1087" s="57"/>
      <c r="AM1087" s="57"/>
      <c r="AN1087" s="57"/>
    </row>
    <row r="1088" spans="37:40">
      <c r="AK1088" s="57"/>
      <c r="AL1088" s="57"/>
      <c r="AM1088" s="57"/>
      <c r="AN1088" s="57"/>
    </row>
    <row r="1089" spans="37:40">
      <c r="AK1089" s="57"/>
      <c r="AL1089" s="57"/>
      <c r="AM1089" s="57"/>
      <c r="AN1089" s="57"/>
    </row>
    <row r="1090" spans="37:40">
      <c r="AK1090" s="57"/>
      <c r="AL1090" s="57"/>
      <c r="AM1090" s="57"/>
      <c r="AN1090" s="57"/>
    </row>
    <row r="1091" spans="37:40">
      <c r="AK1091" s="57"/>
      <c r="AL1091" s="57"/>
      <c r="AM1091" s="57"/>
      <c r="AN1091" s="57"/>
    </row>
    <row r="1092" spans="37:40">
      <c r="AK1092" s="57"/>
      <c r="AL1092" s="57"/>
      <c r="AM1092" s="57"/>
      <c r="AN1092" s="57"/>
    </row>
    <row r="1093" spans="37:40">
      <c r="AK1093" s="57"/>
      <c r="AL1093" s="57"/>
      <c r="AM1093" s="57"/>
      <c r="AN1093" s="57"/>
    </row>
    <row r="1094" spans="37:40">
      <c r="AK1094" s="57"/>
      <c r="AL1094" s="57"/>
      <c r="AM1094" s="57"/>
      <c r="AN1094" s="57"/>
    </row>
    <row r="1095" spans="37:40">
      <c r="AK1095" s="57"/>
      <c r="AL1095" s="57"/>
      <c r="AM1095" s="57"/>
      <c r="AN1095" s="57"/>
    </row>
    <row r="1096" spans="37:40">
      <c r="AK1096" s="57"/>
      <c r="AL1096" s="57"/>
      <c r="AM1096" s="57"/>
      <c r="AN1096" s="57"/>
    </row>
    <row r="1097" spans="37:40">
      <c r="AK1097" s="57"/>
      <c r="AL1097" s="57"/>
      <c r="AM1097" s="57"/>
      <c r="AN1097" s="57"/>
    </row>
    <row r="1098" spans="37:40">
      <c r="AK1098" s="57"/>
      <c r="AL1098" s="57"/>
      <c r="AM1098" s="57"/>
      <c r="AN1098" s="57"/>
    </row>
    <row r="1099" spans="37:40">
      <c r="AK1099" s="57"/>
      <c r="AL1099" s="57"/>
      <c r="AM1099" s="57"/>
      <c r="AN1099" s="57"/>
    </row>
    <row r="1100" spans="37:40">
      <c r="AK1100" s="57"/>
      <c r="AL1100" s="57"/>
      <c r="AM1100" s="57"/>
      <c r="AN1100" s="57"/>
    </row>
    <row r="1101" spans="37:40">
      <c r="AK1101" s="57"/>
      <c r="AL1101" s="57"/>
      <c r="AM1101" s="57"/>
      <c r="AN1101" s="57"/>
    </row>
    <row r="1102" spans="37:40">
      <c r="AK1102" s="57"/>
      <c r="AL1102" s="57"/>
      <c r="AM1102" s="57"/>
      <c r="AN1102" s="57"/>
    </row>
    <row r="1103" spans="37:40">
      <c r="AK1103" s="57"/>
      <c r="AL1103" s="57"/>
      <c r="AM1103" s="57"/>
      <c r="AN1103" s="57"/>
    </row>
    <row r="1104" spans="37:40">
      <c r="AK1104" s="57"/>
      <c r="AL1104" s="57"/>
      <c r="AM1104" s="57"/>
      <c r="AN1104" s="57"/>
    </row>
    <row r="1105" spans="37:40">
      <c r="AK1105" s="57"/>
      <c r="AL1105" s="57"/>
      <c r="AM1105" s="57"/>
      <c r="AN1105" s="57"/>
    </row>
    <row r="1106" spans="37:40">
      <c r="AK1106" s="57"/>
      <c r="AL1106" s="57"/>
      <c r="AM1106" s="57"/>
      <c r="AN1106" s="57"/>
    </row>
    <row r="1107" spans="37:40">
      <c r="AK1107" s="57"/>
      <c r="AL1107" s="57"/>
      <c r="AM1107" s="57"/>
      <c r="AN1107" s="57"/>
    </row>
    <row r="1108" spans="37:40">
      <c r="AK1108" s="57"/>
      <c r="AL1108" s="57"/>
      <c r="AM1108" s="57"/>
      <c r="AN1108" s="57"/>
    </row>
    <row r="1109" spans="37:40">
      <c r="AK1109" s="57"/>
      <c r="AL1109" s="57"/>
      <c r="AM1109" s="57"/>
      <c r="AN1109" s="57"/>
    </row>
    <row r="1110" spans="37:40">
      <c r="AK1110" s="57"/>
      <c r="AL1110" s="57"/>
      <c r="AM1110" s="57"/>
      <c r="AN1110" s="57"/>
    </row>
    <row r="1111" spans="37:40">
      <c r="AK1111" s="57"/>
      <c r="AL1111" s="57"/>
      <c r="AM1111" s="57"/>
      <c r="AN1111" s="57"/>
    </row>
    <row r="1112" spans="37:40">
      <c r="AK1112" s="57"/>
      <c r="AL1112" s="57"/>
      <c r="AM1112" s="57"/>
      <c r="AN1112" s="57"/>
    </row>
    <row r="1113" spans="37:40">
      <c r="AK1113" s="57"/>
      <c r="AL1113" s="57"/>
      <c r="AM1113" s="57"/>
      <c r="AN1113" s="57"/>
    </row>
    <row r="1114" spans="37:40">
      <c r="AK1114" s="57"/>
      <c r="AL1114" s="57"/>
      <c r="AM1114" s="57"/>
      <c r="AN1114" s="57"/>
    </row>
    <row r="1115" spans="37:40">
      <c r="AK1115" s="57"/>
      <c r="AL1115" s="57"/>
      <c r="AM1115" s="57"/>
      <c r="AN1115" s="57"/>
    </row>
    <row r="1116" spans="37:40">
      <c r="AK1116" s="57"/>
      <c r="AL1116" s="57"/>
      <c r="AM1116" s="57"/>
      <c r="AN1116" s="57"/>
    </row>
    <row r="1117" spans="37:40">
      <c r="AK1117" s="57"/>
      <c r="AL1117" s="57"/>
      <c r="AM1117" s="57"/>
      <c r="AN1117" s="57"/>
    </row>
    <row r="1118" spans="37:40">
      <c r="AK1118" s="57"/>
      <c r="AL1118" s="57"/>
      <c r="AM1118" s="57"/>
      <c r="AN1118" s="57"/>
    </row>
    <row r="1119" spans="37:40">
      <c r="AK1119" s="57"/>
      <c r="AL1119" s="57"/>
      <c r="AM1119" s="57"/>
      <c r="AN1119" s="57"/>
    </row>
    <row r="1120" spans="37:40">
      <c r="AK1120" s="57"/>
      <c r="AL1120" s="57"/>
      <c r="AM1120" s="57"/>
      <c r="AN1120" s="57"/>
    </row>
    <row r="1121" spans="37:40">
      <c r="AK1121" s="57"/>
      <c r="AL1121" s="57"/>
      <c r="AM1121" s="57"/>
      <c r="AN1121" s="57"/>
    </row>
    <row r="1122" spans="37:40">
      <c r="AK1122" s="57"/>
      <c r="AL1122" s="57"/>
      <c r="AM1122" s="57"/>
      <c r="AN1122" s="57"/>
    </row>
    <row r="1123" spans="37:40">
      <c r="AK1123" s="57"/>
      <c r="AL1123" s="57"/>
      <c r="AM1123" s="57"/>
      <c r="AN1123" s="57"/>
    </row>
    <row r="1124" spans="37:40">
      <c r="AK1124" s="57"/>
      <c r="AL1124" s="57"/>
      <c r="AM1124" s="57"/>
      <c r="AN1124" s="57"/>
    </row>
    <row r="1125" spans="37:40">
      <c r="AK1125" s="57"/>
      <c r="AL1125" s="57"/>
      <c r="AM1125" s="57"/>
      <c r="AN1125" s="57"/>
    </row>
    <row r="1126" spans="37:40">
      <c r="AK1126" s="57"/>
      <c r="AL1126" s="57"/>
      <c r="AM1126" s="57"/>
      <c r="AN1126" s="57"/>
    </row>
    <row r="1127" spans="37:40">
      <c r="AK1127" s="57"/>
      <c r="AL1127" s="57"/>
      <c r="AM1127" s="57"/>
      <c r="AN1127" s="57"/>
    </row>
    <row r="1128" spans="37:40">
      <c r="AK1128" s="57"/>
      <c r="AL1128" s="57"/>
      <c r="AM1128" s="57"/>
      <c r="AN1128" s="57"/>
    </row>
    <row r="1129" spans="37:40">
      <c r="AK1129" s="57"/>
      <c r="AL1129" s="57"/>
      <c r="AM1129" s="57"/>
      <c r="AN1129" s="57"/>
    </row>
    <row r="1130" spans="37:40">
      <c r="AK1130" s="57"/>
      <c r="AL1130" s="57"/>
      <c r="AM1130" s="57"/>
      <c r="AN1130" s="57"/>
    </row>
    <row r="1131" spans="37:40">
      <c r="AK1131" s="57"/>
      <c r="AL1131" s="57"/>
      <c r="AM1131" s="57"/>
      <c r="AN1131" s="57"/>
    </row>
    <row r="1132" spans="37:40">
      <c r="AK1132" s="57"/>
      <c r="AL1132" s="57"/>
      <c r="AM1132" s="57"/>
      <c r="AN1132" s="57"/>
    </row>
    <row r="1133" spans="37:40">
      <c r="AK1133" s="57"/>
      <c r="AL1133" s="57"/>
      <c r="AM1133" s="57"/>
      <c r="AN1133" s="57"/>
    </row>
    <row r="1134" spans="37:40">
      <c r="AK1134" s="57"/>
      <c r="AL1134" s="57"/>
      <c r="AM1134" s="57"/>
      <c r="AN1134" s="57"/>
    </row>
    <row r="1135" spans="37:40">
      <c r="AK1135" s="57"/>
      <c r="AL1135" s="57"/>
      <c r="AM1135" s="57"/>
      <c r="AN1135" s="57"/>
    </row>
    <row r="1136" spans="37:40">
      <c r="AK1136" s="57"/>
      <c r="AL1136" s="57"/>
      <c r="AM1136" s="57"/>
      <c r="AN1136" s="57"/>
    </row>
    <row r="1137" spans="37:40">
      <c r="AK1137" s="57"/>
      <c r="AL1137" s="57"/>
      <c r="AM1137" s="57"/>
      <c r="AN1137" s="57"/>
    </row>
    <row r="1138" spans="37:40">
      <c r="AK1138" s="57"/>
      <c r="AL1138" s="57"/>
      <c r="AM1138" s="57"/>
      <c r="AN1138" s="57"/>
    </row>
    <row r="1139" spans="37:40">
      <c r="AK1139" s="57"/>
      <c r="AL1139" s="57"/>
      <c r="AM1139" s="57"/>
      <c r="AN1139" s="57"/>
    </row>
    <row r="1140" spans="37:40">
      <c r="AK1140" s="57"/>
      <c r="AL1140" s="57"/>
      <c r="AM1140" s="57"/>
      <c r="AN1140" s="57"/>
    </row>
    <row r="1141" spans="37:40">
      <c r="AK1141" s="57"/>
      <c r="AL1141" s="57"/>
      <c r="AM1141" s="57"/>
      <c r="AN1141" s="57"/>
    </row>
    <row r="1142" spans="37:40">
      <c r="AK1142" s="57"/>
      <c r="AL1142" s="57"/>
      <c r="AM1142" s="57"/>
      <c r="AN1142" s="57"/>
    </row>
    <row r="1143" spans="37:40">
      <c r="AK1143" s="57"/>
      <c r="AL1143" s="57"/>
      <c r="AM1143" s="57"/>
      <c r="AN1143" s="57"/>
    </row>
    <row r="1144" spans="37:40">
      <c r="AK1144" s="57"/>
      <c r="AL1144" s="57"/>
      <c r="AM1144" s="57"/>
      <c r="AN1144" s="57"/>
    </row>
    <row r="1145" spans="37:40">
      <c r="AK1145" s="57"/>
      <c r="AL1145" s="57"/>
      <c r="AM1145" s="57"/>
      <c r="AN1145" s="57"/>
    </row>
    <row r="1146" spans="37:40">
      <c r="AK1146" s="57"/>
      <c r="AL1146" s="57"/>
      <c r="AM1146" s="57"/>
      <c r="AN1146" s="57"/>
    </row>
    <row r="1147" spans="37:40">
      <c r="AK1147" s="57"/>
      <c r="AL1147" s="57"/>
      <c r="AM1147" s="57"/>
      <c r="AN1147" s="57"/>
    </row>
    <row r="1148" spans="37:40">
      <c r="AK1148" s="57"/>
      <c r="AL1148" s="57"/>
      <c r="AM1148" s="57"/>
      <c r="AN1148" s="57"/>
    </row>
    <row r="1149" spans="37:40">
      <c r="AK1149" s="57"/>
      <c r="AL1149" s="57"/>
      <c r="AM1149" s="57"/>
      <c r="AN1149" s="57"/>
    </row>
    <row r="1150" spans="37:40">
      <c r="AK1150" s="57"/>
      <c r="AL1150" s="57"/>
      <c r="AM1150" s="57"/>
      <c r="AN1150" s="57"/>
    </row>
    <row r="1151" spans="37:40">
      <c r="AK1151" s="57"/>
      <c r="AL1151" s="57"/>
      <c r="AM1151" s="57"/>
      <c r="AN1151" s="57"/>
    </row>
    <row r="1152" spans="37:40">
      <c r="AK1152" s="57"/>
      <c r="AL1152" s="57"/>
      <c r="AM1152" s="57"/>
      <c r="AN1152" s="57"/>
    </row>
    <row r="1153" spans="37:40">
      <c r="AK1153" s="57"/>
      <c r="AL1153" s="57"/>
      <c r="AM1153" s="57"/>
      <c r="AN1153" s="57"/>
    </row>
    <row r="1154" spans="37:40">
      <c r="AK1154" s="57"/>
      <c r="AL1154" s="57"/>
      <c r="AM1154" s="57"/>
      <c r="AN1154" s="57"/>
    </row>
    <row r="1155" spans="37:40">
      <c r="AK1155" s="57"/>
      <c r="AL1155" s="57"/>
      <c r="AM1155" s="57"/>
      <c r="AN1155" s="57"/>
    </row>
    <row r="1156" spans="37:40">
      <c r="AK1156" s="57"/>
      <c r="AL1156" s="57"/>
      <c r="AM1156" s="57"/>
      <c r="AN1156" s="57"/>
    </row>
    <row r="1157" spans="37:40">
      <c r="AK1157" s="57"/>
      <c r="AL1157" s="57"/>
      <c r="AM1157" s="57"/>
      <c r="AN1157" s="57"/>
    </row>
    <row r="1158" spans="37:40">
      <c r="AK1158" s="57"/>
      <c r="AL1158" s="57"/>
      <c r="AM1158" s="57"/>
      <c r="AN1158" s="57"/>
    </row>
    <row r="1159" spans="37:40">
      <c r="AK1159" s="57"/>
      <c r="AL1159" s="57"/>
      <c r="AM1159" s="57"/>
      <c r="AN1159" s="57"/>
    </row>
    <row r="1160" spans="37:40">
      <c r="AK1160" s="57"/>
      <c r="AL1160" s="57"/>
      <c r="AM1160" s="57"/>
      <c r="AN1160" s="57"/>
    </row>
    <row r="1161" spans="37:40">
      <c r="AK1161" s="57"/>
      <c r="AL1161" s="57"/>
      <c r="AM1161" s="57"/>
      <c r="AN1161" s="57"/>
    </row>
    <row r="1162" spans="37:40">
      <c r="AK1162" s="57"/>
      <c r="AL1162" s="57"/>
      <c r="AM1162" s="57"/>
      <c r="AN1162" s="57"/>
    </row>
    <row r="1163" spans="37:40">
      <c r="AK1163" s="57"/>
      <c r="AL1163" s="57"/>
      <c r="AM1163" s="57"/>
      <c r="AN1163" s="57"/>
    </row>
    <row r="1164" spans="37:40">
      <c r="AK1164" s="57"/>
      <c r="AL1164" s="57"/>
      <c r="AM1164" s="57"/>
      <c r="AN1164" s="57"/>
    </row>
    <row r="1165" spans="37:40">
      <c r="AK1165" s="57"/>
      <c r="AL1165" s="57"/>
      <c r="AM1165" s="57"/>
      <c r="AN1165" s="57"/>
    </row>
    <row r="1166" spans="37:40">
      <c r="AK1166" s="57"/>
      <c r="AL1166" s="57"/>
      <c r="AM1166" s="57"/>
      <c r="AN1166" s="57"/>
    </row>
    <row r="1167" spans="37:40">
      <c r="AK1167" s="57"/>
      <c r="AL1167" s="57"/>
      <c r="AM1167" s="57"/>
      <c r="AN1167" s="57"/>
    </row>
    <row r="1168" spans="37:40">
      <c r="AK1168" s="57"/>
      <c r="AL1168" s="57"/>
      <c r="AM1168" s="57"/>
      <c r="AN1168" s="57"/>
    </row>
    <row r="1169" spans="37:40">
      <c r="AK1169" s="57"/>
      <c r="AL1169" s="57"/>
      <c r="AM1169" s="57"/>
      <c r="AN1169" s="57"/>
    </row>
    <row r="1170" spans="37:40">
      <c r="AK1170" s="57"/>
      <c r="AL1170" s="57"/>
      <c r="AM1170" s="57"/>
      <c r="AN1170" s="57"/>
    </row>
    <row r="1171" spans="37:40">
      <c r="AK1171" s="57"/>
      <c r="AL1171" s="57"/>
      <c r="AM1171" s="57"/>
      <c r="AN1171" s="57"/>
    </row>
    <row r="1172" spans="37:40">
      <c r="AK1172" s="57"/>
      <c r="AL1172" s="57"/>
      <c r="AM1172" s="57"/>
      <c r="AN1172" s="57"/>
    </row>
    <row r="1173" spans="37:40">
      <c r="AK1173" s="57"/>
      <c r="AL1173" s="57"/>
      <c r="AM1173" s="57"/>
      <c r="AN1173" s="57"/>
    </row>
    <row r="1174" spans="37:40">
      <c r="AK1174" s="57"/>
      <c r="AL1174" s="57"/>
      <c r="AM1174" s="57"/>
      <c r="AN1174" s="57"/>
    </row>
    <row r="1175" spans="37:40">
      <c r="AK1175" s="57"/>
      <c r="AL1175" s="57"/>
      <c r="AM1175" s="57"/>
      <c r="AN1175" s="57"/>
    </row>
    <row r="1176" spans="37:40">
      <c r="AK1176" s="57"/>
      <c r="AL1176" s="57"/>
      <c r="AM1176" s="57"/>
      <c r="AN1176" s="57"/>
    </row>
    <row r="1177" spans="37:40">
      <c r="AK1177" s="57"/>
      <c r="AL1177" s="57"/>
      <c r="AM1177" s="57"/>
      <c r="AN1177" s="57"/>
    </row>
    <row r="1178" spans="37:40">
      <c r="AK1178" s="57"/>
      <c r="AL1178" s="57"/>
      <c r="AM1178" s="57"/>
      <c r="AN1178" s="57"/>
    </row>
    <row r="1179" spans="37:40">
      <c r="AK1179" s="57"/>
      <c r="AL1179" s="57"/>
      <c r="AM1179" s="57"/>
      <c r="AN1179" s="57"/>
    </row>
    <row r="1180" spans="37:40">
      <c r="AK1180" s="57"/>
      <c r="AL1180" s="57"/>
      <c r="AM1180" s="57"/>
      <c r="AN1180" s="57"/>
    </row>
    <row r="1181" spans="37:40">
      <c r="AK1181" s="57"/>
      <c r="AL1181" s="57"/>
      <c r="AM1181" s="57"/>
      <c r="AN1181" s="57"/>
    </row>
    <row r="1182" spans="37:40">
      <c r="AK1182" s="57"/>
      <c r="AL1182" s="57"/>
      <c r="AM1182" s="57"/>
      <c r="AN1182" s="57"/>
    </row>
    <row r="1183" spans="37:40">
      <c r="AK1183" s="57"/>
      <c r="AL1183" s="57"/>
      <c r="AM1183" s="57"/>
      <c r="AN1183" s="57"/>
    </row>
    <row r="1184" spans="37:40">
      <c r="AK1184" s="57"/>
      <c r="AL1184" s="57"/>
      <c r="AM1184" s="57"/>
      <c r="AN1184" s="57"/>
    </row>
    <row r="1185" spans="37:40">
      <c r="AK1185" s="57"/>
      <c r="AL1185" s="57"/>
      <c r="AM1185" s="57"/>
      <c r="AN1185" s="57"/>
    </row>
    <row r="1186" spans="37:40">
      <c r="AK1186" s="57"/>
      <c r="AL1186" s="57"/>
      <c r="AM1186" s="57"/>
      <c r="AN1186" s="57"/>
    </row>
    <row r="1187" spans="37:40">
      <c r="AK1187" s="57"/>
      <c r="AL1187" s="57"/>
      <c r="AM1187" s="57"/>
      <c r="AN1187" s="57"/>
    </row>
    <row r="1188" spans="37:40">
      <c r="AK1188" s="57"/>
      <c r="AL1188" s="57"/>
      <c r="AM1188" s="57"/>
      <c r="AN1188" s="57"/>
    </row>
    <row r="1189" spans="37:40">
      <c r="AK1189" s="57"/>
      <c r="AL1189" s="57"/>
      <c r="AM1189" s="57"/>
      <c r="AN1189" s="57"/>
    </row>
    <row r="1190" spans="37:40">
      <c r="AK1190" s="57"/>
      <c r="AL1190" s="57"/>
      <c r="AM1190" s="57"/>
      <c r="AN1190" s="57"/>
    </row>
    <row r="1191" spans="37:40">
      <c r="AK1191" s="57"/>
      <c r="AL1191" s="57"/>
      <c r="AM1191" s="57"/>
      <c r="AN1191" s="57"/>
    </row>
    <row r="1192" spans="37:40">
      <c r="AK1192" s="57"/>
      <c r="AL1192" s="57"/>
      <c r="AM1192" s="57"/>
      <c r="AN1192" s="57"/>
    </row>
    <row r="1193" spans="37:40">
      <c r="AK1193" s="57"/>
      <c r="AL1193" s="57"/>
      <c r="AM1193" s="57"/>
      <c r="AN1193" s="57"/>
    </row>
    <row r="1194" spans="37:40">
      <c r="AK1194" s="57"/>
      <c r="AL1194" s="57"/>
      <c r="AM1194" s="57"/>
      <c r="AN1194" s="57"/>
    </row>
    <row r="1195" spans="37:40">
      <c r="AK1195" s="57"/>
      <c r="AL1195" s="57"/>
      <c r="AM1195" s="57"/>
      <c r="AN1195" s="57"/>
    </row>
    <row r="1196" spans="37:40">
      <c r="AK1196" s="57"/>
      <c r="AL1196" s="57"/>
      <c r="AM1196" s="57"/>
      <c r="AN1196" s="57"/>
    </row>
    <row r="1197" spans="37:40">
      <c r="AK1197" s="57"/>
      <c r="AL1197" s="57"/>
      <c r="AM1197" s="57"/>
      <c r="AN1197" s="57"/>
    </row>
    <row r="1198" spans="37:40">
      <c r="AK1198" s="57"/>
      <c r="AL1198" s="57"/>
      <c r="AM1198" s="57"/>
      <c r="AN1198" s="57"/>
    </row>
    <row r="1199" spans="37:40">
      <c r="AK1199" s="57"/>
      <c r="AL1199" s="57"/>
      <c r="AM1199" s="57"/>
      <c r="AN1199" s="57"/>
    </row>
    <row r="1200" spans="37:40">
      <c r="AK1200" s="57"/>
      <c r="AL1200" s="57"/>
      <c r="AM1200" s="57"/>
      <c r="AN1200" s="57"/>
    </row>
    <row r="1201" spans="37:40">
      <c r="AK1201" s="57"/>
      <c r="AL1201" s="57"/>
      <c r="AM1201" s="57"/>
      <c r="AN1201" s="57"/>
    </row>
    <row r="1202" spans="37:40">
      <c r="AK1202" s="57"/>
      <c r="AL1202" s="57"/>
      <c r="AM1202" s="57"/>
      <c r="AN1202" s="57"/>
    </row>
    <row r="1203" spans="37:40">
      <c r="AK1203" s="57"/>
      <c r="AL1203" s="57"/>
      <c r="AM1203" s="57"/>
      <c r="AN1203" s="57"/>
    </row>
    <row r="1204" spans="37:40">
      <c r="AK1204" s="57"/>
      <c r="AL1204" s="57"/>
      <c r="AM1204" s="57"/>
      <c r="AN1204" s="57"/>
    </row>
    <row r="1205" spans="37:40">
      <c r="AK1205" s="57"/>
      <c r="AL1205" s="57"/>
      <c r="AM1205" s="57"/>
      <c r="AN1205" s="57"/>
    </row>
    <row r="1206" spans="37:40">
      <c r="AK1206" s="57"/>
      <c r="AL1206" s="57"/>
      <c r="AM1206" s="57"/>
      <c r="AN1206" s="57"/>
    </row>
    <row r="1207" spans="37:40">
      <c r="AK1207" s="57"/>
      <c r="AL1207" s="57"/>
      <c r="AM1207" s="57"/>
      <c r="AN1207" s="57"/>
    </row>
    <row r="1208" spans="37:40">
      <c r="AK1208" s="57"/>
      <c r="AL1208" s="57"/>
      <c r="AM1208" s="57"/>
      <c r="AN1208" s="57"/>
    </row>
    <row r="1209" spans="37:40">
      <c r="AK1209" s="57"/>
      <c r="AL1209" s="57"/>
      <c r="AM1209" s="57"/>
      <c r="AN1209" s="57"/>
    </row>
    <row r="1210" spans="37:40">
      <c r="AK1210" s="57"/>
      <c r="AL1210" s="57"/>
      <c r="AM1210" s="57"/>
      <c r="AN1210" s="57"/>
    </row>
    <row r="1211" spans="37:40">
      <c r="AK1211" s="57"/>
      <c r="AL1211" s="57"/>
      <c r="AM1211" s="57"/>
      <c r="AN1211" s="57"/>
    </row>
    <row r="1212" spans="37:40">
      <c r="AK1212" s="57"/>
      <c r="AL1212" s="57"/>
      <c r="AM1212" s="57"/>
      <c r="AN1212" s="57"/>
    </row>
    <row r="1213" spans="37:40">
      <c r="AK1213" s="57"/>
      <c r="AL1213" s="57"/>
      <c r="AM1213" s="57"/>
      <c r="AN1213" s="57"/>
    </row>
    <row r="1214" spans="37:40">
      <c r="AK1214" s="57"/>
      <c r="AL1214" s="57"/>
      <c r="AM1214" s="57"/>
      <c r="AN1214" s="57"/>
    </row>
    <row r="1215" spans="37:40">
      <c r="AK1215" s="57"/>
      <c r="AL1215" s="57"/>
      <c r="AM1215" s="57"/>
      <c r="AN1215" s="57"/>
    </row>
    <row r="1216" spans="37:40">
      <c r="AK1216" s="57"/>
      <c r="AL1216" s="57"/>
      <c r="AM1216" s="57"/>
      <c r="AN1216" s="57"/>
    </row>
    <row r="1217" spans="37:40">
      <c r="AK1217" s="57"/>
      <c r="AL1217" s="57"/>
      <c r="AM1217" s="57"/>
      <c r="AN1217" s="57"/>
    </row>
    <row r="1218" spans="37:40">
      <c r="AK1218" s="57"/>
      <c r="AL1218" s="57"/>
      <c r="AM1218" s="57"/>
      <c r="AN1218" s="57"/>
    </row>
    <row r="1219" spans="37:40">
      <c r="AK1219" s="57"/>
      <c r="AL1219" s="57"/>
      <c r="AM1219" s="57"/>
      <c r="AN1219" s="57"/>
    </row>
    <row r="1220" spans="37:40">
      <c r="AK1220" s="57"/>
      <c r="AL1220" s="57"/>
      <c r="AM1220" s="57"/>
      <c r="AN1220" s="57"/>
    </row>
    <row r="1221" spans="37:40">
      <c r="AK1221" s="57"/>
      <c r="AL1221" s="57"/>
      <c r="AM1221" s="57"/>
      <c r="AN1221" s="57"/>
    </row>
    <row r="1222" spans="37:40">
      <c r="AK1222" s="57"/>
      <c r="AL1222" s="57"/>
      <c r="AM1222" s="57"/>
      <c r="AN1222" s="57"/>
    </row>
    <row r="1223" spans="37:40">
      <c r="AK1223" s="57"/>
      <c r="AL1223" s="57"/>
      <c r="AM1223" s="57"/>
      <c r="AN1223" s="57"/>
    </row>
    <row r="1224" spans="37:40">
      <c r="AK1224" s="57"/>
      <c r="AL1224" s="57"/>
      <c r="AM1224" s="57"/>
      <c r="AN1224" s="57"/>
    </row>
    <row r="1225" spans="37:40">
      <c r="AK1225" s="57"/>
      <c r="AL1225" s="57"/>
      <c r="AM1225" s="57"/>
      <c r="AN1225" s="57"/>
    </row>
    <row r="1226" spans="37:40">
      <c r="AK1226" s="57"/>
      <c r="AL1226" s="57"/>
      <c r="AM1226" s="57"/>
      <c r="AN1226" s="57"/>
    </row>
    <row r="1227" spans="37:40">
      <c r="AK1227" s="57"/>
      <c r="AL1227" s="57"/>
      <c r="AM1227" s="57"/>
      <c r="AN1227" s="57"/>
    </row>
    <row r="1228" spans="37:40">
      <c r="AK1228" s="57"/>
      <c r="AL1228" s="57"/>
      <c r="AM1228" s="57"/>
      <c r="AN1228" s="57"/>
    </row>
    <row r="1229" spans="37:40">
      <c r="AK1229" s="57"/>
      <c r="AL1229" s="57"/>
      <c r="AM1229" s="57"/>
      <c r="AN1229" s="57"/>
    </row>
    <row r="1230" spans="37:40">
      <c r="AK1230" s="57"/>
      <c r="AL1230" s="57"/>
      <c r="AM1230" s="57"/>
      <c r="AN1230" s="57"/>
    </row>
    <row r="1231" spans="37:40">
      <c r="AK1231" s="57"/>
      <c r="AL1231" s="57"/>
      <c r="AM1231" s="57"/>
      <c r="AN1231" s="57"/>
    </row>
    <row r="1232" spans="37:40">
      <c r="AK1232" s="57"/>
      <c r="AL1232" s="57"/>
      <c r="AM1232" s="57"/>
      <c r="AN1232" s="57"/>
    </row>
    <row r="1233" spans="37:40">
      <c r="AK1233" s="57"/>
      <c r="AL1233" s="57"/>
      <c r="AM1233" s="57"/>
      <c r="AN1233" s="57"/>
    </row>
    <row r="1234" spans="37:40">
      <c r="AK1234" s="57"/>
      <c r="AL1234" s="57"/>
      <c r="AM1234" s="57"/>
      <c r="AN1234" s="57"/>
    </row>
    <row r="1235" spans="37:40">
      <c r="AK1235" s="57"/>
      <c r="AL1235" s="57"/>
      <c r="AM1235" s="57"/>
      <c r="AN1235" s="57"/>
    </row>
    <row r="1236" spans="37:40">
      <c r="AK1236" s="57"/>
      <c r="AL1236" s="57"/>
      <c r="AM1236" s="57"/>
      <c r="AN1236" s="57"/>
    </row>
    <row r="1237" spans="37:40">
      <c r="AK1237" s="57"/>
      <c r="AL1237" s="57"/>
      <c r="AM1237" s="57"/>
      <c r="AN1237" s="57"/>
    </row>
    <row r="1238" spans="37:40">
      <c r="AK1238" s="57"/>
      <c r="AL1238" s="57"/>
      <c r="AM1238" s="57"/>
      <c r="AN1238" s="57"/>
    </row>
    <row r="1239" spans="37:40">
      <c r="AK1239" s="57"/>
      <c r="AL1239" s="57"/>
      <c r="AM1239" s="57"/>
      <c r="AN1239" s="57"/>
    </row>
    <row r="1240" spans="37:40">
      <c r="AK1240" s="57"/>
      <c r="AL1240" s="57"/>
      <c r="AM1240" s="57"/>
      <c r="AN1240" s="57"/>
    </row>
    <row r="1241" spans="37:40">
      <c r="AK1241" s="57"/>
      <c r="AL1241" s="57"/>
      <c r="AM1241" s="57"/>
      <c r="AN1241" s="57"/>
    </row>
    <row r="1242" spans="37:40">
      <c r="AK1242" s="57"/>
      <c r="AL1242" s="57"/>
      <c r="AM1242" s="57"/>
      <c r="AN1242" s="57"/>
    </row>
    <row r="1243" spans="37:40">
      <c r="AK1243" s="57"/>
      <c r="AL1243" s="57"/>
      <c r="AM1243" s="57"/>
      <c r="AN1243" s="57"/>
    </row>
    <row r="1244" spans="37:40">
      <c r="AK1244" s="57"/>
      <c r="AL1244" s="57"/>
      <c r="AM1244" s="57"/>
      <c r="AN1244" s="57"/>
    </row>
    <row r="1245" spans="37:40">
      <c r="AK1245" s="57"/>
      <c r="AL1245" s="57"/>
      <c r="AM1245" s="57"/>
      <c r="AN1245" s="57"/>
    </row>
    <row r="1246" spans="37:40">
      <c r="AK1246" s="57"/>
      <c r="AL1246" s="57"/>
      <c r="AM1246" s="57"/>
      <c r="AN1246" s="57"/>
    </row>
    <row r="1247" spans="37:40">
      <c r="AK1247" s="57"/>
      <c r="AL1247" s="57"/>
      <c r="AM1247" s="57"/>
      <c r="AN1247" s="57"/>
    </row>
    <row r="1248" spans="37:40">
      <c r="AK1248" s="57"/>
      <c r="AL1248" s="57"/>
      <c r="AM1248" s="57"/>
      <c r="AN1248" s="57"/>
    </row>
    <row r="1249" spans="37:40">
      <c r="AK1249" s="57"/>
      <c r="AL1249" s="57"/>
      <c r="AM1249" s="57"/>
      <c r="AN1249" s="57"/>
    </row>
    <row r="1250" spans="37:40">
      <c r="AK1250" s="57"/>
      <c r="AL1250" s="57"/>
      <c r="AM1250" s="57"/>
      <c r="AN1250" s="57"/>
    </row>
    <row r="1251" spans="37:40">
      <c r="AK1251" s="57"/>
      <c r="AL1251" s="57"/>
      <c r="AM1251" s="57"/>
      <c r="AN1251" s="57"/>
    </row>
    <row r="1252" spans="37:40">
      <c r="AK1252" s="57"/>
      <c r="AL1252" s="57"/>
      <c r="AM1252" s="57"/>
      <c r="AN1252" s="57"/>
    </row>
    <row r="1253" spans="37:40">
      <c r="AK1253" s="57"/>
      <c r="AL1253" s="57"/>
      <c r="AM1253" s="57"/>
      <c r="AN1253" s="57"/>
    </row>
    <row r="1254" spans="37:40">
      <c r="AK1254" s="57"/>
      <c r="AL1254" s="57"/>
      <c r="AM1254" s="57"/>
      <c r="AN1254" s="57"/>
    </row>
    <row r="1255" spans="37:40">
      <c r="AK1255" s="57"/>
      <c r="AL1255" s="57"/>
      <c r="AM1255" s="57"/>
      <c r="AN1255" s="57"/>
    </row>
    <row r="1256" spans="37:40">
      <c r="AK1256" s="57"/>
      <c r="AL1256" s="57"/>
      <c r="AM1256" s="57"/>
      <c r="AN1256" s="57"/>
    </row>
    <row r="1257" spans="37:40">
      <c r="AK1257" s="57"/>
      <c r="AL1257" s="57"/>
      <c r="AM1257" s="57"/>
      <c r="AN1257" s="57"/>
    </row>
    <row r="1258" spans="37:40">
      <c r="AK1258" s="57"/>
      <c r="AL1258" s="57"/>
      <c r="AM1258" s="57"/>
      <c r="AN1258" s="57"/>
    </row>
    <row r="1259" spans="37:40">
      <c r="AK1259" s="57"/>
      <c r="AL1259" s="57"/>
      <c r="AM1259" s="57"/>
      <c r="AN1259" s="57"/>
    </row>
    <row r="1260" spans="37:40">
      <c r="AK1260" s="57"/>
      <c r="AL1260" s="57"/>
      <c r="AM1260" s="57"/>
      <c r="AN1260" s="57"/>
    </row>
    <row r="1261" spans="37:40">
      <c r="AK1261" s="57"/>
      <c r="AL1261" s="57"/>
      <c r="AM1261" s="57"/>
      <c r="AN1261" s="57"/>
    </row>
    <row r="1262" spans="37:40">
      <c r="AK1262" s="57"/>
      <c r="AL1262" s="57"/>
      <c r="AM1262" s="57"/>
      <c r="AN1262" s="57"/>
    </row>
    <row r="1263" spans="37:40">
      <c r="AK1263" s="57"/>
      <c r="AL1263" s="57"/>
      <c r="AM1263" s="57"/>
      <c r="AN1263" s="57"/>
    </row>
    <row r="1264" spans="37:40">
      <c r="AK1264" s="57"/>
      <c r="AL1264" s="57"/>
      <c r="AM1264" s="57"/>
      <c r="AN1264" s="57"/>
    </row>
    <row r="1265" spans="37:40">
      <c r="AK1265" s="57"/>
      <c r="AL1265" s="57"/>
      <c r="AM1265" s="57"/>
      <c r="AN1265" s="57"/>
    </row>
    <row r="1266" spans="37:40">
      <c r="AK1266" s="57"/>
      <c r="AL1266" s="57"/>
      <c r="AM1266" s="57"/>
      <c r="AN1266" s="57"/>
    </row>
    <row r="1267" spans="37:40">
      <c r="AK1267" s="57"/>
      <c r="AL1267" s="57"/>
      <c r="AM1267" s="57"/>
      <c r="AN1267" s="57"/>
    </row>
    <row r="1268" spans="37:40">
      <c r="AK1268" s="57"/>
      <c r="AL1268" s="57"/>
      <c r="AM1268" s="57"/>
      <c r="AN1268" s="57"/>
    </row>
    <row r="1269" spans="37:40">
      <c r="AK1269" s="57"/>
      <c r="AL1269" s="57"/>
      <c r="AM1269" s="57"/>
      <c r="AN1269" s="57"/>
    </row>
    <row r="1270" spans="37:40">
      <c r="AK1270" s="57"/>
      <c r="AL1270" s="57"/>
      <c r="AM1270" s="57"/>
      <c r="AN1270" s="57"/>
    </row>
    <row r="1271" spans="37:40">
      <c r="AK1271" s="57"/>
      <c r="AL1271" s="57"/>
      <c r="AM1271" s="57"/>
      <c r="AN1271" s="57"/>
    </row>
    <row r="1272" spans="37:40">
      <c r="AK1272" s="57"/>
      <c r="AL1272" s="57"/>
      <c r="AM1272" s="57"/>
      <c r="AN1272" s="57"/>
    </row>
    <row r="1273" spans="37:40">
      <c r="AK1273" s="57"/>
      <c r="AL1273" s="57"/>
      <c r="AM1273" s="57"/>
      <c r="AN1273" s="57"/>
    </row>
    <row r="1274" spans="37:40">
      <c r="AK1274" s="57"/>
      <c r="AL1274" s="57"/>
      <c r="AM1274" s="57"/>
      <c r="AN1274" s="57"/>
    </row>
    <row r="1275" spans="37:40">
      <c r="AK1275" s="57"/>
      <c r="AL1275" s="57"/>
      <c r="AM1275" s="57"/>
      <c r="AN1275" s="57"/>
    </row>
    <row r="1276" spans="37:40">
      <c r="AK1276" s="57"/>
      <c r="AL1276" s="57"/>
      <c r="AM1276" s="57"/>
      <c r="AN1276" s="57"/>
    </row>
    <row r="1277" spans="37:40">
      <c r="AK1277" s="57"/>
      <c r="AL1277" s="57"/>
      <c r="AM1277" s="57"/>
      <c r="AN1277" s="57"/>
    </row>
    <row r="1278" spans="37:40">
      <c r="AK1278" s="57"/>
      <c r="AL1278" s="57"/>
      <c r="AM1278" s="57"/>
      <c r="AN1278" s="57"/>
    </row>
    <row r="1279" spans="37:40">
      <c r="AK1279" s="57"/>
      <c r="AL1279" s="57"/>
      <c r="AM1279" s="57"/>
      <c r="AN1279" s="57"/>
    </row>
    <row r="1280" spans="37:40">
      <c r="AK1280" s="57"/>
      <c r="AL1280" s="57"/>
      <c r="AM1280" s="57"/>
      <c r="AN1280" s="57"/>
    </row>
    <row r="1281" spans="37:40">
      <c r="AK1281" s="57"/>
      <c r="AL1281" s="57"/>
      <c r="AM1281" s="57"/>
      <c r="AN1281" s="57"/>
    </row>
    <row r="1282" spans="37:40">
      <c r="AK1282" s="57"/>
      <c r="AL1282" s="57"/>
      <c r="AM1282" s="57"/>
      <c r="AN1282" s="57"/>
    </row>
    <row r="1283" spans="37:40">
      <c r="AK1283" s="57"/>
      <c r="AL1283" s="57"/>
      <c r="AM1283" s="57"/>
      <c r="AN1283" s="57"/>
    </row>
    <row r="1284" spans="37:40">
      <c r="AK1284" s="57"/>
      <c r="AL1284" s="57"/>
      <c r="AM1284" s="57"/>
      <c r="AN1284" s="57"/>
    </row>
    <row r="1285" spans="37:40">
      <c r="AK1285" s="57"/>
      <c r="AL1285" s="57"/>
      <c r="AM1285" s="57"/>
      <c r="AN1285" s="57"/>
    </row>
    <row r="1286" spans="37:40">
      <c r="AK1286" s="57"/>
      <c r="AL1286" s="57"/>
      <c r="AM1286" s="57"/>
      <c r="AN1286" s="57"/>
    </row>
    <row r="1287" spans="37:40">
      <c r="AK1287" s="57"/>
      <c r="AL1287" s="57"/>
      <c r="AM1287" s="57"/>
      <c r="AN1287" s="57"/>
    </row>
    <row r="1288" spans="37:40">
      <c r="AK1288" s="57"/>
      <c r="AL1288" s="57"/>
      <c r="AM1288" s="57"/>
      <c r="AN1288" s="57"/>
    </row>
    <row r="1289" spans="37:40">
      <c r="AK1289" s="57"/>
      <c r="AL1289" s="57"/>
      <c r="AM1289" s="57"/>
      <c r="AN1289" s="57"/>
    </row>
    <row r="1290" spans="37:40">
      <c r="AK1290" s="57"/>
      <c r="AL1290" s="57"/>
      <c r="AM1290" s="57"/>
      <c r="AN1290" s="57"/>
    </row>
    <row r="1291" spans="37:40">
      <c r="AK1291" s="57"/>
      <c r="AL1291" s="57"/>
      <c r="AM1291" s="57"/>
      <c r="AN1291" s="57"/>
    </row>
    <row r="1292" spans="37:40">
      <c r="AK1292" s="57"/>
      <c r="AL1292" s="57"/>
      <c r="AM1292" s="57"/>
      <c r="AN1292" s="57"/>
    </row>
    <row r="1293" spans="37:40">
      <c r="AK1293" s="57"/>
      <c r="AL1293" s="57"/>
      <c r="AM1293" s="57"/>
      <c r="AN1293" s="57"/>
    </row>
    <row r="1294" spans="37:40">
      <c r="AK1294" s="57"/>
      <c r="AL1294" s="57"/>
      <c r="AM1294" s="57"/>
      <c r="AN1294" s="57"/>
    </row>
    <row r="1295" spans="37:40">
      <c r="AK1295" s="57"/>
      <c r="AL1295" s="57"/>
      <c r="AM1295" s="57"/>
      <c r="AN1295" s="57"/>
    </row>
    <row r="1296" spans="37:40">
      <c r="AK1296" s="57"/>
      <c r="AL1296" s="57"/>
      <c r="AM1296" s="57"/>
      <c r="AN1296" s="57"/>
    </row>
    <row r="1297" spans="37:40">
      <c r="AK1297" s="57"/>
      <c r="AL1297" s="57"/>
      <c r="AM1297" s="57"/>
      <c r="AN1297" s="57"/>
    </row>
    <row r="1298" spans="37:40">
      <c r="AK1298" s="57"/>
      <c r="AL1298" s="57"/>
      <c r="AM1298" s="57"/>
      <c r="AN1298" s="57"/>
    </row>
    <row r="1299" spans="37:40">
      <c r="AK1299" s="57"/>
      <c r="AL1299" s="57"/>
      <c r="AM1299" s="57"/>
      <c r="AN1299" s="57"/>
    </row>
    <row r="1300" spans="37:40">
      <c r="AK1300" s="57"/>
      <c r="AL1300" s="57"/>
      <c r="AM1300" s="57"/>
      <c r="AN1300" s="57"/>
    </row>
    <row r="1301" spans="37:40">
      <c r="AK1301" s="57"/>
      <c r="AL1301" s="57"/>
      <c r="AM1301" s="57"/>
      <c r="AN1301" s="57"/>
    </row>
    <row r="1302" spans="37:40">
      <c r="AK1302" s="57"/>
      <c r="AL1302" s="57"/>
      <c r="AM1302" s="57"/>
      <c r="AN1302" s="57"/>
    </row>
    <row r="1303" spans="37:40">
      <c r="AK1303" s="57"/>
      <c r="AL1303" s="57"/>
      <c r="AM1303" s="57"/>
      <c r="AN1303" s="57"/>
    </row>
    <row r="1304" spans="37:40">
      <c r="AK1304" s="57"/>
      <c r="AL1304" s="57"/>
      <c r="AM1304" s="57"/>
      <c r="AN1304" s="57"/>
    </row>
    <row r="1305" spans="37:40">
      <c r="AK1305" s="57"/>
      <c r="AL1305" s="57"/>
      <c r="AM1305" s="57"/>
      <c r="AN1305" s="57"/>
    </row>
    <row r="1306" spans="37:40">
      <c r="AK1306" s="57"/>
      <c r="AL1306" s="57"/>
      <c r="AM1306" s="57"/>
      <c r="AN1306" s="57"/>
    </row>
    <row r="1307" spans="37:40">
      <c r="AK1307" s="57"/>
      <c r="AL1307" s="57"/>
      <c r="AM1307" s="57"/>
      <c r="AN1307" s="57"/>
    </row>
    <row r="1308" spans="37:40">
      <c r="AK1308" s="57"/>
      <c r="AL1308" s="57"/>
      <c r="AM1308" s="57"/>
      <c r="AN1308" s="57"/>
    </row>
    <row r="1309" spans="37:40">
      <c r="AK1309" s="57"/>
      <c r="AL1309" s="57"/>
      <c r="AM1309" s="57"/>
      <c r="AN1309" s="57"/>
    </row>
    <row r="1310" spans="37:40">
      <c r="AK1310" s="57"/>
      <c r="AL1310" s="57"/>
      <c r="AM1310" s="57"/>
      <c r="AN1310" s="57"/>
    </row>
    <row r="1311" spans="37:40">
      <c r="AK1311" s="57"/>
      <c r="AL1311" s="57"/>
      <c r="AM1311" s="57"/>
      <c r="AN1311" s="57"/>
    </row>
    <row r="1312" spans="37:40">
      <c r="AK1312" s="57"/>
      <c r="AL1312" s="57"/>
      <c r="AM1312" s="57"/>
      <c r="AN1312" s="57"/>
    </row>
    <row r="1313" spans="37:40">
      <c r="AK1313" s="57"/>
      <c r="AL1313" s="57"/>
      <c r="AM1313" s="57"/>
      <c r="AN1313" s="57"/>
    </row>
    <row r="1314" spans="37:40">
      <c r="AK1314" s="57"/>
      <c r="AL1314" s="57"/>
      <c r="AM1314" s="57"/>
      <c r="AN1314" s="57"/>
    </row>
    <row r="1315" spans="37:40">
      <c r="AK1315" s="57"/>
      <c r="AL1315" s="57"/>
      <c r="AM1315" s="57"/>
      <c r="AN1315" s="57"/>
    </row>
    <row r="1316" spans="37:40">
      <c r="AK1316" s="57"/>
      <c r="AL1316" s="57"/>
      <c r="AM1316" s="57"/>
      <c r="AN1316" s="57"/>
    </row>
    <row r="1317" spans="37:40">
      <c r="AK1317" s="57"/>
      <c r="AL1317" s="57"/>
      <c r="AM1317" s="57"/>
      <c r="AN1317" s="57"/>
    </row>
    <row r="1318" spans="37:40">
      <c r="AK1318" s="57"/>
      <c r="AL1318" s="57"/>
      <c r="AM1318" s="57"/>
      <c r="AN1318" s="57"/>
    </row>
    <row r="1319" spans="37:40">
      <c r="AK1319" s="57"/>
      <c r="AL1319" s="57"/>
      <c r="AM1319" s="57"/>
      <c r="AN1319" s="57"/>
    </row>
    <row r="1320" spans="37:40">
      <c r="AK1320" s="57"/>
      <c r="AL1320" s="57"/>
      <c r="AM1320" s="57"/>
      <c r="AN1320" s="57"/>
    </row>
    <row r="1321" spans="37:40">
      <c r="AK1321" s="57"/>
      <c r="AL1321" s="57"/>
      <c r="AM1321" s="57"/>
      <c r="AN1321" s="57"/>
    </row>
    <row r="1322" spans="37:40">
      <c r="AK1322" s="57"/>
      <c r="AL1322" s="57"/>
      <c r="AM1322" s="57"/>
      <c r="AN1322" s="57"/>
    </row>
    <row r="1323" spans="37:40">
      <c r="AK1323" s="57"/>
      <c r="AL1323" s="57"/>
      <c r="AM1323" s="57"/>
      <c r="AN1323" s="57"/>
    </row>
    <row r="1324" spans="37:40">
      <c r="AK1324" s="57"/>
      <c r="AL1324" s="57"/>
      <c r="AM1324" s="57"/>
      <c r="AN1324" s="57"/>
    </row>
    <row r="1325" spans="37:40">
      <c r="AK1325" s="57"/>
      <c r="AL1325" s="57"/>
      <c r="AM1325" s="57"/>
      <c r="AN1325" s="57"/>
    </row>
    <row r="1326" spans="37:40">
      <c r="AK1326" s="57"/>
      <c r="AL1326" s="57"/>
      <c r="AM1326" s="57"/>
      <c r="AN1326" s="57"/>
    </row>
    <row r="1327" spans="37:40">
      <c r="AK1327" s="57"/>
      <c r="AL1327" s="57"/>
      <c r="AM1327" s="57"/>
      <c r="AN1327" s="57"/>
    </row>
    <row r="1328" spans="37:40">
      <c r="AK1328" s="57"/>
      <c r="AL1328" s="57"/>
      <c r="AM1328" s="57"/>
      <c r="AN1328" s="57"/>
    </row>
    <row r="1329" spans="37:40">
      <c r="AK1329" s="57"/>
      <c r="AL1329" s="57"/>
      <c r="AM1329" s="57"/>
      <c r="AN1329" s="57"/>
    </row>
    <row r="1330" spans="37:40">
      <c r="AK1330" s="57"/>
      <c r="AL1330" s="57"/>
      <c r="AM1330" s="57"/>
      <c r="AN1330" s="57"/>
    </row>
    <row r="1331" spans="37:40">
      <c r="AK1331" s="57"/>
      <c r="AL1331" s="57"/>
      <c r="AM1331" s="57"/>
      <c r="AN1331" s="57"/>
    </row>
    <row r="1332" spans="37:40">
      <c r="AK1332" s="57"/>
      <c r="AL1332" s="57"/>
      <c r="AM1332" s="57"/>
      <c r="AN1332" s="57"/>
    </row>
    <row r="1333" spans="37:40">
      <c r="AK1333" s="57"/>
      <c r="AL1333" s="57"/>
      <c r="AM1333" s="57"/>
      <c r="AN1333" s="57"/>
    </row>
    <row r="1334" spans="37:40">
      <c r="AK1334" s="57"/>
      <c r="AL1334" s="57"/>
      <c r="AM1334" s="57"/>
      <c r="AN1334" s="57"/>
    </row>
    <row r="1335" spans="37:40">
      <c r="AK1335" s="57"/>
      <c r="AL1335" s="57"/>
      <c r="AM1335" s="57"/>
      <c r="AN1335" s="57"/>
    </row>
    <row r="1336" spans="37:40">
      <c r="AK1336" s="57"/>
      <c r="AL1336" s="57"/>
      <c r="AM1336" s="57"/>
      <c r="AN1336" s="57"/>
    </row>
    <row r="1337" spans="37:40">
      <c r="AK1337" s="57"/>
      <c r="AL1337" s="57"/>
      <c r="AM1337" s="57"/>
      <c r="AN1337" s="57"/>
    </row>
    <row r="1338" spans="37:40">
      <c r="AK1338" s="57"/>
      <c r="AL1338" s="57"/>
      <c r="AM1338" s="57"/>
      <c r="AN1338" s="57"/>
    </row>
    <row r="1339" spans="37:40">
      <c r="AK1339" s="57"/>
      <c r="AL1339" s="57"/>
      <c r="AM1339" s="57"/>
      <c r="AN1339" s="57"/>
    </row>
    <row r="1340" spans="37:40">
      <c r="AK1340" s="57"/>
      <c r="AL1340" s="57"/>
      <c r="AM1340" s="57"/>
      <c r="AN1340" s="57"/>
    </row>
    <row r="1341" spans="37:40">
      <c r="AK1341" s="57"/>
      <c r="AL1341" s="57"/>
      <c r="AM1341" s="57"/>
      <c r="AN1341" s="57"/>
    </row>
    <row r="1342" spans="37:40">
      <c r="AK1342" s="57"/>
      <c r="AL1342" s="57"/>
      <c r="AM1342" s="57"/>
      <c r="AN1342" s="57"/>
    </row>
    <row r="1343" spans="37:40">
      <c r="AK1343" s="57"/>
      <c r="AL1343" s="57"/>
      <c r="AM1343" s="57"/>
      <c r="AN1343" s="57"/>
    </row>
    <row r="1344" spans="37:40">
      <c r="AK1344" s="57"/>
      <c r="AL1344" s="57"/>
      <c r="AM1344" s="57"/>
      <c r="AN1344" s="57"/>
    </row>
    <row r="1345" spans="37:40">
      <c r="AK1345" s="57"/>
      <c r="AL1345" s="57"/>
      <c r="AM1345" s="57"/>
      <c r="AN1345" s="57"/>
    </row>
    <row r="1346" spans="37:40">
      <c r="AK1346" s="57"/>
      <c r="AL1346" s="57"/>
      <c r="AM1346" s="57"/>
      <c r="AN1346" s="57"/>
    </row>
    <row r="1347" spans="37:40">
      <c r="AK1347" s="57"/>
      <c r="AL1347" s="57"/>
      <c r="AM1347" s="57"/>
      <c r="AN1347" s="57"/>
    </row>
    <row r="1348" spans="37:40">
      <c r="AK1348" s="57"/>
      <c r="AL1348" s="57"/>
      <c r="AM1348" s="57"/>
      <c r="AN1348" s="57"/>
    </row>
    <row r="1349" spans="37:40">
      <c r="AK1349" s="57"/>
      <c r="AL1349" s="57"/>
      <c r="AM1349" s="57"/>
      <c r="AN1349" s="57"/>
    </row>
    <row r="1350" spans="37:40">
      <c r="AK1350" s="57"/>
      <c r="AL1350" s="57"/>
      <c r="AM1350" s="57"/>
      <c r="AN1350" s="57"/>
    </row>
    <row r="1351" spans="37:40">
      <c r="AK1351" s="57"/>
      <c r="AL1351" s="57"/>
      <c r="AM1351" s="57"/>
      <c r="AN1351" s="57"/>
    </row>
    <row r="1352" spans="37:40">
      <c r="AK1352" s="57"/>
      <c r="AL1352" s="57"/>
      <c r="AM1352" s="57"/>
      <c r="AN1352" s="57"/>
    </row>
    <row r="1353" spans="37:40">
      <c r="AK1353" s="57"/>
      <c r="AL1353" s="57"/>
      <c r="AM1353" s="57"/>
      <c r="AN1353" s="57"/>
    </row>
    <row r="1354" spans="37:40">
      <c r="AK1354" s="57"/>
      <c r="AL1354" s="57"/>
      <c r="AM1354" s="57"/>
      <c r="AN1354" s="57"/>
    </row>
    <row r="1355" spans="37:40">
      <c r="AK1355" s="57"/>
      <c r="AL1355" s="57"/>
      <c r="AM1355" s="57"/>
      <c r="AN1355" s="57"/>
    </row>
    <row r="1356" spans="37:40">
      <c r="AK1356" s="57"/>
      <c r="AL1356" s="57"/>
      <c r="AM1356" s="57"/>
      <c r="AN1356" s="57"/>
    </row>
    <row r="1357" spans="37:40">
      <c r="AK1357" s="57"/>
      <c r="AL1357" s="57"/>
      <c r="AM1357" s="57"/>
      <c r="AN1357" s="57"/>
    </row>
    <row r="1358" spans="37:40">
      <c r="AK1358" s="57"/>
      <c r="AL1358" s="57"/>
      <c r="AM1358" s="57"/>
      <c r="AN1358" s="57"/>
    </row>
    <row r="1359" spans="37:40">
      <c r="AK1359" s="57"/>
      <c r="AL1359" s="57"/>
      <c r="AM1359" s="57"/>
      <c r="AN1359" s="57"/>
    </row>
    <row r="1360" spans="37:40">
      <c r="AK1360" s="57"/>
      <c r="AL1360" s="57"/>
      <c r="AM1360" s="57"/>
      <c r="AN1360" s="57"/>
    </row>
    <row r="1361" spans="37:40">
      <c r="AK1361" s="57"/>
      <c r="AL1361" s="57"/>
      <c r="AM1361" s="57"/>
      <c r="AN1361" s="57"/>
    </row>
    <row r="1362" spans="37:40">
      <c r="AK1362" s="57"/>
      <c r="AL1362" s="57"/>
      <c r="AM1362" s="57"/>
      <c r="AN1362" s="57"/>
    </row>
    <row r="1363" spans="37:40">
      <c r="AK1363" s="57"/>
      <c r="AL1363" s="57"/>
      <c r="AM1363" s="57"/>
      <c r="AN1363" s="57"/>
    </row>
    <row r="1364" spans="37:40">
      <c r="AK1364" s="57"/>
      <c r="AL1364" s="57"/>
      <c r="AM1364" s="57"/>
      <c r="AN1364" s="57"/>
    </row>
    <row r="1365" spans="37:40">
      <c r="AK1365" s="57"/>
      <c r="AL1365" s="57"/>
      <c r="AM1365" s="57"/>
      <c r="AN1365" s="57"/>
    </row>
    <row r="1366" spans="37:40">
      <c r="AK1366" s="57"/>
      <c r="AL1366" s="57"/>
      <c r="AM1366" s="57"/>
      <c r="AN1366" s="57"/>
    </row>
    <row r="1367" spans="37:40">
      <c r="AK1367" s="57"/>
      <c r="AL1367" s="57"/>
      <c r="AM1367" s="57"/>
      <c r="AN1367" s="57"/>
    </row>
    <row r="1368" spans="37:40">
      <c r="AK1368" s="57"/>
      <c r="AL1368" s="57"/>
      <c r="AM1368" s="57"/>
      <c r="AN1368" s="57"/>
    </row>
    <row r="1369" spans="37:40">
      <c r="AK1369" s="57"/>
      <c r="AL1369" s="57"/>
      <c r="AM1369" s="57"/>
      <c r="AN1369" s="57"/>
    </row>
    <row r="1370" spans="37:40">
      <c r="AK1370" s="57"/>
      <c r="AL1370" s="57"/>
      <c r="AM1370" s="57"/>
      <c r="AN1370" s="57"/>
    </row>
    <row r="1371" spans="37:40">
      <c r="AK1371" s="57"/>
      <c r="AL1371" s="57"/>
      <c r="AM1371" s="57"/>
      <c r="AN1371" s="57"/>
    </row>
    <row r="1372" spans="37:40">
      <c r="AK1372" s="57"/>
      <c r="AL1372" s="57"/>
      <c r="AM1372" s="57"/>
      <c r="AN1372" s="57"/>
    </row>
    <row r="1373" spans="37:40">
      <c r="AK1373" s="57"/>
      <c r="AL1373" s="57"/>
      <c r="AM1373" s="57"/>
      <c r="AN1373" s="57"/>
    </row>
    <row r="1374" spans="37:40">
      <c r="AK1374" s="57"/>
      <c r="AL1374" s="57"/>
      <c r="AM1374" s="57"/>
      <c r="AN1374" s="57"/>
    </row>
    <row r="1375" spans="37:40">
      <c r="AK1375" s="57"/>
      <c r="AL1375" s="57"/>
      <c r="AM1375" s="57"/>
      <c r="AN1375" s="57"/>
    </row>
    <row r="1376" spans="37:40">
      <c r="AK1376" s="57"/>
      <c r="AL1376" s="57"/>
      <c r="AM1376" s="57"/>
      <c r="AN1376" s="57"/>
    </row>
    <row r="1377" spans="37:40">
      <c r="AK1377" s="57"/>
      <c r="AL1377" s="57"/>
      <c r="AM1377" s="57"/>
      <c r="AN1377" s="57"/>
    </row>
    <row r="1378" spans="37:40">
      <c r="AK1378" s="57"/>
      <c r="AL1378" s="57"/>
      <c r="AM1378" s="57"/>
      <c r="AN1378" s="57"/>
    </row>
    <row r="1379" spans="37:40">
      <c r="AK1379" s="57"/>
      <c r="AL1379" s="57"/>
      <c r="AM1379" s="57"/>
      <c r="AN1379" s="57"/>
    </row>
    <row r="1380" spans="37:40">
      <c r="AK1380" s="57"/>
      <c r="AL1380" s="57"/>
      <c r="AM1380" s="57"/>
      <c r="AN1380" s="57"/>
    </row>
    <row r="1381" spans="37:40">
      <c r="AK1381" s="57"/>
      <c r="AL1381" s="57"/>
      <c r="AM1381" s="57"/>
      <c r="AN1381" s="57"/>
    </row>
    <row r="1382" spans="37:40">
      <c r="AK1382" s="57"/>
      <c r="AL1382" s="57"/>
      <c r="AM1382" s="57"/>
      <c r="AN1382" s="57"/>
    </row>
    <row r="1383" spans="37:40">
      <c r="AK1383" s="57"/>
      <c r="AL1383" s="57"/>
      <c r="AM1383" s="57"/>
      <c r="AN1383" s="57"/>
    </row>
    <row r="1384" spans="37:40">
      <c r="AK1384" s="57"/>
      <c r="AL1384" s="57"/>
      <c r="AM1384" s="57"/>
      <c r="AN1384" s="57"/>
    </row>
    <row r="1385" spans="37:40">
      <c r="AK1385" s="57"/>
      <c r="AL1385" s="57"/>
      <c r="AM1385" s="57"/>
      <c r="AN1385" s="57"/>
    </row>
    <row r="1386" spans="37:40">
      <c r="AK1386" s="57"/>
      <c r="AL1386" s="57"/>
      <c r="AM1386" s="57"/>
      <c r="AN1386" s="57"/>
    </row>
    <row r="1387" spans="37:40">
      <c r="AK1387" s="57"/>
      <c r="AL1387" s="57"/>
      <c r="AM1387" s="57"/>
      <c r="AN1387" s="57"/>
    </row>
    <row r="1388" spans="37:40">
      <c r="AK1388" s="57"/>
      <c r="AL1388" s="57"/>
      <c r="AM1388" s="57"/>
      <c r="AN1388" s="57"/>
    </row>
    <row r="1389" spans="37:40">
      <c r="AK1389" s="57"/>
      <c r="AL1389" s="57"/>
      <c r="AM1389" s="57"/>
      <c r="AN1389" s="57"/>
    </row>
    <row r="1390" spans="37:40">
      <c r="AK1390" s="57"/>
      <c r="AL1390" s="57"/>
      <c r="AM1390" s="57"/>
      <c r="AN1390" s="57"/>
    </row>
    <row r="1391" spans="37:40">
      <c r="AK1391" s="57"/>
      <c r="AL1391" s="57"/>
      <c r="AM1391" s="57"/>
      <c r="AN1391" s="57"/>
    </row>
    <row r="1392" spans="37:40">
      <c r="AK1392" s="57"/>
      <c r="AL1392" s="57"/>
      <c r="AM1392" s="57"/>
      <c r="AN1392" s="57"/>
    </row>
    <row r="1393" spans="37:40">
      <c r="AK1393" s="57"/>
      <c r="AL1393" s="57"/>
      <c r="AM1393" s="57"/>
      <c r="AN1393" s="57"/>
    </row>
    <row r="1394" spans="37:40">
      <c r="AK1394" s="57"/>
      <c r="AL1394" s="57"/>
      <c r="AM1394" s="57"/>
      <c r="AN1394" s="57"/>
    </row>
    <row r="1395" spans="37:40">
      <c r="AK1395" s="57"/>
      <c r="AL1395" s="57"/>
      <c r="AM1395" s="57"/>
      <c r="AN1395" s="57"/>
    </row>
    <row r="1396" spans="37:40">
      <c r="AK1396" s="57"/>
      <c r="AL1396" s="57"/>
      <c r="AM1396" s="57"/>
      <c r="AN1396" s="57"/>
    </row>
    <row r="1397" spans="37:40">
      <c r="AK1397" s="57"/>
      <c r="AL1397" s="57"/>
      <c r="AM1397" s="57"/>
      <c r="AN1397" s="57"/>
    </row>
    <row r="1398" spans="37:40">
      <c r="AK1398" s="57"/>
      <c r="AL1398" s="57"/>
      <c r="AM1398" s="57"/>
      <c r="AN1398" s="57"/>
    </row>
    <row r="1399" spans="37:40">
      <c r="AK1399" s="57"/>
      <c r="AL1399" s="57"/>
      <c r="AM1399" s="57"/>
      <c r="AN1399" s="57"/>
    </row>
    <row r="1400" spans="37:40">
      <c r="AK1400" s="57"/>
      <c r="AL1400" s="57"/>
      <c r="AM1400" s="57"/>
      <c r="AN1400" s="57"/>
    </row>
    <row r="1401" spans="37:40">
      <c r="AK1401" s="57"/>
      <c r="AL1401" s="57"/>
      <c r="AM1401" s="57"/>
      <c r="AN1401" s="57"/>
    </row>
    <row r="1402" spans="37:40">
      <c r="AK1402" s="57"/>
      <c r="AL1402" s="57"/>
      <c r="AM1402" s="57"/>
      <c r="AN1402" s="57"/>
    </row>
    <row r="1403" spans="37:40">
      <c r="AK1403" s="57"/>
      <c r="AL1403" s="57"/>
      <c r="AM1403" s="57"/>
      <c r="AN1403" s="57"/>
    </row>
    <row r="1404" spans="37:40">
      <c r="AK1404" s="57"/>
      <c r="AL1404" s="57"/>
      <c r="AM1404" s="57"/>
      <c r="AN1404" s="57"/>
    </row>
    <row r="1405" spans="37:40">
      <c r="AK1405" s="57"/>
      <c r="AL1405" s="57"/>
      <c r="AM1405" s="57"/>
      <c r="AN1405" s="57"/>
    </row>
    <row r="1406" spans="37:40">
      <c r="AK1406" s="57"/>
      <c r="AL1406" s="57"/>
      <c r="AM1406" s="57"/>
      <c r="AN1406" s="57"/>
    </row>
    <row r="1407" spans="37:40">
      <c r="AK1407" s="57"/>
      <c r="AL1407" s="57"/>
      <c r="AM1407" s="57"/>
      <c r="AN1407" s="57"/>
    </row>
    <row r="1408" spans="37:40">
      <c r="AK1408" s="57"/>
      <c r="AL1408" s="57"/>
      <c r="AM1408" s="57"/>
      <c r="AN1408" s="57"/>
    </row>
    <row r="1409" spans="37:40">
      <c r="AK1409" s="57"/>
      <c r="AL1409" s="57"/>
      <c r="AM1409" s="57"/>
      <c r="AN1409" s="57"/>
    </row>
    <row r="1410" spans="37:40">
      <c r="AK1410" s="57"/>
      <c r="AL1410" s="57"/>
      <c r="AM1410" s="57"/>
      <c r="AN1410" s="57"/>
    </row>
    <row r="1411" spans="37:40">
      <c r="AK1411" s="57"/>
      <c r="AL1411" s="57"/>
      <c r="AM1411" s="57"/>
      <c r="AN1411" s="57"/>
    </row>
    <row r="1412" spans="37:40">
      <c r="AK1412" s="57"/>
      <c r="AL1412" s="57"/>
      <c r="AM1412" s="57"/>
      <c r="AN1412" s="57"/>
    </row>
    <row r="1413" spans="37:40">
      <c r="AK1413" s="57"/>
      <c r="AL1413" s="57"/>
      <c r="AM1413" s="57"/>
      <c r="AN1413" s="57"/>
    </row>
    <row r="1414" spans="37:40">
      <c r="AK1414" s="57"/>
      <c r="AL1414" s="57"/>
      <c r="AM1414" s="57"/>
      <c r="AN1414" s="57"/>
    </row>
    <row r="1415" spans="37:40">
      <c r="AK1415" s="57"/>
      <c r="AL1415" s="57"/>
      <c r="AM1415" s="57"/>
      <c r="AN1415" s="57"/>
    </row>
    <row r="1416" spans="37:40">
      <c r="AK1416" s="57"/>
      <c r="AL1416" s="57"/>
      <c r="AM1416" s="57"/>
      <c r="AN1416" s="57"/>
    </row>
    <row r="1417" spans="37:40">
      <c r="AK1417" s="57"/>
      <c r="AL1417" s="57"/>
      <c r="AM1417" s="57"/>
      <c r="AN1417" s="57"/>
    </row>
    <row r="1418" spans="37:40">
      <c r="AK1418" s="57"/>
      <c r="AL1418" s="57"/>
      <c r="AM1418" s="57"/>
      <c r="AN1418" s="57"/>
    </row>
    <row r="1419" spans="37:40">
      <c r="AK1419" s="57"/>
      <c r="AL1419" s="57"/>
      <c r="AM1419" s="57"/>
      <c r="AN1419" s="57"/>
    </row>
    <row r="1420" spans="37:40">
      <c r="AK1420" s="57"/>
      <c r="AL1420" s="57"/>
      <c r="AM1420" s="57"/>
      <c r="AN1420" s="57"/>
    </row>
    <row r="1421" spans="37:40">
      <c r="AK1421" s="57"/>
      <c r="AL1421" s="57"/>
      <c r="AM1421" s="57"/>
      <c r="AN1421" s="57"/>
    </row>
    <row r="1422" spans="37:40">
      <c r="AK1422" s="57"/>
      <c r="AL1422" s="57"/>
      <c r="AM1422" s="57"/>
      <c r="AN1422" s="57"/>
    </row>
    <row r="1423" spans="37:40">
      <c r="AK1423" s="57"/>
      <c r="AL1423" s="57"/>
      <c r="AM1423" s="57"/>
      <c r="AN1423" s="57"/>
    </row>
    <row r="1424" spans="37:40">
      <c r="AK1424" s="57"/>
      <c r="AL1424" s="57"/>
      <c r="AM1424" s="57"/>
      <c r="AN1424" s="57"/>
    </row>
    <row r="1425" spans="37:40">
      <c r="AK1425" s="57"/>
      <c r="AL1425" s="57"/>
      <c r="AM1425" s="57"/>
      <c r="AN1425" s="57"/>
    </row>
    <row r="1426" spans="37:40">
      <c r="AK1426" s="57"/>
      <c r="AL1426" s="57"/>
      <c r="AM1426" s="57"/>
      <c r="AN1426" s="57"/>
    </row>
    <row r="1427" spans="37:40">
      <c r="AK1427" s="57"/>
      <c r="AL1427" s="57"/>
      <c r="AM1427" s="57"/>
      <c r="AN1427" s="57"/>
    </row>
    <row r="1428" spans="37:40">
      <c r="AK1428" s="57"/>
      <c r="AL1428" s="57"/>
      <c r="AM1428" s="57"/>
      <c r="AN1428" s="57"/>
    </row>
    <row r="1429" spans="37:40">
      <c r="AK1429" s="57"/>
      <c r="AL1429" s="57"/>
      <c r="AM1429" s="57"/>
      <c r="AN1429" s="57"/>
    </row>
    <row r="1430" spans="37:40">
      <c r="AK1430" s="57"/>
      <c r="AL1430" s="57"/>
      <c r="AM1430" s="57"/>
      <c r="AN1430" s="57"/>
    </row>
    <row r="1431" spans="37:40">
      <c r="AK1431" s="57"/>
      <c r="AL1431" s="57"/>
      <c r="AM1431" s="57"/>
      <c r="AN1431" s="57"/>
    </row>
    <row r="1432" spans="37:40">
      <c r="AK1432" s="57"/>
      <c r="AL1432" s="57"/>
      <c r="AM1432" s="57"/>
      <c r="AN1432" s="57"/>
    </row>
    <row r="1433" spans="37:40">
      <c r="AK1433" s="57"/>
      <c r="AL1433" s="57"/>
      <c r="AM1433" s="57"/>
      <c r="AN1433" s="57"/>
    </row>
    <row r="1434" spans="37:40">
      <c r="AK1434" s="57"/>
      <c r="AL1434" s="57"/>
      <c r="AM1434" s="57"/>
      <c r="AN1434" s="57"/>
    </row>
    <row r="1435" spans="37:40">
      <c r="AK1435" s="57"/>
      <c r="AL1435" s="57"/>
      <c r="AM1435" s="57"/>
      <c r="AN1435" s="57"/>
    </row>
    <row r="1436" spans="37:40">
      <c r="AK1436" s="57"/>
      <c r="AL1436" s="57"/>
      <c r="AM1436" s="57"/>
      <c r="AN1436" s="57"/>
    </row>
    <row r="1437" spans="37:40">
      <c r="AK1437" s="57"/>
      <c r="AL1437" s="57"/>
      <c r="AM1437" s="57"/>
      <c r="AN1437" s="57"/>
    </row>
    <row r="1438" spans="37:40">
      <c r="AK1438" s="57"/>
      <c r="AL1438" s="57"/>
      <c r="AM1438" s="57"/>
      <c r="AN1438" s="57"/>
    </row>
    <row r="1439" spans="37:40">
      <c r="AK1439" s="57"/>
      <c r="AL1439" s="57"/>
      <c r="AM1439" s="57"/>
      <c r="AN1439" s="57"/>
    </row>
    <row r="1440" spans="37:40">
      <c r="AK1440" s="57"/>
      <c r="AL1440" s="57"/>
      <c r="AM1440" s="57"/>
      <c r="AN1440" s="57"/>
    </row>
    <row r="1441" spans="37:40">
      <c r="AK1441" s="57"/>
      <c r="AL1441" s="57"/>
      <c r="AM1441" s="57"/>
      <c r="AN1441" s="57"/>
    </row>
    <row r="1442" spans="37:40">
      <c r="AK1442" s="57"/>
      <c r="AL1442" s="57"/>
      <c r="AM1442" s="57"/>
      <c r="AN1442" s="57"/>
    </row>
    <row r="1443" spans="37:40">
      <c r="AK1443" s="57"/>
      <c r="AL1443" s="57"/>
      <c r="AM1443" s="57"/>
      <c r="AN1443" s="57"/>
    </row>
    <row r="1444" spans="37:40">
      <c r="AK1444" s="57"/>
      <c r="AL1444" s="57"/>
      <c r="AM1444" s="57"/>
      <c r="AN1444" s="57"/>
    </row>
    <row r="1445" spans="37:40">
      <c r="AK1445" s="57"/>
      <c r="AL1445" s="57"/>
      <c r="AM1445" s="57"/>
      <c r="AN1445" s="57"/>
    </row>
    <row r="1446" spans="37:40">
      <c r="AK1446" s="57"/>
      <c r="AL1446" s="57"/>
      <c r="AM1446" s="57"/>
      <c r="AN1446" s="57"/>
    </row>
    <row r="1447" spans="37:40">
      <c r="AK1447" s="57"/>
      <c r="AL1447" s="57"/>
      <c r="AM1447" s="57"/>
      <c r="AN1447" s="57"/>
    </row>
    <row r="1448" spans="37:40">
      <c r="AK1448" s="57"/>
      <c r="AL1448" s="57"/>
      <c r="AM1448" s="57"/>
      <c r="AN1448" s="57"/>
    </row>
    <row r="1449" spans="37:40">
      <c r="AK1449" s="57"/>
      <c r="AL1449" s="57"/>
      <c r="AM1449" s="57"/>
      <c r="AN1449" s="57"/>
    </row>
    <row r="1450" spans="37:40">
      <c r="AK1450" s="57"/>
      <c r="AL1450" s="57"/>
      <c r="AM1450" s="57"/>
      <c r="AN1450" s="57"/>
    </row>
    <row r="1451" spans="37:40">
      <c r="AK1451" s="57"/>
      <c r="AL1451" s="57"/>
      <c r="AM1451" s="57"/>
      <c r="AN1451" s="57"/>
    </row>
    <row r="1452" spans="37:40">
      <c r="AK1452" s="57"/>
      <c r="AL1452" s="57"/>
      <c r="AM1452" s="57"/>
      <c r="AN1452" s="57"/>
    </row>
    <row r="1453" spans="37:40">
      <c r="AK1453" s="57"/>
      <c r="AL1453" s="57"/>
      <c r="AM1453" s="57"/>
      <c r="AN1453" s="57"/>
    </row>
    <row r="1454" spans="37:40">
      <c r="AK1454" s="57"/>
      <c r="AL1454" s="57"/>
      <c r="AM1454" s="57"/>
      <c r="AN1454" s="57"/>
    </row>
    <row r="1455" spans="37:40">
      <c r="AK1455" s="57"/>
      <c r="AL1455" s="57"/>
      <c r="AM1455" s="57"/>
      <c r="AN1455" s="57"/>
    </row>
    <row r="1456" spans="37:40">
      <c r="AK1456" s="57"/>
      <c r="AL1456" s="57"/>
      <c r="AM1456" s="57"/>
      <c r="AN1456" s="57"/>
    </row>
    <row r="1457" spans="37:40">
      <c r="AK1457" s="57"/>
      <c r="AL1457" s="57"/>
      <c r="AM1457" s="57"/>
      <c r="AN1457" s="57"/>
    </row>
    <row r="1458" spans="37:40">
      <c r="AK1458" s="57"/>
      <c r="AL1458" s="57"/>
      <c r="AM1458" s="57"/>
      <c r="AN1458" s="57"/>
    </row>
    <row r="1459" spans="37:40">
      <c r="AK1459" s="57"/>
      <c r="AL1459" s="57"/>
      <c r="AM1459" s="57"/>
      <c r="AN1459" s="57"/>
    </row>
    <row r="1460" spans="37:40">
      <c r="AK1460" s="57"/>
      <c r="AL1460" s="57"/>
      <c r="AM1460" s="57"/>
      <c r="AN1460" s="57"/>
    </row>
    <row r="1461" spans="37:40">
      <c r="AK1461" s="57"/>
      <c r="AL1461" s="57"/>
      <c r="AM1461" s="57"/>
      <c r="AN1461" s="57"/>
    </row>
    <row r="1462" spans="37:40">
      <c r="AK1462" s="57"/>
      <c r="AL1462" s="57"/>
      <c r="AM1462" s="57"/>
      <c r="AN1462" s="57"/>
    </row>
    <row r="1463" spans="37:40">
      <c r="AK1463" s="57"/>
      <c r="AL1463" s="57"/>
      <c r="AM1463" s="57"/>
      <c r="AN1463" s="57"/>
    </row>
    <row r="1464" spans="37:40">
      <c r="AK1464" s="57"/>
      <c r="AL1464" s="57"/>
      <c r="AM1464" s="57"/>
      <c r="AN1464" s="57"/>
    </row>
    <row r="1465" spans="37:40">
      <c r="AK1465" s="57"/>
      <c r="AL1465" s="57"/>
      <c r="AM1465" s="57"/>
      <c r="AN1465" s="57"/>
    </row>
    <row r="1466" spans="37:40">
      <c r="AK1466" s="57"/>
      <c r="AL1466" s="57"/>
      <c r="AM1466" s="57"/>
      <c r="AN1466" s="57"/>
    </row>
    <row r="1467" spans="37:40">
      <c r="AK1467" s="57"/>
      <c r="AL1467" s="57"/>
      <c r="AM1467" s="57"/>
      <c r="AN1467" s="57"/>
    </row>
    <row r="1468" spans="37:40">
      <c r="AK1468" s="57"/>
      <c r="AL1468" s="57"/>
      <c r="AM1468" s="57"/>
      <c r="AN1468" s="57"/>
    </row>
    <row r="1469" spans="37:40">
      <c r="AK1469" s="57"/>
      <c r="AL1469" s="57"/>
      <c r="AM1469" s="57"/>
      <c r="AN1469" s="57"/>
    </row>
    <row r="1470" spans="37:40">
      <c r="AK1470" s="57"/>
      <c r="AL1470" s="57"/>
      <c r="AM1470" s="57"/>
      <c r="AN1470" s="57"/>
    </row>
    <row r="1471" spans="37:40">
      <c r="AK1471" s="57"/>
      <c r="AL1471" s="57"/>
      <c r="AM1471" s="57"/>
      <c r="AN1471" s="57"/>
    </row>
    <row r="1472" spans="37:40">
      <c r="AK1472" s="57"/>
      <c r="AL1472" s="57"/>
      <c r="AM1472" s="57"/>
      <c r="AN1472" s="57"/>
    </row>
    <row r="1473" spans="37:40">
      <c r="AK1473" s="57"/>
      <c r="AL1473" s="57"/>
      <c r="AM1473" s="57"/>
      <c r="AN1473" s="57"/>
    </row>
    <row r="1474" spans="37:40">
      <c r="AK1474" s="57"/>
      <c r="AL1474" s="57"/>
      <c r="AM1474" s="57"/>
      <c r="AN1474" s="57"/>
    </row>
    <row r="1475" spans="37:40">
      <c r="AK1475" s="57"/>
      <c r="AL1475" s="57"/>
      <c r="AM1475" s="57"/>
      <c r="AN1475" s="57"/>
    </row>
    <row r="1476" spans="37:40">
      <c r="AK1476" s="57"/>
      <c r="AL1476" s="57"/>
      <c r="AM1476" s="57"/>
      <c r="AN1476" s="57"/>
    </row>
    <row r="1477" spans="37:40">
      <c r="AK1477" s="57"/>
      <c r="AL1477" s="57"/>
      <c r="AM1477" s="57"/>
      <c r="AN1477" s="57"/>
    </row>
    <row r="1478" spans="37:40">
      <c r="AK1478" s="57"/>
      <c r="AL1478" s="57"/>
      <c r="AM1478" s="57"/>
      <c r="AN1478" s="57"/>
    </row>
    <row r="1479" spans="37:40">
      <c r="AK1479" s="57"/>
      <c r="AL1479" s="57"/>
      <c r="AM1479" s="57"/>
      <c r="AN1479" s="57"/>
    </row>
    <row r="1480" spans="37:40">
      <c r="AK1480" s="57"/>
      <c r="AL1480" s="57"/>
      <c r="AM1480" s="57"/>
      <c r="AN1480" s="57"/>
    </row>
    <row r="1481" spans="37:40">
      <c r="AK1481" s="57"/>
      <c r="AL1481" s="57"/>
      <c r="AM1481" s="57"/>
      <c r="AN1481" s="57"/>
    </row>
    <row r="1482" spans="37:40">
      <c r="AK1482" s="57"/>
      <c r="AL1482" s="57"/>
      <c r="AM1482" s="57"/>
      <c r="AN1482" s="57"/>
    </row>
    <row r="1483" spans="37:40">
      <c r="AK1483" s="57"/>
      <c r="AL1483" s="57"/>
      <c r="AM1483" s="57"/>
      <c r="AN1483" s="57"/>
    </row>
    <row r="1484" spans="37:40">
      <c r="AK1484" s="57"/>
      <c r="AL1484" s="57"/>
      <c r="AM1484" s="57"/>
      <c r="AN1484" s="57"/>
    </row>
    <row r="1485" spans="37:40">
      <c r="AK1485" s="57"/>
      <c r="AL1485" s="57"/>
      <c r="AM1485" s="57"/>
      <c r="AN1485" s="57"/>
    </row>
    <row r="1486" spans="37:40">
      <c r="AK1486" s="57"/>
      <c r="AL1486" s="57"/>
      <c r="AM1486" s="57"/>
      <c r="AN1486" s="57"/>
    </row>
    <row r="1487" spans="37:40">
      <c r="AK1487" s="57"/>
      <c r="AL1487" s="57"/>
      <c r="AM1487" s="57"/>
      <c r="AN1487" s="57"/>
    </row>
    <row r="1488" spans="37:40">
      <c r="AK1488" s="57"/>
      <c r="AL1488" s="57"/>
      <c r="AM1488" s="57"/>
      <c r="AN1488" s="57"/>
    </row>
    <row r="1489" spans="37:40">
      <c r="AK1489" s="57"/>
      <c r="AL1489" s="57"/>
      <c r="AM1489" s="57"/>
      <c r="AN1489" s="57"/>
    </row>
    <row r="1490" spans="37:40">
      <c r="AK1490" s="57"/>
      <c r="AL1490" s="57"/>
      <c r="AM1490" s="57"/>
      <c r="AN1490" s="57"/>
    </row>
    <row r="1491" spans="37:40">
      <c r="AK1491" s="57"/>
      <c r="AL1491" s="57"/>
      <c r="AM1491" s="57"/>
      <c r="AN1491" s="57"/>
    </row>
    <row r="1492" spans="37:40">
      <c r="AK1492" s="57"/>
      <c r="AL1492" s="57"/>
      <c r="AM1492" s="57"/>
      <c r="AN1492" s="57"/>
    </row>
    <row r="1493" spans="37:40">
      <c r="AK1493" s="57"/>
      <c r="AL1493" s="57"/>
      <c r="AM1493" s="57"/>
      <c r="AN1493" s="57"/>
    </row>
    <row r="1494" spans="37:40">
      <c r="AK1494" s="57"/>
      <c r="AL1494" s="57"/>
      <c r="AM1494" s="57"/>
      <c r="AN1494" s="57"/>
    </row>
    <row r="1495" spans="37:40">
      <c r="AK1495" s="57"/>
      <c r="AL1495" s="57"/>
      <c r="AM1495" s="57"/>
      <c r="AN1495" s="57"/>
    </row>
    <row r="1496" spans="37:40">
      <c r="AK1496" s="57"/>
      <c r="AL1496" s="57"/>
      <c r="AM1496" s="57"/>
      <c r="AN1496" s="57"/>
    </row>
    <row r="1497" spans="37:40">
      <c r="AK1497" s="57"/>
      <c r="AL1497" s="57"/>
      <c r="AM1497" s="57"/>
      <c r="AN1497" s="57"/>
    </row>
    <row r="1498" spans="37:40">
      <c r="AK1498" s="57"/>
      <c r="AL1498" s="57"/>
      <c r="AM1498" s="57"/>
      <c r="AN1498" s="57"/>
    </row>
    <row r="1499" spans="37:40">
      <c r="AK1499" s="57"/>
      <c r="AL1499" s="57"/>
      <c r="AM1499" s="57"/>
      <c r="AN1499" s="57"/>
    </row>
    <row r="1500" spans="37:40">
      <c r="AK1500" s="57"/>
      <c r="AL1500" s="57"/>
      <c r="AM1500" s="57"/>
      <c r="AN1500" s="57"/>
    </row>
    <row r="1501" spans="37:40">
      <c r="AK1501" s="57"/>
      <c r="AL1501" s="57"/>
      <c r="AM1501" s="57"/>
      <c r="AN1501" s="57"/>
    </row>
    <row r="1502" spans="37:40">
      <c r="AK1502" s="57"/>
      <c r="AL1502" s="57"/>
      <c r="AM1502" s="57"/>
      <c r="AN1502" s="57"/>
    </row>
    <row r="1503" spans="37:40">
      <c r="AK1503" s="57"/>
      <c r="AL1503" s="57"/>
      <c r="AM1503" s="57"/>
      <c r="AN1503" s="57"/>
    </row>
    <row r="1504" spans="37:40">
      <c r="AK1504" s="57"/>
      <c r="AL1504" s="57"/>
      <c r="AM1504" s="57"/>
      <c r="AN1504" s="57"/>
    </row>
    <row r="1505" spans="37:40">
      <c r="AK1505" s="57"/>
      <c r="AL1505" s="57"/>
      <c r="AM1505" s="57"/>
      <c r="AN1505" s="57"/>
    </row>
    <row r="1506" spans="37:40">
      <c r="AK1506" s="57"/>
      <c r="AL1506" s="57"/>
      <c r="AM1506" s="57"/>
      <c r="AN1506" s="57"/>
    </row>
    <row r="1507" spans="37:40">
      <c r="AK1507" s="57"/>
      <c r="AL1507" s="57"/>
      <c r="AM1507" s="57"/>
      <c r="AN1507" s="57"/>
    </row>
    <row r="1508" spans="37:40">
      <c r="AK1508" s="57"/>
      <c r="AL1508" s="57"/>
      <c r="AM1508" s="57"/>
      <c r="AN1508" s="57"/>
    </row>
    <row r="1509" spans="37:40">
      <c r="AK1509" s="57"/>
      <c r="AL1509" s="57"/>
      <c r="AM1509" s="57"/>
      <c r="AN1509" s="57"/>
    </row>
    <row r="1510" spans="37:40">
      <c r="AK1510" s="57"/>
      <c r="AL1510" s="57"/>
      <c r="AM1510" s="57"/>
      <c r="AN1510" s="57"/>
    </row>
    <row r="1511" spans="37:40">
      <c r="AK1511" s="57"/>
      <c r="AL1511" s="57"/>
      <c r="AM1511" s="57"/>
      <c r="AN1511" s="57"/>
    </row>
    <row r="1512" spans="37:40">
      <c r="AK1512" s="57"/>
      <c r="AL1512" s="57"/>
      <c r="AM1512" s="57"/>
      <c r="AN1512" s="57"/>
    </row>
    <row r="1513" spans="37:40">
      <c r="AK1513" s="57"/>
      <c r="AL1513" s="57"/>
      <c r="AM1513" s="57"/>
      <c r="AN1513" s="57"/>
    </row>
    <row r="1514" spans="37:40">
      <c r="AK1514" s="57"/>
      <c r="AL1514" s="57"/>
      <c r="AM1514" s="57"/>
      <c r="AN1514" s="57"/>
    </row>
    <row r="1515" spans="37:40">
      <c r="AK1515" s="57"/>
      <c r="AL1515" s="57"/>
      <c r="AM1515" s="57"/>
      <c r="AN1515" s="57"/>
    </row>
    <row r="1516" spans="37:40">
      <c r="AK1516" s="57"/>
      <c r="AL1516" s="57"/>
      <c r="AM1516" s="57"/>
      <c r="AN1516" s="57"/>
    </row>
    <row r="1517" spans="37:40">
      <c r="AK1517" s="57"/>
      <c r="AL1517" s="57"/>
      <c r="AM1517" s="57"/>
      <c r="AN1517" s="57"/>
    </row>
    <row r="1518" spans="37:40">
      <c r="AK1518" s="57"/>
      <c r="AL1518" s="57"/>
      <c r="AM1518" s="57"/>
      <c r="AN1518" s="57"/>
    </row>
    <row r="1519" spans="37:40">
      <c r="AK1519" s="57"/>
      <c r="AL1519" s="57"/>
      <c r="AM1519" s="57"/>
      <c r="AN1519" s="57"/>
    </row>
    <row r="1520" spans="37:40">
      <c r="AK1520" s="57"/>
      <c r="AL1520" s="57"/>
      <c r="AM1520" s="57"/>
      <c r="AN1520" s="57"/>
    </row>
    <row r="1521" spans="37:40">
      <c r="AK1521" s="57"/>
      <c r="AL1521" s="57"/>
      <c r="AM1521" s="57"/>
      <c r="AN1521" s="57"/>
    </row>
    <row r="1522" spans="37:40">
      <c r="AK1522" s="57"/>
      <c r="AL1522" s="57"/>
      <c r="AM1522" s="57"/>
      <c r="AN1522" s="57"/>
    </row>
    <row r="1523" spans="37:40">
      <c r="AK1523" s="57"/>
      <c r="AL1523" s="57"/>
      <c r="AM1523" s="57"/>
      <c r="AN1523" s="57"/>
    </row>
    <row r="1524" spans="37:40">
      <c r="AK1524" s="57"/>
      <c r="AL1524" s="57"/>
      <c r="AM1524" s="57"/>
      <c r="AN1524" s="57"/>
    </row>
    <row r="1525" spans="37:40">
      <c r="AK1525" s="57"/>
      <c r="AL1525" s="57"/>
      <c r="AM1525" s="57"/>
      <c r="AN1525" s="57"/>
    </row>
    <row r="1526" spans="37:40">
      <c r="AK1526" s="57"/>
      <c r="AL1526" s="57"/>
      <c r="AM1526" s="57"/>
      <c r="AN1526" s="57"/>
    </row>
    <row r="1527" spans="37:40">
      <c r="AK1527" s="57"/>
      <c r="AL1527" s="57"/>
      <c r="AM1527" s="57"/>
      <c r="AN1527" s="57"/>
    </row>
    <row r="1528" spans="37:40">
      <c r="AK1528" s="57"/>
      <c r="AL1528" s="57"/>
      <c r="AM1528" s="57"/>
      <c r="AN1528" s="57"/>
    </row>
    <row r="1529" spans="37:40">
      <c r="AK1529" s="57"/>
      <c r="AL1529" s="57"/>
      <c r="AM1529" s="57"/>
      <c r="AN1529" s="57"/>
    </row>
    <row r="1530" spans="37:40">
      <c r="AK1530" s="57"/>
      <c r="AL1530" s="57"/>
      <c r="AM1530" s="57"/>
      <c r="AN1530" s="57"/>
    </row>
    <row r="1531" spans="37:40">
      <c r="AK1531" s="57"/>
      <c r="AL1531" s="57"/>
      <c r="AM1531" s="57"/>
      <c r="AN1531" s="57"/>
    </row>
    <row r="1532" spans="37:40">
      <c r="AK1532" s="57"/>
      <c r="AL1532" s="57"/>
      <c r="AM1532" s="57"/>
      <c r="AN1532" s="57"/>
    </row>
    <row r="1533" spans="37:40">
      <c r="AK1533" s="57"/>
      <c r="AL1533" s="57"/>
      <c r="AM1533" s="57"/>
      <c r="AN1533" s="57"/>
    </row>
    <row r="1534" spans="37:40">
      <c r="AK1534" s="57"/>
      <c r="AL1534" s="57"/>
      <c r="AM1534" s="57"/>
      <c r="AN1534" s="57"/>
    </row>
    <row r="1535" spans="37:40">
      <c r="AK1535" s="57"/>
      <c r="AL1535" s="57"/>
      <c r="AM1535" s="57"/>
      <c r="AN1535" s="57"/>
    </row>
    <row r="1536" spans="37:40">
      <c r="AK1536" s="57"/>
      <c r="AL1536" s="57"/>
      <c r="AM1536" s="57"/>
      <c r="AN1536" s="57"/>
    </row>
    <row r="1537" spans="37:40">
      <c r="AK1537" s="57"/>
      <c r="AL1537" s="57"/>
      <c r="AM1537" s="57"/>
      <c r="AN1537" s="57"/>
    </row>
    <row r="1538" spans="37:40">
      <c r="AK1538" s="57"/>
      <c r="AL1538" s="57"/>
      <c r="AM1538" s="57"/>
      <c r="AN1538" s="57"/>
    </row>
    <row r="1539" spans="37:40">
      <c r="AK1539" s="57"/>
      <c r="AL1539" s="57"/>
      <c r="AM1539" s="57"/>
      <c r="AN1539" s="57"/>
    </row>
    <row r="1540" spans="37:40">
      <c r="AK1540" s="57"/>
      <c r="AL1540" s="57"/>
      <c r="AM1540" s="57"/>
      <c r="AN1540" s="57"/>
    </row>
    <row r="1541" spans="37:40">
      <c r="AK1541" s="57"/>
      <c r="AL1541" s="57"/>
      <c r="AM1541" s="57"/>
      <c r="AN1541" s="57"/>
    </row>
    <row r="1542" spans="37:40">
      <c r="AK1542" s="57"/>
      <c r="AL1542" s="57"/>
      <c r="AM1542" s="57"/>
      <c r="AN1542" s="57"/>
    </row>
    <row r="1543" spans="37:40">
      <c r="AK1543" s="57"/>
      <c r="AL1543" s="57"/>
      <c r="AM1543" s="57"/>
      <c r="AN1543" s="57"/>
    </row>
    <row r="1544" spans="37:40">
      <c r="AK1544" s="57"/>
      <c r="AL1544" s="57"/>
      <c r="AM1544" s="57"/>
      <c r="AN1544" s="57"/>
    </row>
    <row r="1545" spans="37:40">
      <c r="AK1545" s="57"/>
      <c r="AL1545" s="57"/>
      <c r="AM1545" s="57"/>
      <c r="AN1545" s="57"/>
    </row>
    <row r="1546" spans="37:40">
      <c r="AK1546" s="57"/>
      <c r="AL1546" s="57"/>
      <c r="AM1546" s="57"/>
      <c r="AN1546" s="57"/>
    </row>
    <row r="1547" spans="37:40">
      <c r="AK1547" s="57"/>
      <c r="AL1547" s="57"/>
      <c r="AM1547" s="57"/>
      <c r="AN1547" s="57"/>
    </row>
    <row r="1548" spans="37:40">
      <c r="AK1548" s="57"/>
      <c r="AL1548" s="57"/>
      <c r="AM1548" s="57"/>
      <c r="AN1548" s="57"/>
    </row>
    <row r="1549" spans="37:40">
      <c r="AK1549" s="57"/>
      <c r="AL1549" s="57"/>
      <c r="AM1549" s="57"/>
      <c r="AN1549" s="57"/>
    </row>
    <row r="1550" spans="37:40">
      <c r="AK1550" s="57"/>
      <c r="AL1550" s="57"/>
      <c r="AM1550" s="57"/>
      <c r="AN1550" s="57"/>
    </row>
    <row r="1551" spans="37:40">
      <c r="AK1551" s="57"/>
      <c r="AL1551" s="57"/>
      <c r="AM1551" s="57"/>
      <c r="AN1551" s="57"/>
    </row>
    <row r="1552" spans="37:40">
      <c r="AK1552" s="57"/>
      <c r="AL1552" s="57"/>
      <c r="AM1552" s="57"/>
      <c r="AN1552" s="57"/>
    </row>
    <row r="1553" spans="37:40">
      <c r="AK1553" s="57"/>
      <c r="AL1553" s="57"/>
      <c r="AM1553" s="57"/>
      <c r="AN1553" s="57"/>
    </row>
    <row r="1554" spans="37:40">
      <c r="AK1554" s="57"/>
      <c r="AL1554" s="57"/>
      <c r="AM1554" s="57"/>
      <c r="AN1554" s="57"/>
    </row>
    <row r="1555" spans="37:40">
      <c r="AK1555" s="57"/>
      <c r="AL1555" s="57"/>
      <c r="AM1555" s="57"/>
      <c r="AN1555" s="57"/>
    </row>
    <row r="1556" spans="37:40">
      <c r="AK1556" s="57"/>
      <c r="AL1556" s="57"/>
      <c r="AM1556" s="57"/>
      <c r="AN1556" s="57"/>
    </row>
    <row r="1557" spans="37:40">
      <c r="AK1557" s="57"/>
      <c r="AL1557" s="57"/>
      <c r="AM1557" s="57"/>
      <c r="AN1557" s="57"/>
    </row>
    <row r="1558" spans="37:40">
      <c r="AK1558" s="57"/>
      <c r="AL1558" s="57"/>
      <c r="AM1558" s="57"/>
      <c r="AN1558" s="57"/>
    </row>
    <row r="1559" spans="37:40">
      <c r="AK1559" s="57"/>
      <c r="AL1559" s="57"/>
      <c r="AM1559" s="57"/>
      <c r="AN1559" s="57"/>
    </row>
    <row r="1560" spans="37:40">
      <c r="AK1560" s="57"/>
      <c r="AL1560" s="57"/>
      <c r="AM1560" s="57"/>
      <c r="AN1560" s="57"/>
    </row>
    <row r="1561" spans="37:40">
      <c r="AK1561" s="57"/>
      <c r="AL1561" s="57"/>
      <c r="AM1561" s="57"/>
      <c r="AN1561" s="57"/>
    </row>
    <row r="1562" spans="37:40">
      <c r="AK1562" s="57"/>
      <c r="AL1562" s="57"/>
      <c r="AM1562" s="57"/>
      <c r="AN1562" s="57"/>
    </row>
    <row r="1563" spans="37:40">
      <c r="AK1563" s="57"/>
      <c r="AL1563" s="57"/>
      <c r="AM1563" s="57"/>
      <c r="AN1563" s="57"/>
    </row>
    <row r="1564" spans="37:40">
      <c r="AK1564" s="57"/>
      <c r="AL1564" s="57"/>
      <c r="AM1564" s="57"/>
      <c r="AN1564" s="57"/>
    </row>
    <row r="1565" spans="37:40">
      <c r="AK1565" s="57"/>
      <c r="AL1565" s="57"/>
      <c r="AM1565" s="57"/>
      <c r="AN1565" s="57"/>
    </row>
    <row r="1566" spans="37:40">
      <c r="AK1566" s="57"/>
      <c r="AL1566" s="57"/>
      <c r="AM1566" s="57"/>
      <c r="AN1566" s="57"/>
    </row>
    <row r="1567" spans="37:40">
      <c r="AK1567" s="57"/>
      <c r="AL1567" s="57"/>
      <c r="AM1567" s="57"/>
      <c r="AN1567" s="57"/>
    </row>
    <row r="1568" spans="37:40">
      <c r="AK1568" s="57"/>
      <c r="AL1568" s="57"/>
      <c r="AM1568" s="57"/>
      <c r="AN1568" s="57"/>
    </row>
    <row r="1569" spans="37:40">
      <c r="AK1569" s="57"/>
      <c r="AL1569" s="57"/>
      <c r="AM1569" s="57"/>
      <c r="AN1569" s="57"/>
    </row>
    <row r="1570" spans="37:40">
      <c r="AK1570" s="57"/>
      <c r="AL1570" s="57"/>
      <c r="AM1570" s="57"/>
      <c r="AN1570" s="57"/>
    </row>
    <row r="1571" spans="37:40">
      <c r="AK1571" s="57"/>
      <c r="AL1571" s="57"/>
      <c r="AM1571" s="57"/>
      <c r="AN1571" s="57"/>
    </row>
    <row r="1572" spans="37:40">
      <c r="AK1572" s="57"/>
      <c r="AL1572" s="57"/>
      <c r="AM1572" s="57"/>
      <c r="AN1572" s="57"/>
    </row>
    <row r="1573" spans="37:40">
      <c r="AK1573" s="57"/>
      <c r="AL1573" s="57"/>
      <c r="AM1573" s="57"/>
      <c r="AN1573" s="57"/>
    </row>
    <row r="1574" spans="37:40">
      <c r="AK1574" s="57"/>
      <c r="AL1574" s="57"/>
      <c r="AM1574" s="57"/>
      <c r="AN1574" s="57"/>
    </row>
    <row r="1575" spans="37:40">
      <c r="AK1575" s="57"/>
      <c r="AL1575" s="57"/>
      <c r="AM1575" s="57"/>
      <c r="AN1575" s="57"/>
    </row>
    <row r="1576" spans="37:40">
      <c r="AK1576" s="57"/>
      <c r="AL1576" s="57"/>
      <c r="AM1576" s="57"/>
      <c r="AN1576" s="57"/>
    </row>
    <row r="1577" spans="37:40">
      <c r="AK1577" s="57"/>
      <c r="AL1577" s="57"/>
      <c r="AM1577" s="57"/>
      <c r="AN1577" s="57"/>
    </row>
    <row r="1578" spans="37:40">
      <c r="AK1578" s="57"/>
      <c r="AL1578" s="57"/>
      <c r="AM1578" s="57"/>
      <c r="AN1578" s="57"/>
    </row>
    <row r="1579" spans="37:40">
      <c r="AK1579" s="57"/>
      <c r="AL1579" s="57"/>
      <c r="AM1579" s="57"/>
      <c r="AN1579" s="57"/>
    </row>
    <row r="1580" spans="37:40">
      <c r="AK1580" s="57"/>
      <c r="AL1580" s="57"/>
      <c r="AM1580" s="57"/>
      <c r="AN1580" s="57"/>
    </row>
    <row r="1581" spans="37:40">
      <c r="AK1581" s="57"/>
      <c r="AL1581" s="57"/>
      <c r="AM1581" s="57"/>
      <c r="AN1581" s="57"/>
    </row>
    <row r="1582" spans="37:40">
      <c r="AK1582" s="57"/>
      <c r="AL1582" s="57"/>
      <c r="AM1582" s="57"/>
      <c r="AN1582" s="57"/>
    </row>
    <row r="1583" spans="37:40">
      <c r="AK1583" s="57"/>
      <c r="AL1583" s="57"/>
      <c r="AM1583" s="57"/>
      <c r="AN1583" s="57"/>
    </row>
    <row r="1584" spans="37:40">
      <c r="AK1584" s="57"/>
      <c r="AL1584" s="57"/>
      <c r="AM1584" s="57"/>
      <c r="AN1584" s="57"/>
    </row>
    <row r="1585" spans="37:40">
      <c r="AK1585" s="57"/>
      <c r="AL1585" s="57"/>
      <c r="AM1585" s="57"/>
      <c r="AN1585" s="57"/>
    </row>
    <row r="1586" spans="37:40">
      <c r="AK1586" s="57"/>
      <c r="AL1586" s="57"/>
      <c r="AM1586" s="57"/>
      <c r="AN1586" s="57"/>
    </row>
    <row r="1587" spans="37:40">
      <c r="AK1587" s="57"/>
      <c r="AL1587" s="57"/>
      <c r="AM1587" s="57"/>
      <c r="AN1587" s="57"/>
    </row>
    <row r="1588" spans="37:40">
      <c r="AK1588" s="57"/>
      <c r="AL1588" s="57"/>
      <c r="AM1588" s="57"/>
      <c r="AN1588" s="57"/>
    </row>
    <row r="1589" spans="37:40">
      <c r="AK1589" s="57"/>
      <c r="AL1589" s="57"/>
      <c r="AM1589" s="57"/>
      <c r="AN1589" s="57"/>
    </row>
    <row r="1590" spans="37:40">
      <c r="AK1590" s="57"/>
      <c r="AL1590" s="57"/>
      <c r="AM1590" s="57"/>
      <c r="AN1590" s="57"/>
    </row>
    <row r="1591" spans="37:40">
      <c r="AK1591" s="57"/>
      <c r="AL1591" s="57"/>
      <c r="AM1591" s="57"/>
      <c r="AN1591" s="57"/>
    </row>
    <row r="1592" spans="37:40">
      <c r="AK1592" s="57"/>
      <c r="AL1592" s="57"/>
      <c r="AM1592" s="57"/>
      <c r="AN1592" s="57"/>
    </row>
    <row r="1593" spans="37:40">
      <c r="AK1593" s="57"/>
      <c r="AL1593" s="57"/>
      <c r="AM1593" s="57"/>
      <c r="AN1593" s="57"/>
    </row>
    <row r="1594" spans="37:40">
      <c r="AK1594" s="57"/>
      <c r="AL1594" s="57"/>
      <c r="AM1594" s="57"/>
      <c r="AN1594" s="57"/>
    </row>
    <row r="1595" spans="37:40">
      <c r="AK1595" s="57"/>
      <c r="AL1595" s="57"/>
      <c r="AM1595" s="57"/>
      <c r="AN1595" s="57"/>
    </row>
    <row r="1596" spans="37:40">
      <c r="AK1596" s="57"/>
      <c r="AL1596" s="57"/>
      <c r="AM1596" s="57"/>
      <c r="AN1596" s="57"/>
    </row>
    <row r="1597" spans="37:40">
      <c r="AK1597" s="57"/>
      <c r="AL1597" s="57"/>
      <c r="AM1597" s="57"/>
      <c r="AN1597" s="57"/>
    </row>
    <row r="1598" spans="37:40">
      <c r="AK1598" s="57"/>
      <c r="AL1598" s="57"/>
      <c r="AM1598" s="57"/>
      <c r="AN1598" s="57"/>
    </row>
    <row r="1599" spans="37:40">
      <c r="AK1599" s="57"/>
      <c r="AL1599" s="57"/>
      <c r="AM1599" s="57"/>
      <c r="AN1599" s="57"/>
    </row>
    <row r="1600" spans="37:40">
      <c r="AK1600" s="57"/>
      <c r="AL1600" s="57"/>
      <c r="AM1600" s="57"/>
      <c r="AN1600" s="57"/>
    </row>
    <row r="1601" spans="37:40">
      <c r="AK1601" s="57"/>
      <c r="AL1601" s="57"/>
      <c r="AM1601" s="57"/>
      <c r="AN1601" s="57"/>
    </row>
    <row r="1602" spans="37:40">
      <c r="AK1602" s="57"/>
      <c r="AL1602" s="57"/>
      <c r="AM1602" s="57"/>
      <c r="AN1602" s="57"/>
    </row>
    <row r="1603" spans="37:40">
      <c r="AK1603" s="57"/>
      <c r="AL1603" s="57"/>
      <c r="AM1603" s="57"/>
      <c r="AN1603" s="57"/>
    </row>
    <row r="1604" spans="37:40">
      <c r="AK1604" s="57"/>
      <c r="AL1604" s="57"/>
      <c r="AM1604" s="57"/>
      <c r="AN1604" s="57"/>
    </row>
    <row r="1605" spans="37:40">
      <c r="AK1605" s="57"/>
      <c r="AL1605" s="57"/>
      <c r="AM1605" s="57"/>
      <c r="AN1605" s="57"/>
    </row>
    <row r="1606" spans="37:40">
      <c r="AK1606" s="57"/>
      <c r="AL1606" s="57"/>
      <c r="AM1606" s="57"/>
      <c r="AN1606" s="57"/>
    </row>
    <row r="1607" spans="37:40">
      <c r="AK1607" s="57"/>
      <c r="AL1607" s="57"/>
      <c r="AM1607" s="57"/>
      <c r="AN1607" s="57"/>
    </row>
    <row r="1608" spans="37:40">
      <c r="AK1608" s="57"/>
      <c r="AL1608" s="57"/>
      <c r="AM1608" s="57"/>
      <c r="AN1608" s="57"/>
    </row>
    <row r="1609" spans="37:40">
      <c r="AK1609" s="57"/>
      <c r="AL1609" s="57"/>
      <c r="AM1609" s="57"/>
      <c r="AN1609" s="57"/>
    </row>
    <row r="1610" spans="37:40">
      <c r="AK1610" s="57"/>
      <c r="AL1610" s="57"/>
      <c r="AM1610" s="57"/>
      <c r="AN1610" s="57"/>
    </row>
    <row r="1611" spans="37:40">
      <c r="AK1611" s="57"/>
      <c r="AL1611" s="57"/>
      <c r="AM1611" s="57"/>
      <c r="AN1611" s="57"/>
    </row>
    <row r="1612" spans="37:40">
      <c r="AK1612" s="57"/>
      <c r="AL1612" s="57"/>
      <c r="AM1612" s="57"/>
      <c r="AN1612" s="57"/>
    </row>
    <row r="1613" spans="37:40">
      <c r="AK1613" s="57"/>
      <c r="AL1613" s="57"/>
      <c r="AM1613" s="57"/>
      <c r="AN1613" s="57"/>
    </row>
    <row r="1614" spans="37:40">
      <c r="AK1614" s="57"/>
      <c r="AL1614" s="57"/>
      <c r="AM1614" s="57"/>
      <c r="AN1614" s="57"/>
    </row>
    <row r="1615" spans="37:40">
      <c r="AK1615" s="57"/>
      <c r="AL1615" s="57"/>
      <c r="AM1615" s="57"/>
      <c r="AN1615" s="57"/>
    </row>
    <row r="1616" spans="37:40">
      <c r="AK1616" s="57"/>
      <c r="AL1616" s="57"/>
      <c r="AM1616" s="57"/>
      <c r="AN1616" s="57"/>
    </row>
    <row r="1617" spans="37:40">
      <c r="AK1617" s="57"/>
      <c r="AL1617" s="57"/>
      <c r="AM1617" s="57"/>
      <c r="AN1617" s="57"/>
    </row>
    <row r="1618" spans="37:40">
      <c r="AK1618" s="57"/>
      <c r="AL1618" s="57"/>
      <c r="AM1618" s="57"/>
      <c r="AN1618" s="57"/>
    </row>
    <row r="1619" spans="37:40">
      <c r="AK1619" s="57"/>
      <c r="AL1619" s="57"/>
      <c r="AM1619" s="57"/>
      <c r="AN1619" s="57"/>
    </row>
    <row r="1620" spans="37:40">
      <c r="AK1620" s="57"/>
      <c r="AL1620" s="57"/>
      <c r="AM1620" s="57"/>
      <c r="AN1620" s="57"/>
    </row>
    <row r="1621" spans="37:40">
      <c r="AK1621" s="57"/>
      <c r="AL1621" s="57"/>
      <c r="AM1621" s="57"/>
      <c r="AN1621" s="57"/>
    </row>
    <row r="1622" spans="37:40">
      <c r="AK1622" s="57"/>
      <c r="AL1622" s="57"/>
      <c r="AM1622" s="57"/>
      <c r="AN1622" s="57"/>
    </row>
    <row r="1623" spans="37:40">
      <c r="AK1623" s="57"/>
      <c r="AL1623" s="57"/>
      <c r="AM1623" s="57"/>
      <c r="AN1623" s="57"/>
    </row>
    <row r="1624" spans="37:40">
      <c r="AK1624" s="57"/>
      <c r="AL1624" s="57"/>
      <c r="AM1624" s="57"/>
      <c r="AN1624" s="57"/>
    </row>
    <row r="1625" spans="37:40">
      <c r="AK1625" s="57"/>
      <c r="AL1625" s="57"/>
      <c r="AM1625" s="57"/>
      <c r="AN1625" s="57"/>
    </row>
    <row r="1626" spans="37:40">
      <c r="AK1626" s="57"/>
      <c r="AL1626" s="57"/>
      <c r="AM1626" s="57"/>
      <c r="AN1626" s="57"/>
    </row>
    <row r="1627" spans="37:40">
      <c r="AK1627" s="57"/>
      <c r="AL1627" s="57"/>
      <c r="AM1627" s="57"/>
      <c r="AN1627" s="57"/>
    </row>
    <row r="1628" spans="37:40">
      <c r="AK1628" s="57"/>
      <c r="AL1628" s="57"/>
      <c r="AM1628" s="57"/>
      <c r="AN1628" s="57"/>
    </row>
    <row r="1629" spans="37:40">
      <c r="AK1629" s="57"/>
      <c r="AL1629" s="57"/>
      <c r="AM1629" s="57"/>
      <c r="AN1629" s="57"/>
    </row>
    <row r="1630" spans="37:40">
      <c r="AK1630" s="57"/>
      <c r="AL1630" s="57"/>
      <c r="AM1630" s="57"/>
      <c r="AN1630" s="57"/>
    </row>
    <row r="1631" spans="37:40">
      <c r="AK1631" s="57"/>
      <c r="AL1631" s="57"/>
      <c r="AM1631" s="57"/>
      <c r="AN1631" s="57"/>
    </row>
    <row r="1632" spans="37:40">
      <c r="AK1632" s="57"/>
      <c r="AL1632" s="57"/>
      <c r="AM1632" s="57"/>
      <c r="AN1632" s="57"/>
    </row>
    <row r="1633" spans="37:40">
      <c r="AK1633" s="57"/>
      <c r="AL1633" s="57"/>
      <c r="AM1633" s="57"/>
      <c r="AN1633" s="57"/>
    </row>
    <row r="1634" spans="37:40">
      <c r="AK1634" s="57"/>
      <c r="AL1634" s="57"/>
      <c r="AM1634" s="57"/>
      <c r="AN1634" s="57"/>
    </row>
    <row r="1635" spans="37:40">
      <c r="AK1635" s="57"/>
      <c r="AL1635" s="57"/>
      <c r="AM1635" s="57"/>
      <c r="AN1635" s="57"/>
    </row>
    <row r="1636" spans="37:40">
      <c r="AK1636" s="57"/>
      <c r="AL1636" s="57"/>
      <c r="AM1636" s="57"/>
      <c r="AN1636" s="57"/>
    </row>
    <row r="1637" spans="37:40">
      <c r="AK1637" s="57"/>
      <c r="AL1637" s="57"/>
      <c r="AM1637" s="57"/>
      <c r="AN1637" s="57"/>
    </row>
    <row r="1638" spans="37:40">
      <c r="AK1638" s="57"/>
      <c r="AL1638" s="57"/>
      <c r="AM1638" s="57"/>
      <c r="AN1638" s="57"/>
    </row>
    <row r="1639" spans="37:40">
      <c r="AK1639" s="57"/>
      <c r="AL1639" s="57"/>
      <c r="AM1639" s="57"/>
      <c r="AN1639" s="57"/>
    </row>
    <row r="1640" spans="37:40">
      <c r="AK1640" s="57"/>
      <c r="AL1640" s="57"/>
      <c r="AM1640" s="57"/>
      <c r="AN1640" s="57"/>
    </row>
    <row r="1641" spans="37:40">
      <c r="AK1641" s="57"/>
      <c r="AL1641" s="57"/>
      <c r="AM1641" s="57"/>
      <c r="AN1641" s="57"/>
    </row>
    <row r="1642" spans="37:40">
      <c r="AK1642" s="57"/>
      <c r="AL1642" s="57"/>
      <c r="AM1642" s="57"/>
      <c r="AN1642" s="57"/>
    </row>
    <row r="1643" spans="37:40">
      <c r="AK1643" s="57"/>
      <c r="AL1643" s="57"/>
      <c r="AM1643" s="57"/>
      <c r="AN1643" s="57"/>
    </row>
    <row r="1644" spans="37:40">
      <c r="AK1644" s="57"/>
      <c r="AL1644" s="57"/>
      <c r="AM1644" s="57"/>
      <c r="AN1644" s="57"/>
    </row>
    <row r="1645" spans="37:40">
      <c r="AK1645" s="57"/>
      <c r="AL1645" s="57"/>
      <c r="AM1645" s="57"/>
      <c r="AN1645" s="57"/>
    </row>
    <row r="1646" spans="37:40">
      <c r="AK1646" s="57"/>
      <c r="AL1646" s="57"/>
      <c r="AM1646" s="57"/>
      <c r="AN1646" s="57"/>
    </row>
    <row r="1647" spans="37:40">
      <c r="AK1647" s="57"/>
      <c r="AL1647" s="57"/>
      <c r="AM1647" s="57"/>
      <c r="AN1647" s="57"/>
    </row>
    <row r="1648" spans="37:40">
      <c r="AK1648" s="57"/>
      <c r="AL1648" s="57"/>
      <c r="AM1648" s="57"/>
      <c r="AN1648" s="57"/>
    </row>
    <row r="1649" spans="37:40">
      <c r="AK1649" s="57"/>
      <c r="AL1649" s="57"/>
      <c r="AM1649" s="57"/>
      <c r="AN1649" s="57"/>
    </row>
    <row r="1650" spans="37:40">
      <c r="AK1650" s="57"/>
      <c r="AL1650" s="57"/>
      <c r="AM1650" s="57"/>
      <c r="AN1650" s="57"/>
    </row>
    <row r="1651" spans="37:40">
      <c r="AK1651" s="57"/>
      <c r="AL1651" s="57"/>
      <c r="AM1651" s="57"/>
      <c r="AN1651" s="57"/>
    </row>
    <row r="1652" spans="37:40">
      <c r="AK1652" s="57"/>
      <c r="AL1652" s="57"/>
      <c r="AM1652" s="57"/>
      <c r="AN1652" s="57"/>
    </row>
    <row r="1653" spans="37:40">
      <c r="AK1653" s="57"/>
      <c r="AL1653" s="57"/>
      <c r="AM1653" s="57"/>
      <c r="AN1653" s="57"/>
    </row>
    <row r="1654" spans="37:40">
      <c r="AK1654" s="57"/>
      <c r="AL1654" s="57"/>
      <c r="AM1654" s="57"/>
      <c r="AN1654" s="57"/>
    </row>
    <row r="1655" spans="37:40">
      <c r="AK1655" s="57"/>
      <c r="AL1655" s="57"/>
      <c r="AM1655" s="57"/>
      <c r="AN1655" s="57"/>
    </row>
    <row r="1656" spans="37:40">
      <c r="AK1656" s="57"/>
      <c r="AL1656" s="57"/>
      <c r="AM1656" s="57"/>
      <c r="AN1656" s="57"/>
    </row>
    <row r="1657" spans="37:40">
      <c r="AK1657" s="57"/>
      <c r="AL1657" s="57"/>
      <c r="AM1657" s="57"/>
      <c r="AN1657" s="57"/>
    </row>
    <row r="1658" spans="37:40">
      <c r="AK1658" s="57"/>
      <c r="AL1658" s="57"/>
      <c r="AM1658" s="57"/>
      <c r="AN1658" s="57"/>
    </row>
    <row r="1659" spans="37:40">
      <c r="AK1659" s="57"/>
      <c r="AL1659" s="57"/>
      <c r="AM1659" s="57"/>
      <c r="AN1659" s="57"/>
    </row>
    <row r="1660" spans="37:40">
      <c r="AK1660" s="57"/>
      <c r="AL1660" s="57"/>
      <c r="AM1660" s="57"/>
      <c r="AN1660" s="57"/>
    </row>
    <row r="1661" spans="37:40">
      <c r="AK1661" s="57"/>
      <c r="AL1661" s="57"/>
      <c r="AM1661" s="57"/>
      <c r="AN1661" s="57"/>
    </row>
    <row r="1662" spans="37:40">
      <c r="AK1662" s="57"/>
      <c r="AL1662" s="57"/>
      <c r="AM1662" s="57"/>
      <c r="AN1662" s="57"/>
    </row>
    <row r="1663" spans="37:40">
      <c r="AK1663" s="57"/>
      <c r="AL1663" s="57"/>
      <c r="AM1663" s="57"/>
      <c r="AN1663" s="57"/>
    </row>
    <row r="1664" spans="37:40">
      <c r="AK1664" s="57"/>
      <c r="AL1664" s="57"/>
      <c r="AM1664" s="57"/>
      <c r="AN1664" s="57"/>
    </row>
    <row r="1665" spans="37:40">
      <c r="AK1665" s="57"/>
      <c r="AL1665" s="57"/>
      <c r="AM1665" s="57"/>
      <c r="AN1665" s="57"/>
    </row>
    <row r="1666" spans="37:40">
      <c r="AK1666" s="57"/>
      <c r="AL1666" s="57"/>
      <c r="AM1666" s="57"/>
      <c r="AN1666" s="57"/>
    </row>
    <row r="1667" spans="37:40">
      <c r="AK1667" s="57"/>
      <c r="AL1667" s="57"/>
      <c r="AM1667" s="57"/>
      <c r="AN1667" s="57"/>
    </row>
    <row r="1668" spans="37:40">
      <c r="AK1668" s="57"/>
      <c r="AL1668" s="57"/>
      <c r="AM1668" s="57"/>
      <c r="AN1668" s="57"/>
    </row>
    <row r="1669" spans="37:40">
      <c r="AK1669" s="57"/>
      <c r="AL1669" s="57"/>
      <c r="AM1669" s="57"/>
      <c r="AN1669" s="57"/>
    </row>
    <row r="1670" spans="37:40">
      <c r="AK1670" s="57"/>
      <c r="AL1670" s="57"/>
      <c r="AM1670" s="57"/>
      <c r="AN1670" s="57"/>
    </row>
    <row r="1671" spans="37:40">
      <c r="AK1671" s="57"/>
      <c r="AL1671" s="57"/>
      <c r="AM1671" s="57"/>
      <c r="AN1671" s="57"/>
    </row>
    <row r="1672" spans="37:40">
      <c r="AK1672" s="57"/>
      <c r="AL1672" s="57"/>
      <c r="AM1672" s="57"/>
      <c r="AN1672" s="57"/>
    </row>
    <row r="1673" spans="37:40">
      <c r="AK1673" s="57"/>
      <c r="AL1673" s="57"/>
      <c r="AM1673" s="57"/>
      <c r="AN1673" s="57"/>
    </row>
    <row r="1674" spans="37:40">
      <c r="AK1674" s="57"/>
      <c r="AL1674" s="57"/>
      <c r="AM1674" s="57"/>
      <c r="AN1674" s="57"/>
    </row>
    <row r="1675" spans="37:40">
      <c r="AK1675" s="57"/>
      <c r="AL1675" s="57"/>
      <c r="AM1675" s="57"/>
      <c r="AN1675" s="57"/>
    </row>
    <row r="1676" spans="37:40">
      <c r="AK1676" s="57"/>
      <c r="AL1676" s="57"/>
      <c r="AM1676" s="57"/>
      <c r="AN1676" s="57"/>
    </row>
    <row r="1677" spans="37:40">
      <c r="AK1677" s="57"/>
      <c r="AL1677" s="57"/>
      <c r="AM1677" s="57"/>
      <c r="AN1677" s="57"/>
    </row>
    <row r="1678" spans="37:40">
      <c r="AK1678" s="57"/>
      <c r="AL1678" s="57"/>
      <c r="AM1678" s="57"/>
      <c r="AN1678" s="57"/>
    </row>
    <row r="1679" spans="37:40">
      <c r="AK1679" s="57"/>
      <c r="AL1679" s="57"/>
      <c r="AM1679" s="57"/>
      <c r="AN1679" s="57"/>
    </row>
    <row r="1680" spans="37:40">
      <c r="AK1680" s="57"/>
      <c r="AL1680" s="57"/>
      <c r="AM1680" s="57"/>
      <c r="AN1680" s="57"/>
    </row>
    <row r="1681" spans="37:40">
      <c r="AK1681" s="57"/>
      <c r="AL1681" s="57"/>
      <c r="AM1681" s="57"/>
      <c r="AN1681" s="57"/>
    </row>
    <row r="1682" spans="37:40">
      <c r="AK1682" s="57"/>
      <c r="AL1682" s="57"/>
      <c r="AM1682" s="57"/>
      <c r="AN1682" s="57"/>
    </row>
    <row r="1683" spans="37:40">
      <c r="AK1683" s="57"/>
      <c r="AL1683" s="57"/>
      <c r="AM1683" s="57"/>
      <c r="AN1683" s="57"/>
    </row>
    <row r="1684" spans="37:40">
      <c r="AK1684" s="57"/>
      <c r="AL1684" s="57"/>
      <c r="AM1684" s="57"/>
      <c r="AN1684" s="57"/>
    </row>
    <row r="1685" spans="37:40">
      <c r="AK1685" s="57"/>
      <c r="AL1685" s="57"/>
      <c r="AM1685" s="57"/>
      <c r="AN1685" s="57"/>
    </row>
    <row r="1686" spans="37:40">
      <c r="AK1686" s="57"/>
      <c r="AL1686" s="57"/>
      <c r="AM1686" s="57"/>
      <c r="AN1686" s="57"/>
    </row>
    <row r="1687" spans="37:40">
      <c r="AK1687" s="57"/>
      <c r="AL1687" s="57"/>
      <c r="AM1687" s="57"/>
      <c r="AN1687" s="57"/>
    </row>
    <row r="1688" spans="37:40">
      <c r="AK1688" s="57"/>
      <c r="AL1688" s="57"/>
      <c r="AM1688" s="57"/>
      <c r="AN1688" s="57"/>
    </row>
    <row r="1689" spans="37:40">
      <c r="AK1689" s="57"/>
      <c r="AL1689" s="57"/>
      <c r="AM1689" s="57"/>
      <c r="AN1689" s="57"/>
    </row>
    <row r="1690" spans="37:40">
      <c r="AK1690" s="57"/>
      <c r="AL1690" s="57"/>
      <c r="AM1690" s="57"/>
      <c r="AN1690" s="57"/>
    </row>
    <row r="1691" spans="37:40">
      <c r="AK1691" s="57"/>
      <c r="AL1691" s="57"/>
      <c r="AM1691" s="57"/>
      <c r="AN1691" s="57"/>
    </row>
    <row r="1692" spans="37:40">
      <c r="AK1692" s="57"/>
      <c r="AL1692" s="57"/>
      <c r="AM1692" s="57"/>
      <c r="AN1692" s="57"/>
    </row>
    <row r="1693" spans="37:40">
      <c r="AK1693" s="57"/>
      <c r="AL1693" s="57"/>
      <c r="AM1693" s="57"/>
      <c r="AN1693" s="57"/>
    </row>
    <row r="1694" spans="37:40">
      <c r="AK1694" s="57"/>
      <c r="AL1694" s="57"/>
      <c r="AM1694" s="57"/>
      <c r="AN1694" s="57"/>
    </row>
    <row r="1695" spans="37:40">
      <c r="AK1695" s="57"/>
      <c r="AL1695" s="57"/>
      <c r="AM1695" s="57"/>
      <c r="AN1695" s="57"/>
    </row>
    <row r="1696" spans="37:40">
      <c r="AK1696" s="57"/>
      <c r="AL1696" s="57"/>
      <c r="AM1696" s="57"/>
      <c r="AN1696" s="57"/>
    </row>
    <row r="1697" spans="37:40">
      <c r="AK1697" s="57"/>
      <c r="AL1697" s="57"/>
      <c r="AM1697" s="57"/>
      <c r="AN1697" s="57"/>
    </row>
    <row r="1698" spans="37:40">
      <c r="AK1698" s="57"/>
      <c r="AL1698" s="57"/>
      <c r="AM1698" s="57"/>
      <c r="AN1698" s="57"/>
    </row>
    <row r="1699" spans="37:40">
      <c r="AK1699" s="57"/>
      <c r="AL1699" s="57"/>
      <c r="AM1699" s="57"/>
      <c r="AN1699" s="57"/>
    </row>
    <row r="1700" spans="37:40">
      <c r="AK1700" s="57"/>
      <c r="AL1700" s="57"/>
      <c r="AM1700" s="57"/>
      <c r="AN1700" s="57"/>
    </row>
    <row r="1701" spans="37:40">
      <c r="AK1701" s="57"/>
      <c r="AL1701" s="57"/>
      <c r="AM1701" s="57"/>
      <c r="AN1701" s="57"/>
    </row>
    <row r="1702" spans="37:40">
      <c r="AK1702" s="57"/>
      <c r="AL1702" s="57"/>
      <c r="AM1702" s="57"/>
      <c r="AN1702" s="57"/>
    </row>
    <row r="1703" spans="37:40">
      <c r="AK1703" s="57"/>
      <c r="AL1703" s="57"/>
      <c r="AM1703" s="57"/>
      <c r="AN1703" s="57"/>
    </row>
    <row r="1704" spans="37:40">
      <c r="AK1704" s="57"/>
      <c r="AL1704" s="57"/>
      <c r="AM1704" s="57"/>
      <c r="AN1704" s="57"/>
    </row>
    <row r="1705" spans="37:40">
      <c r="AK1705" s="57"/>
      <c r="AL1705" s="57"/>
      <c r="AM1705" s="57"/>
      <c r="AN1705" s="57"/>
    </row>
    <row r="1706" spans="37:40">
      <c r="AK1706" s="57"/>
      <c r="AL1706" s="57"/>
      <c r="AM1706" s="57"/>
      <c r="AN1706" s="57"/>
    </row>
    <row r="1707" spans="37:40">
      <c r="AK1707" s="57"/>
      <c r="AL1707" s="57"/>
      <c r="AM1707" s="57"/>
      <c r="AN1707" s="57"/>
    </row>
    <row r="1708" spans="37:40">
      <c r="AK1708" s="57"/>
      <c r="AL1708" s="57"/>
      <c r="AM1708" s="57"/>
      <c r="AN1708" s="57"/>
    </row>
    <row r="1709" spans="37:40">
      <c r="AK1709" s="57"/>
      <c r="AL1709" s="57"/>
      <c r="AM1709" s="57"/>
      <c r="AN1709" s="57"/>
    </row>
    <row r="1710" spans="37:40">
      <c r="AK1710" s="57"/>
      <c r="AL1710" s="57"/>
      <c r="AM1710" s="57"/>
      <c r="AN1710" s="57"/>
    </row>
    <row r="1711" spans="37:40">
      <c r="AK1711" s="57"/>
      <c r="AL1711" s="57"/>
      <c r="AM1711" s="57"/>
      <c r="AN1711" s="57"/>
    </row>
    <row r="1712" spans="37:40">
      <c r="AK1712" s="57"/>
      <c r="AL1712" s="57"/>
      <c r="AM1712" s="57"/>
      <c r="AN1712" s="57"/>
    </row>
    <row r="1713" spans="37:40">
      <c r="AK1713" s="57"/>
      <c r="AL1713" s="57"/>
      <c r="AM1713" s="57"/>
      <c r="AN1713" s="57"/>
    </row>
    <row r="1714" spans="37:40">
      <c r="AK1714" s="57"/>
      <c r="AL1714" s="57"/>
      <c r="AM1714" s="57"/>
      <c r="AN1714" s="57"/>
    </row>
    <row r="1715" spans="37:40">
      <c r="AK1715" s="57"/>
      <c r="AL1715" s="57"/>
      <c r="AM1715" s="57"/>
      <c r="AN1715" s="57"/>
    </row>
    <row r="1716" spans="37:40">
      <c r="AK1716" s="57"/>
      <c r="AL1716" s="57"/>
      <c r="AM1716" s="57"/>
      <c r="AN1716" s="57"/>
    </row>
    <row r="1717" spans="37:40">
      <c r="AK1717" s="57"/>
      <c r="AL1717" s="57"/>
      <c r="AM1717" s="57"/>
      <c r="AN1717" s="57"/>
    </row>
    <row r="1718" spans="37:40">
      <c r="AK1718" s="57"/>
      <c r="AL1718" s="57"/>
      <c r="AM1718" s="57"/>
      <c r="AN1718" s="57"/>
    </row>
    <row r="1719" spans="37:40">
      <c r="AK1719" s="57"/>
      <c r="AL1719" s="57"/>
      <c r="AM1719" s="57"/>
      <c r="AN1719" s="57"/>
    </row>
    <row r="1720" spans="37:40">
      <c r="AK1720" s="57"/>
      <c r="AL1720" s="57"/>
      <c r="AM1720" s="57"/>
      <c r="AN1720" s="57"/>
    </row>
    <row r="1721" spans="37:40">
      <c r="AK1721" s="57"/>
      <c r="AL1721" s="57"/>
      <c r="AM1721" s="57"/>
      <c r="AN1721" s="57"/>
    </row>
    <row r="1722" spans="37:40">
      <c r="AK1722" s="57"/>
      <c r="AL1722" s="57"/>
      <c r="AM1722" s="57"/>
      <c r="AN1722" s="57"/>
    </row>
    <row r="1723" spans="37:40">
      <c r="AK1723" s="57"/>
      <c r="AL1723" s="57"/>
      <c r="AM1723" s="57"/>
      <c r="AN1723" s="57"/>
    </row>
    <row r="1724" spans="37:40">
      <c r="AK1724" s="57"/>
      <c r="AL1724" s="57"/>
      <c r="AM1724" s="57"/>
      <c r="AN1724" s="57"/>
    </row>
    <row r="1725" spans="37:40">
      <c r="AK1725" s="57"/>
      <c r="AL1725" s="57"/>
      <c r="AM1725" s="57"/>
      <c r="AN1725" s="57"/>
    </row>
    <row r="1726" spans="37:40">
      <c r="AK1726" s="57"/>
      <c r="AL1726" s="57"/>
      <c r="AM1726" s="57"/>
      <c r="AN1726" s="57"/>
    </row>
    <row r="1727" spans="37:40">
      <c r="AK1727" s="57"/>
      <c r="AL1727" s="57"/>
      <c r="AM1727" s="57"/>
      <c r="AN1727" s="57"/>
    </row>
    <row r="1728" spans="37:40">
      <c r="AK1728" s="57"/>
      <c r="AL1728" s="57"/>
      <c r="AM1728" s="57"/>
      <c r="AN1728" s="57"/>
    </row>
    <row r="1729" spans="37:40">
      <c r="AK1729" s="57"/>
      <c r="AL1729" s="57"/>
      <c r="AM1729" s="57"/>
      <c r="AN1729" s="57"/>
    </row>
    <row r="1730" spans="37:40">
      <c r="AK1730" s="57"/>
      <c r="AL1730" s="57"/>
      <c r="AM1730" s="57"/>
      <c r="AN1730" s="57"/>
    </row>
    <row r="1731" spans="37:40">
      <c r="AK1731" s="57"/>
      <c r="AL1731" s="57"/>
      <c r="AM1731" s="57"/>
      <c r="AN1731" s="57"/>
    </row>
    <row r="1732" spans="37:40">
      <c r="AK1732" s="57"/>
      <c r="AL1732" s="57"/>
      <c r="AM1732" s="57"/>
      <c r="AN1732" s="57"/>
    </row>
    <row r="1733" spans="37:40">
      <c r="AK1733" s="57"/>
      <c r="AL1733" s="57"/>
      <c r="AM1733" s="57"/>
      <c r="AN1733" s="57"/>
    </row>
    <row r="1734" spans="37:40">
      <c r="AK1734" s="57"/>
      <c r="AL1734" s="57"/>
      <c r="AM1734" s="57"/>
      <c r="AN1734" s="57"/>
    </row>
    <row r="1735" spans="37:40">
      <c r="AK1735" s="57"/>
      <c r="AL1735" s="57"/>
      <c r="AM1735" s="57"/>
      <c r="AN1735" s="57"/>
    </row>
    <row r="1736" spans="37:40">
      <c r="AK1736" s="57"/>
      <c r="AL1736" s="57"/>
      <c r="AM1736" s="57"/>
      <c r="AN1736" s="57"/>
    </row>
    <row r="1737" spans="37:40">
      <c r="AK1737" s="57"/>
      <c r="AL1737" s="57"/>
      <c r="AM1737" s="57"/>
      <c r="AN1737" s="57"/>
    </row>
    <row r="1738" spans="37:40">
      <c r="AK1738" s="57"/>
      <c r="AL1738" s="57"/>
      <c r="AM1738" s="57"/>
      <c r="AN1738" s="57"/>
    </row>
    <row r="1739" spans="37:40">
      <c r="AK1739" s="57"/>
      <c r="AL1739" s="57"/>
      <c r="AM1739" s="57"/>
      <c r="AN1739" s="57"/>
    </row>
    <row r="1740" spans="37:40">
      <c r="AK1740" s="57"/>
      <c r="AL1740" s="57"/>
      <c r="AM1740" s="57"/>
      <c r="AN1740" s="57"/>
    </row>
    <row r="1741" spans="37:40">
      <c r="AK1741" s="57"/>
      <c r="AL1741" s="57"/>
      <c r="AM1741" s="57"/>
      <c r="AN1741" s="57"/>
    </row>
    <row r="1742" spans="37:40">
      <c r="AK1742" s="57"/>
      <c r="AL1742" s="57"/>
      <c r="AM1742" s="57"/>
      <c r="AN1742" s="57"/>
    </row>
    <row r="1743" spans="37:40">
      <c r="AK1743" s="57"/>
      <c r="AL1743" s="57"/>
      <c r="AM1743" s="57"/>
      <c r="AN1743" s="57"/>
    </row>
    <row r="1744" spans="37:40">
      <c r="AK1744" s="57"/>
      <c r="AL1744" s="57"/>
      <c r="AM1744" s="57"/>
      <c r="AN1744" s="57"/>
    </row>
    <row r="1745" spans="37:40">
      <c r="AK1745" s="57"/>
      <c r="AL1745" s="57"/>
      <c r="AM1745" s="57"/>
      <c r="AN1745" s="57"/>
    </row>
    <row r="1746" spans="37:40">
      <c r="AK1746" s="57"/>
      <c r="AL1746" s="57"/>
      <c r="AM1746" s="57"/>
      <c r="AN1746" s="57"/>
    </row>
    <row r="1747" spans="37:40">
      <c r="AK1747" s="57"/>
      <c r="AL1747" s="57"/>
      <c r="AM1747" s="57"/>
      <c r="AN1747" s="57"/>
    </row>
    <row r="1748" spans="37:40">
      <c r="AK1748" s="57"/>
      <c r="AL1748" s="57"/>
      <c r="AM1748" s="57"/>
      <c r="AN1748" s="57"/>
    </row>
    <row r="1749" spans="37:40">
      <c r="AK1749" s="57"/>
      <c r="AL1749" s="57"/>
      <c r="AM1749" s="57"/>
      <c r="AN1749" s="57"/>
    </row>
    <row r="1750" spans="37:40">
      <c r="AK1750" s="57"/>
      <c r="AL1750" s="57"/>
      <c r="AM1750" s="57"/>
      <c r="AN1750" s="57"/>
    </row>
    <row r="1751" spans="37:40">
      <c r="AK1751" s="57"/>
      <c r="AL1751" s="57"/>
      <c r="AM1751" s="57"/>
      <c r="AN1751" s="57"/>
    </row>
    <row r="1752" spans="37:40">
      <c r="AK1752" s="57"/>
      <c r="AL1752" s="57"/>
      <c r="AM1752" s="57"/>
      <c r="AN1752" s="57"/>
    </row>
    <row r="1753" spans="37:40">
      <c r="AK1753" s="57"/>
      <c r="AL1753" s="57"/>
      <c r="AM1753" s="57"/>
      <c r="AN1753" s="57"/>
    </row>
    <row r="1754" spans="37:40">
      <c r="AK1754" s="57"/>
      <c r="AL1754" s="57"/>
      <c r="AM1754" s="57"/>
      <c r="AN1754" s="57"/>
    </row>
    <row r="1755" spans="37:40">
      <c r="AK1755" s="57"/>
      <c r="AL1755" s="57"/>
      <c r="AM1755" s="57"/>
      <c r="AN1755" s="57"/>
    </row>
    <row r="1756" spans="37:40">
      <c r="AK1756" s="57"/>
      <c r="AL1756" s="57"/>
      <c r="AM1756" s="57"/>
      <c r="AN1756" s="57"/>
    </row>
    <row r="1757" spans="37:40">
      <c r="AK1757" s="57"/>
      <c r="AL1757" s="57"/>
      <c r="AM1757" s="57"/>
      <c r="AN1757" s="57"/>
    </row>
    <row r="1758" spans="37:40">
      <c r="AK1758" s="57"/>
      <c r="AL1758" s="57"/>
      <c r="AM1758" s="57"/>
      <c r="AN1758" s="57"/>
    </row>
    <row r="1759" spans="37:40">
      <c r="AK1759" s="57"/>
      <c r="AL1759" s="57"/>
      <c r="AM1759" s="57"/>
      <c r="AN1759" s="57"/>
    </row>
    <row r="1760" spans="37:40">
      <c r="AK1760" s="57"/>
      <c r="AL1760" s="57"/>
      <c r="AM1760" s="57"/>
      <c r="AN1760" s="57"/>
    </row>
    <row r="1761" spans="37:40">
      <c r="AK1761" s="57"/>
      <c r="AL1761" s="57"/>
      <c r="AM1761" s="57"/>
      <c r="AN1761" s="57"/>
    </row>
    <row r="1762" spans="37:40">
      <c r="AK1762" s="57"/>
      <c r="AL1762" s="57"/>
      <c r="AM1762" s="57"/>
      <c r="AN1762" s="57"/>
    </row>
    <row r="1763" spans="37:40">
      <c r="AK1763" s="57"/>
      <c r="AL1763" s="57"/>
      <c r="AM1763" s="57"/>
      <c r="AN1763" s="57"/>
    </row>
    <row r="1764" spans="37:40">
      <c r="AK1764" s="57"/>
      <c r="AL1764" s="57"/>
      <c r="AM1764" s="57"/>
      <c r="AN1764" s="57"/>
    </row>
    <row r="1765" spans="37:40">
      <c r="AK1765" s="57"/>
      <c r="AL1765" s="57"/>
      <c r="AM1765" s="57"/>
      <c r="AN1765" s="57"/>
    </row>
    <row r="1766" spans="37:40">
      <c r="AK1766" s="57"/>
      <c r="AL1766" s="57"/>
      <c r="AM1766" s="57"/>
      <c r="AN1766" s="57"/>
    </row>
    <row r="1767" spans="37:40">
      <c r="AK1767" s="57"/>
      <c r="AL1767" s="57"/>
      <c r="AM1767" s="57"/>
      <c r="AN1767" s="57"/>
    </row>
    <row r="1768" spans="37:40">
      <c r="AK1768" s="57"/>
      <c r="AL1768" s="57"/>
      <c r="AM1768" s="57"/>
      <c r="AN1768" s="57"/>
    </row>
    <row r="1769" spans="37:40">
      <c r="AK1769" s="57"/>
      <c r="AL1769" s="57"/>
      <c r="AM1769" s="57"/>
      <c r="AN1769" s="57"/>
    </row>
    <row r="1770" spans="37:40">
      <c r="AK1770" s="57"/>
      <c r="AL1770" s="57"/>
      <c r="AM1770" s="57"/>
      <c r="AN1770" s="57"/>
    </row>
    <row r="1771" spans="37:40">
      <c r="AK1771" s="57"/>
      <c r="AL1771" s="57"/>
      <c r="AM1771" s="57"/>
      <c r="AN1771" s="57"/>
    </row>
    <row r="1772" spans="37:40">
      <c r="AK1772" s="57"/>
      <c r="AL1772" s="57"/>
      <c r="AM1772" s="57"/>
      <c r="AN1772" s="57"/>
    </row>
    <row r="1773" spans="37:40">
      <c r="AK1773" s="57"/>
      <c r="AL1773" s="57"/>
      <c r="AM1773" s="57"/>
      <c r="AN1773" s="57"/>
    </row>
    <row r="1774" spans="37:40">
      <c r="AK1774" s="57"/>
      <c r="AL1774" s="57"/>
      <c r="AM1774" s="57"/>
      <c r="AN1774" s="57"/>
    </row>
    <row r="1775" spans="37:40">
      <c r="AK1775" s="57"/>
      <c r="AL1775" s="57"/>
      <c r="AM1775" s="57"/>
      <c r="AN1775" s="57"/>
    </row>
    <row r="1776" spans="37:40">
      <c r="AK1776" s="57"/>
      <c r="AL1776" s="57"/>
      <c r="AM1776" s="57"/>
      <c r="AN1776" s="57"/>
    </row>
    <row r="1777" spans="37:40">
      <c r="AK1777" s="57"/>
      <c r="AL1777" s="57"/>
      <c r="AM1777" s="57"/>
      <c r="AN1777" s="57"/>
    </row>
    <row r="1778" spans="37:40">
      <c r="AK1778" s="57"/>
      <c r="AL1778" s="57"/>
      <c r="AM1778" s="57"/>
      <c r="AN1778" s="57"/>
    </row>
    <row r="1779" spans="37:40">
      <c r="AK1779" s="57"/>
      <c r="AL1779" s="57"/>
      <c r="AM1779" s="57"/>
      <c r="AN1779" s="57"/>
    </row>
    <row r="1780" spans="37:40">
      <c r="AK1780" s="57"/>
      <c r="AL1780" s="57"/>
      <c r="AM1780" s="57"/>
      <c r="AN1780" s="57"/>
    </row>
    <row r="1781" spans="37:40">
      <c r="AK1781" s="57"/>
      <c r="AL1781" s="57"/>
      <c r="AM1781" s="57"/>
      <c r="AN1781" s="57"/>
    </row>
    <row r="1782" spans="37:40">
      <c r="AK1782" s="57"/>
      <c r="AL1782" s="57"/>
      <c r="AM1782" s="57"/>
      <c r="AN1782" s="57"/>
    </row>
    <row r="1783" spans="37:40">
      <c r="AK1783" s="57"/>
      <c r="AL1783" s="57"/>
      <c r="AM1783" s="57"/>
      <c r="AN1783" s="57"/>
    </row>
    <row r="1784" spans="37:40">
      <c r="AK1784" s="57"/>
      <c r="AL1784" s="57"/>
      <c r="AM1784" s="57"/>
      <c r="AN1784" s="57"/>
    </row>
    <row r="1785" spans="37:40">
      <c r="AK1785" s="57"/>
      <c r="AL1785" s="57"/>
      <c r="AM1785" s="57"/>
      <c r="AN1785" s="57"/>
    </row>
    <row r="1786" spans="37:40">
      <c r="AK1786" s="57"/>
      <c r="AL1786" s="57"/>
      <c r="AM1786" s="57"/>
      <c r="AN1786" s="57"/>
    </row>
    <row r="1787" spans="37:40">
      <c r="AK1787" s="57"/>
      <c r="AL1787" s="57"/>
      <c r="AM1787" s="57"/>
      <c r="AN1787" s="57"/>
    </row>
    <row r="1788" spans="37:40">
      <c r="AK1788" s="57"/>
      <c r="AL1788" s="57"/>
      <c r="AM1788" s="57"/>
      <c r="AN1788" s="57"/>
    </row>
    <row r="1789" spans="37:40">
      <c r="AK1789" s="57"/>
      <c r="AL1789" s="57"/>
      <c r="AM1789" s="57"/>
      <c r="AN1789" s="57"/>
    </row>
    <row r="1790" spans="37:40">
      <c r="AK1790" s="57"/>
      <c r="AL1790" s="57"/>
      <c r="AM1790" s="57"/>
      <c r="AN1790" s="57"/>
    </row>
    <row r="1791" spans="37:40">
      <c r="AK1791" s="57"/>
      <c r="AL1791" s="57"/>
      <c r="AM1791" s="57"/>
      <c r="AN1791" s="57"/>
    </row>
    <row r="1792" spans="37:40">
      <c r="AK1792" s="57"/>
      <c r="AL1792" s="57"/>
      <c r="AM1792" s="57"/>
      <c r="AN1792" s="57"/>
    </row>
    <row r="1793" spans="37:40">
      <c r="AK1793" s="57"/>
      <c r="AL1793" s="57"/>
      <c r="AM1793" s="57"/>
      <c r="AN1793" s="57"/>
    </row>
    <row r="1794" spans="37:40">
      <c r="AK1794" s="57"/>
      <c r="AL1794" s="57"/>
      <c r="AM1794" s="57"/>
      <c r="AN1794" s="57"/>
    </row>
    <row r="1795" spans="37:40">
      <c r="AK1795" s="57"/>
      <c r="AL1795" s="57"/>
      <c r="AM1795" s="57"/>
      <c r="AN1795" s="57"/>
    </row>
    <row r="1796" spans="37:40">
      <c r="AK1796" s="57"/>
      <c r="AL1796" s="57"/>
      <c r="AM1796" s="57"/>
      <c r="AN1796" s="57"/>
    </row>
    <row r="1797" spans="37:40">
      <c r="AK1797" s="57"/>
      <c r="AL1797" s="57"/>
      <c r="AM1797" s="57"/>
      <c r="AN1797" s="57"/>
    </row>
    <row r="1798" spans="37:40">
      <c r="AK1798" s="57"/>
      <c r="AL1798" s="57"/>
      <c r="AM1798" s="57"/>
      <c r="AN1798" s="57"/>
    </row>
    <row r="1799" spans="37:40">
      <c r="AK1799" s="57"/>
      <c r="AL1799" s="57"/>
      <c r="AM1799" s="57"/>
      <c r="AN1799" s="57"/>
    </row>
    <row r="1800" spans="37:40">
      <c r="AK1800" s="57"/>
      <c r="AL1800" s="57"/>
      <c r="AM1800" s="57"/>
      <c r="AN1800" s="57"/>
    </row>
    <row r="1801" spans="37:40">
      <c r="AK1801" s="57"/>
      <c r="AL1801" s="57"/>
      <c r="AM1801" s="57"/>
      <c r="AN1801" s="57"/>
    </row>
    <row r="1802" spans="37:40">
      <c r="AK1802" s="57"/>
      <c r="AL1802" s="57"/>
      <c r="AM1802" s="57"/>
      <c r="AN1802" s="57"/>
    </row>
    <row r="1803" spans="37:40">
      <c r="AK1803" s="57"/>
      <c r="AL1803" s="57"/>
      <c r="AM1803" s="57"/>
      <c r="AN1803" s="57"/>
    </row>
    <row r="1804" spans="37:40">
      <c r="AK1804" s="57"/>
      <c r="AL1804" s="57"/>
      <c r="AM1804" s="57"/>
      <c r="AN1804" s="57"/>
    </row>
    <row r="1805" spans="37:40">
      <c r="AK1805" s="57"/>
      <c r="AL1805" s="57"/>
      <c r="AM1805" s="57"/>
      <c r="AN1805" s="57"/>
    </row>
    <row r="1806" spans="37:40">
      <c r="AK1806" s="57"/>
      <c r="AL1806" s="57"/>
      <c r="AM1806" s="57"/>
      <c r="AN1806" s="57"/>
    </row>
    <row r="1807" spans="37:40">
      <c r="AK1807" s="57"/>
      <c r="AL1807" s="57"/>
      <c r="AM1807" s="57"/>
      <c r="AN1807" s="57"/>
    </row>
    <row r="1808" spans="37:40">
      <c r="AK1808" s="57"/>
      <c r="AL1808" s="57"/>
      <c r="AM1808" s="57"/>
      <c r="AN1808" s="57"/>
    </row>
    <row r="1809" spans="37:40">
      <c r="AK1809" s="57"/>
      <c r="AL1809" s="57"/>
      <c r="AM1809" s="57"/>
      <c r="AN1809" s="57"/>
    </row>
    <row r="1810" spans="37:40">
      <c r="AK1810" s="57"/>
      <c r="AL1810" s="57"/>
      <c r="AM1810" s="57"/>
      <c r="AN1810" s="57"/>
    </row>
    <row r="1811" spans="37:40">
      <c r="AK1811" s="57"/>
      <c r="AL1811" s="57"/>
      <c r="AM1811" s="57"/>
      <c r="AN1811" s="57"/>
    </row>
    <row r="1812" spans="37:40">
      <c r="AK1812" s="57"/>
      <c r="AL1812" s="57"/>
      <c r="AM1812" s="57"/>
      <c r="AN1812" s="57"/>
    </row>
    <row r="1813" spans="37:40">
      <c r="AK1813" s="57"/>
      <c r="AL1813" s="57"/>
      <c r="AM1813" s="57"/>
      <c r="AN1813" s="57"/>
    </row>
    <row r="1814" spans="37:40">
      <c r="AK1814" s="57"/>
      <c r="AL1814" s="57"/>
      <c r="AM1814" s="57"/>
      <c r="AN1814" s="57"/>
    </row>
    <row r="1815" spans="37:40">
      <c r="AK1815" s="57"/>
      <c r="AL1815" s="57"/>
      <c r="AM1815" s="57"/>
      <c r="AN1815" s="57"/>
    </row>
    <row r="1816" spans="37:40">
      <c r="AK1816" s="57"/>
      <c r="AL1816" s="57"/>
      <c r="AM1816" s="57"/>
      <c r="AN1816" s="57"/>
    </row>
    <row r="1817" spans="37:40">
      <c r="AK1817" s="57"/>
      <c r="AL1817" s="57"/>
      <c r="AM1817" s="57"/>
      <c r="AN1817" s="57"/>
    </row>
    <row r="1818" spans="37:40">
      <c r="AK1818" s="57"/>
      <c r="AL1818" s="57"/>
      <c r="AM1818" s="57"/>
      <c r="AN1818" s="57"/>
    </row>
    <row r="1819" spans="37:40">
      <c r="AK1819" s="57"/>
      <c r="AL1819" s="57"/>
      <c r="AM1819" s="57"/>
      <c r="AN1819" s="57"/>
    </row>
    <row r="1820" spans="37:40">
      <c r="AK1820" s="57"/>
      <c r="AL1820" s="57"/>
      <c r="AM1820" s="57"/>
      <c r="AN1820" s="57"/>
    </row>
    <row r="1821" spans="37:40">
      <c r="AK1821" s="57"/>
      <c r="AL1821" s="57"/>
      <c r="AM1821" s="57"/>
      <c r="AN1821" s="57"/>
    </row>
    <row r="1822" spans="37:40">
      <c r="AK1822" s="57"/>
      <c r="AL1822" s="57"/>
      <c r="AM1822" s="57"/>
      <c r="AN1822" s="57"/>
    </row>
    <row r="1823" spans="37:40">
      <c r="AK1823" s="57"/>
      <c r="AL1823" s="57"/>
      <c r="AM1823" s="57"/>
      <c r="AN1823" s="57"/>
    </row>
    <row r="1824" spans="37:40">
      <c r="AK1824" s="57"/>
      <c r="AL1824" s="57"/>
      <c r="AM1824" s="57"/>
      <c r="AN1824" s="57"/>
    </row>
    <row r="1825" spans="37:40">
      <c r="AK1825" s="57"/>
      <c r="AL1825" s="57"/>
      <c r="AM1825" s="57"/>
      <c r="AN1825" s="57"/>
    </row>
    <row r="1826" spans="37:40">
      <c r="AK1826" s="57"/>
      <c r="AL1826" s="57"/>
      <c r="AM1826" s="57"/>
      <c r="AN1826" s="57"/>
    </row>
    <row r="1827" spans="37:40">
      <c r="AK1827" s="57"/>
      <c r="AL1827" s="57"/>
      <c r="AM1827" s="57"/>
      <c r="AN1827" s="57"/>
    </row>
    <row r="1828" spans="37:40">
      <c r="AK1828" s="57"/>
      <c r="AL1828" s="57"/>
      <c r="AM1828" s="57"/>
      <c r="AN1828" s="57"/>
    </row>
    <row r="1829" spans="37:40">
      <c r="AK1829" s="57"/>
      <c r="AL1829" s="57"/>
      <c r="AM1829" s="57"/>
      <c r="AN1829" s="57"/>
    </row>
    <row r="1830" spans="37:40">
      <c r="AK1830" s="57"/>
      <c r="AL1830" s="57"/>
      <c r="AM1830" s="57"/>
      <c r="AN1830" s="57"/>
    </row>
    <row r="1831" spans="37:40">
      <c r="AK1831" s="57"/>
      <c r="AL1831" s="57"/>
      <c r="AM1831" s="57"/>
      <c r="AN1831" s="57"/>
    </row>
    <row r="1832" spans="37:40">
      <c r="AK1832" s="57"/>
      <c r="AL1832" s="57"/>
      <c r="AM1832" s="57"/>
      <c r="AN1832" s="57"/>
    </row>
    <row r="1833" spans="37:40">
      <c r="AK1833" s="57"/>
      <c r="AL1833" s="57"/>
      <c r="AM1833" s="57"/>
      <c r="AN1833" s="57"/>
    </row>
    <row r="1834" spans="37:40">
      <c r="AK1834" s="57"/>
      <c r="AL1834" s="57"/>
      <c r="AM1834" s="57"/>
      <c r="AN1834" s="57"/>
    </row>
    <row r="1835" spans="37:40">
      <c r="AK1835" s="57"/>
      <c r="AL1835" s="57"/>
      <c r="AM1835" s="57"/>
      <c r="AN1835" s="57"/>
    </row>
    <row r="1836" spans="37:40">
      <c r="AK1836" s="57"/>
      <c r="AL1836" s="57"/>
      <c r="AM1836" s="57"/>
      <c r="AN1836" s="57"/>
    </row>
    <row r="1837" spans="37:40">
      <c r="AK1837" s="57"/>
      <c r="AL1837" s="57"/>
      <c r="AM1837" s="57"/>
      <c r="AN1837" s="57"/>
    </row>
    <row r="1838" spans="37:40">
      <c r="AK1838" s="57"/>
      <c r="AL1838" s="57"/>
      <c r="AM1838" s="57"/>
      <c r="AN1838" s="57"/>
    </row>
    <row r="1839" spans="37:40">
      <c r="AK1839" s="57"/>
      <c r="AL1839" s="57"/>
      <c r="AM1839" s="57"/>
      <c r="AN1839" s="57"/>
    </row>
    <row r="1840" spans="37:40">
      <c r="AK1840" s="57"/>
      <c r="AL1840" s="57"/>
      <c r="AM1840" s="57"/>
      <c r="AN1840" s="57"/>
    </row>
    <row r="1841" spans="37:40">
      <c r="AK1841" s="57"/>
      <c r="AL1841" s="57"/>
      <c r="AM1841" s="57"/>
      <c r="AN1841" s="57"/>
    </row>
    <row r="1842" spans="37:40">
      <c r="AK1842" s="57"/>
      <c r="AL1842" s="57"/>
      <c r="AM1842" s="57"/>
      <c r="AN1842" s="57"/>
    </row>
    <row r="1843" spans="37:40">
      <c r="AK1843" s="57"/>
      <c r="AL1843" s="57"/>
      <c r="AM1843" s="57"/>
      <c r="AN1843" s="57"/>
    </row>
    <row r="1844" spans="37:40">
      <c r="AK1844" s="57"/>
      <c r="AL1844" s="57"/>
      <c r="AM1844" s="57"/>
      <c r="AN1844" s="57"/>
    </row>
    <row r="1845" spans="37:40">
      <c r="AK1845" s="57"/>
      <c r="AL1845" s="57"/>
      <c r="AM1845" s="57"/>
      <c r="AN1845" s="57"/>
    </row>
    <row r="1846" spans="37:40">
      <c r="AK1846" s="57"/>
      <c r="AL1846" s="57"/>
      <c r="AM1846" s="57"/>
      <c r="AN1846" s="57"/>
    </row>
    <row r="1847" spans="37:40">
      <c r="AK1847" s="57"/>
      <c r="AL1847" s="57"/>
      <c r="AM1847" s="57"/>
      <c r="AN1847" s="57"/>
    </row>
    <row r="1848" spans="37:40">
      <c r="AK1848" s="57"/>
      <c r="AL1848" s="57"/>
      <c r="AM1848" s="57"/>
      <c r="AN1848" s="57"/>
    </row>
    <row r="1849" spans="37:40">
      <c r="AK1849" s="57"/>
      <c r="AL1849" s="57"/>
      <c r="AM1849" s="57"/>
      <c r="AN1849" s="57"/>
    </row>
    <row r="1850" spans="37:40">
      <c r="AK1850" s="57"/>
      <c r="AL1850" s="57"/>
      <c r="AM1850" s="57"/>
      <c r="AN1850" s="57"/>
    </row>
    <row r="1851" spans="37:40">
      <c r="AK1851" s="57"/>
      <c r="AL1851" s="57"/>
      <c r="AM1851" s="57"/>
      <c r="AN1851" s="57"/>
    </row>
    <row r="1852" spans="37:40">
      <c r="AK1852" s="57"/>
      <c r="AL1852" s="57"/>
      <c r="AM1852" s="57"/>
      <c r="AN1852" s="57"/>
    </row>
    <row r="1853" spans="37:40">
      <c r="AK1853" s="57"/>
      <c r="AL1853" s="57"/>
      <c r="AM1853" s="57"/>
      <c r="AN1853" s="57"/>
    </row>
    <row r="1854" spans="37:40">
      <c r="AK1854" s="57"/>
      <c r="AL1854" s="57"/>
      <c r="AM1854" s="57"/>
      <c r="AN1854" s="57"/>
    </row>
    <row r="1855" spans="37:40">
      <c r="AK1855" s="57"/>
      <c r="AL1855" s="57"/>
      <c r="AM1855" s="57"/>
      <c r="AN1855" s="57"/>
    </row>
    <row r="1856" spans="37:40">
      <c r="AK1856" s="57"/>
      <c r="AL1856" s="57"/>
      <c r="AM1856" s="57"/>
      <c r="AN1856" s="57"/>
    </row>
    <row r="1857" spans="37:40">
      <c r="AK1857" s="57"/>
      <c r="AL1857" s="57"/>
      <c r="AM1857" s="57"/>
      <c r="AN1857" s="57"/>
    </row>
    <row r="1858" spans="37:40">
      <c r="AK1858" s="57"/>
      <c r="AL1858" s="57"/>
      <c r="AM1858" s="57"/>
      <c r="AN1858" s="57"/>
    </row>
    <row r="1859" spans="37:40">
      <c r="AK1859" s="57"/>
      <c r="AL1859" s="57"/>
      <c r="AM1859" s="57"/>
      <c r="AN1859" s="57"/>
    </row>
    <row r="1860" spans="37:40">
      <c r="AK1860" s="57"/>
      <c r="AL1860" s="57"/>
      <c r="AM1860" s="57"/>
      <c r="AN1860" s="57"/>
    </row>
    <row r="1861" spans="37:40">
      <c r="AK1861" s="57"/>
      <c r="AL1861" s="57"/>
      <c r="AM1861" s="57"/>
      <c r="AN1861" s="57"/>
    </row>
    <row r="1862" spans="37:40">
      <c r="AK1862" s="57"/>
      <c r="AL1862" s="57"/>
      <c r="AM1862" s="57"/>
      <c r="AN1862" s="57"/>
    </row>
    <row r="1863" spans="37:40">
      <c r="AK1863" s="57"/>
      <c r="AL1863" s="57"/>
      <c r="AM1863" s="57"/>
      <c r="AN1863" s="57"/>
    </row>
    <row r="1864" spans="37:40">
      <c r="AK1864" s="57"/>
      <c r="AL1864" s="57"/>
      <c r="AM1864" s="57"/>
      <c r="AN1864" s="57"/>
    </row>
    <row r="1865" spans="37:40">
      <c r="AK1865" s="57"/>
      <c r="AL1865" s="57"/>
      <c r="AM1865" s="57"/>
      <c r="AN1865" s="57"/>
    </row>
    <row r="1866" spans="37:40">
      <c r="AK1866" s="57"/>
      <c r="AL1866" s="57"/>
      <c r="AM1866" s="57"/>
      <c r="AN1866" s="57"/>
    </row>
    <row r="1867" spans="37:40">
      <c r="AK1867" s="57"/>
      <c r="AL1867" s="57"/>
      <c r="AM1867" s="57"/>
      <c r="AN1867" s="57"/>
    </row>
    <row r="1868" spans="37:40">
      <c r="AK1868" s="57"/>
      <c r="AL1868" s="57"/>
      <c r="AM1868" s="57"/>
      <c r="AN1868" s="57"/>
    </row>
    <row r="1869" spans="37:40">
      <c r="AK1869" s="57"/>
      <c r="AL1869" s="57"/>
      <c r="AM1869" s="57"/>
      <c r="AN1869" s="57"/>
    </row>
    <row r="1870" spans="37:40">
      <c r="AK1870" s="57"/>
      <c r="AL1870" s="57"/>
      <c r="AM1870" s="57"/>
      <c r="AN1870" s="57"/>
    </row>
    <row r="1871" spans="37:40">
      <c r="AK1871" s="57"/>
      <c r="AL1871" s="57"/>
      <c r="AM1871" s="57"/>
      <c r="AN1871" s="57"/>
    </row>
    <row r="1872" spans="37:40">
      <c r="AK1872" s="57"/>
      <c r="AL1872" s="57"/>
      <c r="AM1872" s="57"/>
      <c r="AN1872" s="57"/>
    </row>
    <row r="1873" spans="37:40">
      <c r="AK1873" s="57"/>
      <c r="AL1873" s="57"/>
      <c r="AM1873" s="57"/>
      <c r="AN1873" s="57"/>
    </row>
    <row r="1874" spans="37:40">
      <c r="AK1874" s="57"/>
      <c r="AL1874" s="57"/>
      <c r="AM1874" s="57"/>
      <c r="AN1874" s="57"/>
    </row>
    <row r="1875" spans="37:40">
      <c r="AK1875" s="57"/>
      <c r="AL1875" s="57"/>
      <c r="AM1875" s="57"/>
      <c r="AN1875" s="57"/>
    </row>
    <row r="1876" spans="37:40">
      <c r="AK1876" s="57"/>
      <c r="AL1876" s="57"/>
      <c r="AM1876" s="57"/>
      <c r="AN1876" s="57"/>
    </row>
    <row r="1877" spans="37:40">
      <c r="AK1877" s="57"/>
      <c r="AL1877" s="57"/>
      <c r="AM1877" s="57"/>
      <c r="AN1877" s="57"/>
    </row>
    <row r="1878" spans="37:40">
      <c r="AK1878" s="57"/>
      <c r="AL1878" s="57"/>
      <c r="AM1878" s="57"/>
      <c r="AN1878" s="57"/>
    </row>
    <row r="1879" spans="37:40">
      <c r="AK1879" s="57"/>
      <c r="AL1879" s="57"/>
      <c r="AM1879" s="57"/>
      <c r="AN1879" s="57"/>
    </row>
    <row r="1880" spans="37:40">
      <c r="AK1880" s="57"/>
      <c r="AL1880" s="57"/>
      <c r="AM1880" s="57"/>
      <c r="AN1880" s="57"/>
    </row>
    <row r="1881" spans="37:40">
      <c r="AK1881" s="57"/>
      <c r="AL1881" s="57"/>
      <c r="AM1881" s="57"/>
      <c r="AN1881" s="57"/>
    </row>
    <row r="1882" spans="37:40">
      <c r="AK1882" s="57"/>
      <c r="AL1882" s="57"/>
      <c r="AM1882" s="57"/>
      <c r="AN1882" s="57"/>
    </row>
    <row r="1883" spans="37:40">
      <c r="AK1883" s="57"/>
      <c r="AL1883" s="57"/>
      <c r="AM1883" s="57"/>
      <c r="AN1883" s="57"/>
    </row>
    <row r="1884" spans="37:40">
      <c r="AK1884" s="57"/>
      <c r="AL1884" s="57"/>
      <c r="AM1884" s="57"/>
      <c r="AN1884" s="57"/>
    </row>
    <row r="1885" spans="37:40">
      <c r="AK1885" s="57"/>
      <c r="AL1885" s="57"/>
      <c r="AM1885" s="57"/>
      <c r="AN1885" s="57"/>
    </row>
    <row r="1886" spans="37:40">
      <c r="AK1886" s="57"/>
      <c r="AL1886" s="57"/>
      <c r="AM1886" s="57"/>
      <c r="AN1886" s="57"/>
    </row>
    <row r="1887" spans="37:40">
      <c r="AK1887" s="57"/>
      <c r="AL1887" s="57"/>
      <c r="AM1887" s="57"/>
      <c r="AN1887" s="57"/>
    </row>
    <row r="1888" spans="37:40">
      <c r="AK1888" s="57"/>
      <c r="AL1888" s="57"/>
      <c r="AM1888" s="57"/>
      <c r="AN1888" s="57"/>
    </row>
    <row r="1889" spans="37:40">
      <c r="AK1889" s="57"/>
      <c r="AL1889" s="57"/>
      <c r="AM1889" s="57"/>
      <c r="AN1889" s="57"/>
    </row>
    <row r="1890" spans="37:40">
      <c r="AK1890" s="57"/>
      <c r="AL1890" s="57"/>
      <c r="AM1890" s="57"/>
      <c r="AN1890" s="57"/>
    </row>
    <row r="1891" spans="37:40">
      <c r="AK1891" s="57"/>
      <c r="AL1891" s="57"/>
      <c r="AM1891" s="57"/>
      <c r="AN1891" s="57"/>
    </row>
    <row r="1892" spans="37:40">
      <c r="AK1892" s="57"/>
      <c r="AL1892" s="57"/>
      <c r="AM1892" s="57"/>
      <c r="AN1892" s="57"/>
    </row>
    <row r="1893" spans="37:40">
      <c r="AK1893" s="57"/>
      <c r="AL1893" s="57"/>
      <c r="AM1893" s="57"/>
      <c r="AN1893" s="57"/>
    </row>
    <row r="1894" spans="37:40">
      <c r="AK1894" s="57"/>
      <c r="AL1894" s="57"/>
      <c r="AM1894" s="57"/>
      <c r="AN1894" s="57"/>
    </row>
    <row r="1895" spans="37:40">
      <c r="AK1895" s="57"/>
      <c r="AL1895" s="57"/>
      <c r="AM1895" s="57"/>
      <c r="AN1895" s="57"/>
    </row>
    <row r="1896" spans="37:40">
      <c r="AK1896" s="57"/>
      <c r="AL1896" s="57"/>
      <c r="AM1896" s="57"/>
      <c r="AN1896" s="57"/>
    </row>
    <row r="1897" spans="37:40">
      <c r="AK1897" s="57"/>
      <c r="AL1897" s="57"/>
      <c r="AM1897" s="57"/>
      <c r="AN1897" s="57"/>
    </row>
    <row r="1898" spans="37:40">
      <c r="AK1898" s="57"/>
      <c r="AL1898" s="57"/>
      <c r="AM1898" s="57"/>
      <c r="AN1898" s="57"/>
    </row>
    <row r="1899" spans="37:40">
      <c r="AK1899" s="57"/>
      <c r="AL1899" s="57"/>
      <c r="AM1899" s="57"/>
      <c r="AN1899" s="57"/>
    </row>
    <row r="1900" spans="37:40">
      <c r="AK1900" s="57"/>
      <c r="AL1900" s="57"/>
      <c r="AM1900" s="57"/>
      <c r="AN1900" s="57"/>
    </row>
    <row r="1901" spans="37:40">
      <c r="AK1901" s="57"/>
      <c r="AL1901" s="57"/>
      <c r="AM1901" s="57"/>
      <c r="AN1901" s="57"/>
    </row>
    <row r="1902" spans="37:40">
      <c r="AK1902" s="57"/>
      <c r="AL1902" s="57"/>
      <c r="AM1902" s="57"/>
      <c r="AN1902" s="57"/>
    </row>
    <row r="1903" spans="37:40">
      <c r="AK1903" s="57"/>
      <c r="AL1903" s="57"/>
      <c r="AM1903" s="57"/>
      <c r="AN1903" s="57"/>
    </row>
    <row r="1904" spans="37:40">
      <c r="AK1904" s="57"/>
      <c r="AL1904" s="57"/>
      <c r="AM1904" s="57"/>
      <c r="AN1904" s="57"/>
    </row>
    <row r="1905" spans="37:40">
      <c r="AK1905" s="57"/>
      <c r="AL1905" s="57"/>
      <c r="AM1905" s="57"/>
      <c r="AN1905" s="57"/>
    </row>
    <row r="1906" spans="37:40">
      <c r="AK1906" s="57"/>
      <c r="AL1906" s="57"/>
      <c r="AM1906" s="57"/>
      <c r="AN1906" s="57"/>
    </row>
    <row r="1907" spans="37:40">
      <c r="AK1907" s="57"/>
      <c r="AL1907" s="57"/>
      <c r="AM1907" s="57"/>
      <c r="AN1907" s="57"/>
    </row>
    <row r="1908" spans="37:40">
      <c r="AK1908" s="57"/>
      <c r="AL1908" s="57"/>
      <c r="AM1908" s="57"/>
      <c r="AN1908" s="57"/>
    </row>
    <row r="1909" spans="37:40">
      <c r="AK1909" s="57"/>
      <c r="AL1909" s="57"/>
      <c r="AM1909" s="57"/>
      <c r="AN1909" s="57"/>
    </row>
    <row r="1910" spans="37:40">
      <c r="AK1910" s="57"/>
      <c r="AL1910" s="57"/>
      <c r="AM1910" s="57"/>
      <c r="AN1910" s="57"/>
    </row>
    <row r="1911" spans="37:40">
      <c r="AK1911" s="57"/>
      <c r="AL1911" s="57"/>
      <c r="AM1911" s="57"/>
      <c r="AN1911" s="57"/>
    </row>
    <row r="1912" spans="37:40">
      <c r="AK1912" s="57"/>
      <c r="AL1912" s="57"/>
      <c r="AM1912" s="57"/>
      <c r="AN1912" s="57"/>
    </row>
    <row r="1913" spans="37:40">
      <c r="AK1913" s="57"/>
      <c r="AL1913" s="57"/>
      <c r="AM1913" s="57"/>
      <c r="AN1913" s="57"/>
    </row>
    <row r="1914" spans="37:40">
      <c r="AK1914" s="57"/>
      <c r="AL1914" s="57"/>
      <c r="AM1914" s="57"/>
      <c r="AN1914" s="57"/>
    </row>
    <row r="1915" spans="37:40">
      <c r="AK1915" s="57"/>
      <c r="AL1915" s="57"/>
      <c r="AM1915" s="57"/>
      <c r="AN1915" s="57"/>
    </row>
    <row r="1916" spans="37:40">
      <c r="AK1916" s="57"/>
      <c r="AL1916" s="57"/>
      <c r="AM1916" s="57"/>
      <c r="AN1916" s="57"/>
    </row>
    <row r="1917" spans="37:40">
      <c r="AK1917" s="57"/>
      <c r="AL1917" s="57"/>
      <c r="AM1917" s="57"/>
      <c r="AN1917" s="57"/>
    </row>
    <row r="1918" spans="37:40">
      <c r="AK1918" s="57"/>
      <c r="AL1918" s="57"/>
      <c r="AM1918" s="57"/>
      <c r="AN1918" s="57"/>
    </row>
    <row r="1919" spans="37:40">
      <c r="AK1919" s="57"/>
      <c r="AL1919" s="57"/>
      <c r="AM1919" s="57"/>
      <c r="AN1919" s="57"/>
    </row>
    <row r="1920" spans="37:40">
      <c r="AK1920" s="57"/>
      <c r="AL1920" s="57"/>
      <c r="AM1920" s="57"/>
      <c r="AN1920" s="57"/>
    </row>
    <row r="1921" spans="37:40">
      <c r="AK1921" s="57"/>
      <c r="AL1921" s="57"/>
      <c r="AM1921" s="57"/>
      <c r="AN1921" s="57"/>
    </row>
    <row r="1922" spans="37:40">
      <c r="AK1922" s="57"/>
      <c r="AL1922" s="57"/>
      <c r="AM1922" s="57"/>
      <c r="AN1922" s="57"/>
    </row>
    <row r="1923" spans="37:40">
      <c r="AK1923" s="57"/>
      <c r="AL1923" s="57"/>
      <c r="AM1923" s="57"/>
      <c r="AN1923" s="57"/>
    </row>
    <row r="1924" spans="37:40">
      <c r="AK1924" s="57"/>
      <c r="AL1924" s="57"/>
      <c r="AM1924" s="57"/>
      <c r="AN1924" s="57"/>
    </row>
    <row r="1925" spans="37:40">
      <c r="AK1925" s="57"/>
      <c r="AL1925" s="57"/>
      <c r="AM1925" s="57"/>
      <c r="AN1925" s="57"/>
    </row>
    <row r="1926" spans="37:40">
      <c r="AK1926" s="57"/>
      <c r="AL1926" s="57"/>
      <c r="AM1926" s="57"/>
      <c r="AN1926" s="57"/>
    </row>
    <row r="1927" spans="37:40">
      <c r="AK1927" s="57"/>
      <c r="AL1927" s="57"/>
      <c r="AM1927" s="57"/>
      <c r="AN1927" s="57"/>
    </row>
    <row r="1928" spans="37:40">
      <c r="AK1928" s="57"/>
      <c r="AL1928" s="57"/>
      <c r="AM1928" s="57"/>
      <c r="AN1928" s="57"/>
    </row>
    <row r="1929" spans="37:40">
      <c r="AK1929" s="57"/>
      <c r="AL1929" s="57"/>
      <c r="AM1929" s="57"/>
      <c r="AN1929" s="57"/>
    </row>
    <row r="1930" spans="37:40">
      <c r="AK1930" s="57"/>
      <c r="AL1930" s="57"/>
      <c r="AM1930" s="57"/>
      <c r="AN1930" s="57"/>
    </row>
    <row r="1931" spans="37:40">
      <c r="AK1931" s="57"/>
      <c r="AL1931" s="57"/>
      <c r="AM1931" s="57"/>
      <c r="AN1931" s="57"/>
    </row>
    <row r="1932" spans="37:40">
      <c r="AK1932" s="57"/>
      <c r="AL1932" s="57"/>
      <c r="AM1932" s="57"/>
      <c r="AN1932" s="57"/>
    </row>
    <row r="1933" spans="37:40">
      <c r="AK1933" s="57"/>
      <c r="AL1933" s="57"/>
      <c r="AM1933" s="57"/>
      <c r="AN1933" s="57"/>
    </row>
    <row r="1934" spans="37:40">
      <c r="AK1934" s="57"/>
      <c r="AL1934" s="57"/>
      <c r="AM1934" s="57"/>
      <c r="AN1934" s="57"/>
    </row>
    <row r="1935" spans="37:40">
      <c r="AK1935" s="57"/>
      <c r="AL1935" s="57"/>
      <c r="AM1935" s="57"/>
      <c r="AN1935" s="57"/>
    </row>
    <row r="1936" spans="37:40">
      <c r="AK1936" s="57"/>
      <c r="AL1936" s="57"/>
      <c r="AM1936" s="57"/>
      <c r="AN1936" s="57"/>
    </row>
    <row r="1937" spans="37:40">
      <c r="AK1937" s="57"/>
      <c r="AL1937" s="57"/>
      <c r="AM1937" s="57"/>
      <c r="AN1937" s="57"/>
    </row>
    <row r="1938" spans="37:40">
      <c r="AK1938" s="57"/>
      <c r="AL1938" s="57"/>
      <c r="AM1938" s="57"/>
      <c r="AN1938" s="57"/>
    </row>
    <row r="1939" spans="37:40">
      <c r="AK1939" s="57"/>
      <c r="AL1939" s="57"/>
      <c r="AM1939" s="57"/>
      <c r="AN1939" s="57"/>
    </row>
    <row r="1940" spans="37:40">
      <c r="AK1940" s="57"/>
      <c r="AL1940" s="57"/>
      <c r="AM1940" s="57"/>
      <c r="AN1940" s="57"/>
    </row>
    <row r="1941" spans="37:40">
      <c r="AK1941" s="57"/>
      <c r="AL1941" s="57"/>
      <c r="AM1941" s="57"/>
      <c r="AN1941" s="57"/>
    </row>
    <row r="1942" spans="37:40">
      <c r="AK1942" s="57"/>
      <c r="AL1942" s="57"/>
      <c r="AM1942" s="57"/>
      <c r="AN1942" s="57"/>
    </row>
    <row r="1943" spans="37:40">
      <c r="AK1943" s="57"/>
      <c r="AL1943" s="57"/>
      <c r="AM1943" s="57"/>
      <c r="AN1943" s="57"/>
    </row>
    <row r="1944" spans="37:40">
      <c r="AK1944" s="57"/>
      <c r="AL1944" s="57"/>
      <c r="AM1944" s="57"/>
      <c r="AN1944" s="57"/>
    </row>
    <row r="1945" spans="37:40">
      <c r="AK1945" s="57"/>
      <c r="AL1945" s="57"/>
      <c r="AM1945" s="57"/>
      <c r="AN1945" s="57"/>
    </row>
    <row r="1946" spans="37:40">
      <c r="AK1946" s="57"/>
      <c r="AL1946" s="57"/>
      <c r="AM1946" s="57"/>
      <c r="AN1946" s="57"/>
    </row>
    <row r="1947" spans="37:40">
      <c r="AK1947" s="57"/>
      <c r="AL1947" s="57"/>
      <c r="AM1947" s="57"/>
      <c r="AN1947" s="57"/>
    </row>
    <row r="1948" spans="37:40">
      <c r="AK1948" s="57"/>
      <c r="AL1948" s="57"/>
      <c r="AM1948" s="57"/>
      <c r="AN1948" s="57"/>
    </row>
    <row r="1949" spans="37:40">
      <c r="AK1949" s="57"/>
      <c r="AL1949" s="57"/>
      <c r="AM1949" s="57"/>
      <c r="AN1949" s="57"/>
    </row>
    <row r="1950" spans="37:40">
      <c r="AK1950" s="57"/>
      <c r="AL1950" s="57"/>
      <c r="AM1950" s="57"/>
      <c r="AN1950" s="57"/>
    </row>
    <row r="1951" spans="37:40">
      <c r="AK1951" s="57"/>
      <c r="AL1951" s="57"/>
      <c r="AM1951" s="57"/>
      <c r="AN1951" s="57"/>
    </row>
    <row r="1952" spans="37:40">
      <c r="AK1952" s="57"/>
      <c r="AL1952" s="57"/>
      <c r="AM1952" s="57"/>
      <c r="AN1952" s="57"/>
    </row>
    <row r="1953" spans="37:40">
      <c r="AK1953" s="57"/>
      <c r="AL1953" s="57"/>
      <c r="AM1953" s="57"/>
      <c r="AN1953" s="57"/>
    </row>
    <row r="1954" spans="37:40">
      <c r="AK1954" s="57"/>
      <c r="AL1954" s="57"/>
      <c r="AM1954" s="57"/>
      <c r="AN1954" s="57"/>
    </row>
    <row r="1955" spans="37:40">
      <c r="AK1955" s="57"/>
      <c r="AL1955" s="57"/>
      <c r="AM1955" s="57"/>
      <c r="AN1955" s="57"/>
    </row>
    <row r="1956" spans="37:40">
      <c r="AK1956" s="57"/>
      <c r="AL1956" s="57"/>
      <c r="AM1956" s="57"/>
      <c r="AN1956" s="57"/>
    </row>
    <row r="1957" spans="37:40">
      <c r="AK1957" s="57"/>
      <c r="AL1957" s="57"/>
      <c r="AM1957" s="57"/>
      <c r="AN1957" s="57"/>
    </row>
    <row r="1958" spans="37:40">
      <c r="AK1958" s="57"/>
      <c r="AL1958" s="57"/>
      <c r="AM1958" s="57"/>
      <c r="AN1958" s="57"/>
    </row>
    <row r="1959" spans="37:40">
      <c r="AK1959" s="57"/>
      <c r="AL1959" s="57"/>
      <c r="AM1959" s="57"/>
      <c r="AN1959" s="57"/>
    </row>
    <row r="1960" spans="37:40">
      <c r="AK1960" s="57"/>
      <c r="AL1960" s="57"/>
      <c r="AM1960" s="57"/>
      <c r="AN1960" s="57"/>
    </row>
    <row r="1961" spans="37:40">
      <c r="AK1961" s="57"/>
      <c r="AL1961" s="57"/>
      <c r="AM1961" s="57"/>
      <c r="AN1961" s="57"/>
    </row>
    <row r="1962" spans="37:40">
      <c r="AK1962" s="57"/>
      <c r="AL1962" s="57"/>
      <c r="AM1962" s="57"/>
      <c r="AN1962" s="57"/>
    </row>
    <row r="1963" spans="37:40">
      <c r="AK1963" s="57"/>
      <c r="AL1963" s="57"/>
      <c r="AM1963" s="57"/>
      <c r="AN1963" s="57"/>
    </row>
    <row r="1964" spans="37:40">
      <c r="AK1964" s="57"/>
      <c r="AL1964" s="57"/>
      <c r="AM1964" s="57"/>
      <c r="AN1964" s="57"/>
    </row>
    <row r="1965" spans="37:40">
      <c r="AK1965" s="57"/>
      <c r="AL1965" s="57"/>
      <c r="AM1965" s="57"/>
      <c r="AN1965" s="57"/>
    </row>
    <row r="1966" spans="37:40">
      <c r="AK1966" s="57"/>
      <c r="AL1966" s="57"/>
      <c r="AM1966" s="57"/>
      <c r="AN1966" s="57"/>
    </row>
    <row r="1967" spans="37:40">
      <c r="AK1967" s="57"/>
      <c r="AL1967" s="57"/>
      <c r="AM1967" s="57"/>
      <c r="AN1967" s="57"/>
    </row>
    <row r="1968" spans="37:40">
      <c r="AK1968" s="57"/>
      <c r="AL1968" s="57"/>
      <c r="AM1968" s="57"/>
      <c r="AN1968" s="57"/>
    </row>
    <row r="1969" spans="37:40">
      <c r="AK1969" s="57"/>
      <c r="AL1969" s="57"/>
      <c r="AM1969" s="57"/>
      <c r="AN1969" s="57"/>
    </row>
    <row r="1970" spans="37:40">
      <c r="AK1970" s="57"/>
      <c r="AL1970" s="57"/>
      <c r="AM1970" s="57"/>
      <c r="AN1970" s="57"/>
    </row>
    <row r="1971" spans="37:40">
      <c r="AK1971" s="57"/>
      <c r="AL1971" s="57"/>
      <c r="AM1971" s="57"/>
      <c r="AN1971" s="57"/>
    </row>
    <row r="1972" spans="37:40">
      <c r="AK1972" s="57"/>
      <c r="AL1972" s="57"/>
      <c r="AM1972" s="57"/>
      <c r="AN1972" s="57"/>
    </row>
    <row r="1973" spans="37:40">
      <c r="AK1973" s="57"/>
      <c r="AL1973" s="57"/>
      <c r="AM1973" s="57"/>
      <c r="AN1973" s="57"/>
    </row>
    <row r="1974" spans="37:40">
      <c r="AK1974" s="57"/>
      <c r="AL1974" s="57"/>
      <c r="AM1974" s="57"/>
      <c r="AN1974" s="57"/>
    </row>
    <row r="1975" spans="37:40">
      <c r="AK1975" s="57"/>
      <c r="AL1975" s="57"/>
      <c r="AM1975" s="57"/>
      <c r="AN1975" s="57"/>
    </row>
    <row r="1976" spans="37:40">
      <c r="AK1976" s="57"/>
      <c r="AL1976" s="57"/>
      <c r="AM1976" s="57"/>
      <c r="AN1976" s="57"/>
    </row>
    <row r="1977" spans="37:40">
      <c r="AK1977" s="57"/>
      <c r="AL1977" s="57"/>
      <c r="AM1977" s="57"/>
      <c r="AN1977" s="57"/>
    </row>
    <row r="1978" spans="37:40">
      <c r="AK1978" s="57"/>
      <c r="AL1978" s="57"/>
      <c r="AM1978" s="57"/>
      <c r="AN1978" s="57"/>
    </row>
    <row r="1979" spans="37:40">
      <c r="AK1979" s="57"/>
      <c r="AL1979" s="57"/>
      <c r="AM1979" s="57"/>
      <c r="AN1979" s="57"/>
    </row>
    <row r="1980" spans="37:40">
      <c r="AK1980" s="57"/>
      <c r="AL1980" s="57"/>
      <c r="AM1980" s="57"/>
      <c r="AN1980" s="57"/>
    </row>
    <row r="1981" spans="37:40">
      <c r="AK1981" s="57"/>
      <c r="AL1981" s="57"/>
      <c r="AM1981" s="57"/>
      <c r="AN1981" s="57"/>
    </row>
    <row r="1982" spans="37:40">
      <c r="AK1982" s="57"/>
      <c r="AL1982" s="57"/>
      <c r="AM1982" s="57"/>
      <c r="AN1982" s="57"/>
    </row>
    <row r="1983" spans="37:40">
      <c r="AK1983" s="57"/>
      <c r="AL1983" s="57"/>
      <c r="AM1983" s="57"/>
      <c r="AN1983" s="57"/>
    </row>
    <row r="1984" spans="37:40">
      <c r="AK1984" s="57"/>
      <c r="AL1984" s="57"/>
      <c r="AM1984" s="57"/>
      <c r="AN1984" s="57"/>
    </row>
    <row r="1985" spans="37:40">
      <c r="AK1985" s="57"/>
      <c r="AL1985" s="57"/>
      <c r="AM1985" s="57"/>
      <c r="AN1985" s="57"/>
    </row>
    <row r="1986" spans="37:40">
      <c r="AK1986" s="57"/>
      <c r="AL1986" s="57"/>
      <c r="AM1986" s="57"/>
      <c r="AN1986" s="57"/>
    </row>
    <row r="1987" spans="37:40">
      <c r="AK1987" s="57"/>
      <c r="AL1987" s="57"/>
      <c r="AM1987" s="57"/>
      <c r="AN1987" s="57"/>
    </row>
    <row r="1988" spans="37:40">
      <c r="AK1988" s="57"/>
      <c r="AL1988" s="57"/>
      <c r="AM1988" s="57"/>
      <c r="AN1988" s="57"/>
    </row>
    <row r="1989" spans="37:40">
      <c r="AK1989" s="57"/>
      <c r="AL1989" s="57"/>
      <c r="AM1989" s="57"/>
      <c r="AN1989" s="57"/>
    </row>
    <row r="1990" spans="37:40">
      <c r="AK1990" s="57"/>
      <c r="AL1990" s="57"/>
      <c r="AM1990" s="57"/>
      <c r="AN1990" s="57"/>
    </row>
    <row r="1991" spans="37:40">
      <c r="AK1991" s="57"/>
      <c r="AL1991" s="57"/>
      <c r="AM1991" s="57"/>
      <c r="AN1991" s="57"/>
    </row>
    <row r="1992" spans="37:40">
      <c r="AK1992" s="57"/>
      <c r="AL1992" s="57"/>
      <c r="AM1992" s="57"/>
      <c r="AN1992" s="57"/>
    </row>
    <row r="1993" spans="37:40">
      <c r="AK1993" s="57"/>
      <c r="AL1993" s="57"/>
      <c r="AM1993" s="57"/>
      <c r="AN1993" s="57"/>
    </row>
    <row r="1994" spans="37:40">
      <c r="AK1994" s="57"/>
      <c r="AL1994" s="57"/>
      <c r="AM1994" s="57"/>
      <c r="AN1994" s="57"/>
    </row>
    <row r="1995" spans="37:40">
      <c r="AK1995" s="57"/>
      <c r="AL1995" s="57"/>
      <c r="AM1995" s="57"/>
      <c r="AN1995" s="57"/>
    </row>
    <row r="1996" spans="37:40">
      <c r="AK1996" s="57"/>
      <c r="AL1996" s="57"/>
      <c r="AM1996" s="57"/>
      <c r="AN1996" s="57"/>
    </row>
    <row r="1997" spans="37:40">
      <c r="AK1997" s="57"/>
      <c r="AL1997" s="57"/>
      <c r="AM1997" s="57"/>
      <c r="AN1997" s="57"/>
    </row>
    <row r="1998" spans="37:40">
      <c r="AK1998" s="57"/>
      <c r="AL1998" s="57"/>
      <c r="AM1998" s="57"/>
      <c r="AN1998" s="57"/>
    </row>
    <row r="1999" spans="37:40">
      <c r="AK1999" s="57"/>
      <c r="AL1999" s="57"/>
      <c r="AM1999" s="57"/>
      <c r="AN1999" s="57"/>
    </row>
    <row r="2000" spans="37:40">
      <c r="AK2000" s="57"/>
      <c r="AL2000" s="57"/>
      <c r="AM2000" s="57"/>
      <c r="AN2000" s="57"/>
    </row>
    <row r="2001" spans="26:40">
      <c r="AK2001" s="57"/>
      <c r="AL2001" s="57"/>
      <c r="AM2001" s="57"/>
      <c r="AN2001" s="57"/>
    </row>
    <row r="2002" spans="26:40">
      <c r="AK2002" s="57"/>
      <c r="AL2002" s="57"/>
      <c r="AM2002" s="57"/>
      <c r="AN2002" s="57"/>
    </row>
    <row r="2003" spans="26:40">
      <c r="AK2003" s="57"/>
      <c r="AL2003" s="57"/>
      <c r="AM2003" s="57"/>
      <c r="AN2003" s="57"/>
    </row>
    <row r="2006" spans="26:40">
      <c r="AF2006" s="58"/>
      <c r="AG2006" s="58"/>
      <c r="AH2006" s="58"/>
      <c r="AI2006" s="58"/>
      <c r="AJ2006" s="59" t="s">
        <v>23</v>
      </c>
      <c r="AK2006" s="60">
        <f ca="1">AVERAGE(AK4:AK2003)</f>
        <v>7.9057138837686433E-2</v>
      </c>
      <c r="AL2006" s="60">
        <f ca="1">AVERAGE(AL4:AL2003)</f>
        <v>5.7405324428413208E-2</v>
      </c>
      <c r="AM2006" s="60">
        <f ca="1">AVERAGE(AM4:AM2003)</f>
        <v>2.5156408260225912E-2</v>
      </c>
      <c r="AN2006" s="60">
        <f ca="1">AVERAGE(AN4:AN2003)</f>
        <v>8.1634486120069641E-2</v>
      </c>
    </row>
    <row r="2007" spans="26:40">
      <c r="AF2007" s="58"/>
      <c r="AG2007" s="58"/>
      <c r="AH2007" s="58"/>
      <c r="AI2007" s="58"/>
      <c r="AJ2007" s="59" t="s">
        <v>24</v>
      </c>
      <c r="AK2007" s="60">
        <f ca="1">STDEV(AK4:AK2003)</f>
        <v>0.19748399229333063</v>
      </c>
      <c r="AL2007" s="60">
        <f ca="1">STDEV(AL4:AL2003)</f>
        <v>0.21032962375064865</v>
      </c>
      <c r="AM2007" s="60">
        <f ca="1">STDEV(AM4:AM2003)</f>
        <v>0.23638087837768149</v>
      </c>
      <c r="AN2007" s="60">
        <f ca="1">STDEV(AN4:AN2003)</f>
        <v>0.29275659325855696</v>
      </c>
    </row>
    <row r="2008" spans="26:40" ht="13" thickBot="1"/>
    <row r="2009" spans="26:40" ht="13">
      <c r="Z2009" s="61"/>
      <c r="AA2009" s="61"/>
      <c r="AB2009" s="61"/>
      <c r="AC2009" s="61"/>
      <c r="AD2009" s="61"/>
    </row>
    <row r="2010" spans="26:40" ht="13">
      <c r="AF2010" s="62"/>
      <c r="AG2010" s="62"/>
      <c r="AH2010" s="62"/>
      <c r="AI2010" s="62"/>
      <c r="AJ2010" s="62"/>
    </row>
    <row r="2013" spans="26:40" ht="13" thickBot="1">
      <c r="Z2013" s="63"/>
      <c r="AA2013" s="63"/>
      <c r="AB2013" s="63"/>
      <c r="AC2013" s="63"/>
      <c r="AD2013" s="63"/>
    </row>
    <row r="2016" spans="26:40" ht="13">
      <c r="AF2016" s="56"/>
      <c r="AG2016" s="64"/>
      <c r="AH2016" s="64"/>
      <c r="AI2016" s="64"/>
      <c r="AJ2016" s="64"/>
    </row>
    <row r="2017" spans="32:36" ht="13">
      <c r="AF2017" s="56"/>
      <c r="AG2017" s="65"/>
      <c r="AH2017" s="66"/>
      <c r="AI2017" s="66"/>
      <c r="AJ2017" s="66"/>
    </row>
    <row r="2018" spans="32:36" ht="13">
      <c r="AF2018" s="56"/>
      <c r="AG2018" s="66"/>
      <c r="AH2018" s="65"/>
      <c r="AI2018" s="66"/>
      <c r="AJ2018" s="66"/>
    </row>
    <row r="2019" spans="32:36" ht="13">
      <c r="AF2019" s="56"/>
      <c r="AG2019" s="66"/>
      <c r="AH2019" s="66"/>
      <c r="AI2019" s="65"/>
      <c r="AJ2019" s="65"/>
    </row>
    <row r="2020" spans="32:36" ht="13">
      <c r="AF2020" s="56"/>
      <c r="AG2020" s="66"/>
      <c r="AH2020" s="66"/>
      <c r="AI2020" s="66"/>
      <c r="AJ2020" s="66"/>
    </row>
  </sheetData>
  <mergeCells count="7">
    <mergeCell ref="AF2:AI2"/>
    <mergeCell ref="AK2:AN2"/>
    <mergeCell ref="A3:E3"/>
    <mergeCell ref="G3:K3"/>
    <mergeCell ref="M11:S12"/>
    <mergeCell ref="V2:Y2"/>
    <mergeCell ref="AA2:AD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FFA2A-3726-41BF-BFC7-24EAC5A9A10A}">
  <sheetPr>
    <tabColor theme="3" tint="0.39997558519241921"/>
  </sheetPr>
  <dimension ref="A1:R37"/>
  <sheetViews>
    <sheetView zoomScale="150" zoomScaleNormal="150" workbookViewId="0">
      <selection activeCell="F2" sqref="F2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6384" width="9.1796875" style="7"/>
  </cols>
  <sheetData>
    <row r="1" spans="1:18" ht="13">
      <c r="A1" s="207" t="s">
        <v>7526</v>
      </c>
      <c r="B1" s="14" t="s">
        <v>8</v>
      </c>
      <c r="C1" s="15" t="s">
        <v>9</v>
      </c>
      <c r="F1" s="200" t="s">
        <v>7550</v>
      </c>
      <c r="G1" s="219" t="s">
        <v>7548</v>
      </c>
      <c r="H1" s="219" t="s">
        <v>7556</v>
      </c>
      <c r="I1" s="219" t="s">
        <v>7551</v>
      </c>
      <c r="J1" s="219" t="s">
        <v>7552</v>
      </c>
      <c r="K1" s="219" t="s">
        <v>1</v>
      </c>
      <c r="L1" s="219" t="s">
        <v>7549</v>
      </c>
      <c r="M1" s="219" t="s">
        <v>2</v>
      </c>
      <c r="N1" s="219" t="s">
        <v>3</v>
      </c>
      <c r="O1" s="219" t="s">
        <v>4</v>
      </c>
      <c r="P1" s="219" t="s">
        <v>0</v>
      </c>
      <c r="Q1" s="219" t="s">
        <v>7565</v>
      </c>
    </row>
    <row r="2" spans="1:18" ht="13">
      <c r="A2" s="218" t="str">
        <f>'[5]Mark opt'!A2</f>
        <v>Bofa ML Euro 0-1 anni</v>
      </c>
      <c r="B2" s="13">
        <f>'Mark opt'!B2</f>
        <v>1.9999999999999997E-2</v>
      </c>
      <c r="C2" s="13">
        <f>'Mark opt'!C2</f>
        <v>8.6802841878564838E-3</v>
      </c>
      <c r="D2" s="9"/>
      <c r="F2" s="84" t="str">
        <f>A2</f>
        <v>Bofa ML Euro 0-1 anni</v>
      </c>
      <c r="G2" s="186">
        <f>'Mark opt'!H2</f>
        <v>7.5347333581951296E-5</v>
      </c>
      <c r="H2" s="181">
        <f>'Mark opt'!I2</f>
        <v>8.4124644276232838E-5</v>
      </c>
      <c r="I2" s="181">
        <f>'Mark opt'!J2</f>
        <v>8.3378227761587219E-5</v>
      </c>
      <c r="J2" s="181">
        <f>'Mark opt'!K2</f>
        <v>7.1342984811048989E-5</v>
      </c>
      <c r="K2" s="181">
        <f>'Mark opt'!L2</f>
        <v>-1.7397430539505484E-4</v>
      </c>
      <c r="L2" s="181">
        <f>'Mark opt'!M2</f>
        <v>-6.1542754415924508E-5</v>
      </c>
      <c r="M2" s="181">
        <f>'Mark opt'!N2</f>
        <v>-3.320709539120861E-4</v>
      </c>
      <c r="N2" s="181">
        <f>'Mark opt'!O2</f>
        <v>-3.9257830681723089E-4</v>
      </c>
      <c r="O2" s="181">
        <f>'Mark opt'!P2</f>
        <v>-3.4189093623460018E-4</v>
      </c>
      <c r="P2" s="181">
        <f>'Mark opt'!Q2</f>
        <v>-3.3686116151572867E-4</v>
      </c>
      <c r="Q2" s="181">
        <f>'Mark opt'!R2</f>
        <v>-2.6083403824869684E-4</v>
      </c>
      <c r="R2" s="9"/>
    </row>
    <row r="3" spans="1:18" ht="13">
      <c r="A3" s="218" t="str">
        <f>'[5]Mark opt'!A3</f>
        <v>Bofa ML Bond Euro 1-3 Y</v>
      </c>
      <c r="B3" s="13">
        <f>'Mark opt'!B3</f>
        <v>2.8999999999999998E-2</v>
      </c>
      <c r="C3" s="13">
        <f>'Mark opt'!C3</f>
        <v>1.6887831256428492E-2</v>
      </c>
      <c r="D3" s="9"/>
      <c r="F3" s="84" t="str">
        <f t="shared" ref="F3:F12" si="0">A3</f>
        <v>Bofa ML Bond Euro 1-3 Y</v>
      </c>
      <c r="G3" s="181">
        <f>'Mark opt'!H3</f>
        <v>8.4124644276232838E-5</v>
      </c>
      <c r="H3" s="186">
        <f>'Mark opt'!I3</f>
        <v>2.8519884454560312E-4</v>
      </c>
      <c r="I3" s="181">
        <f>'Mark opt'!J3</f>
        <v>5.2850668755217978E-4</v>
      </c>
      <c r="J3" s="181">
        <f>'Mark opt'!K3</f>
        <v>3.01066000602934E-4</v>
      </c>
      <c r="K3" s="181">
        <f>'Mark opt'!L3</f>
        <v>-1.9639821666575289E-6</v>
      </c>
      <c r="L3" s="181">
        <f>'Mark opt'!M3</f>
        <v>7.8226155743988811E-5</v>
      </c>
      <c r="M3" s="181">
        <f>'Mark opt'!N3</f>
        <v>-4.4277804605657772E-4</v>
      </c>
      <c r="N3" s="181">
        <f>'Mark opt'!O3</f>
        <v>-5.7545911297979539E-4</v>
      </c>
      <c r="O3" s="181">
        <f>'Mark opt'!P3</f>
        <v>-2.6389479667858002E-4</v>
      </c>
      <c r="P3" s="181">
        <f>'Mark opt'!Q3</f>
        <v>-5.1360835774285382E-4</v>
      </c>
      <c r="Q3" s="181">
        <f>'Mark opt'!R3</f>
        <v>-5.485201342118151E-4</v>
      </c>
      <c r="R3" s="9"/>
    </row>
    <row r="4" spans="1:18" ht="13">
      <c r="A4" s="218" t="str">
        <f>'[5]Mark opt'!A4</f>
        <v>Bofa ML Obbl. Euro</v>
      </c>
      <c r="B4" s="13">
        <f>'Mark opt'!B4</f>
        <v>3.2549999999999996E-2</v>
      </c>
      <c r="C4" s="13">
        <f>'Mark opt'!C4</f>
        <v>4.1687909670150132E-2</v>
      </c>
      <c r="D4" s="9"/>
      <c r="F4" s="84" t="str">
        <f t="shared" si="0"/>
        <v>Bofa ML Obbl. Euro</v>
      </c>
      <c r="G4" s="181">
        <f>'Mark opt'!H4</f>
        <v>8.3378227761587219E-5</v>
      </c>
      <c r="H4" s="181">
        <f>'Mark opt'!I4</f>
        <v>5.2850668755217978E-4</v>
      </c>
      <c r="I4" s="186">
        <f>'Mark opt'!J4</f>
        <v>1.7378818126665969E-3</v>
      </c>
      <c r="J4" s="181">
        <f>'Mark opt'!K4</f>
        <v>1.2112773431940916E-3</v>
      </c>
      <c r="K4" s="181">
        <f>'Mark opt'!L4</f>
        <v>4.3922155169080985E-4</v>
      </c>
      <c r="L4" s="181">
        <f>'Mark opt'!M4</f>
        <v>8.264597837064425E-4</v>
      </c>
      <c r="M4" s="181">
        <f>'Mark opt'!N4</f>
        <v>-3.6330969338229182E-4</v>
      </c>
      <c r="N4" s="181">
        <f>'Mark opt'!O4</f>
        <v>-3.3697726878285927E-4</v>
      </c>
      <c r="O4" s="181">
        <f>'Mark opt'!P4</f>
        <v>-2.3877627810028296E-4</v>
      </c>
      <c r="P4" s="181">
        <f>'Mark opt'!Q4</f>
        <v>-4.3200990416061765E-4</v>
      </c>
      <c r="Q4" s="181">
        <f>'Mark opt'!R4</f>
        <v>-6.683191590757348E-4</v>
      </c>
      <c r="R4" s="9"/>
    </row>
    <row r="5" spans="1:18" ht="13">
      <c r="A5" s="218" t="str">
        <f>'[5]Mark opt'!A5</f>
        <v>Bofa ML Obbl. Globale</v>
      </c>
      <c r="B5" s="13">
        <f>'Mark opt'!B5</f>
        <v>3.0122243259483601E-2</v>
      </c>
      <c r="C5" s="13">
        <f>'Mark opt'!C5</f>
        <v>6.9174632105611367E-2</v>
      </c>
      <c r="D5" s="9"/>
      <c r="F5" s="84" t="str">
        <f t="shared" si="0"/>
        <v>Bofa ML Obbl. Globale</v>
      </c>
      <c r="G5" s="181">
        <f>'Mark opt'!H5</f>
        <v>7.1342984811048989E-5</v>
      </c>
      <c r="H5" s="181">
        <f>'Mark opt'!I5</f>
        <v>3.01066000602934E-4</v>
      </c>
      <c r="I5" s="181">
        <f>'Mark opt'!J5</f>
        <v>1.2112773431940916E-3</v>
      </c>
      <c r="J5" s="186">
        <f>'Mark opt'!K5</f>
        <v>4.785129726946679E-3</v>
      </c>
      <c r="K5" s="181">
        <f>'Mark opt'!L5</f>
        <v>2.3664839029573343E-3</v>
      </c>
      <c r="L5" s="181">
        <f>'Mark opt'!M5</f>
        <v>2.5755328331092484E-3</v>
      </c>
      <c r="M5" s="181">
        <f>'Mark opt'!N5</f>
        <v>-2.3069931421341996E-3</v>
      </c>
      <c r="N5" s="181">
        <f>'Mark opt'!O5</f>
        <v>8.906134966288168E-4</v>
      </c>
      <c r="O5" s="181">
        <f>'Mark opt'!P5</f>
        <v>2.8093601501943477E-4</v>
      </c>
      <c r="P5" s="181">
        <f>'Mark opt'!Q5</f>
        <v>-1.945600832064914E-3</v>
      </c>
      <c r="Q5" s="181">
        <f>'Mark opt'!R5</f>
        <v>-5.5598841386380465E-4</v>
      </c>
      <c r="R5" s="9"/>
    </row>
    <row r="6" spans="1:18" ht="13">
      <c r="A6" s="218" t="str">
        <f>'[5]Mark opt'!A6</f>
        <v>ML Global HY</v>
      </c>
      <c r="B6" s="13">
        <f>'Mark opt'!B6</f>
        <v>7.2999999999999995E-2</v>
      </c>
      <c r="C6" s="13">
        <f>'Mark opt'!C6</f>
        <v>0.11065840623996889</v>
      </c>
      <c r="D6" s="9"/>
      <c r="F6" s="84" t="str">
        <f t="shared" si="0"/>
        <v>ML Global HY</v>
      </c>
      <c r="G6" s="181">
        <f>'Mark opt'!H6</f>
        <v>-1.7397430539505484E-4</v>
      </c>
      <c r="H6" s="181">
        <f>'Mark opt'!I6</f>
        <v>-1.9639821666575289E-6</v>
      </c>
      <c r="I6" s="181">
        <f>'Mark opt'!J6</f>
        <v>4.3922155169080985E-4</v>
      </c>
      <c r="J6" s="181">
        <f>'Mark opt'!K6</f>
        <v>2.3664839029573343E-3</v>
      </c>
      <c r="K6" s="186">
        <f>'Mark opt'!L6</f>
        <v>1.2245282871569986E-2</v>
      </c>
      <c r="L6" s="181">
        <f>'Mark opt'!M6</f>
        <v>9.8359200393650717E-3</v>
      </c>
      <c r="M6" s="181">
        <f>'Mark opt'!N6</f>
        <v>1.0775571097061967E-2</v>
      </c>
      <c r="N6" s="181">
        <f>'Mark opt'!O6</f>
        <v>1.2850415910903659E-2</v>
      </c>
      <c r="O6" s="181">
        <f>'Mark opt'!P6</f>
        <v>1.094485755960278E-2</v>
      </c>
      <c r="P6" s="181">
        <f>'Mark opt'!Q6</f>
        <v>1.4937819936021265E-2</v>
      </c>
      <c r="Q6" s="181">
        <f>'Mark opt'!R6</f>
        <v>1.1378504663431628E-2</v>
      </c>
      <c r="R6" s="9"/>
    </row>
    <row r="7" spans="1:18" ht="13">
      <c r="A7" s="218" t="str">
        <f>'[5]Mark opt'!A7</f>
        <v>Bofa ML Obbl Emergente</v>
      </c>
      <c r="B7" s="13">
        <f>'Mark opt'!B7</f>
        <v>0.06</v>
      </c>
      <c r="C7" s="13">
        <f>'Mark opt'!C7</f>
        <v>0.12718801650172173</v>
      </c>
      <c r="D7" s="9"/>
      <c r="F7" s="84" t="str">
        <f t="shared" si="0"/>
        <v>Bofa ML Obbl Emergente</v>
      </c>
      <c r="G7" s="181">
        <f>'Mark opt'!H7</f>
        <v>-6.1542754415924508E-5</v>
      </c>
      <c r="H7" s="181">
        <f>'Mark opt'!I7</f>
        <v>7.8226155743988811E-5</v>
      </c>
      <c r="I7" s="181">
        <f>'Mark opt'!J7</f>
        <v>8.264597837064425E-4</v>
      </c>
      <c r="J7" s="181">
        <f>'Mark opt'!K7</f>
        <v>2.5755328331092484E-3</v>
      </c>
      <c r="K7" s="181">
        <f>'Mark opt'!L7</f>
        <v>9.8359200393650717E-3</v>
      </c>
      <c r="L7" s="186">
        <f>'Mark opt'!M7</f>
        <v>1.6176791541642241E-2</v>
      </c>
      <c r="M7" s="181">
        <f>'Mark opt'!N7</f>
        <v>1.0983251729850228E-2</v>
      </c>
      <c r="N7" s="181">
        <f>'Mark opt'!O7</f>
        <v>1.3100393081417432E-2</v>
      </c>
      <c r="O7" s="181">
        <f>'Mark opt'!P7</f>
        <v>1.2511455247571617E-2</v>
      </c>
      <c r="P7" s="181">
        <f>'Mark opt'!Q7</f>
        <v>1.917919563628943E-2</v>
      </c>
      <c r="Q7" s="181">
        <f>'Mark opt'!R7</f>
        <v>1.1104224062434411E-2</v>
      </c>
      <c r="R7" s="9"/>
    </row>
    <row r="8" spans="1:18" ht="13">
      <c r="A8" s="218" t="str">
        <f>'[5]Mark opt'!A8</f>
        <v>MSCI Europe</v>
      </c>
      <c r="B8" s="13">
        <f>'Mark opt'!B8</f>
        <v>6.5000000000000002E-2</v>
      </c>
      <c r="C8" s="13">
        <f>'Mark opt'!C8</f>
        <v>0.17527256607355868</v>
      </c>
      <c r="D8" s="9"/>
      <c r="F8" s="84" t="str">
        <f t="shared" si="0"/>
        <v>MSCI Europe</v>
      </c>
      <c r="G8" s="181">
        <f>'Mark opt'!H8</f>
        <v>-3.320709539120861E-4</v>
      </c>
      <c r="H8" s="181">
        <f>'Mark opt'!I8</f>
        <v>-4.4277804605657772E-4</v>
      </c>
      <c r="I8" s="181">
        <f>'Mark opt'!J8</f>
        <v>-3.6330969338229182E-4</v>
      </c>
      <c r="J8" s="181">
        <f>'Mark opt'!K8</f>
        <v>-2.3069931421341996E-3</v>
      </c>
      <c r="K8" s="181">
        <f>'Mark opt'!L8</f>
        <v>1.0775571097061967E-2</v>
      </c>
      <c r="L8" s="181">
        <f>'Mark opt'!M8</f>
        <v>1.0983251729850228E-2</v>
      </c>
      <c r="M8" s="186">
        <f>'Mark opt'!N8</f>
        <v>3.0720472418009993E-2</v>
      </c>
      <c r="N8" s="181">
        <f>'Mark opt'!O8</f>
        <v>2.4597741561789316E-2</v>
      </c>
      <c r="O8" s="181">
        <f>'Mark opt'!P8</f>
        <v>2.2749367235346356E-2</v>
      </c>
      <c r="P8" s="181">
        <f>'Mark opt'!Q8</f>
        <v>3.0464165948787418E-2</v>
      </c>
      <c r="Q8" s="181">
        <f>'Mark opt'!R8</f>
        <v>2.2943713385354617E-2</v>
      </c>
      <c r="R8" s="9"/>
    </row>
    <row r="9" spans="1:18" ht="13">
      <c r="A9" s="218" t="str">
        <f>'[5]Mark opt'!A9</f>
        <v>MSCI North America</v>
      </c>
      <c r="B9" s="13">
        <f>'Mark opt'!B9</f>
        <v>7.4999999999999997E-2</v>
      </c>
      <c r="C9" s="13">
        <f>'Mark opt'!C9</f>
        <v>0.17799999999999999</v>
      </c>
      <c r="D9" s="9"/>
      <c r="F9" s="84" t="str">
        <f t="shared" si="0"/>
        <v>MSCI North America</v>
      </c>
      <c r="G9" s="181">
        <f>'Mark opt'!H9</f>
        <v>-3.9257830681723089E-4</v>
      </c>
      <c r="H9" s="181">
        <f>'Mark opt'!I9</f>
        <v>-5.7545911297979539E-4</v>
      </c>
      <c r="I9" s="181">
        <f>'Mark opt'!J9</f>
        <v>-3.3697726878285927E-4</v>
      </c>
      <c r="J9" s="181">
        <f>'Mark opt'!K9</f>
        <v>8.906134966288168E-4</v>
      </c>
      <c r="K9" s="181">
        <f>'Mark opt'!L9</f>
        <v>1.2850415910903659E-2</v>
      </c>
      <c r="L9" s="181">
        <f>'Mark opt'!M9</f>
        <v>1.3100393081417432E-2</v>
      </c>
      <c r="M9" s="181">
        <f>'Mark opt'!N9</f>
        <v>2.4597741561789316E-2</v>
      </c>
      <c r="N9" s="186">
        <f>'Mark opt'!O9</f>
        <v>3.1683999999999997E-2</v>
      </c>
      <c r="O9" s="181">
        <f>'Mark opt'!P9</f>
        <v>2.2144246119366447E-2</v>
      </c>
      <c r="P9" s="181">
        <f>'Mark opt'!Q9</f>
        <v>2.8532455096904802E-2</v>
      </c>
      <c r="Q9" s="181">
        <f>'Mark opt'!R9</f>
        <v>2.3753384206700121E-2</v>
      </c>
      <c r="R9" s="9"/>
    </row>
    <row r="10" spans="1:18" ht="13">
      <c r="A10" s="218" t="str">
        <f>'[5]Mark opt'!A10</f>
        <v>MSCI Pacific</v>
      </c>
      <c r="B10" s="13">
        <f>'Mark opt'!B10</f>
        <v>6.8068267301912344E-2</v>
      </c>
      <c r="C10" s="13">
        <f>'Mark opt'!C10</f>
        <v>0.18555431278396339</v>
      </c>
      <c r="D10" s="9"/>
      <c r="F10" s="84" t="str">
        <f t="shared" si="0"/>
        <v>MSCI Pacific</v>
      </c>
      <c r="G10" s="181">
        <f>'Mark opt'!H10</f>
        <v>-3.4189093623460018E-4</v>
      </c>
      <c r="H10" s="181">
        <f>'Mark opt'!I10</f>
        <v>-2.6389479667858002E-4</v>
      </c>
      <c r="I10" s="181">
        <f>'Mark opt'!J10</f>
        <v>-2.3877627810028296E-4</v>
      </c>
      <c r="J10" s="181">
        <f>'Mark opt'!K10</f>
        <v>2.8093601501943477E-4</v>
      </c>
      <c r="K10" s="181">
        <f>'Mark opt'!L10</f>
        <v>1.094485755960278E-2</v>
      </c>
      <c r="L10" s="181">
        <f>'Mark opt'!M10</f>
        <v>1.2511455247571617E-2</v>
      </c>
      <c r="M10" s="181">
        <f>'Mark opt'!N10</f>
        <v>2.2749367235346356E-2</v>
      </c>
      <c r="N10" s="181">
        <f>'Mark opt'!O10</f>
        <v>2.2144246119366447E-2</v>
      </c>
      <c r="O10" s="186">
        <f>'Mark opt'!P10</f>
        <v>3.4430402992728919E-2</v>
      </c>
      <c r="P10" s="181">
        <f>'Mark opt'!Q10</f>
        <v>3.4107686374334353E-2</v>
      </c>
      <c r="Q10" s="181">
        <f>'Mark opt'!R10</f>
        <v>2.1696130281675507E-2</v>
      </c>
      <c r="R10" s="9"/>
    </row>
    <row r="11" spans="1:18" ht="13">
      <c r="A11" s="218" t="str">
        <f>'[5]Mark opt'!A11</f>
        <v>MSCI Emerging Markets</v>
      </c>
      <c r="B11" s="13">
        <f>'Mark opt'!B11</f>
        <v>8.3775785944966055E-2</v>
      </c>
      <c r="C11" s="13">
        <f>'Mark opt'!C11</f>
        <v>0.23692682926992498</v>
      </c>
      <c r="F11" s="84" t="str">
        <f t="shared" si="0"/>
        <v>MSCI Emerging Markets</v>
      </c>
      <c r="G11" s="181">
        <f>'Mark opt'!H11</f>
        <v>-3.3686116151572867E-4</v>
      </c>
      <c r="H11" s="181">
        <f>'Mark opt'!I11</f>
        <v>-5.1360835774285382E-4</v>
      </c>
      <c r="I11" s="181">
        <f>'Mark opt'!J11</f>
        <v>-4.3200990416061765E-4</v>
      </c>
      <c r="J11" s="181">
        <f>'Mark opt'!K11</f>
        <v>-1.945600832064914E-3</v>
      </c>
      <c r="K11" s="181">
        <f>'Mark opt'!L11</f>
        <v>1.4937819936021265E-2</v>
      </c>
      <c r="L11" s="181">
        <f>'Mark opt'!M11</f>
        <v>1.917919563628943E-2</v>
      </c>
      <c r="M11" s="181">
        <f>'Mark opt'!N11</f>
        <v>3.0464165948787418E-2</v>
      </c>
      <c r="N11" s="181">
        <f>'Mark opt'!O11</f>
        <v>2.8532455096904802E-2</v>
      </c>
      <c r="O11" s="181">
        <f>'Mark opt'!P11</f>
        <v>3.4107686374334353E-2</v>
      </c>
      <c r="P11" s="186">
        <f>'Mark opt'!Q11</f>
        <v>5.6134322427900181E-2</v>
      </c>
      <c r="Q11" s="181">
        <f>'Mark opt'!R11</f>
        <v>2.8302038321144467E-2</v>
      </c>
    </row>
    <row r="12" spans="1:18" ht="13">
      <c r="A12" s="218" t="str">
        <f>'[5]Mark opt'!A12</f>
        <v>Opportunities</v>
      </c>
      <c r="B12" s="13">
        <f>'Mark opt'!B12</f>
        <v>6.8743755604525794E-2</v>
      </c>
      <c r="C12" s="13">
        <f>'Mark opt'!C12</f>
        <v>0.15358286759823325</v>
      </c>
      <c r="F12" s="84" t="str">
        <f t="shared" si="0"/>
        <v>Opportunities</v>
      </c>
      <c r="G12" s="181">
        <f>'Mark opt'!H12</f>
        <v>-2.6083403824869684E-4</v>
      </c>
      <c r="H12" s="181">
        <f>'Mark opt'!I12</f>
        <v>-5.485201342118151E-4</v>
      </c>
      <c r="I12" s="181">
        <f>'Mark opt'!J12</f>
        <v>-6.683191590757348E-4</v>
      </c>
      <c r="J12" s="181">
        <f>'Mark opt'!K12</f>
        <v>-5.5598841386380465E-4</v>
      </c>
      <c r="K12" s="181">
        <f>'Mark opt'!L12</f>
        <v>1.1378504663431628E-2</v>
      </c>
      <c r="L12" s="181">
        <f>'Mark opt'!M12</f>
        <v>1.1104224062434411E-2</v>
      </c>
      <c r="M12" s="181">
        <f>'Mark opt'!N12</f>
        <v>2.2943713385354617E-2</v>
      </c>
      <c r="N12" s="181">
        <f>'Mark opt'!O12</f>
        <v>2.3753384206700121E-2</v>
      </c>
      <c r="O12" s="181">
        <f>'Mark opt'!P12</f>
        <v>2.1696130281675507E-2</v>
      </c>
      <c r="P12" s="181">
        <f>'Mark opt'!Q12</f>
        <v>2.8302038321144467E-2</v>
      </c>
      <c r="Q12" s="186">
        <f>'Mark opt'!R12</f>
        <v>2.3587697219696446E-2</v>
      </c>
    </row>
    <row r="13" spans="1:18" ht="9" customHeight="1" thickBot="1"/>
    <row r="14" spans="1:18" ht="13">
      <c r="A14" s="385">
        <v>1000</v>
      </c>
    </row>
    <row r="15" spans="1:18" ht="13.5" thickBot="1">
      <c r="A15" s="386" t="s">
        <v>10184</v>
      </c>
    </row>
    <row r="16" spans="1:18" ht="8" customHeight="1" thickBot="1">
      <c r="A16" s="387"/>
    </row>
    <row r="17" spans="1:18" ht="13">
      <c r="A17" s="388">
        <v>15</v>
      </c>
    </row>
    <row r="18" spans="1:18" ht="13.5" thickBot="1">
      <c r="A18" s="389" t="s">
        <v>10185</v>
      </c>
    </row>
    <row r="23" spans="1:18">
      <c r="P23" s="21"/>
      <c r="Q23" s="21"/>
      <c r="R23" s="21"/>
    </row>
    <row r="24" spans="1:18">
      <c r="P24" s="21"/>
      <c r="Q24" s="21"/>
      <c r="R24" s="21"/>
    </row>
    <row r="25" spans="1:18">
      <c r="P25" s="21"/>
      <c r="Q25" s="21"/>
      <c r="R25" s="21"/>
    </row>
    <row r="26" spans="1:18">
      <c r="P26" s="21"/>
      <c r="Q26" s="21"/>
      <c r="R26" s="21"/>
    </row>
    <row r="27" spans="1:18">
      <c r="P27" s="21"/>
      <c r="Q27" s="21"/>
      <c r="R27" s="21"/>
    </row>
    <row r="28" spans="1:18">
      <c r="P28" s="21"/>
      <c r="Q28" s="21"/>
      <c r="R28" s="21"/>
    </row>
    <row r="29" spans="1:18">
      <c r="P29" s="21"/>
      <c r="Q29" s="21"/>
      <c r="R29" s="21"/>
    </row>
    <row r="30" spans="1:18">
      <c r="P30" s="21"/>
      <c r="Q30" s="21"/>
      <c r="R30" s="21"/>
    </row>
    <row r="31" spans="1:18">
      <c r="P31" s="21"/>
      <c r="Q31" s="21"/>
      <c r="R31" s="21"/>
    </row>
    <row r="32" spans="1:18">
      <c r="P32" s="21"/>
      <c r="Q32" s="21"/>
      <c r="R32" s="21"/>
    </row>
    <row r="33" spans="16:18">
      <c r="P33" s="21"/>
      <c r="Q33" s="21"/>
      <c r="R33" s="21"/>
    </row>
    <row r="34" spans="16:18">
      <c r="P34" s="21"/>
      <c r="Q34" s="21"/>
      <c r="R34" s="21"/>
    </row>
    <row r="35" spans="16:18">
      <c r="P35" s="21"/>
      <c r="Q35" s="21"/>
      <c r="R35" s="21"/>
    </row>
    <row r="36" spans="16:18">
      <c r="P36" s="21"/>
      <c r="Q36" s="21"/>
      <c r="R36" s="21"/>
    </row>
    <row r="37" spans="16:18">
      <c r="P37" s="21"/>
      <c r="Q37" s="21"/>
      <c r="R37" s="21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50"/>
  </sheetPr>
  <dimension ref="A1:AI63"/>
  <sheetViews>
    <sheetView topLeftCell="O2" zoomScale="120" zoomScaleNormal="120" workbookViewId="0">
      <selection sqref="A1:L1"/>
    </sheetView>
  </sheetViews>
  <sheetFormatPr defaultColWidth="9.1796875" defaultRowHeight="12.5"/>
  <cols>
    <col min="1" max="1" width="28.453125" style="4" customWidth="1"/>
    <col min="2" max="2" width="15.81640625" style="4" bestFit="1" customWidth="1"/>
    <col min="3" max="3" width="13.453125" style="4" customWidth="1"/>
    <col min="4" max="12" width="14.36328125" style="4" bestFit="1" customWidth="1"/>
    <col min="13" max="13" width="10" style="4" bestFit="1" customWidth="1"/>
    <col min="14" max="14" width="9.81640625" style="4" bestFit="1" customWidth="1"/>
    <col min="15" max="17" width="9.1796875" style="4"/>
    <col min="18" max="18" width="10.26953125" style="4" bestFit="1" customWidth="1"/>
    <col min="19" max="20" width="9.1796875" style="4"/>
    <col min="21" max="21" width="17.7265625" style="4" bestFit="1" customWidth="1"/>
    <col min="22" max="22" width="16.26953125" style="4" customWidth="1"/>
    <col min="23" max="24" width="9.1796875" style="4"/>
    <col min="25" max="33" width="14.90625" style="4" bestFit="1" customWidth="1"/>
    <col min="34" max="34" width="13.81640625" style="4" bestFit="1" customWidth="1"/>
    <col min="35" max="35" width="11.90625" style="4" bestFit="1" customWidth="1"/>
    <col min="36" max="16384" width="9.1796875" style="4"/>
  </cols>
  <sheetData>
    <row r="1" spans="1:19" ht="13">
      <c r="A1" s="439" t="s">
        <v>9236</v>
      </c>
      <c r="B1" s="439"/>
      <c r="C1" s="439"/>
      <c r="D1" s="294" t="s">
        <v>9234</v>
      </c>
      <c r="E1" s="295" t="s">
        <v>9235</v>
      </c>
    </row>
    <row r="2" spans="1:19" ht="21" customHeight="1">
      <c r="A2" s="440"/>
      <c r="B2" s="440"/>
      <c r="C2" s="440"/>
      <c r="D2" s="67"/>
      <c r="E2" s="124"/>
      <c r="F2" s="68"/>
    </row>
    <row r="3" spans="1:19" ht="21" customHeight="1">
      <c r="A3" s="440"/>
      <c r="B3" s="440"/>
      <c r="C3" s="440"/>
      <c r="D3" s="67"/>
      <c r="E3" s="124"/>
      <c r="F3" s="68"/>
      <c r="R3" s="6"/>
      <c r="S3" s="6"/>
    </row>
    <row r="5" spans="1:19" ht="13">
      <c r="A5" s="296" t="s">
        <v>7530</v>
      </c>
      <c r="B5" s="297" t="s">
        <v>25</v>
      </c>
      <c r="D5" s="69" t="s">
        <v>26</v>
      </c>
      <c r="R5" s="6"/>
    </row>
    <row r="6" spans="1:19" ht="13">
      <c r="A6" s="70" t="str">
        <f>'Mark opt'!A2</f>
        <v>Bofa ML Euro 0-1 anni</v>
      </c>
      <c r="B6" s="71">
        <f>'Strategia Naive'!B2</f>
        <v>0.04</v>
      </c>
      <c r="C6" s="6"/>
      <c r="D6" s="156">
        <v>7.5347333581951282E-5</v>
      </c>
      <c r="E6" s="155">
        <v>8.4124644276232838E-5</v>
      </c>
      <c r="F6" s="155">
        <v>8.3378227761587219E-5</v>
      </c>
      <c r="G6" s="155">
        <v>7.1342984811048989E-5</v>
      </c>
      <c r="H6" s="155">
        <v>-1.7397430539505484E-4</v>
      </c>
      <c r="I6" s="155">
        <v>-6.1542754415924508E-5</v>
      </c>
      <c r="J6" s="155">
        <v>-3.320709539120861E-4</v>
      </c>
      <c r="K6" s="155">
        <v>-3.9257830681723089E-4</v>
      </c>
      <c r="L6" s="155">
        <v>-3.4189093623460018E-4</v>
      </c>
      <c r="M6" s="155">
        <v>-3.3686116151572867E-4</v>
      </c>
      <c r="N6" s="155">
        <v>-2.6083403824869684E-4</v>
      </c>
    </row>
    <row r="7" spans="1:19" ht="13">
      <c r="A7" s="70" t="str">
        <f>'Mark opt'!A3</f>
        <v>Bofa ML Bond Euro 1-3 Y</v>
      </c>
      <c r="B7" s="71">
        <f>'Strategia Naive'!B3</f>
        <v>7.0000000000000007E-2</v>
      </c>
      <c r="C7" s="72"/>
      <c r="D7" s="155">
        <v>8.4124644276232838E-5</v>
      </c>
      <c r="E7" s="156">
        <v>2.8519884454560312E-4</v>
      </c>
      <c r="F7" s="155">
        <v>5.2850668755217978E-4</v>
      </c>
      <c r="G7" s="155">
        <v>3.01066000602934E-4</v>
      </c>
      <c r="H7" s="155">
        <v>-1.9639821666575289E-6</v>
      </c>
      <c r="I7" s="155">
        <v>7.8226155743988811E-5</v>
      </c>
      <c r="J7" s="155">
        <v>-4.4277804605657772E-4</v>
      </c>
      <c r="K7" s="155">
        <v>-5.7545911297979539E-4</v>
      </c>
      <c r="L7" s="155">
        <v>-2.6389479667858002E-4</v>
      </c>
      <c r="M7" s="155">
        <v>-5.1360835774285382E-4</v>
      </c>
      <c r="N7" s="155">
        <v>-5.485201342118151E-4</v>
      </c>
    </row>
    <row r="8" spans="1:19" ht="13">
      <c r="A8" s="70" t="str">
        <f>'Mark opt'!A4</f>
        <v>Bofa ML Obbl. Euro</v>
      </c>
      <c r="B8" s="71">
        <f>'Strategia Naive'!B4</f>
        <v>0.16</v>
      </c>
      <c r="C8" s="72"/>
      <c r="D8" s="155">
        <v>8.3378227761587219E-5</v>
      </c>
      <c r="E8" s="155">
        <v>5.2850668755217978E-4</v>
      </c>
      <c r="F8" s="156">
        <v>1.7378818126665969E-3</v>
      </c>
      <c r="G8" s="155">
        <v>1.2112773431940916E-3</v>
      </c>
      <c r="H8" s="155">
        <v>4.3922155169080985E-4</v>
      </c>
      <c r="I8" s="155">
        <v>8.264597837064425E-4</v>
      </c>
      <c r="J8" s="155">
        <v>-3.6330969338229182E-4</v>
      </c>
      <c r="K8" s="155">
        <v>-3.3697726878285927E-4</v>
      </c>
      <c r="L8" s="155">
        <v>-2.3877627810028296E-4</v>
      </c>
      <c r="M8" s="155">
        <v>-4.3200990416061765E-4</v>
      </c>
      <c r="N8" s="155">
        <v>-6.683191590757348E-4</v>
      </c>
    </row>
    <row r="9" spans="1:19" ht="13">
      <c r="A9" s="70" t="str">
        <f>'Mark opt'!A5</f>
        <v>Bofa ML Obbl. Globale</v>
      </c>
      <c r="B9" s="71">
        <f>'Strategia Naive'!B5</f>
        <v>0.6</v>
      </c>
      <c r="C9" s="72"/>
      <c r="D9" s="155">
        <v>7.1342984811048989E-5</v>
      </c>
      <c r="E9" s="155">
        <v>3.01066000602934E-4</v>
      </c>
      <c r="F9" s="155">
        <v>1.2112773431940916E-3</v>
      </c>
      <c r="G9" s="156">
        <v>4.785129726946679E-3</v>
      </c>
      <c r="H9" s="155">
        <v>2.3664839029573343E-3</v>
      </c>
      <c r="I9" s="155">
        <v>2.5755328331092484E-3</v>
      </c>
      <c r="J9" s="155">
        <v>-2.3069931421341996E-3</v>
      </c>
      <c r="K9" s="155">
        <v>8.906134966288168E-4</v>
      </c>
      <c r="L9" s="155">
        <v>2.8093601501943477E-4</v>
      </c>
      <c r="M9" s="155">
        <v>-1.945600832064914E-3</v>
      </c>
      <c r="N9" s="155">
        <v>-5.5598841386380465E-4</v>
      </c>
    </row>
    <row r="10" spans="1:19" ht="13">
      <c r="A10" s="70" t="str">
        <f>'Mark opt'!A6</f>
        <v>ML Global HY</v>
      </c>
      <c r="B10" s="71">
        <f>'Strategia Naive'!B6</f>
        <v>0.05</v>
      </c>
      <c r="C10" s="72"/>
      <c r="D10" s="155">
        <v>-1.7397430539505484E-4</v>
      </c>
      <c r="E10" s="155">
        <v>-1.9639821666575289E-6</v>
      </c>
      <c r="F10" s="155">
        <v>4.3922155169080985E-4</v>
      </c>
      <c r="G10" s="155">
        <v>2.3664839029573343E-3</v>
      </c>
      <c r="H10" s="156">
        <v>1.2245282871569986E-2</v>
      </c>
      <c r="I10" s="155">
        <v>9.8359200393650717E-3</v>
      </c>
      <c r="J10" s="155">
        <v>1.0775571097061967E-2</v>
      </c>
      <c r="K10" s="155">
        <v>1.2850415910903659E-2</v>
      </c>
      <c r="L10" s="155">
        <v>1.094485755960278E-2</v>
      </c>
      <c r="M10" s="155">
        <v>1.4937819936021265E-2</v>
      </c>
      <c r="N10" s="155">
        <v>1.1378504663431628E-2</v>
      </c>
    </row>
    <row r="11" spans="1:19" ht="13">
      <c r="A11" s="70" t="str">
        <f>'Mark opt'!A7</f>
        <v>Bofa ML Obbl Emergente</v>
      </c>
      <c r="B11" s="71">
        <f>'Strategia Naive'!B7</f>
        <v>0.08</v>
      </c>
      <c r="C11" s="72"/>
      <c r="D11" s="155">
        <v>-6.1542754415924508E-5</v>
      </c>
      <c r="E11" s="155">
        <v>7.8226155743988811E-5</v>
      </c>
      <c r="F11" s="155">
        <v>8.264597837064425E-4</v>
      </c>
      <c r="G11" s="155">
        <v>2.5755328331092484E-3</v>
      </c>
      <c r="H11" s="155">
        <v>9.8359200393650717E-3</v>
      </c>
      <c r="I11" s="156">
        <v>1.6176791541642241E-2</v>
      </c>
      <c r="J11" s="155">
        <v>1.0983251729850228E-2</v>
      </c>
      <c r="K11" s="155">
        <v>1.3100393081417432E-2</v>
      </c>
      <c r="L11" s="155">
        <v>1.2511455247571617E-2</v>
      </c>
      <c r="M11" s="155">
        <v>1.917919563628943E-2</v>
      </c>
      <c r="N11" s="155">
        <v>1.1104224062434411E-2</v>
      </c>
    </row>
    <row r="12" spans="1:19" ht="13">
      <c r="A12" s="70" t="str">
        <f>'Mark opt'!A8</f>
        <v>MSCI Europe</v>
      </c>
      <c r="B12" s="71">
        <f>'Strategia Naive'!B8</f>
        <v>0</v>
      </c>
      <c r="C12" s="72"/>
      <c r="D12" s="155">
        <v>-3.320709539120861E-4</v>
      </c>
      <c r="E12" s="155">
        <v>-4.4277804605657772E-4</v>
      </c>
      <c r="F12" s="155">
        <v>-3.6330969338229182E-4</v>
      </c>
      <c r="G12" s="155">
        <v>-2.3069931421341996E-3</v>
      </c>
      <c r="H12" s="155">
        <v>1.0775571097061967E-2</v>
      </c>
      <c r="I12" s="155">
        <v>1.0983251729850228E-2</v>
      </c>
      <c r="J12" s="156">
        <v>3.0720472418009993E-2</v>
      </c>
      <c r="K12" s="155">
        <v>2.4597741561789316E-2</v>
      </c>
      <c r="L12" s="155">
        <v>2.2749367235346356E-2</v>
      </c>
      <c r="M12" s="155">
        <v>3.0464165948787418E-2</v>
      </c>
      <c r="N12" s="155">
        <v>2.2943713385354617E-2</v>
      </c>
    </row>
    <row r="13" spans="1:19" ht="13">
      <c r="A13" s="70" t="str">
        <f>'Mark opt'!A9</f>
        <v>MSCI North America</v>
      </c>
      <c r="B13" s="71">
        <f>'Strategia Naive'!B9</f>
        <v>0</v>
      </c>
      <c r="C13" s="72"/>
      <c r="D13" s="155">
        <v>-3.9257830681723089E-4</v>
      </c>
      <c r="E13" s="155">
        <v>-5.7545911297979539E-4</v>
      </c>
      <c r="F13" s="155">
        <v>-3.3697726878285927E-4</v>
      </c>
      <c r="G13" s="155">
        <v>8.906134966288168E-4</v>
      </c>
      <c r="H13" s="155">
        <v>1.2850415910903659E-2</v>
      </c>
      <c r="I13" s="155">
        <v>1.3100393081417432E-2</v>
      </c>
      <c r="J13" s="155">
        <v>2.4597741561789316E-2</v>
      </c>
      <c r="K13" s="156">
        <v>2.9333884478785155E-2</v>
      </c>
      <c r="L13" s="155">
        <v>2.2144246119366447E-2</v>
      </c>
      <c r="M13" s="155">
        <v>2.8532455096904802E-2</v>
      </c>
      <c r="N13" s="155">
        <v>2.3753384206700121E-2</v>
      </c>
    </row>
    <row r="14" spans="1:19" ht="13">
      <c r="A14" s="70" t="str">
        <f>'Mark opt'!A10</f>
        <v>MSCI Pacific</v>
      </c>
      <c r="B14" s="71">
        <f>'Strategia Naive'!B10</f>
        <v>0</v>
      </c>
      <c r="C14" s="72"/>
      <c r="D14" s="155">
        <v>-3.4189093623460018E-4</v>
      </c>
      <c r="E14" s="155">
        <v>-2.6389479667858002E-4</v>
      </c>
      <c r="F14" s="155">
        <v>-2.3877627810028296E-4</v>
      </c>
      <c r="G14" s="155">
        <v>2.8093601501943477E-4</v>
      </c>
      <c r="H14" s="155">
        <v>1.094485755960278E-2</v>
      </c>
      <c r="I14" s="155">
        <v>1.2511455247571617E-2</v>
      </c>
      <c r="J14" s="155">
        <v>2.2749367235346356E-2</v>
      </c>
      <c r="K14" s="155">
        <v>2.2144246119366447E-2</v>
      </c>
      <c r="L14" s="156">
        <v>3.4430402992728919E-2</v>
      </c>
      <c r="M14" s="155">
        <v>3.4107686374334353E-2</v>
      </c>
      <c r="N14" s="155">
        <v>2.1696130281675507E-2</v>
      </c>
    </row>
    <row r="15" spans="1:19" ht="13">
      <c r="A15" s="70" t="str">
        <f>'Mark opt'!A11</f>
        <v>MSCI Emerging Markets</v>
      </c>
      <c r="B15" s="71">
        <f>'Strategia Naive'!B11</f>
        <v>0</v>
      </c>
      <c r="C15" s="72"/>
      <c r="D15" s="155">
        <v>-3.3686116151572867E-4</v>
      </c>
      <c r="E15" s="155">
        <v>-5.1360835774285382E-4</v>
      </c>
      <c r="F15" s="155">
        <v>-4.3200990416061765E-4</v>
      </c>
      <c r="G15" s="155">
        <v>-1.945600832064914E-3</v>
      </c>
      <c r="H15" s="155">
        <v>1.4937819936021265E-2</v>
      </c>
      <c r="I15" s="155">
        <v>1.917919563628943E-2</v>
      </c>
      <c r="J15" s="155">
        <v>3.0464165948787418E-2</v>
      </c>
      <c r="K15" s="155">
        <v>2.8532455096904802E-2</v>
      </c>
      <c r="L15" s="155">
        <v>3.4107686374334353E-2</v>
      </c>
      <c r="M15" s="156">
        <v>5.6134322427900181E-2</v>
      </c>
      <c r="N15" s="155">
        <v>2.8302038321144467E-2</v>
      </c>
    </row>
    <row r="16" spans="1:19" ht="13">
      <c r="A16" s="70" t="str">
        <f>'Mark opt'!A12</f>
        <v>Opportunities</v>
      </c>
      <c r="B16" s="71">
        <f>'Strategia Naive'!B12</f>
        <v>0</v>
      </c>
      <c r="C16" s="72"/>
      <c r="D16" s="155">
        <v>-2.6083403824869684E-4</v>
      </c>
      <c r="E16" s="155">
        <v>-5.485201342118151E-4</v>
      </c>
      <c r="F16" s="155">
        <v>-6.683191590757348E-4</v>
      </c>
      <c r="G16" s="155">
        <v>-5.5598841386380465E-4</v>
      </c>
      <c r="H16" s="155">
        <v>1.1378504663431628E-2</v>
      </c>
      <c r="I16" s="155">
        <v>1.1104224062434411E-2</v>
      </c>
      <c r="J16" s="155">
        <v>2.2943713385354617E-2</v>
      </c>
      <c r="K16" s="155">
        <v>2.3753384206700121E-2</v>
      </c>
      <c r="L16" s="155">
        <v>2.1696130281675507E-2</v>
      </c>
      <c r="M16" s="155">
        <v>2.8302038321144467E-2</v>
      </c>
      <c r="N16" s="156">
        <v>2.3587697219696446E-2</v>
      </c>
    </row>
    <row r="19" spans="1:35" ht="13">
      <c r="A19" s="298" t="s">
        <v>27</v>
      </c>
      <c r="B19" s="74">
        <f>'Mark opt'!B2</f>
        <v>1.9999999999999997E-2</v>
      </c>
    </row>
    <row r="20" spans="1:35" ht="14.5">
      <c r="A20" s="298" t="s">
        <v>28</v>
      </c>
      <c r="B20" s="125">
        <v>5</v>
      </c>
    </row>
    <row r="21" spans="1:35" ht="14.5">
      <c r="Y21" s="75" t="s">
        <v>29</v>
      </c>
      <c r="Z21" s="126">
        <f>1/25</f>
        <v>0.04</v>
      </c>
    </row>
    <row r="22" spans="1:35" ht="13">
      <c r="B22" s="73" t="s">
        <v>36</v>
      </c>
      <c r="C22" s="73" t="s">
        <v>30</v>
      </c>
    </row>
    <row r="23" spans="1:35" ht="13">
      <c r="A23" s="70" t="str">
        <f>A6</f>
        <v>Bofa ML Euro 0-1 anni</v>
      </c>
      <c r="B23" s="82">
        <f t="array" ref="B23:B33">B19+B20*MMULT(D6:N16,B6:B16)</f>
        <v>2.0257133950740351E-2</v>
      </c>
      <c r="C23" s="85" t="e">
        <f t="array" ref="C23:C33">MMULT(B53:L63,N53:N63)</f>
        <v>#DIV/0!</v>
      </c>
      <c r="Y23" s="76" t="s">
        <v>31</v>
      </c>
    </row>
    <row r="24" spans="1:35" ht="13">
      <c r="A24" s="70" t="str">
        <f t="shared" ref="A24:A33" si="0">A7</f>
        <v>Bofa ML Bond Euro 1-3 Y</v>
      </c>
      <c r="B24" s="82">
        <v>2.1473447343052683E-2</v>
      </c>
      <c r="C24" s="85" t="e">
        <v>#DIV/0!</v>
      </c>
      <c r="Y24" s="77">
        <f t="array" ref="Y24:AI34">Z21*(D6:N16)</f>
        <v>3.0138933432780514E-6</v>
      </c>
      <c r="Z24" s="77">
        <v>3.3649857710493135E-6</v>
      </c>
      <c r="AA24" s="77">
        <v>3.3351291104634888E-6</v>
      </c>
      <c r="AB24" s="77">
        <v>2.8537193924419597E-6</v>
      </c>
      <c r="AC24" s="77">
        <v>-6.9589722158021939E-6</v>
      </c>
      <c r="AD24" s="77">
        <v>-2.4617101766369804E-6</v>
      </c>
      <c r="AE24" s="77">
        <v>-1.3282838156483445E-5</v>
      </c>
      <c r="AF24" s="77">
        <v>-1.5703132272689236E-5</v>
      </c>
      <c r="AG24" s="77">
        <v>-1.3675637449384007E-5</v>
      </c>
      <c r="AH24" s="77">
        <v>-1.3474446460629148E-5</v>
      </c>
      <c r="AI24" s="77">
        <v>-1.0433361529947874E-5</v>
      </c>
    </row>
    <row r="25" spans="1:35" ht="13">
      <c r="A25" s="70" t="str">
        <f t="shared" si="0"/>
        <v>Bofa ML Obbl. Euro</v>
      </c>
      <c r="B25" s="82">
        <v>2.5666179767316409E-2</v>
      </c>
      <c r="C25" s="85" t="e">
        <v>#DIV/0!</v>
      </c>
      <c r="Y25" s="77">
        <v>3.3649857710493135E-6</v>
      </c>
      <c r="Z25" s="77">
        <v>1.1407953781824126E-5</v>
      </c>
      <c r="AA25" s="77">
        <v>2.114026750208719E-5</v>
      </c>
      <c r="AB25" s="77">
        <v>1.2042640024117361E-5</v>
      </c>
      <c r="AC25" s="77">
        <v>-7.8559286666301157E-8</v>
      </c>
      <c r="AD25" s="77">
        <v>3.1290462297595526E-6</v>
      </c>
      <c r="AE25" s="77">
        <v>-1.771112184226311E-5</v>
      </c>
      <c r="AF25" s="77">
        <v>-2.3018364519191818E-5</v>
      </c>
      <c r="AG25" s="77">
        <v>-1.05557918671432E-5</v>
      </c>
      <c r="AH25" s="77">
        <v>-2.0544334309714154E-5</v>
      </c>
      <c r="AI25" s="77">
        <v>-2.1940805368472605E-5</v>
      </c>
    </row>
    <row r="26" spans="1:35" ht="13">
      <c r="A26" s="70" t="str">
        <f t="shared" si="0"/>
        <v>Bofa ML Obbl. Globale</v>
      </c>
      <c r="B26" s="82">
        <v>3.7065886861551572E-2</v>
      </c>
      <c r="C26" s="85" t="e">
        <v>#DIV/0!</v>
      </c>
      <c r="E26" s="72"/>
      <c r="Y26" s="77">
        <v>3.3351291104634888E-6</v>
      </c>
      <c r="Z26" s="77">
        <v>2.114026750208719E-5</v>
      </c>
      <c r="AA26" s="77">
        <v>6.9515272506663882E-5</v>
      </c>
      <c r="AB26" s="77">
        <v>4.8451093727763663E-5</v>
      </c>
      <c r="AC26" s="77">
        <v>1.7568862067632396E-5</v>
      </c>
      <c r="AD26" s="77">
        <v>3.3058391348257702E-5</v>
      </c>
      <c r="AE26" s="77">
        <v>-1.4532387735291672E-5</v>
      </c>
      <c r="AF26" s="77">
        <v>-1.3479090751314371E-5</v>
      </c>
      <c r="AG26" s="77">
        <v>-9.551051124011319E-6</v>
      </c>
      <c r="AH26" s="77">
        <v>-1.7280396166424705E-5</v>
      </c>
      <c r="AI26" s="77">
        <v>-2.6732766363029393E-5</v>
      </c>
    </row>
    <row r="27" spans="1:35" ht="13">
      <c r="A27" s="70" t="str">
        <f t="shared" si="0"/>
        <v>ML Global HY</v>
      </c>
      <c r="B27" s="82">
        <v>3.4411035429025835E-2</v>
      </c>
      <c r="C27" s="85" t="e">
        <v>#DIV/0!</v>
      </c>
      <c r="Y27" s="77">
        <v>2.8537193924419597E-6</v>
      </c>
      <c r="Z27" s="77">
        <v>1.2042640024117361E-5</v>
      </c>
      <c r="AA27" s="77">
        <v>4.8451093727763663E-5</v>
      </c>
      <c r="AB27" s="77">
        <v>1.9140518907786717E-4</v>
      </c>
      <c r="AC27" s="77">
        <v>9.4659356118293372E-5</v>
      </c>
      <c r="AD27" s="77">
        <v>1.0302131332436994E-4</v>
      </c>
      <c r="AE27" s="77">
        <v>-9.2279725685367987E-5</v>
      </c>
      <c r="AF27" s="77">
        <v>3.5624539865152674E-5</v>
      </c>
      <c r="AG27" s="77">
        <v>1.1237440600777391E-5</v>
      </c>
      <c r="AH27" s="77">
        <v>-7.782403328259656E-5</v>
      </c>
      <c r="AI27" s="77">
        <v>-2.2239536554552187E-5</v>
      </c>
    </row>
    <row r="28" spans="1:35" ht="13">
      <c r="A28" s="70" t="str">
        <f t="shared" si="0"/>
        <v>Bofa ML Obbl Emergente</v>
      </c>
      <c r="B28" s="82">
        <v>3.7332533556418274E-2</v>
      </c>
      <c r="C28" s="85" t="e">
        <v>#DIV/0!</v>
      </c>
      <c r="Y28" s="77">
        <v>-6.9589722158021939E-6</v>
      </c>
      <c r="Z28" s="77">
        <v>-7.8559286666301157E-8</v>
      </c>
      <c r="AA28" s="77">
        <v>1.7568862067632396E-5</v>
      </c>
      <c r="AB28" s="77">
        <v>9.4659356118293372E-5</v>
      </c>
      <c r="AC28" s="77">
        <v>4.898113148627994E-4</v>
      </c>
      <c r="AD28" s="77">
        <v>3.9343680157460285E-4</v>
      </c>
      <c r="AE28" s="77">
        <v>4.3102284388247869E-4</v>
      </c>
      <c r="AF28" s="77">
        <v>5.1401663643614636E-4</v>
      </c>
      <c r="AG28" s="77">
        <v>4.3779430238411122E-4</v>
      </c>
      <c r="AH28" s="77">
        <v>5.9751279744085068E-4</v>
      </c>
      <c r="AI28" s="77">
        <v>4.5514018653726516E-4</v>
      </c>
    </row>
    <row r="29" spans="1:35" ht="13">
      <c r="A29" s="70" t="str">
        <f t="shared" si="0"/>
        <v>MSCI Europe</v>
      </c>
      <c r="B29" s="82">
        <v>1.9654179778194929E-2</v>
      </c>
      <c r="C29" s="85" t="e">
        <v>#DIV/0!</v>
      </c>
      <c r="F29" s="6"/>
      <c r="Y29" s="77">
        <v>-2.4617101766369804E-6</v>
      </c>
      <c r="Z29" s="77">
        <v>3.1290462297595526E-6</v>
      </c>
      <c r="AA29" s="77">
        <v>3.3058391348257702E-5</v>
      </c>
      <c r="AB29" s="77">
        <v>1.0302131332436994E-4</v>
      </c>
      <c r="AC29" s="77">
        <v>3.9343680157460285E-4</v>
      </c>
      <c r="AD29" s="77">
        <v>6.4707166166568962E-4</v>
      </c>
      <c r="AE29" s="77">
        <v>4.3933006919400912E-4</v>
      </c>
      <c r="AF29" s="77">
        <v>5.2401572325669733E-4</v>
      </c>
      <c r="AG29" s="77">
        <v>5.0045820990286469E-4</v>
      </c>
      <c r="AH29" s="77">
        <v>7.6716782545157723E-4</v>
      </c>
      <c r="AI29" s="77">
        <v>4.4416896249737644E-4</v>
      </c>
    </row>
    <row r="30" spans="1:35" ht="13">
      <c r="A30" s="70" t="str">
        <f t="shared" si="0"/>
        <v>MSCI North America</v>
      </c>
      <c r="B30" s="82">
        <v>3.0575093534246672E-2</v>
      </c>
      <c r="C30" s="85" t="e">
        <v>#DIV/0!</v>
      </c>
      <c r="F30" s="6"/>
      <c r="Y30" s="77">
        <v>-1.3282838156483445E-5</v>
      </c>
      <c r="Z30" s="77">
        <v>-1.771112184226311E-5</v>
      </c>
      <c r="AA30" s="77">
        <v>-1.4532387735291672E-5</v>
      </c>
      <c r="AB30" s="77">
        <v>-9.2279725685367987E-5</v>
      </c>
      <c r="AC30" s="77">
        <v>4.3102284388247869E-4</v>
      </c>
      <c r="AD30" s="77">
        <v>4.3933006919400912E-4</v>
      </c>
      <c r="AE30" s="77">
        <v>1.2288188967203998E-3</v>
      </c>
      <c r="AF30" s="77">
        <v>9.8390966247157265E-4</v>
      </c>
      <c r="AG30" s="77">
        <v>9.0997468941385426E-4</v>
      </c>
      <c r="AH30" s="77">
        <v>1.2185666379514967E-3</v>
      </c>
      <c r="AI30" s="77">
        <v>9.1774853541418469E-4</v>
      </c>
    </row>
    <row r="31" spans="1:35" ht="13">
      <c r="A31" s="70" t="str">
        <f t="shared" si="0"/>
        <v>MSCI Pacific</v>
      </c>
      <c r="B31" s="82">
        <v>2.8231842145422993E-2</v>
      </c>
      <c r="C31" s="85" t="e">
        <v>#DIV/0!</v>
      </c>
      <c r="Y31" s="77">
        <v>-1.5703132272689236E-5</v>
      </c>
      <c r="Z31" s="77">
        <v>-2.3018364519191818E-5</v>
      </c>
      <c r="AA31" s="77">
        <v>-1.3479090751314371E-5</v>
      </c>
      <c r="AB31" s="77">
        <v>3.5624539865152674E-5</v>
      </c>
      <c r="AC31" s="77">
        <v>5.1401663643614636E-4</v>
      </c>
      <c r="AD31" s="77">
        <v>5.2401572325669733E-4</v>
      </c>
      <c r="AE31" s="77">
        <v>9.8390966247157265E-4</v>
      </c>
      <c r="AF31" s="77">
        <v>1.1733553791514063E-3</v>
      </c>
      <c r="AG31" s="77">
        <v>8.857698447746579E-4</v>
      </c>
      <c r="AH31" s="77">
        <v>1.1412982038761922E-3</v>
      </c>
      <c r="AI31" s="77">
        <v>9.5013536826800491E-4</v>
      </c>
    </row>
    <row r="32" spans="1:35" ht="13">
      <c r="A32" s="70" t="str">
        <f t="shared" si="0"/>
        <v>MSCI Emerging Markets</v>
      </c>
      <c r="B32" s="82">
        <v>2.4976587661484705E-2</v>
      </c>
      <c r="C32" s="85" t="e">
        <v>#DIV/0!</v>
      </c>
      <c r="Y32" s="77">
        <v>-1.3675637449384007E-5</v>
      </c>
      <c r="Z32" s="77">
        <v>-1.05557918671432E-5</v>
      </c>
      <c r="AA32" s="77">
        <v>-9.551051124011319E-6</v>
      </c>
      <c r="AB32" s="77">
        <v>1.1237440600777391E-5</v>
      </c>
      <c r="AC32" s="77">
        <v>4.3779430238411122E-4</v>
      </c>
      <c r="AD32" s="77">
        <v>5.0045820990286469E-4</v>
      </c>
      <c r="AE32" s="77">
        <v>9.0997468941385426E-4</v>
      </c>
      <c r="AF32" s="77">
        <v>8.857698447746579E-4</v>
      </c>
      <c r="AG32" s="77">
        <v>1.3772161197091568E-3</v>
      </c>
      <c r="AH32" s="77">
        <v>1.3643074549733742E-3</v>
      </c>
      <c r="AI32" s="77">
        <v>8.6784521126702027E-4</v>
      </c>
    </row>
    <row r="33" spans="1:35" ht="13">
      <c r="A33" s="70" t="str">
        <f t="shared" si="0"/>
        <v>Opportunities</v>
      </c>
      <c r="B33" s="82">
        <v>2.4839546367355792E-2</v>
      </c>
      <c r="C33" s="85" t="e">
        <v>#DIV/0!</v>
      </c>
      <c r="Y33" s="77">
        <v>-1.3474446460629148E-5</v>
      </c>
      <c r="Z33" s="77">
        <v>-2.0544334309714154E-5</v>
      </c>
      <c r="AA33" s="77">
        <v>-1.7280396166424705E-5</v>
      </c>
      <c r="AB33" s="77">
        <v>-7.782403328259656E-5</v>
      </c>
      <c r="AC33" s="77">
        <v>5.9751279744085068E-4</v>
      </c>
      <c r="AD33" s="77">
        <v>7.6716782545157723E-4</v>
      </c>
      <c r="AE33" s="77">
        <v>1.2185666379514967E-3</v>
      </c>
      <c r="AF33" s="77">
        <v>1.1412982038761922E-3</v>
      </c>
      <c r="AG33" s="77">
        <v>1.3643074549733742E-3</v>
      </c>
      <c r="AH33" s="77">
        <v>2.2453728971160072E-3</v>
      </c>
      <c r="AI33" s="77">
        <v>1.1320815328457786E-3</v>
      </c>
    </row>
    <row r="34" spans="1:35">
      <c r="Y34" s="77">
        <v>-1.0433361529947874E-5</v>
      </c>
      <c r="Z34" s="77">
        <v>-2.1940805368472605E-5</v>
      </c>
      <c r="AA34" s="77">
        <v>-2.6732766363029393E-5</v>
      </c>
      <c r="AB34" s="77">
        <v>-2.2239536554552187E-5</v>
      </c>
      <c r="AC34" s="77">
        <v>4.5514018653726516E-4</v>
      </c>
      <c r="AD34" s="77">
        <v>4.4416896249737644E-4</v>
      </c>
      <c r="AE34" s="77">
        <v>9.1774853541418469E-4</v>
      </c>
      <c r="AF34" s="77">
        <v>9.5013536826800491E-4</v>
      </c>
      <c r="AG34" s="77">
        <v>8.6784521126702027E-4</v>
      </c>
      <c r="AH34" s="77">
        <v>1.1320815328457786E-3</v>
      </c>
      <c r="AI34" s="77">
        <v>9.4350788878785788E-4</v>
      </c>
    </row>
    <row r="36" spans="1:35">
      <c r="U36" s="70" t="str">
        <f t="array" ref="U36:AE36">TRANSPOSE(A23:A34)</f>
        <v>Bofa ML Euro 0-1 anni</v>
      </c>
      <c r="V36" s="70" t="str">
        <v>Bofa ML Bond Euro 1-3 Y</v>
      </c>
      <c r="W36" s="70" t="str">
        <v>Bofa ML Obbl. Euro</v>
      </c>
      <c r="X36" s="70" t="str">
        <v>Bofa ML Obbl. Globale</v>
      </c>
      <c r="Y36" s="70" t="str">
        <v>ML Global HY</v>
      </c>
      <c r="Z36" s="70" t="str">
        <v>Bofa ML Obbl Emergente</v>
      </c>
      <c r="AA36" s="70" t="str">
        <v>MSCI Europe</v>
      </c>
      <c r="AB36" s="70" t="str">
        <v>MSCI North America</v>
      </c>
      <c r="AC36" s="70" t="str">
        <v>MSCI Pacific</v>
      </c>
      <c r="AD36" s="70" t="str">
        <v>MSCI Emerging Markets</v>
      </c>
      <c r="AE36" s="70" t="str">
        <v>Opportunities</v>
      </c>
    </row>
    <row r="37" spans="1:35" ht="13">
      <c r="T37" s="78" t="s">
        <v>32</v>
      </c>
      <c r="U37" s="148">
        <v>0</v>
      </c>
      <c r="V37" s="148">
        <v>0</v>
      </c>
      <c r="W37" s="148">
        <v>0</v>
      </c>
      <c r="X37" s="148">
        <v>0</v>
      </c>
      <c r="Y37" s="148">
        <v>0</v>
      </c>
      <c r="Z37" s="148">
        <v>0</v>
      </c>
      <c r="AA37" s="148">
        <v>0</v>
      </c>
      <c r="AB37" s="148">
        <v>0</v>
      </c>
      <c r="AC37" s="148">
        <v>0</v>
      </c>
      <c r="AD37" s="148">
        <v>0</v>
      </c>
      <c r="AE37" s="148">
        <v>0</v>
      </c>
    </row>
    <row r="38" spans="1:35" ht="13">
      <c r="U38" s="148">
        <v>0</v>
      </c>
      <c r="V38" s="148">
        <v>0</v>
      </c>
      <c r="W38" s="148">
        <v>0</v>
      </c>
      <c r="X38" s="148">
        <v>0</v>
      </c>
      <c r="Y38" s="148">
        <v>0</v>
      </c>
      <c r="Z38" s="148">
        <v>0</v>
      </c>
      <c r="AA38" s="148">
        <v>0</v>
      </c>
      <c r="AB38" s="148">
        <v>0</v>
      </c>
      <c r="AC38" s="148">
        <v>0</v>
      </c>
      <c r="AD38" s="148">
        <v>0</v>
      </c>
      <c r="AE38" s="148">
        <v>0</v>
      </c>
    </row>
    <row r="40" spans="1:35">
      <c r="T40" s="78" t="s">
        <v>33</v>
      </c>
      <c r="U40" s="79">
        <f>D2</f>
        <v>0</v>
      </c>
    </row>
    <row r="41" spans="1:35">
      <c r="T41" s="78"/>
      <c r="U41" s="79">
        <f>D3</f>
        <v>0</v>
      </c>
    </row>
    <row r="42" spans="1:35">
      <c r="T42" s="78"/>
    </row>
    <row r="43" spans="1:35">
      <c r="T43" s="78" t="s">
        <v>34</v>
      </c>
      <c r="U43" s="80">
        <f>E2</f>
        <v>0</v>
      </c>
    </row>
    <row r="44" spans="1:35">
      <c r="U44" s="80">
        <f>E3</f>
        <v>0</v>
      </c>
    </row>
    <row r="46" spans="1:35">
      <c r="T46" s="81" t="s">
        <v>35</v>
      </c>
      <c r="U46" s="147" t="e">
        <f t="array" ref="U46">(1/U43-1)*MMULT(MMULT(U37:AE37,Z21*(D6:N16)),TRANSPOSE(U37:AE37))</f>
        <v>#DIV/0!</v>
      </c>
      <c r="V46" s="83">
        <v>0</v>
      </c>
    </row>
    <row r="47" spans="1:35">
      <c r="U47" s="83">
        <v>0</v>
      </c>
      <c r="V47" s="147" t="e">
        <f t="array" ref="V47">(1/U44-1)*MMULT(MMULT(U38:AE38,Z21*(D6:N16)),TRANSPOSE(U38:AE38))</f>
        <v>#DIV/0!</v>
      </c>
    </row>
    <row r="53" spans="2:14">
      <c r="B53" s="127" t="e">
        <f t="array" ref="B53:L63">MINVERSE(MINVERSE(Y24:AI34)+MMULT(MMULT(TRANSPOSE(U37:AE38),MINVERSE(U46:V47)),U37:AE38))</f>
        <v>#DIV/0!</v>
      </c>
      <c r="C53" s="127" t="e">
        <v>#DIV/0!</v>
      </c>
      <c r="D53" s="127" t="e">
        <v>#DIV/0!</v>
      </c>
      <c r="E53" s="127" t="e">
        <v>#DIV/0!</v>
      </c>
      <c r="F53" s="127" t="e">
        <v>#DIV/0!</v>
      </c>
      <c r="G53" s="127" t="e">
        <v>#DIV/0!</v>
      </c>
      <c r="H53" s="127" t="e">
        <v>#DIV/0!</v>
      </c>
      <c r="I53" s="127" t="e">
        <v>#DIV/0!</v>
      </c>
      <c r="J53" s="127" t="e">
        <v>#DIV/0!</v>
      </c>
      <c r="K53" s="127" t="e">
        <v>#DIV/0!</v>
      </c>
      <c r="L53" s="127" t="e">
        <v>#DIV/0!</v>
      </c>
      <c r="N53" s="70" t="e">
        <f t="array" ref="N53:N63">MMULT(MINVERSE(Y24:AI34),B23:B33)+MMULT(MMULT(TRANSPOSE(U37:AE38),MINVERSE(U46:V47)),U40:U41)</f>
        <v>#DIV/0!</v>
      </c>
    </row>
    <row r="54" spans="2:14">
      <c r="B54" s="127" t="e">
        <v>#DIV/0!</v>
      </c>
      <c r="C54" s="127" t="e">
        <v>#DIV/0!</v>
      </c>
      <c r="D54" s="127" t="e">
        <v>#DIV/0!</v>
      </c>
      <c r="E54" s="127" t="e">
        <v>#DIV/0!</v>
      </c>
      <c r="F54" s="127" t="e">
        <v>#DIV/0!</v>
      </c>
      <c r="G54" s="127" t="e">
        <v>#DIV/0!</v>
      </c>
      <c r="H54" s="127" t="e">
        <v>#DIV/0!</v>
      </c>
      <c r="I54" s="127" t="e">
        <v>#DIV/0!</v>
      </c>
      <c r="J54" s="127" t="e">
        <v>#DIV/0!</v>
      </c>
      <c r="K54" s="127" t="e">
        <v>#DIV/0!</v>
      </c>
      <c r="L54" s="127" t="e">
        <v>#DIV/0!</v>
      </c>
      <c r="N54" s="70" t="e">
        <v>#DIV/0!</v>
      </c>
    </row>
    <row r="55" spans="2:14">
      <c r="B55" s="127" t="e">
        <v>#DIV/0!</v>
      </c>
      <c r="C55" s="127" t="e">
        <v>#DIV/0!</v>
      </c>
      <c r="D55" s="127" t="e">
        <v>#DIV/0!</v>
      </c>
      <c r="E55" s="127" t="e">
        <v>#DIV/0!</v>
      </c>
      <c r="F55" s="127" t="e">
        <v>#DIV/0!</v>
      </c>
      <c r="G55" s="127" t="e">
        <v>#DIV/0!</v>
      </c>
      <c r="H55" s="127" t="e">
        <v>#DIV/0!</v>
      </c>
      <c r="I55" s="127" t="e">
        <v>#DIV/0!</v>
      </c>
      <c r="J55" s="127" t="e">
        <v>#DIV/0!</v>
      </c>
      <c r="K55" s="127" t="e">
        <v>#DIV/0!</v>
      </c>
      <c r="L55" s="127" t="e">
        <v>#DIV/0!</v>
      </c>
      <c r="N55" s="70" t="e">
        <v>#DIV/0!</v>
      </c>
    </row>
    <row r="56" spans="2:14">
      <c r="B56" s="127" t="e">
        <v>#DIV/0!</v>
      </c>
      <c r="C56" s="127" t="e">
        <v>#DIV/0!</v>
      </c>
      <c r="D56" s="127" t="e">
        <v>#DIV/0!</v>
      </c>
      <c r="E56" s="127" t="e">
        <v>#DIV/0!</v>
      </c>
      <c r="F56" s="127" t="e">
        <v>#DIV/0!</v>
      </c>
      <c r="G56" s="127" t="e">
        <v>#DIV/0!</v>
      </c>
      <c r="H56" s="127" t="e">
        <v>#DIV/0!</v>
      </c>
      <c r="I56" s="127" t="e">
        <v>#DIV/0!</v>
      </c>
      <c r="J56" s="127" t="e">
        <v>#DIV/0!</v>
      </c>
      <c r="K56" s="127" t="e">
        <v>#DIV/0!</v>
      </c>
      <c r="L56" s="127" t="e">
        <v>#DIV/0!</v>
      </c>
      <c r="N56" s="70" t="e">
        <v>#DIV/0!</v>
      </c>
    </row>
    <row r="57" spans="2:14">
      <c r="B57" s="127" t="e">
        <v>#DIV/0!</v>
      </c>
      <c r="C57" s="127" t="e">
        <v>#DIV/0!</v>
      </c>
      <c r="D57" s="127" t="e">
        <v>#DIV/0!</v>
      </c>
      <c r="E57" s="127" t="e">
        <v>#DIV/0!</v>
      </c>
      <c r="F57" s="127" t="e">
        <v>#DIV/0!</v>
      </c>
      <c r="G57" s="127" t="e">
        <v>#DIV/0!</v>
      </c>
      <c r="H57" s="127" t="e">
        <v>#DIV/0!</v>
      </c>
      <c r="I57" s="127" t="e">
        <v>#DIV/0!</v>
      </c>
      <c r="J57" s="127" t="e">
        <v>#DIV/0!</v>
      </c>
      <c r="K57" s="127" t="e">
        <v>#DIV/0!</v>
      </c>
      <c r="L57" s="127" t="e">
        <v>#DIV/0!</v>
      </c>
      <c r="N57" s="70" t="e">
        <v>#DIV/0!</v>
      </c>
    </row>
    <row r="58" spans="2:14">
      <c r="B58" s="127" t="e">
        <v>#DIV/0!</v>
      </c>
      <c r="C58" s="127" t="e">
        <v>#DIV/0!</v>
      </c>
      <c r="D58" s="127" t="e">
        <v>#DIV/0!</v>
      </c>
      <c r="E58" s="127" t="e">
        <v>#DIV/0!</v>
      </c>
      <c r="F58" s="127" t="e">
        <v>#DIV/0!</v>
      </c>
      <c r="G58" s="127" t="e">
        <v>#DIV/0!</v>
      </c>
      <c r="H58" s="127" t="e">
        <v>#DIV/0!</v>
      </c>
      <c r="I58" s="127" t="e">
        <v>#DIV/0!</v>
      </c>
      <c r="J58" s="127" t="e">
        <v>#DIV/0!</v>
      </c>
      <c r="K58" s="127" t="e">
        <v>#DIV/0!</v>
      </c>
      <c r="L58" s="127" t="e">
        <v>#DIV/0!</v>
      </c>
      <c r="N58" s="70" t="e">
        <v>#DIV/0!</v>
      </c>
    </row>
    <row r="59" spans="2:14">
      <c r="B59" s="127" t="e">
        <v>#DIV/0!</v>
      </c>
      <c r="C59" s="127" t="e">
        <v>#DIV/0!</v>
      </c>
      <c r="D59" s="127" t="e">
        <v>#DIV/0!</v>
      </c>
      <c r="E59" s="127" t="e">
        <v>#DIV/0!</v>
      </c>
      <c r="F59" s="127" t="e">
        <v>#DIV/0!</v>
      </c>
      <c r="G59" s="127" t="e">
        <v>#DIV/0!</v>
      </c>
      <c r="H59" s="127" t="e">
        <v>#DIV/0!</v>
      </c>
      <c r="I59" s="127" t="e">
        <v>#DIV/0!</v>
      </c>
      <c r="J59" s="127" t="e">
        <v>#DIV/0!</v>
      </c>
      <c r="K59" s="127" t="e">
        <v>#DIV/0!</v>
      </c>
      <c r="L59" s="127" t="e">
        <v>#DIV/0!</v>
      </c>
      <c r="N59" s="70" t="e">
        <v>#DIV/0!</v>
      </c>
    </row>
    <row r="60" spans="2:14">
      <c r="B60" s="127" t="e">
        <v>#DIV/0!</v>
      </c>
      <c r="C60" s="127" t="e">
        <v>#DIV/0!</v>
      </c>
      <c r="D60" s="127" t="e">
        <v>#DIV/0!</v>
      </c>
      <c r="E60" s="127" t="e">
        <v>#DIV/0!</v>
      </c>
      <c r="F60" s="127" t="e">
        <v>#DIV/0!</v>
      </c>
      <c r="G60" s="127" t="e">
        <v>#DIV/0!</v>
      </c>
      <c r="H60" s="127" t="e">
        <v>#DIV/0!</v>
      </c>
      <c r="I60" s="127" t="e">
        <v>#DIV/0!</v>
      </c>
      <c r="J60" s="127" t="e">
        <v>#DIV/0!</v>
      </c>
      <c r="K60" s="127" t="e">
        <v>#DIV/0!</v>
      </c>
      <c r="L60" s="127" t="e">
        <v>#DIV/0!</v>
      </c>
      <c r="N60" s="70" t="e">
        <v>#DIV/0!</v>
      </c>
    </row>
    <row r="61" spans="2:14">
      <c r="B61" s="127" t="e">
        <v>#DIV/0!</v>
      </c>
      <c r="C61" s="127" t="e">
        <v>#DIV/0!</v>
      </c>
      <c r="D61" s="127" t="e">
        <v>#DIV/0!</v>
      </c>
      <c r="E61" s="127" t="e">
        <v>#DIV/0!</v>
      </c>
      <c r="F61" s="127" t="e">
        <v>#DIV/0!</v>
      </c>
      <c r="G61" s="127" t="e">
        <v>#DIV/0!</v>
      </c>
      <c r="H61" s="127" t="e">
        <v>#DIV/0!</v>
      </c>
      <c r="I61" s="127" t="e">
        <v>#DIV/0!</v>
      </c>
      <c r="J61" s="127" t="e">
        <v>#DIV/0!</v>
      </c>
      <c r="K61" s="127" t="e">
        <v>#DIV/0!</v>
      </c>
      <c r="L61" s="127" t="e">
        <v>#DIV/0!</v>
      </c>
      <c r="N61" s="70" t="e">
        <v>#DIV/0!</v>
      </c>
    </row>
    <row r="62" spans="2:14">
      <c r="B62" s="127" t="e">
        <v>#DIV/0!</v>
      </c>
      <c r="C62" s="127" t="e">
        <v>#DIV/0!</v>
      </c>
      <c r="D62" s="127" t="e">
        <v>#DIV/0!</v>
      </c>
      <c r="E62" s="127" t="e">
        <v>#DIV/0!</v>
      </c>
      <c r="F62" s="127" t="e">
        <v>#DIV/0!</v>
      </c>
      <c r="G62" s="127" t="e">
        <v>#DIV/0!</v>
      </c>
      <c r="H62" s="127" t="e">
        <v>#DIV/0!</v>
      </c>
      <c r="I62" s="127" t="e">
        <v>#DIV/0!</v>
      </c>
      <c r="J62" s="127" t="e">
        <v>#DIV/0!</v>
      </c>
      <c r="K62" s="127" t="e">
        <v>#DIV/0!</v>
      </c>
      <c r="L62" s="127" t="e">
        <v>#DIV/0!</v>
      </c>
      <c r="N62" s="70" t="e">
        <v>#DIV/0!</v>
      </c>
    </row>
    <row r="63" spans="2:14">
      <c r="B63" s="127" t="e">
        <v>#DIV/0!</v>
      </c>
      <c r="C63" s="127" t="e">
        <v>#DIV/0!</v>
      </c>
      <c r="D63" s="127" t="e">
        <v>#DIV/0!</v>
      </c>
      <c r="E63" s="127" t="e">
        <v>#DIV/0!</v>
      </c>
      <c r="F63" s="127" t="e">
        <v>#DIV/0!</v>
      </c>
      <c r="G63" s="127" t="e">
        <v>#DIV/0!</v>
      </c>
      <c r="H63" s="127" t="e">
        <v>#DIV/0!</v>
      </c>
      <c r="I63" s="127" t="e">
        <v>#DIV/0!</v>
      </c>
      <c r="J63" s="127" t="e">
        <v>#DIV/0!</v>
      </c>
      <c r="K63" s="127" t="e">
        <v>#DIV/0!</v>
      </c>
      <c r="L63" s="127" t="e">
        <v>#DIV/0!</v>
      </c>
      <c r="N63" s="70" t="e">
        <v>#DIV/0!</v>
      </c>
    </row>
  </sheetData>
  <mergeCells count="3">
    <mergeCell ref="A1:C1"/>
    <mergeCell ref="A2:C2"/>
    <mergeCell ref="A3:C3"/>
  </mergeCells>
  <pageMargins left="0.7" right="0.7" top="0.75" bottom="0.75" header="0.3" footer="0.3"/>
  <pageSetup orientation="portrait" verticalDpi="9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FCE40-2B71-4C55-B24D-191FD55B28BD}">
  <sheetPr>
    <tabColor theme="1"/>
  </sheetPr>
  <dimension ref="A1:AH38"/>
  <sheetViews>
    <sheetView topLeftCell="E1" zoomScale="130" zoomScaleNormal="130" workbookViewId="0">
      <selection sqref="A1:L1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4.54296875" style="7" bestFit="1" customWidth="1"/>
    <col min="23" max="16384" width="9.1796875" style="7"/>
  </cols>
  <sheetData>
    <row r="1" spans="1:34" ht="13">
      <c r="A1" s="207" t="s">
        <v>7526</v>
      </c>
      <c r="B1" s="262" t="s">
        <v>9222</v>
      </c>
      <c r="C1" s="15" t="s">
        <v>9</v>
      </c>
      <c r="D1" s="171" t="s">
        <v>7529</v>
      </c>
      <c r="G1" s="200" t="s">
        <v>7550</v>
      </c>
      <c r="H1" s="219" t="s">
        <v>7548</v>
      </c>
      <c r="I1" s="219" t="s">
        <v>7556</v>
      </c>
      <c r="J1" s="219" t="s">
        <v>7551</v>
      </c>
      <c r="K1" s="219" t="s">
        <v>7552</v>
      </c>
      <c r="L1" s="219" t="s">
        <v>1</v>
      </c>
      <c r="M1" s="219" t="s">
        <v>7549</v>
      </c>
      <c r="N1" s="219" t="s">
        <v>2</v>
      </c>
      <c r="O1" s="219" t="s">
        <v>3</v>
      </c>
      <c r="P1" s="219" t="s">
        <v>4</v>
      </c>
      <c r="Q1" s="219" t="s">
        <v>0</v>
      </c>
      <c r="R1" s="219" t="s">
        <v>7565</v>
      </c>
      <c r="T1" s="7" t="s">
        <v>5</v>
      </c>
      <c r="U1" s="114" t="s">
        <v>7553</v>
      </c>
      <c r="V1" s="187" t="s">
        <v>9223</v>
      </c>
      <c r="W1" s="114" t="s">
        <v>7554</v>
      </c>
    </row>
    <row r="2" spans="1:34" ht="15.5">
      <c r="A2" s="263" t="str">
        <f>'Mark opt'!A2</f>
        <v>Bofa ML Euro 0-1 anni</v>
      </c>
      <c r="B2" s="264" t="e">
        <f>BL!C23</f>
        <v>#DIV/0!</v>
      </c>
      <c r="C2" s="13">
        <f>'Mark opt'!C2</f>
        <v>8.6802841878564838E-3</v>
      </c>
      <c r="D2" s="265">
        <f t="shared" ref="D2:D8" si="0">1/11</f>
        <v>9.0909090909090912E-2</v>
      </c>
      <c r="E2" s="9"/>
      <c r="G2" s="84" t="str">
        <f t="shared" ref="G2:G12" si="1">A2</f>
        <v>Bofa ML Euro 0-1 anni</v>
      </c>
      <c r="H2" s="186">
        <f>'Mark opt'!H2</f>
        <v>7.5347333581951296E-5</v>
      </c>
      <c r="I2" s="181">
        <f>'Mark opt'!I2</f>
        <v>8.4124644276232838E-5</v>
      </c>
      <c r="J2" s="181">
        <f>'Mark opt'!J2</f>
        <v>8.3378227761587219E-5</v>
      </c>
      <c r="K2" s="181">
        <f>'Mark opt'!K2</f>
        <v>7.1342984811048989E-5</v>
      </c>
      <c r="L2" s="181">
        <f>'Mark opt'!L2</f>
        <v>-1.7397430539505484E-4</v>
      </c>
      <c r="M2" s="181">
        <f>'Mark opt'!M2</f>
        <v>-6.1542754415924508E-5</v>
      </c>
      <c r="N2" s="181">
        <f>'Mark opt'!N2</f>
        <v>-3.320709539120861E-4</v>
      </c>
      <c r="O2" s="181">
        <f>'Mark opt'!O2</f>
        <v>-3.9257830681723089E-4</v>
      </c>
      <c r="P2" s="181">
        <f>'Mark opt'!P2</f>
        <v>-3.4189093623460018E-4</v>
      </c>
      <c r="Q2" s="181">
        <f>'Mark opt'!Q2</f>
        <v>-3.3686116151572867E-4</v>
      </c>
      <c r="R2" s="181">
        <f>'Mark opt'!R2</f>
        <v>-2.6083403824869684E-4</v>
      </c>
      <c r="S2" s="9"/>
      <c r="T2" s="95" t="str">
        <f t="shared" ref="T2:T12" si="2">A2</f>
        <v>Bofa ML Euro 0-1 anni</v>
      </c>
      <c r="U2" s="266">
        <f>'Mark infra optim'!U2</f>
        <v>0</v>
      </c>
      <c r="V2" s="18" t="e">
        <f>'[10]Naive Strategy'!G2</f>
        <v>#REF!</v>
      </c>
      <c r="W2" s="266">
        <f>'Mark infra optim'!W2</f>
        <v>0</v>
      </c>
      <c r="X2" s="9"/>
      <c r="Y2" s="9"/>
      <c r="Z2" s="5">
        <f t="shared" ref="Z2:Z7" si="3">D2/SUM($D$2:$D$7)</f>
        <v>0.16666666666666666</v>
      </c>
      <c r="AA2" s="9"/>
    </row>
    <row r="3" spans="1:34" ht="15.5">
      <c r="A3" s="263" t="str">
        <f>'Mark opt'!A3</f>
        <v>Bofa ML Bond Euro 1-3 Y</v>
      </c>
      <c r="B3" s="264" t="e">
        <f>BL!C24</f>
        <v>#DIV/0!</v>
      </c>
      <c r="C3" s="13">
        <f>'Mark opt'!C3</f>
        <v>1.6887831256428492E-2</v>
      </c>
      <c r="D3" s="265">
        <f t="shared" si="0"/>
        <v>9.0909090909090912E-2</v>
      </c>
      <c r="E3" s="9"/>
      <c r="G3" s="84" t="str">
        <f t="shared" si="1"/>
        <v>Bofa ML Bond Euro 1-3 Y</v>
      </c>
      <c r="H3" s="181">
        <f>'Mark opt'!H3</f>
        <v>8.4124644276232838E-5</v>
      </c>
      <c r="I3" s="186">
        <f>'Mark opt'!I3</f>
        <v>2.8519884454560312E-4</v>
      </c>
      <c r="J3" s="181">
        <f>'Mark opt'!J3</f>
        <v>5.2850668755217978E-4</v>
      </c>
      <c r="K3" s="181">
        <f>'Mark opt'!K3</f>
        <v>3.01066000602934E-4</v>
      </c>
      <c r="L3" s="181">
        <f>'Mark opt'!L3</f>
        <v>-1.9639821666575289E-6</v>
      </c>
      <c r="M3" s="181">
        <f>'Mark opt'!M3</f>
        <v>7.8226155743988811E-5</v>
      </c>
      <c r="N3" s="181">
        <f>'Mark opt'!N3</f>
        <v>-4.4277804605657772E-4</v>
      </c>
      <c r="O3" s="181">
        <f>'Mark opt'!O3</f>
        <v>-5.7545911297979539E-4</v>
      </c>
      <c r="P3" s="181">
        <f>'Mark opt'!P3</f>
        <v>-2.6389479667858002E-4</v>
      </c>
      <c r="Q3" s="181">
        <f>'Mark opt'!Q3</f>
        <v>-5.1360835774285382E-4</v>
      </c>
      <c r="R3" s="181">
        <f>'Mark opt'!R3</f>
        <v>-5.485201342118151E-4</v>
      </c>
      <c r="S3" s="9"/>
      <c r="T3" s="95" t="str">
        <f t="shared" si="2"/>
        <v>Bofa ML Bond Euro 1-3 Y</v>
      </c>
      <c r="U3" s="266">
        <f>'Mark infra optim'!U3</f>
        <v>0</v>
      </c>
      <c r="V3" s="18" t="e">
        <f>'[10]Naive Strategy'!G3</f>
        <v>#REF!</v>
      </c>
      <c r="W3" s="266">
        <f>'Mark infra optim'!W3</f>
        <v>0</v>
      </c>
      <c r="X3" s="9"/>
      <c r="Y3" s="9"/>
      <c r="Z3" s="5">
        <f t="shared" si="3"/>
        <v>0.16666666666666666</v>
      </c>
      <c r="AA3" s="9"/>
    </row>
    <row r="4" spans="1:34" ht="15.5">
      <c r="A4" s="263" t="str">
        <f>'Mark opt'!A4</f>
        <v>Bofa ML Obbl. Euro</v>
      </c>
      <c r="B4" s="264" t="e">
        <f>BL!C25</f>
        <v>#DIV/0!</v>
      </c>
      <c r="C4" s="13">
        <f>'Mark opt'!C4</f>
        <v>4.1687909670150132E-2</v>
      </c>
      <c r="D4" s="265">
        <f t="shared" si="0"/>
        <v>9.0909090909090912E-2</v>
      </c>
      <c r="E4" s="9"/>
      <c r="G4" s="84" t="str">
        <f t="shared" si="1"/>
        <v>Bofa ML Obbl. Euro</v>
      </c>
      <c r="H4" s="181">
        <f>'Mark opt'!H4</f>
        <v>8.3378227761587219E-5</v>
      </c>
      <c r="I4" s="181">
        <f>'Mark opt'!I4</f>
        <v>5.2850668755217978E-4</v>
      </c>
      <c r="J4" s="186">
        <f>'Mark opt'!J4</f>
        <v>1.7378818126665969E-3</v>
      </c>
      <c r="K4" s="181">
        <f>'Mark opt'!K4</f>
        <v>1.2112773431940916E-3</v>
      </c>
      <c r="L4" s="181">
        <f>'Mark opt'!L4</f>
        <v>4.3922155169080985E-4</v>
      </c>
      <c r="M4" s="181">
        <f>'Mark opt'!M4</f>
        <v>8.264597837064425E-4</v>
      </c>
      <c r="N4" s="181">
        <f>'Mark opt'!N4</f>
        <v>-3.6330969338229182E-4</v>
      </c>
      <c r="O4" s="181">
        <f>'Mark opt'!O4</f>
        <v>-3.3697726878285927E-4</v>
      </c>
      <c r="P4" s="181">
        <f>'Mark opt'!P4</f>
        <v>-2.3877627810028296E-4</v>
      </c>
      <c r="Q4" s="181">
        <f>'Mark opt'!Q4</f>
        <v>-4.3200990416061765E-4</v>
      </c>
      <c r="R4" s="181">
        <f>'Mark opt'!R4</f>
        <v>-6.683191590757348E-4</v>
      </c>
      <c r="S4" s="9"/>
      <c r="T4" s="95" t="str">
        <f t="shared" si="2"/>
        <v>Bofa ML Obbl. Euro</v>
      </c>
      <c r="U4" s="266">
        <f>'Mark infra optim'!U4</f>
        <v>0</v>
      </c>
      <c r="V4" s="18" t="e">
        <f>'[10]Naive Strategy'!G4</f>
        <v>#REF!</v>
      </c>
      <c r="W4" s="266">
        <f>'Mark infra optim'!W4</f>
        <v>0</v>
      </c>
      <c r="X4" s="9"/>
      <c r="Y4" s="9"/>
      <c r="Z4" s="5">
        <f t="shared" si="3"/>
        <v>0.16666666666666666</v>
      </c>
      <c r="AA4" s="9"/>
    </row>
    <row r="5" spans="1:34" ht="15.5">
      <c r="A5" s="263" t="str">
        <f>'Mark opt'!A5</f>
        <v>Bofa ML Obbl. Globale</v>
      </c>
      <c r="B5" s="264" t="e">
        <f>BL!C26</f>
        <v>#DIV/0!</v>
      </c>
      <c r="C5" s="13">
        <f>'Mark opt'!C5</f>
        <v>6.9174632105611367E-2</v>
      </c>
      <c r="D5" s="265">
        <f t="shared" si="0"/>
        <v>9.0909090909090912E-2</v>
      </c>
      <c r="E5" s="9"/>
      <c r="G5" s="84" t="str">
        <f t="shared" si="1"/>
        <v>Bofa ML Obbl. Globale</v>
      </c>
      <c r="H5" s="181">
        <f>'Mark opt'!H5</f>
        <v>7.1342984811048989E-5</v>
      </c>
      <c r="I5" s="181">
        <f>'Mark opt'!I5</f>
        <v>3.01066000602934E-4</v>
      </c>
      <c r="J5" s="181">
        <f>'Mark opt'!J5</f>
        <v>1.2112773431940916E-3</v>
      </c>
      <c r="K5" s="186">
        <f>'Mark opt'!K5</f>
        <v>4.785129726946679E-3</v>
      </c>
      <c r="L5" s="181">
        <f>'Mark opt'!L5</f>
        <v>2.3664839029573343E-3</v>
      </c>
      <c r="M5" s="181">
        <f>'Mark opt'!M5</f>
        <v>2.5755328331092484E-3</v>
      </c>
      <c r="N5" s="181">
        <f>'Mark opt'!N5</f>
        <v>-2.3069931421341996E-3</v>
      </c>
      <c r="O5" s="181">
        <f>'Mark opt'!O5</f>
        <v>8.906134966288168E-4</v>
      </c>
      <c r="P5" s="181">
        <f>'Mark opt'!P5</f>
        <v>2.8093601501943477E-4</v>
      </c>
      <c r="Q5" s="181">
        <f>'Mark opt'!Q5</f>
        <v>-1.945600832064914E-3</v>
      </c>
      <c r="R5" s="181">
        <f>'Mark opt'!R5</f>
        <v>-5.5598841386380465E-4</v>
      </c>
      <c r="S5" s="9"/>
      <c r="T5" s="95" t="str">
        <f t="shared" si="2"/>
        <v>Bofa ML Obbl. Globale</v>
      </c>
      <c r="U5" s="266">
        <f>'Mark infra optim'!U5</f>
        <v>0</v>
      </c>
      <c r="V5" s="18" t="e">
        <f>'[10]Naive Strategy'!G5</f>
        <v>#REF!</v>
      </c>
      <c r="W5" s="266">
        <f>'Mark infra optim'!W5</f>
        <v>0</v>
      </c>
      <c r="X5" s="9"/>
      <c r="Y5" s="9"/>
      <c r="Z5" s="5">
        <f t="shared" si="3"/>
        <v>0.16666666666666666</v>
      </c>
      <c r="AA5" s="9"/>
    </row>
    <row r="6" spans="1:34" ht="15.5">
      <c r="A6" s="263" t="str">
        <f>'Mark opt'!A6</f>
        <v>ML Global HY</v>
      </c>
      <c r="B6" s="264" t="e">
        <f>BL!C27</f>
        <v>#DIV/0!</v>
      </c>
      <c r="C6" s="13">
        <f>'Mark opt'!C6</f>
        <v>0.11065840623996889</v>
      </c>
      <c r="D6" s="265">
        <f t="shared" si="0"/>
        <v>9.0909090909090912E-2</v>
      </c>
      <c r="E6" s="9"/>
      <c r="G6" s="84" t="str">
        <f t="shared" si="1"/>
        <v>ML Global HY</v>
      </c>
      <c r="H6" s="181">
        <f>'Mark opt'!H6</f>
        <v>-1.7397430539505484E-4</v>
      </c>
      <c r="I6" s="181">
        <f>'Mark opt'!I6</f>
        <v>-1.9639821666575289E-6</v>
      </c>
      <c r="J6" s="181">
        <f>'Mark opt'!J6</f>
        <v>4.3922155169080985E-4</v>
      </c>
      <c r="K6" s="181">
        <f>'Mark opt'!K6</f>
        <v>2.3664839029573343E-3</v>
      </c>
      <c r="L6" s="186">
        <f>'Mark opt'!L6</f>
        <v>1.2245282871569986E-2</v>
      </c>
      <c r="M6" s="181">
        <f>'Mark opt'!M6</f>
        <v>9.8359200393650717E-3</v>
      </c>
      <c r="N6" s="181">
        <f>'Mark opt'!N6</f>
        <v>1.0775571097061967E-2</v>
      </c>
      <c r="O6" s="181">
        <f>'Mark opt'!O6</f>
        <v>1.2850415910903659E-2</v>
      </c>
      <c r="P6" s="181">
        <f>'Mark opt'!P6</f>
        <v>1.094485755960278E-2</v>
      </c>
      <c r="Q6" s="181">
        <f>'Mark opt'!Q6</f>
        <v>1.4937819936021265E-2</v>
      </c>
      <c r="R6" s="181">
        <f>'Mark opt'!R6</f>
        <v>1.1378504663431628E-2</v>
      </c>
      <c r="S6" s="9"/>
      <c r="T6" s="95" t="str">
        <f t="shared" si="2"/>
        <v>ML Global HY</v>
      </c>
      <c r="U6" s="266">
        <f>'Mark infra optim'!U6</f>
        <v>0</v>
      </c>
      <c r="V6" s="18" t="e">
        <f>'[10]Naive Strategy'!G6</f>
        <v>#REF!</v>
      </c>
      <c r="W6" s="266">
        <f>'Mark infra optim'!W6</f>
        <v>0</v>
      </c>
      <c r="X6" s="9"/>
      <c r="Y6" s="9"/>
      <c r="Z6" s="5">
        <f t="shared" si="3"/>
        <v>0.16666666666666666</v>
      </c>
      <c r="AA6" s="9"/>
    </row>
    <row r="7" spans="1:34" ht="15.5">
      <c r="A7" s="263" t="str">
        <f>'Mark opt'!A7</f>
        <v>Bofa ML Obbl Emergente</v>
      </c>
      <c r="B7" s="264" t="e">
        <f>BL!C28</f>
        <v>#DIV/0!</v>
      </c>
      <c r="C7" s="13">
        <f>'Mark opt'!C7</f>
        <v>0.12718801650172173</v>
      </c>
      <c r="D7" s="265">
        <f t="shared" si="0"/>
        <v>9.0909090909090912E-2</v>
      </c>
      <c r="E7" s="9"/>
      <c r="G7" s="84" t="str">
        <f t="shared" si="1"/>
        <v>Bofa ML Obbl Emergente</v>
      </c>
      <c r="H7" s="181">
        <f>'Mark opt'!H7</f>
        <v>-6.1542754415924508E-5</v>
      </c>
      <c r="I7" s="181">
        <f>'Mark opt'!I7</f>
        <v>7.8226155743988811E-5</v>
      </c>
      <c r="J7" s="181">
        <f>'Mark opt'!J7</f>
        <v>8.264597837064425E-4</v>
      </c>
      <c r="K7" s="181">
        <f>'Mark opt'!K7</f>
        <v>2.5755328331092484E-3</v>
      </c>
      <c r="L7" s="181">
        <f>'Mark opt'!L7</f>
        <v>9.8359200393650717E-3</v>
      </c>
      <c r="M7" s="186">
        <f>'Mark opt'!M7</f>
        <v>1.6176791541642241E-2</v>
      </c>
      <c r="N7" s="181">
        <f>'Mark opt'!N7</f>
        <v>1.0983251729850228E-2</v>
      </c>
      <c r="O7" s="181">
        <f>'Mark opt'!O7</f>
        <v>1.3100393081417432E-2</v>
      </c>
      <c r="P7" s="181">
        <f>'Mark opt'!P7</f>
        <v>1.2511455247571617E-2</v>
      </c>
      <c r="Q7" s="181">
        <f>'Mark opt'!Q7</f>
        <v>1.917919563628943E-2</v>
      </c>
      <c r="R7" s="181">
        <f>'Mark opt'!R7</f>
        <v>1.1104224062434411E-2</v>
      </c>
      <c r="S7" s="9"/>
      <c r="T7" s="95" t="str">
        <f t="shared" si="2"/>
        <v>Bofa ML Obbl Emergente</v>
      </c>
      <c r="U7" s="266">
        <f>'Mark infra optim'!U7</f>
        <v>0</v>
      </c>
      <c r="V7" s="18" t="e">
        <f>'[10]Naive Strategy'!G7</f>
        <v>#REF!</v>
      </c>
      <c r="W7" s="266">
        <f>'Mark infra optim'!W7</f>
        <v>0</v>
      </c>
      <c r="X7" s="9"/>
      <c r="Y7" s="9"/>
      <c r="Z7" s="5">
        <f t="shared" si="3"/>
        <v>0.16666666666666666</v>
      </c>
      <c r="AA7" s="9"/>
    </row>
    <row r="8" spans="1:34" ht="15.5">
      <c r="A8" s="267" t="str">
        <f>'Mark opt'!A8</f>
        <v>MSCI Europe</v>
      </c>
      <c r="B8" s="264" t="e">
        <f>BL!C29</f>
        <v>#DIV/0!</v>
      </c>
      <c r="C8" s="13">
        <f>'Mark opt'!C8</f>
        <v>0.17527256607355868</v>
      </c>
      <c r="D8" s="268">
        <f t="shared" si="0"/>
        <v>9.0909090909090912E-2</v>
      </c>
      <c r="E8" s="9"/>
      <c r="G8" s="84" t="str">
        <f t="shared" si="1"/>
        <v>MSCI Europe</v>
      </c>
      <c r="H8" s="181">
        <f>'Mark opt'!H8</f>
        <v>-3.320709539120861E-4</v>
      </c>
      <c r="I8" s="181">
        <f>'Mark opt'!I8</f>
        <v>-4.4277804605657772E-4</v>
      </c>
      <c r="J8" s="181">
        <f>'Mark opt'!J8</f>
        <v>-3.6330969338229182E-4</v>
      </c>
      <c r="K8" s="181">
        <f>'Mark opt'!K8</f>
        <v>-2.3069931421341996E-3</v>
      </c>
      <c r="L8" s="181">
        <f>'Mark opt'!L8</f>
        <v>1.0775571097061967E-2</v>
      </c>
      <c r="M8" s="181">
        <f>'Mark opt'!M8</f>
        <v>1.0983251729850228E-2</v>
      </c>
      <c r="N8" s="186">
        <f>'Mark opt'!N8</f>
        <v>3.0720472418009993E-2</v>
      </c>
      <c r="O8" s="181">
        <f>'Mark opt'!O8</f>
        <v>2.4597741561789316E-2</v>
      </c>
      <c r="P8" s="181">
        <f>'Mark opt'!P8</f>
        <v>2.2749367235346356E-2</v>
      </c>
      <c r="Q8" s="181">
        <f>'Mark opt'!Q8</f>
        <v>3.0464165948787418E-2</v>
      </c>
      <c r="R8" s="181">
        <f>'Mark opt'!R8</f>
        <v>2.2943713385354617E-2</v>
      </c>
      <c r="S8" s="9"/>
      <c r="T8" s="121" t="str">
        <f t="shared" si="2"/>
        <v>MSCI Europe</v>
      </c>
      <c r="U8" s="269">
        <f>'Mark infra optim'!U8</f>
        <v>0</v>
      </c>
      <c r="V8" s="123" t="e">
        <f>'[10]Naive Strategy'!G8</f>
        <v>#REF!</v>
      </c>
      <c r="W8" s="269">
        <f>'Mark infra optim'!W8</f>
        <v>0</v>
      </c>
      <c r="X8" s="9"/>
      <c r="Y8" s="9"/>
      <c r="Z8" s="122">
        <f>D8/SUM($D$8:$D$12)</f>
        <v>0.19999999999999998</v>
      </c>
      <c r="AA8" s="9"/>
      <c r="AG8" s="20"/>
      <c r="AH8" s="19"/>
    </row>
    <row r="9" spans="1:34" ht="15.5">
      <c r="A9" s="267" t="str">
        <f>'Mark opt'!A9</f>
        <v>MSCI North America</v>
      </c>
      <c r="B9" s="264" t="e">
        <f>BL!C30</f>
        <v>#DIV/0!</v>
      </c>
      <c r="C9" s="13">
        <f>'Mark opt'!C9</f>
        <v>0.17799999999999999</v>
      </c>
      <c r="D9" s="268">
        <f t="shared" ref="D9:D12" si="4">1/11</f>
        <v>9.0909090909090912E-2</v>
      </c>
      <c r="E9" s="9"/>
      <c r="G9" s="84" t="str">
        <f t="shared" si="1"/>
        <v>MSCI North America</v>
      </c>
      <c r="H9" s="181">
        <f>'Mark opt'!H9</f>
        <v>-3.9257830681723089E-4</v>
      </c>
      <c r="I9" s="181">
        <f>'Mark opt'!I9</f>
        <v>-5.7545911297979539E-4</v>
      </c>
      <c r="J9" s="181">
        <f>'Mark opt'!J9</f>
        <v>-3.3697726878285927E-4</v>
      </c>
      <c r="K9" s="181">
        <f>'Mark opt'!K9</f>
        <v>8.906134966288168E-4</v>
      </c>
      <c r="L9" s="181">
        <f>'Mark opt'!L9</f>
        <v>1.2850415910903659E-2</v>
      </c>
      <c r="M9" s="181">
        <f>'Mark opt'!M9</f>
        <v>1.3100393081417432E-2</v>
      </c>
      <c r="N9" s="181">
        <f>'Mark opt'!N9</f>
        <v>2.4597741561789316E-2</v>
      </c>
      <c r="O9" s="186">
        <f>'Mark opt'!O9</f>
        <v>3.1683999999999997E-2</v>
      </c>
      <c r="P9" s="181">
        <f>'Mark opt'!P9</f>
        <v>2.2144246119366447E-2</v>
      </c>
      <c r="Q9" s="181">
        <f>'Mark opt'!Q9</f>
        <v>2.8532455096904802E-2</v>
      </c>
      <c r="R9" s="181">
        <f>'Mark opt'!R9</f>
        <v>2.3753384206700121E-2</v>
      </c>
      <c r="S9" s="9"/>
      <c r="T9" s="121" t="str">
        <f t="shared" si="2"/>
        <v>MSCI North America</v>
      </c>
      <c r="U9" s="269">
        <f>'Mark infra optim'!U9</f>
        <v>0</v>
      </c>
      <c r="V9" s="123" t="e">
        <f>'[10]Naive Strategy'!G9</f>
        <v>#REF!</v>
      </c>
      <c r="W9" s="269">
        <f>'Mark infra optim'!W9</f>
        <v>0</v>
      </c>
      <c r="X9" s="9"/>
      <c r="Y9" s="9"/>
      <c r="Z9" s="122">
        <f>D9/SUM($D$8:$D$12)</f>
        <v>0.19999999999999998</v>
      </c>
      <c r="AA9" s="9"/>
      <c r="AG9" s="20"/>
      <c r="AH9" s="19"/>
    </row>
    <row r="10" spans="1:34" ht="15.5">
      <c r="A10" s="267" t="str">
        <f>'Mark opt'!A10</f>
        <v>MSCI Pacific</v>
      </c>
      <c r="B10" s="264" t="e">
        <f>BL!C31</f>
        <v>#DIV/0!</v>
      </c>
      <c r="C10" s="13">
        <f>'Mark opt'!C10</f>
        <v>0.18555431278396339</v>
      </c>
      <c r="D10" s="268">
        <f t="shared" si="4"/>
        <v>9.0909090909090912E-2</v>
      </c>
      <c r="E10" s="9"/>
      <c r="G10" s="84" t="str">
        <f t="shared" si="1"/>
        <v>MSCI Pacific</v>
      </c>
      <c r="H10" s="181">
        <f>'Mark opt'!H10</f>
        <v>-3.4189093623460018E-4</v>
      </c>
      <c r="I10" s="181">
        <f>'Mark opt'!I10</f>
        <v>-2.6389479667858002E-4</v>
      </c>
      <c r="J10" s="181">
        <f>'Mark opt'!J10</f>
        <v>-2.3877627810028296E-4</v>
      </c>
      <c r="K10" s="181">
        <f>'Mark opt'!K10</f>
        <v>2.8093601501943477E-4</v>
      </c>
      <c r="L10" s="181">
        <f>'Mark opt'!L10</f>
        <v>1.094485755960278E-2</v>
      </c>
      <c r="M10" s="181">
        <f>'Mark opt'!M10</f>
        <v>1.2511455247571617E-2</v>
      </c>
      <c r="N10" s="181">
        <f>'Mark opt'!N10</f>
        <v>2.2749367235346356E-2</v>
      </c>
      <c r="O10" s="181">
        <f>'Mark opt'!O10</f>
        <v>2.2144246119366447E-2</v>
      </c>
      <c r="P10" s="186">
        <f>'Mark opt'!P10</f>
        <v>3.4430402992728919E-2</v>
      </c>
      <c r="Q10" s="181">
        <f>'Mark opt'!Q10</f>
        <v>3.4107686374334353E-2</v>
      </c>
      <c r="R10" s="181">
        <f>'Mark opt'!R10</f>
        <v>2.1696130281675507E-2</v>
      </c>
      <c r="S10" s="9"/>
      <c r="T10" s="121" t="str">
        <f t="shared" si="2"/>
        <v>MSCI Pacific</v>
      </c>
      <c r="U10" s="269">
        <f>'Mark infra optim'!U10</f>
        <v>0</v>
      </c>
      <c r="V10" s="123" t="e">
        <f>'[10]Naive Strategy'!G10</f>
        <v>#REF!</v>
      </c>
      <c r="W10" s="269">
        <f>'Mark infra optim'!W10</f>
        <v>0</v>
      </c>
      <c r="X10" s="9"/>
      <c r="Y10" s="9"/>
      <c r="Z10" s="122">
        <f>D10/SUM($D$8:$D$12)</f>
        <v>0.19999999999999998</v>
      </c>
      <c r="AA10" s="9"/>
      <c r="AG10" s="20"/>
      <c r="AH10" s="19"/>
    </row>
    <row r="11" spans="1:34" ht="15.5">
      <c r="A11" s="267" t="str">
        <f>'Mark opt'!A11</f>
        <v>MSCI Emerging Markets</v>
      </c>
      <c r="B11" s="264" t="e">
        <f>BL!C32</f>
        <v>#DIV/0!</v>
      </c>
      <c r="C11" s="13">
        <f>'Mark opt'!C11</f>
        <v>0.23692682926992498</v>
      </c>
      <c r="D11" s="268">
        <f t="shared" si="4"/>
        <v>9.0909090909090912E-2</v>
      </c>
      <c r="G11" s="84" t="str">
        <f t="shared" si="1"/>
        <v>MSCI Emerging Markets</v>
      </c>
      <c r="H11" s="181">
        <f>'Mark opt'!H11</f>
        <v>-3.3686116151572867E-4</v>
      </c>
      <c r="I11" s="181">
        <f>'Mark opt'!I11</f>
        <v>-5.1360835774285382E-4</v>
      </c>
      <c r="J11" s="181">
        <f>'Mark opt'!J11</f>
        <v>-4.3200990416061765E-4</v>
      </c>
      <c r="K11" s="181">
        <f>'Mark opt'!K11</f>
        <v>-1.945600832064914E-3</v>
      </c>
      <c r="L11" s="181">
        <f>'Mark opt'!L11</f>
        <v>1.4937819936021265E-2</v>
      </c>
      <c r="M11" s="181">
        <f>'Mark opt'!M11</f>
        <v>1.917919563628943E-2</v>
      </c>
      <c r="N11" s="181">
        <f>'Mark opt'!N11</f>
        <v>3.0464165948787418E-2</v>
      </c>
      <c r="O11" s="181">
        <f>'Mark opt'!O11</f>
        <v>2.8532455096904802E-2</v>
      </c>
      <c r="P11" s="181">
        <f>'Mark opt'!P11</f>
        <v>3.4107686374334353E-2</v>
      </c>
      <c r="Q11" s="186">
        <f>'Mark opt'!Q11</f>
        <v>5.6134322427900181E-2</v>
      </c>
      <c r="R11" s="181">
        <f>'Mark opt'!R11</f>
        <v>2.8302038321144467E-2</v>
      </c>
      <c r="T11" s="121" t="str">
        <f t="shared" si="2"/>
        <v>MSCI Emerging Markets</v>
      </c>
      <c r="U11" s="269">
        <f>'Mark infra optim'!U11</f>
        <v>0</v>
      </c>
      <c r="V11" s="123" t="e">
        <f>'[10]Naive Strategy'!G11</f>
        <v>#REF!</v>
      </c>
      <c r="W11" s="269">
        <f>'Mark infra optim'!W11</f>
        <v>0</v>
      </c>
      <c r="X11" s="9"/>
      <c r="Y11" s="9"/>
      <c r="Z11" s="122">
        <f>D11/SUM($D$8:$D$12)</f>
        <v>0.19999999999999998</v>
      </c>
      <c r="AG11" s="20"/>
      <c r="AH11" s="19"/>
    </row>
    <row r="12" spans="1:34" ht="15.5">
      <c r="A12" s="267" t="str">
        <f>'Mark opt'!A12</f>
        <v>Opportunities</v>
      </c>
      <c r="B12" s="264" t="e">
        <f>BL!C33</f>
        <v>#DIV/0!</v>
      </c>
      <c r="C12" s="13">
        <f>'Mark opt'!C12</f>
        <v>0.15358286759823325</v>
      </c>
      <c r="D12" s="268">
        <f t="shared" si="4"/>
        <v>9.0909090909090912E-2</v>
      </c>
      <c r="G12" s="84" t="str">
        <f t="shared" si="1"/>
        <v>Opportunities</v>
      </c>
      <c r="H12" s="181">
        <f>'Mark opt'!H12</f>
        <v>-2.6083403824869684E-4</v>
      </c>
      <c r="I12" s="181">
        <f>'Mark opt'!I12</f>
        <v>-5.485201342118151E-4</v>
      </c>
      <c r="J12" s="181">
        <f>'Mark opt'!J12</f>
        <v>-6.683191590757348E-4</v>
      </c>
      <c r="K12" s="181">
        <f>'Mark opt'!K12</f>
        <v>-5.5598841386380465E-4</v>
      </c>
      <c r="L12" s="181">
        <f>'Mark opt'!L12</f>
        <v>1.1378504663431628E-2</v>
      </c>
      <c r="M12" s="181">
        <f>'Mark opt'!M12</f>
        <v>1.1104224062434411E-2</v>
      </c>
      <c r="N12" s="181">
        <f>'Mark opt'!N12</f>
        <v>2.2943713385354617E-2</v>
      </c>
      <c r="O12" s="181">
        <f>'Mark opt'!O12</f>
        <v>2.3753384206700121E-2</v>
      </c>
      <c r="P12" s="181">
        <f>'Mark opt'!P12</f>
        <v>2.1696130281675507E-2</v>
      </c>
      <c r="Q12" s="181">
        <f>'Mark opt'!Q12</f>
        <v>2.8302038321144467E-2</v>
      </c>
      <c r="R12" s="186">
        <f>'Mark opt'!R12</f>
        <v>2.3587697219696446E-2</v>
      </c>
      <c r="T12" s="121" t="str">
        <f t="shared" si="2"/>
        <v>Opportunities</v>
      </c>
      <c r="U12" s="269">
        <f>'Mark infra optim'!U12</f>
        <v>0</v>
      </c>
      <c r="V12" s="123" t="e">
        <f>'[10]Naive Strategy'!G12</f>
        <v>#REF!</v>
      </c>
      <c r="W12" s="269">
        <f>'Mark infra optim'!W12</f>
        <v>0</v>
      </c>
      <c r="X12" s="9"/>
      <c r="Y12" s="9"/>
      <c r="Z12" s="122">
        <f>D12/SUM($D$8:$D$12)</f>
        <v>0.19999999999999998</v>
      </c>
      <c r="AG12" s="20"/>
      <c r="AH12" s="19"/>
    </row>
    <row r="13" spans="1:34" ht="13">
      <c r="A13" s="115" t="s">
        <v>7522</v>
      </c>
      <c r="B13" s="22" t="e">
        <f t="array" ref="B13">MMULT(TRANSPOSE(D2:D12),B2:B12)</f>
        <v>#DIV/0!</v>
      </c>
      <c r="C13" s="22">
        <f t="array" ref="C13">SQRT(MMULT(MMULT(TRANSPOSE(D2:D12),H2:R12),D2:D12))</f>
        <v>9.1042358603842188E-2</v>
      </c>
      <c r="D13" s="202">
        <f>SUM(D2:D12)</f>
        <v>1.0000000000000002</v>
      </c>
    </row>
    <row r="14" spans="1:34" ht="13" thickBot="1"/>
    <row r="15" spans="1:34" ht="13">
      <c r="A15" s="205">
        <v>0.05</v>
      </c>
    </row>
    <row r="16" spans="1:34" ht="13.5" thickBot="1">
      <c r="A16" s="206" t="s">
        <v>7596</v>
      </c>
    </row>
    <row r="19" spans="1:32" ht="13">
      <c r="H19" s="427" t="s">
        <v>10</v>
      </c>
      <c r="I19" s="428"/>
      <c r="J19" s="428"/>
      <c r="K19" s="428"/>
      <c r="L19" s="428"/>
      <c r="M19" s="428"/>
      <c r="N19" s="428"/>
      <c r="O19" s="428"/>
      <c r="P19" s="428"/>
      <c r="Q19" s="428"/>
      <c r="R19" s="429"/>
    </row>
    <row r="20" spans="1:32" ht="13">
      <c r="A20" s="15" t="s">
        <v>9</v>
      </c>
      <c r="B20" s="14" t="s">
        <v>8</v>
      </c>
      <c r="H20" s="244" t="str">
        <f t="array" ref="H20:R20">TRANSPOSE(A2:A12)</f>
        <v>Bofa ML Euro 0-1 anni</v>
      </c>
      <c r="I20" s="244" t="str">
        <v>Bofa ML Bond Euro 1-3 Y</v>
      </c>
      <c r="J20" s="244" t="str">
        <v>Bofa ML Obbl. Euro</v>
      </c>
      <c r="K20" s="244" t="str">
        <v>Bofa ML Obbl. Globale</v>
      </c>
      <c r="L20" s="244" t="str">
        <v>ML Global HY</v>
      </c>
      <c r="M20" s="244" t="str">
        <v>Bofa ML Obbl Emergente</v>
      </c>
      <c r="N20" s="244" t="str">
        <v>MSCI Europe</v>
      </c>
      <c r="O20" s="244" t="str">
        <v>MSCI North America</v>
      </c>
      <c r="P20" s="244" t="str">
        <v>MSCI Pacific</v>
      </c>
      <c r="Q20" s="244" t="str">
        <v>MSCI Emerging Markets</v>
      </c>
      <c r="R20" s="244" t="str">
        <v>Opportunities</v>
      </c>
    </row>
    <row r="21" spans="1:32">
      <c r="A21" s="13"/>
      <c r="B21" s="217"/>
      <c r="H21" s="164"/>
      <c r="I21" s="164"/>
      <c r="J21" s="164"/>
      <c r="K21" s="164"/>
      <c r="L21" s="164"/>
      <c r="M21" s="164"/>
      <c r="N21" s="164"/>
      <c r="O21" s="164"/>
      <c r="P21" s="164"/>
      <c r="Q21" s="164"/>
      <c r="R21" s="164"/>
    </row>
    <row r="22" spans="1:32">
      <c r="A22" s="13"/>
      <c r="B22" s="217"/>
      <c r="H22" s="164"/>
      <c r="I22" s="164"/>
      <c r="J22" s="164"/>
      <c r="K22" s="164"/>
      <c r="L22" s="164"/>
      <c r="M22" s="164"/>
      <c r="N22" s="164"/>
      <c r="O22" s="164"/>
      <c r="P22" s="164"/>
      <c r="Q22" s="164"/>
      <c r="R22" s="164"/>
    </row>
    <row r="23" spans="1:32">
      <c r="A23" s="13"/>
      <c r="B23" s="217"/>
      <c r="H23" s="164"/>
      <c r="I23" s="164"/>
      <c r="J23" s="164"/>
      <c r="K23" s="164"/>
      <c r="L23" s="164"/>
      <c r="M23" s="164"/>
      <c r="N23" s="164"/>
      <c r="O23" s="164"/>
      <c r="P23" s="164"/>
      <c r="Q23" s="164"/>
      <c r="R23" s="164"/>
    </row>
    <row r="24" spans="1:32">
      <c r="A24" s="13"/>
      <c r="B24" s="217"/>
      <c r="H24" s="164"/>
      <c r="I24" s="164"/>
      <c r="J24" s="164"/>
      <c r="K24" s="164"/>
      <c r="L24" s="164"/>
      <c r="M24" s="164"/>
      <c r="N24" s="164"/>
      <c r="O24" s="164"/>
      <c r="P24" s="164"/>
      <c r="Q24" s="164"/>
      <c r="R24" s="164"/>
      <c r="S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</row>
    <row r="25" spans="1:32">
      <c r="A25" s="13"/>
      <c r="B25" s="217"/>
      <c r="H25" s="164"/>
      <c r="I25" s="164"/>
      <c r="J25" s="164"/>
      <c r="K25" s="164"/>
      <c r="L25" s="164"/>
      <c r="M25" s="164"/>
      <c r="N25" s="164"/>
      <c r="O25" s="164"/>
      <c r="P25" s="164"/>
      <c r="Q25" s="164"/>
      <c r="R25" s="164"/>
      <c r="S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</row>
    <row r="26" spans="1:32">
      <c r="A26" s="13"/>
      <c r="B26" s="217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</row>
    <row r="27" spans="1:32">
      <c r="A27" s="13"/>
      <c r="B27" s="217"/>
      <c r="H27" s="164"/>
      <c r="I27" s="164"/>
      <c r="J27" s="164"/>
      <c r="K27" s="164"/>
      <c r="L27" s="164"/>
      <c r="M27" s="164"/>
      <c r="N27" s="164"/>
      <c r="O27" s="164"/>
      <c r="P27" s="164"/>
      <c r="Q27" s="164"/>
      <c r="R27" s="164"/>
      <c r="S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</row>
    <row r="28" spans="1:32">
      <c r="A28" s="13"/>
      <c r="B28" s="217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</row>
    <row r="29" spans="1:32">
      <c r="A29" s="13"/>
      <c r="B29" s="217"/>
      <c r="H29" s="164"/>
      <c r="I29" s="164"/>
      <c r="J29" s="164"/>
      <c r="K29" s="164"/>
      <c r="L29" s="164"/>
      <c r="M29" s="164"/>
      <c r="N29" s="164"/>
      <c r="O29" s="164"/>
      <c r="P29" s="164"/>
      <c r="Q29" s="164"/>
      <c r="R29" s="164"/>
      <c r="S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</row>
    <row r="30" spans="1:32">
      <c r="A30" s="13"/>
      <c r="B30" s="217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4"/>
      <c r="S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</row>
    <row r="31" spans="1:32">
      <c r="Q31" s="21"/>
      <c r="R31" s="21"/>
      <c r="S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</row>
    <row r="32" spans="1:32">
      <c r="Q32" s="21"/>
      <c r="R32" s="21"/>
      <c r="S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</row>
    <row r="33" spans="17:32">
      <c r="Q33" s="21"/>
      <c r="R33" s="21"/>
      <c r="S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</row>
    <row r="34" spans="17:32">
      <c r="Q34" s="21"/>
      <c r="R34" s="21"/>
      <c r="S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</row>
    <row r="35" spans="17:32">
      <c r="Q35" s="21"/>
      <c r="R35" s="21"/>
      <c r="S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</row>
    <row r="36" spans="17:32">
      <c r="Q36" s="21"/>
      <c r="R36" s="21"/>
      <c r="S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</row>
    <row r="37" spans="17:32">
      <c r="Q37" s="21"/>
      <c r="R37" s="21"/>
      <c r="S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</row>
    <row r="38" spans="17:32">
      <c r="Q38" s="21"/>
      <c r="R38" s="21"/>
      <c r="S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</row>
  </sheetData>
  <mergeCells count="1">
    <mergeCell ref="H19:R19"/>
  </mergeCells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A7570-A9D5-4BAC-9285-EF0806B0CB45}">
  <sheetPr>
    <tabColor rgb="FFFFFF00"/>
  </sheetPr>
  <dimension ref="A2:F14"/>
  <sheetViews>
    <sheetView zoomScale="310" zoomScaleNormal="310" workbookViewId="0">
      <selection sqref="A1:L1"/>
    </sheetView>
  </sheetViews>
  <sheetFormatPr defaultColWidth="9.1796875" defaultRowHeight="12.5"/>
  <cols>
    <col min="1" max="1" width="15.81640625" style="94" customWidth="1"/>
    <col min="2" max="6" width="5" style="94" customWidth="1"/>
    <col min="7" max="7" width="11.453125" style="94" bestFit="1" customWidth="1"/>
    <col min="8" max="16384" width="9.1796875" style="94"/>
  </cols>
  <sheetData>
    <row r="2" spans="1:6" ht="13">
      <c r="A2" s="178" t="s">
        <v>7595</v>
      </c>
      <c r="B2" s="183" t="s">
        <v>9144</v>
      </c>
      <c r="C2" s="183" t="s">
        <v>8515</v>
      </c>
      <c r="D2" s="183" t="s">
        <v>9145</v>
      </c>
      <c r="E2" s="183" t="s">
        <v>7681</v>
      </c>
      <c r="F2" s="183" t="s">
        <v>8083</v>
      </c>
    </row>
    <row r="3" spans="1:6" ht="13">
      <c r="A3" s="178">
        <v>1</v>
      </c>
      <c r="B3" s="152"/>
      <c r="C3" s="152"/>
      <c r="D3" s="152"/>
      <c r="E3" s="152"/>
      <c r="F3" s="152"/>
    </row>
    <row r="4" spans="1:6" ht="13">
      <c r="A4" s="178">
        <v>3</v>
      </c>
      <c r="B4" s="152"/>
      <c r="C4" s="152"/>
      <c r="D4" s="153"/>
      <c r="E4" s="152"/>
      <c r="F4" s="152"/>
    </row>
    <row r="5" spans="1:6" ht="13">
      <c r="A5" s="178">
        <v>5</v>
      </c>
      <c r="B5" s="152"/>
      <c r="C5" s="152"/>
      <c r="D5" s="153"/>
      <c r="E5" s="324">
        <v>7.4999999999999997E-2</v>
      </c>
      <c r="F5" s="152"/>
    </row>
    <row r="6" spans="1:6" ht="13">
      <c r="A6" s="178">
        <v>10</v>
      </c>
      <c r="B6" s="152"/>
      <c r="C6" s="152"/>
      <c r="D6" s="152"/>
      <c r="E6" s="152"/>
      <c r="F6" s="152"/>
    </row>
    <row r="7" spans="1:6" ht="13">
      <c r="A7" s="178" t="s">
        <v>9146</v>
      </c>
      <c r="B7" s="152"/>
      <c r="C7" s="152"/>
      <c r="D7" s="152"/>
      <c r="E7" s="152"/>
      <c r="F7" s="152"/>
    </row>
    <row r="14" spans="1:6">
      <c r="A14" s="154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B95B2-66D2-4EB7-AAF0-4F59D2F550B2}">
  <sheetPr>
    <tabColor theme="0" tint="-0.499984740745262"/>
  </sheetPr>
  <dimension ref="A1:AH20"/>
  <sheetViews>
    <sheetView zoomScale="130" zoomScaleNormal="130" workbookViewId="0">
      <selection sqref="A1:L1"/>
    </sheetView>
  </sheetViews>
  <sheetFormatPr defaultColWidth="9.1796875" defaultRowHeight="12.5"/>
  <cols>
    <col min="1" max="1" width="21.81640625" style="7" bestFit="1" customWidth="1"/>
    <col min="2" max="2" width="10.54296875" style="7" bestFit="1" customWidth="1"/>
    <col min="3" max="3" width="10.26953125" style="7" bestFit="1" customWidth="1"/>
    <col min="4" max="19" width="9.1796875" style="7"/>
    <col min="20" max="20" width="23" style="7" bestFit="1" customWidth="1"/>
    <col min="21" max="21" width="11.453125" style="7" customWidth="1"/>
    <col min="22" max="22" width="14.54296875" style="7" bestFit="1" customWidth="1"/>
    <col min="23" max="16384" width="9.1796875" style="7"/>
  </cols>
  <sheetData>
    <row r="1" spans="1:34" ht="13">
      <c r="A1" s="207" t="s">
        <v>7526</v>
      </c>
      <c r="B1" s="262" t="s">
        <v>9222</v>
      </c>
      <c r="C1" s="15" t="s">
        <v>9</v>
      </c>
      <c r="D1" s="171" t="s">
        <v>7529</v>
      </c>
      <c r="G1" s="200" t="s">
        <v>7550</v>
      </c>
      <c r="H1" s="219" t="s">
        <v>7548</v>
      </c>
      <c r="I1" s="219" t="s">
        <v>7556</v>
      </c>
      <c r="J1" s="219" t="s">
        <v>7551</v>
      </c>
      <c r="K1" s="219" t="s">
        <v>7552</v>
      </c>
      <c r="L1" s="219" t="s">
        <v>1</v>
      </c>
      <c r="M1" s="219" t="s">
        <v>7549</v>
      </c>
      <c r="N1" s="219" t="s">
        <v>2</v>
      </c>
      <c r="O1" s="219" t="s">
        <v>3</v>
      </c>
      <c r="P1" s="219" t="s">
        <v>4</v>
      </c>
      <c r="Q1" s="219" t="s">
        <v>0</v>
      </c>
      <c r="R1" s="219" t="s">
        <v>7565</v>
      </c>
      <c r="T1" s="7" t="s">
        <v>5</v>
      </c>
      <c r="U1" s="114" t="s">
        <v>7553</v>
      </c>
      <c r="V1" s="187" t="s">
        <v>9223</v>
      </c>
      <c r="W1" s="114" t="s">
        <v>7554</v>
      </c>
    </row>
    <row r="2" spans="1:34" ht="15.5">
      <c r="A2" s="263" t="str">
        <f>'BL + Infra Optim'!A2</f>
        <v>Bofa ML Euro 0-1 anni</v>
      </c>
      <c r="B2" s="264" t="e">
        <f>'BL + Infra Optim'!B2</f>
        <v>#DIV/0!</v>
      </c>
      <c r="C2" s="13">
        <f>'BL + Infra Optim'!C2</f>
        <v>8.6802841878564838E-3</v>
      </c>
      <c r="D2" s="265">
        <f>1/11</f>
        <v>9.0909090909090912E-2</v>
      </c>
      <c r="E2" s="9"/>
      <c r="G2" s="84" t="str">
        <f t="shared" ref="G2:G12" si="0">A2</f>
        <v>Bofa ML Euro 0-1 anni</v>
      </c>
      <c r="H2" s="186">
        <f>'BL + Infra Optim'!H2</f>
        <v>7.5347333581951296E-5</v>
      </c>
      <c r="I2" s="181">
        <f>'BL + Infra Optim'!I2</f>
        <v>8.4124644276232838E-5</v>
      </c>
      <c r="J2" s="181">
        <f>'BL + Infra Optim'!J2</f>
        <v>8.3378227761587219E-5</v>
      </c>
      <c r="K2" s="181">
        <f>'BL + Infra Optim'!K2</f>
        <v>7.1342984811048989E-5</v>
      </c>
      <c r="L2" s="181">
        <f>'BL + Infra Optim'!L2</f>
        <v>-1.7397430539505484E-4</v>
      </c>
      <c r="M2" s="181">
        <f>'BL + Infra Optim'!M2</f>
        <v>-6.1542754415924508E-5</v>
      </c>
      <c r="N2" s="181">
        <f>'BL + Infra Optim'!N2</f>
        <v>-3.320709539120861E-4</v>
      </c>
      <c r="O2" s="181">
        <f>'BL + Infra Optim'!O2</f>
        <v>-3.9257830681723089E-4</v>
      </c>
      <c r="P2" s="181">
        <f>'BL + Infra Optim'!P2</f>
        <v>-3.4189093623460018E-4</v>
      </c>
      <c r="Q2" s="181">
        <f>'BL + Infra Optim'!Q2</f>
        <v>-3.3686116151572867E-4</v>
      </c>
      <c r="R2" s="181">
        <f>'BL + Infra Optim'!R2</f>
        <v>-2.6083403824869684E-4</v>
      </c>
      <c r="S2" s="9"/>
      <c r="T2" s="95" t="str">
        <f t="shared" ref="T2:T12" si="1">A2</f>
        <v>Bofa ML Euro 0-1 anni</v>
      </c>
      <c r="U2" s="266">
        <f>'BL + Infra Optim'!U2</f>
        <v>0</v>
      </c>
      <c r="V2" s="18" t="e">
        <f>'BL + Infra Optim'!V2</f>
        <v>#REF!</v>
      </c>
      <c r="W2" s="266">
        <f>'BL + Infra Optim'!W2</f>
        <v>0</v>
      </c>
      <c r="X2" s="9"/>
      <c r="Y2" s="9"/>
      <c r="Z2" s="5">
        <f t="shared" ref="Z2:Z7" si="2">D2/SUM($D$2:$D$7)</f>
        <v>0.16666666666666666</v>
      </c>
      <c r="AA2" s="9"/>
    </row>
    <row r="3" spans="1:34" ht="15.5">
      <c r="A3" s="263" t="str">
        <f>'BL + Infra Optim'!A3</f>
        <v>Bofa ML Bond Euro 1-3 Y</v>
      </c>
      <c r="B3" s="264" t="e">
        <f>'BL + Infra Optim'!B3</f>
        <v>#DIV/0!</v>
      </c>
      <c r="C3" s="13">
        <f>'BL + Infra Optim'!C3</f>
        <v>1.6887831256428492E-2</v>
      </c>
      <c r="D3" s="265">
        <f t="shared" ref="D3:D7" si="3">1/11</f>
        <v>9.0909090909090912E-2</v>
      </c>
      <c r="E3" s="9"/>
      <c r="G3" s="84" t="str">
        <f t="shared" si="0"/>
        <v>Bofa ML Bond Euro 1-3 Y</v>
      </c>
      <c r="H3" s="181">
        <f>'BL + Infra Optim'!H3</f>
        <v>8.4124644276232838E-5</v>
      </c>
      <c r="I3" s="186">
        <f>'BL + Infra Optim'!I3</f>
        <v>2.8519884454560312E-4</v>
      </c>
      <c r="J3" s="181">
        <f>'BL + Infra Optim'!J3</f>
        <v>5.2850668755217978E-4</v>
      </c>
      <c r="K3" s="181">
        <f>'BL + Infra Optim'!K3</f>
        <v>3.01066000602934E-4</v>
      </c>
      <c r="L3" s="181">
        <f>'BL + Infra Optim'!L3</f>
        <v>-1.9639821666575289E-6</v>
      </c>
      <c r="M3" s="181">
        <f>'BL + Infra Optim'!M3</f>
        <v>7.8226155743988811E-5</v>
      </c>
      <c r="N3" s="181">
        <f>'BL + Infra Optim'!N3</f>
        <v>-4.4277804605657772E-4</v>
      </c>
      <c r="O3" s="181">
        <f>'BL + Infra Optim'!O3</f>
        <v>-5.7545911297979539E-4</v>
      </c>
      <c r="P3" s="181">
        <f>'BL + Infra Optim'!P3</f>
        <v>-2.6389479667858002E-4</v>
      </c>
      <c r="Q3" s="181">
        <f>'BL + Infra Optim'!Q3</f>
        <v>-5.1360835774285382E-4</v>
      </c>
      <c r="R3" s="181">
        <f>'BL + Infra Optim'!R3</f>
        <v>-5.485201342118151E-4</v>
      </c>
      <c r="S3" s="9"/>
      <c r="T3" s="95" t="str">
        <f t="shared" si="1"/>
        <v>Bofa ML Bond Euro 1-3 Y</v>
      </c>
      <c r="U3" s="266">
        <f>'BL + Infra Optim'!U3</f>
        <v>0</v>
      </c>
      <c r="V3" s="18" t="e">
        <f>'BL + Infra Optim'!V3</f>
        <v>#REF!</v>
      </c>
      <c r="W3" s="266">
        <f>'BL + Infra Optim'!W3</f>
        <v>0</v>
      </c>
      <c r="X3" s="9"/>
      <c r="Y3" s="9"/>
      <c r="Z3" s="5">
        <f t="shared" si="2"/>
        <v>0.16666666666666666</v>
      </c>
      <c r="AA3" s="9"/>
    </row>
    <row r="4" spans="1:34" ht="15.5">
      <c r="A4" s="263" t="str">
        <f>'BL + Infra Optim'!A4</f>
        <v>Bofa ML Obbl. Euro</v>
      </c>
      <c r="B4" s="264" t="e">
        <f>'BL + Infra Optim'!B4</f>
        <v>#DIV/0!</v>
      </c>
      <c r="C4" s="13">
        <f>'BL + Infra Optim'!C4</f>
        <v>4.1687909670150132E-2</v>
      </c>
      <c r="D4" s="265">
        <f t="shared" si="3"/>
        <v>9.0909090909090912E-2</v>
      </c>
      <c r="E4" s="9"/>
      <c r="G4" s="84" t="str">
        <f t="shared" si="0"/>
        <v>Bofa ML Obbl. Euro</v>
      </c>
      <c r="H4" s="181">
        <f>'BL + Infra Optim'!H4</f>
        <v>8.3378227761587219E-5</v>
      </c>
      <c r="I4" s="181">
        <f>'BL + Infra Optim'!I4</f>
        <v>5.2850668755217978E-4</v>
      </c>
      <c r="J4" s="186">
        <f>'BL + Infra Optim'!J4</f>
        <v>1.7378818126665969E-3</v>
      </c>
      <c r="K4" s="181">
        <f>'BL + Infra Optim'!K4</f>
        <v>1.2112773431940916E-3</v>
      </c>
      <c r="L4" s="181">
        <f>'BL + Infra Optim'!L4</f>
        <v>4.3922155169080985E-4</v>
      </c>
      <c r="M4" s="181">
        <f>'BL + Infra Optim'!M4</f>
        <v>8.264597837064425E-4</v>
      </c>
      <c r="N4" s="181">
        <f>'BL + Infra Optim'!N4</f>
        <v>-3.6330969338229182E-4</v>
      </c>
      <c r="O4" s="181">
        <f>'BL + Infra Optim'!O4</f>
        <v>-3.3697726878285927E-4</v>
      </c>
      <c r="P4" s="181">
        <f>'BL + Infra Optim'!P4</f>
        <v>-2.3877627810028296E-4</v>
      </c>
      <c r="Q4" s="181">
        <f>'BL + Infra Optim'!Q4</f>
        <v>-4.3200990416061765E-4</v>
      </c>
      <c r="R4" s="181">
        <f>'BL + Infra Optim'!R4</f>
        <v>-6.683191590757348E-4</v>
      </c>
      <c r="S4" s="9"/>
      <c r="T4" s="95" t="str">
        <f t="shared" si="1"/>
        <v>Bofa ML Obbl. Euro</v>
      </c>
      <c r="U4" s="266">
        <f>'BL + Infra Optim'!U4</f>
        <v>0</v>
      </c>
      <c r="V4" s="18" t="e">
        <f>'BL + Infra Optim'!V4</f>
        <v>#REF!</v>
      </c>
      <c r="W4" s="266">
        <f>'BL + Infra Optim'!W4</f>
        <v>0</v>
      </c>
      <c r="X4" s="9"/>
      <c r="Y4" s="9"/>
      <c r="Z4" s="5">
        <f t="shared" si="2"/>
        <v>0.16666666666666666</v>
      </c>
      <c r="AA4" s="9"/>
    </row>
    <row r="5" spans="1:34" ht="15.5">
      <c r="A5" s="263" t="str">
        <f>'BL + Infra Optim'!A5</f>
        <v>Bofa ML Obbl. Globale</v>
      </c>
      <c r="B5" s="264" t="e">
        <f>'BL + Infra Optim'!B5</f>
        <v>#DIV/0!</v>
      </c>
      <c r="C5" s="13">
        <f>'BL + Infra Optim'!C5</f>
        <v>6.9174632105611367E-2</v>
      </c>
      <c r="D5" s="265">
        <f t="shared" si="3"/>
        <v>9.0909090909090912E-2</v>
      </c>
      <c r="E5" s="9"/>
      <c r="G5" s="84" t="str">
        <f t="shared" si="0"/>
        <v>Bofa ML Obbl. Globale</v>
      </c>
      <c r="H5" s="181">
        <f>'BL + Infra Optim'!H5</f>
        <v>7.1342984811048989E-5</v>
      </c>
      <c r="I5" s="181">
        <f>'BL + Infra Optim'!I5</f>
        <v>3.01066000602934E-4</v>
      </c>
      <c r="J5" s="181">
        <f>'BL + Infra Optim'!J5</f>
        <v>1.2112773431940916E-3</v>
      </c>
      <c r="K5" s="186">
        <f>'BL + Infra Optim'!K5</f>
        <v>4.785129726946679E-3</v>
      </c>
      <c r="L5" s="181">
        <f>'BL + Infra Optim'!L5</f>
        <v>2.3664839029573343E-3</v>
      </c>
      <c r="M5" s="181">
        <f>'BL + Infra Optim'!M5</f>
        <v>2.5755328331092484E-3</v>
      </c>
      <c r="N5" s="181">
        <f>'BL + Infra Optim'!N5</f>
        <v>-2.3069931421341996E-3</v>
      </c>
      <c r="O5" s="181">
        <f>'BL + Infra Optim'!O5</f>
        <v>8.906134966288168E-4</v>
      </c>
      <c r="P5" s="181">
        <f>'BL + Infra Optim'!P5</f>
        <v>2.8093601501943477E-4</v>
      </c>
      <c r="Q5" s="181">
        <f>'BL + Infra Optim'!Q5</f>
        <v>-1.945600832064914E-3</v>
      </c>
      <c r="R5" s="181">
        <f>'BL + Infra Optim'!R5</f>
        <v>-5.5598841386380465E-4</v>
      </c>
      <c r="S5" s="9"/>
      <c r="T5" s="95" t="str">
        <f t="shared" si="1"/>
        <v>Bofa ML Obbl. Globale</v>
      </c>
      <c r="U5" s="266">
        <f>'BL + Infra Optim'!U5</f>
        <v>0</v>
      </c>
      <c r="V5" s="18" t="e">
        <f>'BL + Infra Optim'!V5</f>
        <v>#REF!</v>
      </c>
      <c r="W5" s="266">
        <f>'BL + Infra Optim'!W5</f>
        <v>0</v>
      </c>
      <c r="X5" s="9"/>
      <c r="Y5" s="9"/>
      <c r="Z5" s="5">
        <f t="shared" si="2"/>
        <v>0.16666666666666666</v>
      </c>
      <c r="AA5" s="9"/>
    </row>
    <row r="6" spans="1:34" ht="15.5">
      <c r="A6" s="263" t="str">
        <f>'BL + Infra Optim'!A6</f>
        <v>ML Global HY</v>
      </c>
      <c r="B6" s="264" t="e">
        <f>'BL + Infra Optim'!B6</f>
        <v>#DIV/0!</v>
      </c>
      <c r="C6" s="13">
        <f>'BL + Infra Optim'!C6</f>
        <v>0.11065840623996889</v>
      </c>
      <c r="D6" s="265">
        <f t="shared" si="3"/>
        <v>9.0909090909090912E-2</v>
      </c>
      <c r="E6" s="9"/>
      <c r="G6" s="84" t="str">
        <f t="shared" si="0"/>
        <v>ML Global HY</v>
      </c>
      <c r="H6" s="181">
        <f>'BL + Infra Optim'!H6</f>
        <v>-1.7397430539505484E-4</v>
      </c>
      <c r="I6" s="181">
        <f>'BL + Infra Optim'!I6</f>
        <v>-1.9639821666575289E-6</v>
      </c>
      <c r="J6" s="181">
        <f>'BL + Infra Optim'!J6</f>
        <v>4.3922155169080985E-4</v>
      </c>
      <c r="K6" s="181">
        <f>'BL + Infra Optim'!K6</f>
        <v>2.3664839029573343E-3</v>
      </c>
      <c r="L6" s="186">
        <f>'BL + Infra Optim'!L6</f>
        <v>1.2245282871569986E-2</v>
      </c>
      <c r="M6" s="181">
        <f>'BL + Infra Optim'!M6</f>
        <v>9.8359200393650717E-3</v>
      </c>
      <c r="N6" s="181">
        <f>'BL + Infra Optim'!N6</f>
        <v>1.0775571097061967E-2</v>
      </c>
      <c r="O6" s="181">
        <f>'BL + Infra Optim'!O6</f>
        <v>1.2850415910903659E-2</v>
      </c>
      <c r="P6" s="181">
        <f>'BL + Infra Optim'!P6</f>
        <v>1.094485755960278E-2</v>
      </c>
      <c r="Q6" s="181">
        <f>'BL + Infra Optim'!Q6</f>
        <v>1.4937819936021265E-2</v>
      </c>
      <c r="R6" s="181">
        <f>'BL + Infra Optim'!R6</f>
        <v>1.1378504663431628E-2</v>
      </c>
      <c r="S6" s="9"/>
      <c r="T6" s="95" t="str">
        <f t="shared" si="1"/>
        <v>ML Global HY</v>
      </c>
      <c r="U6" s="266">
        <f>'BL + Infra Optim'!U6</f>
        <v>0</v>
      </c>
      <c r="V6" s="18" t="e">
        <f>'BL + Infra Optim'!V6</f>
        <v>#REF!</v>
      </c>
      <c r="W6" s="266">
        <f>'BL + Infra Optim'!W6</f>
        <v>0</v>
      </c>
      <c r="X6" s="9"/>
      <c r="Y6" s="9"/>
      <c r="Z6" s="5">
        <f t="shared" si="2"/>
        <v>0.16666666666666666</v>
      </c>
      <c r="AA6" s="9"/>
    </row>
    <row r="7" spans="1:34" ht="15.5">
      <c r="A7" s="263" t="str">
        <f>'BL + Infra Optim'!A7</f>
        <v>Bofa ML Obbl Emergente</v>
      </c>
      <c r="B7" s="264" t="e">
        <f>'BL + Infra Optim'!B7</f>
        <v>#DIV/0!</v>
      </c>
      <c r="C7" s="13">
        <f>'BL + Infra Optim'!C7</f>
        <v>0.12718801650172173</v>
      </c>
      <c r="D7" s="265">
        <f t="shared" si="3"/>
        <v>9.0909090909090912E-2</v>
      </c>
      <c r="E7" s="9"/>
      <c r="G7" s="84" t="str">
        <f t="shared" si="0"/>
        <v>Bofa ML Obbl Emergente</v>
      </c>
      <c r="H7" s="181">
        <f>'BL + Infra Optim'!H7</f>
        <v>-6.1542754415924508E-5</v>
      </c>
      <c r="I7" s="181">
        <f>'BL + Infra Optim'!I7</f>
        <v>7.8226155743988811E-5</v>
      </c>
      <c r="J7" s="181">
        <f>'BL + Infra Optim'!J7</f>
        <v>8.264597837064425E-4</v>
      </c>
      <c r="K7" s="181">
        <f>'BL + Infra Optim'!K7</f>
        <v>2.5755328331092484E-3</v>
      </c>
      <c r="L7" s="181">
        <f>'BL + Infra Optim'!L7</f>
        <v>9.8359200393650717E-3</v>
      </c>
      <c r="M7" s="186">
        <f>'BL + Infra Optim'!M7</f>
        <v>1.6176791541642241E-2</v>
      </c>
      <c r="N7" s="181">
        <f>'BL + Infra Optim'!N7</f>
        <v>1.0983251729850228E-2</v>
      </c>
      <c r="O7" s="181">
        <f>'BL + Infra Optim'!O7</f>
        <v>1.3100393081417432E-2</v>
      </c>
      <c r="P7" s="181">
        <f>'BL + Infra Optim'!P7</f>
        <v>1.2511455247571617E-2</v>
      </c>
      <c r="Q7" s="181">
        <f>'BL + Infra Optim'!Q7</f>
        <v>1.917919563628943E-2</v>
      </c>
      <c r="R7" s="181">
        <f>'BL + Infra Optim'!R7</f>
        <v>1.1104224062434411E-2</v>
      </c>
      <c r="S7" s="9"/>
      <c r="T7" s="95" t="str">
        <f t="shared" si="1"/>
        <v>Bofa ML Obbl Emergente</v>
      </c>
      <c r="U7" s="266">
        <f>'BL + Infra Optim'!U7</f>
        <v>0</v>
      </c>
      <c r="V7" s="18" t="e">
        <f>'BL + Infra Optim'!V7</f>
        <v>#REF!</v>
      </c>
      <c r="W7" s="266">
        <f>'BL + Infra Optim'!W7</f>
        <v>0</v>
      </c>
      <c r="X7" s="9"/>
      <c r="Y7" s="9"/>
      <c r="Z7" s="5">
        <f t="shared" si="2"/>
        <v>0.16666666666666666</v>
      </c>
      <c r="AA7" s="9"/>
    </row>
    <row r="8" spans="1:34" ht="15.5">
      <c r="A8" s="267" t="str">
        <f>'BL + Infra Optim'!A8</f>
        <v>MSCI Europe</v>
      </c>
      <c r="B8" s="264" t="e">
        <f>'BL + Infra Optim'!B8</f>
        <v>#DIV/0!</v>
      </c>
      <c r="C8" s="13">
        <f>'BL + Infra Optim'!C8</f>
        <v>0.17527256607355868</v>
      </c>
      <c r="D8" s="268">
        <f>1/11</f>
        <v>9.0909090909090912E-2</v>
      </c>
      <c r="E8" s="9"/>
      <c r="G8" s="84" t="str">
        <f t="shared" si="0"/>
        <v>MSCI Europe</v>
      </c>
      <c r="H8" s="181">
        <f>'BL + Infra Optim'!H8</f>
        <v>-3.320709539120861E-4</v>
      </c>
      <c r="I8" s="181">
        <f>'BL + Infra Optim'!I8</f>
        <v>-4.4277804605657772E-4</v>
      </c>
      <c r="J8" s="181">
        <f>'BL + Infra Optim'!J8</f>
        <v>-3.6330969338229182E-4</v>
      </c>
      <c r="K8" s="181">
        <f>'BL + Infra Optim'!K8</f>
        <v>-2.3069931421341996E-3</v>
      </c>
      <c r="L8" s="181">
        <f>'BL + Infra Optim'!L8</f>
        <v>1.0775571097061967E-2</v>
      </c>
      <c r="M8" s="181">
        <f>'BL + Infra Optim'!M8</f>
        <v>1.0983251729850228E-2</v>
      </c>
      <c r="N8" s="186">
        <f>'BL + Infra Optim'!N8</f>
        <v>3.0720472418009993E-2</v>
      </c>
      <c r="O8" s="181">
        <f>'BL + Infra Optim'!O8</f>
        <v>2.4597741561789316E-2</v>
      </c>
      <c r="P8" s="181">
        <f>'BL + Infra Optim'!P8</f>
        <v>2.2749367235346356E-2</v>
      </c>
      <c r="Q8" s="181">
        <f>'BL + Infra Optim'!Q8</f>
        <v>3.0464165948787418E-2</v>
      </c>
      <c r="R8" s="181">
        <f>'BL + Infra Optim'!R8</f>
        <v>2.2943713385354617E-2</v>
      </c>
      <c r="S8" s="9"/>
      <c r="T8" s="121" t="str">
        <f t="shared" si="1"/>
        <v>MSCI Europe</v>
      </c>
      <c r="U8" s="269">
        <f>'BL + Infra Optim'!U8</f>
        <v>0</v>
      </c>
      <c r="V8" s="123" t="e">
        <f>'BL + Infra Optim'!V8</f>
        <v>#REF!</v>
      </c>
      <c r="W8" s="269">
        <f>'BL + Infra Optim'!W8</f>
        <v>0</v>
      </c>
      <c r="X8" s="9"/>
      <c r="Y8" s="9"/>
      <c r="Z8" s="122">
        <f>D8/SUM($D$8:$D$12)</f>
        <v>0.19999999999999998</v>
      </c>
      <c r="AA8" s="9"/>
      <c r="AG8" s="20"/>
      <c r="AH8" s="19"/>
    </row>
    <row r="9" spans="1:34" ht="15.5">
      <c r="A9" s="267" t="str">
        <f>'BL + Infra Optim'!A9</f>
        <v>MSCI North America</v>
      </c>
      <c r="B9" s="264" t="e">
        <f>'BL + Infra Optim'!B9</f>
        <v>#DIV/0!</v>
      </c>
      <c r="C9" s="13">
        <f>'BL + Infra Optim'!C9</f>
        <v>0.17799999999999999</v>
      </c>
      <c r="D9" s="268">
        <f t="shared" ref="D9:D12" si="4">1/11</f>
        <v>9.0909090909090912E-2</v>
      </c>
      <c r="E9" s="9"/>
      <c r="G9" s="84" t="str">
        <f t="shared" si="0"/>
        <v>MSCI North America</v>
      </c>
      <c r="H9" s="181">
        <f>'BL + Infra Optim'!H9</f>
        <v>-3.9257830681723089E-4</v>
      </c>
      <c r="I9" s="181">
        <f>'BL + Infra Optim'!I9</f>
        <v>-5.7545911297979539E-4</v>
      </c>
      <c r="J9" s="181">
        <f>'BL + Infra Optim'!J9</f>
        <v>-3.3697726878285927E-4</v>
      </c>
      <c r="K9" s="181">
        <f>'BL + Infra Optim'!K9</f>
        <v>8.906134966288168E-4</v>
      </c>
      <c r="L9" s="181">
        <f>'BL + Infra Optim'!L9</f>
        <v>1.2850415910903659E-2</v>
      </c>
      <c r="M9" s="181">
        <f>'BL + Infra Optim'!M9</f>
        <v>1.3100393081417432E-2</v>
      </c>
      <c r="N9" s="181">
        <f>'BL + Infra Optim'!N9</f>
        <v>2.4597741561789316E-2</v>
      </c>
      <c r="O9" s="186">
        <f>'BL + Infra Optim'!O9</f>
        <v>3.1683999999999997E-2</v>
      </c>
      <c r="P9" s="181">
        <f>'BL + Infra Optim'!P9</f>
        <v>2.2144246119366447E-2</v>
      </c>
      <c r="Q9" s="181">
        <f>'BL + Infra Optim'!Q9</f>
        <v>2.8532455096904802E-2</v>
      </c>
      <c r="R9" s="181">
        <f>'BL + Infra Optim'!R9</f>
        <v>2.3753384206700121E-2</v>
      </c>
      <c r="S9" s="9"/>
      <c r="T9" s="121" t="str">
        <f t="shared" si="1"/>
        <v>MSCI North America</v>
      </c>
      <c r="U9" s="269">
        <f>'BL + Infra Optim'!U9</f>
        <v>0</v>
      </c>
      <c r="V9" s="123" t="e">
        <f>'BL + Infra Optim'!V9</f>
        <v>#REF!</v>
      </c>
      <c r="W9" s="269">
        <f>'BL + Infra Optim'!W9</f>
        <v>0</v>
      </c>
      <c r="X9" s="9"/>
      <c r="Y9" s="9"/>
      <c r="Z9" s="122">
        <f>D9/SUM($D$8:$D$12)</f>
        <v>0.19999999999999998</v>
      </c>
      <c r="AA9" s="9"/>
      <c r="AG9" s="20"/>
      <c r="AH9" s="19"/>
    </row>
    <row r="10" spans="1:34" ht="15.5">
      <c r="A10" s="267" t="str">
        <f>'BL + Infra Optim'!A10</f>
        <v>MSCI Pacific</v>
      </c>
      <c r="B10" s="264" t="e">
        <f>'BL + Infra Optim'!B10</f>
        <v>#DIV/0!</v>
      </c>
      <c r="C10" s="13">
        <f>'BL + Infra Optim'!C10</f>
        <v>0.18555431278396339</v>
      </c>
      <c r="D10" s="268">
        <f t="shared" si="4"/>
        <v>9.0909090909090912E-2</v>
      </c>
      <c r="E10" s="9"/>
      <c r="G10" s="84" t="str">
        <f t="shared" si="0"/>
        <v>MSCI Pacific</v>
      </c>
      <c r="H10" s="181">
        <f>'BL + Infra Optim'!H10</f>
        <v>-3.4189093623460018E-4</v>
      </c>
      <c r="I10" s="181">
        <f>'BL + Infra Optim'!I10</f>
        <v>-2.6389479667858002E-4</v>
      </c>
      <c r="J10" s="181">
        <f>'BL + Infra Optim'!J10</f>
        <v>-2.3877627810028296E-4</v>
      </c>
      <c r="K10" s="181">
        <f>'BL + Infra Optim'!K10</f>
        <v>2.8093601501943477E-4</v>
      </c>
      <c r="L10" s="181">
        <f>'BL + Infra Optim'!L10</f>
        <v>1.094485755960278E-2</v>
      </c>
      <c r="M10" s="181">
        <f>'BL + Infra Optim'!M10</f>
        <v>1.2511455247571617E-2</v>
      </c>
      <c r="N10" s="181">
        <f>'BL + Infra Optim'!N10</f>
        <v>2.2749367235346356E-2</v>
      </c>
      <c r="O10" s="181">
        <f>'BL + Infra Optim'!O10</f>
        <v>2.2144246119366447E-2</v>
      </c>
      <c r="P10" s="186">
        <f>'BL + Infra Optim'!P10</f>
        <v>3.4430402992728919E-2</v>
      </c>
      <c r="Q10" s="181">
        <f>'BL + Infra Optim'!Q10</f>
        <v>3.4107686374334353E-2</v>
      </c>
      <c r="R10" s="181">
        <f>'BL + Infra Optim'!R10</f>
        <v>2.1696130281675507E-2</v>
      </c>
      <c r="S10" s="9"/>
      <c r="T10" s="121" t="str">
        <f t="shared" si="1"/>
        <v>MSCI Pacific</v>
      </c>
      <c r="U10" s="269">
        <f>'BL + Infra Optim'!U10</f>
        <v>0</v>
      </c>
      <c r="V10" s="123" t="e">
        <f>'BL + Infra Optim'!V10</f>
        <v>#REF!</v>
      </c>
      <c r="W10" s="269">
        <f>'BL + Infra Optim'!W10</f>
        <v>0</v>
      </c>
      <c r="X10" s="9"/>
      <c r="Y10" s="9"/>
      <c r="Z10" s="122">
        <f>D10/SUM($D$8:$D$12)</f>
        <v>0.19999999999999998</v>
      </c>
      <c r="AA10" s="9"/>
      <c r="AG10" s="20"/>
      <c r="AH10" s="19"/>
    </row>
    <row r="11" spans="1:34" ht="15.5">
      <c r="A11" s="267" t="str">
        <f>'BL + Infra Optim'!A11</f>
        <v>MSCI Emerging Markets</v>
      </c>
      <c r="B11" s="264" t="e">
        <f>'BL + Infra Optim'!B11</f>
        <v>#DIV/0!</v>
      </c>
      <c r="C11" s="13">
        <f>'BL + Infra Optim'!C11</f>
        <v>0.23692682926992498</v>
      </c>
      <c r="D11" s="268">
        <f t="shared" si="4"/>
        <v>9.0909090909090912E-2</v>
      </c>
      <c r="G11" s="84" t="str">
        <f t="shared" si="0"/>
        <v>MSCI Emerging Markets</v>
      </c>
      <c r="H11" s="181">
        <f>'BL + Infra Optim'!H11</f>
        <v>-3.3686116151572867E-4</v>
      </c>
      <c r="I11" s="181">
        <f>'BL + Infra Optim'!I11</f>
        <v>-5.1360835774285382E-4</v>
      </c>
      <c r="J11" s="181">
        <f>'BL + Infra Optim'!J11</f>
        <v>-4.3200990416061765E-4</v>
      </c>
      <c r="K11" s="181">
        <f>'BL + Infra Optim'!K11</f>
        <v>-1.945600832064914E-3</v>
      </c>
      <c r="L11" s="181">
        <f>'BL + Infra Optim'!L11</f>
        <v>1.4937819936021265E-2</v>
      </c>
      <c r="M11" s="181">
        <f>'BL + Infra Optim'!M11</f>
        <v>1.917919563628943E-2</v>
      </c>
      <c r="N11" s="181">
        <f>'BL + Infra Optim'!N11</f>
        <v>3.0464165948787418E-2</v>
      </c>
      <c r="O11" s="181">
        <f>'BL + Infra Optim'!O11</f>
        <v>2.8532455096904802E-2</v>
      </c>
      <c r="P11" s="181">
        <f>'BL + Infra Optim'!P11</f>
        <v>3.4107686374334353E-2</v>
      </c>
      <c r="Q11" s="186">
        <f>'BL + Infra Optim'!Q11</f>
        <v>5.6134322427900181E-2</v>
      </c>
      <c r="R11" s="181">
        <f>'BL + Infra Optim'!R11</f>
        <v>2.8302038321144467E-2</v>
      </c>
      <c r="T11" s="121" t="str">
        <f t="shared" si="1"/>
        <v>MSCI Emerging Markets</v>
      </c>
      <c r="U11" s="269">
        <f>'BL + Infra Optim'!U11</f>
        <v>0</v>
      </c>
      <c r="V11" s="123" t="e">
        <f>'BL + Infra Optim'!V11</f>
        <v>#REF!</v>
      </c>
      <c r="W11" s="269">
        <f>'BL + Infra Optim'!W11</f>
        <v>0</v>
      </c>
      <c r="X11" s="9"/>
      <c r="Y11" s="9"/>
      <c r="Z11" s="122">
        <f>D11/SUM($D$8:$D$12)</f>
        <v>0.19999999999999998</v>
      </c>
      <c r="AG11" s="20"/>
      <c r="AH11" s="19"/>
    </row>
    <row r="12" spans="1:34" ht="15.5">
      <c r="A12" s="267" t="str">
        <f>'BL + Infra Optim'!A12</f>
        <v>Opportunities</v>
      </c>
      <c r="B12" s="264" t="e">
        <f>'BL + Infra Optim'!B12</f>
        <v>#DIV/0!</v>
      </c>
      <c r="C12" s="13">
        <f>'BL + Infra Optim'!C12</f>
        <v>0.15358286759823325</v>
      </c>
      <c r="D12" s="268">
        <f t="shared" si="4"/>
        <v>9.0909090909090912E-2</v>
      </c>
      <c r="G12" s="84" t="str">
        <f t="shared" si="0"/>
        <v>Opportunities</v>
      </c>
      <c r="H12" s="181">
        <f>'BL + Infra Optim'!H12</f>
        <v>-2.6083403824869684E-4</v>
      </c>
      <c r="I12" s="181">
        <f>'BL + Infra Optim'!I12</f>
        <v>-5.485201342118151E-4</v>
      </c>
      <c r="J12" s="181">
        <f>'BL + Infra Optim'!J12</f>
        <v>-6.683191590757348E-4</v>
      </c>
      <c r="K12" s="181">
        <f>'BL + Infra Optim'!K12</f>
        <v>-5.5598841386380465E-4</v>
      </c>
      <c r="L12" s="181">
        <f>'BL + Infra Optim'!L12</f>
        <v>1.1378504663431628E-2</v>
      </c>
      <c r="M12" s="181">
        <f>'BL + Infra Optim'!M12</f>
        <v>1.1104224062434411E-2</v>
      </c>
      <c r="N12" s="181">
        <f>'BL + Infra Optim'!N12</f>
        <v>2.2943713385354617E-2</v>
      </c>
      <c r="O12" s="181">
        <f>'BL + Infra Optim'!O12</f>
        <v>2.3753384206700121E-2</v>
      </c>
      <c r="P12" s="181">
        <f>'BL + Infra Optim'!P12</f>
        <v>2.1696130281675507E-2</v>
      </c>
      <c r="Q12" s="181">
        <f>'BL + Infra Optim'!Q12</f>
        <v>2.8302038321144467E-2</v>
      </c>
      <c r="R12" s="186">
        <f>'BL + Infra Optim'!R12</f>
        <v>2.3587697219696446E-2</v>
      </c>
      <c r="T12" s="121" t="str">
        <f t="shared" si="1"/>
        <v>Opportunities</v>
      </c>
      <c r="U12" s="269">
        <f>'BL + Infra Optim'!U12</f>
        <v>0</v>
      </c>
      <c r="V12" s="123" t="e">
        <f>'BL + Infra Optim'!V12</f>
        <v>#REF!</v>
      </c>
      <c r="W12" s="269">
        <f>'BL + Infra Optim'!W12</f>
        <v>0</v>
      </c>
      <c r="X12" s="9"/>
      <c r="Y12" s="9"/>
      <c r="Z12" s="122">
        <f>D12/SUM($D$8:$D$12)</f>
        <v>0.19999999999999998</v>
      </c>
      <c r="AG12" s="20"/>
      <c r="AH12" s="19"/>
    </row>
    <row r="13" spans="1:34" ht="13">
      <c r="A13" s="115" t="s">
        <v>7522</v>
      </c>
      <c r="B13" s="22" t="e">
        <f t="array" ref="B13">MMULT(TRANSPOSE(D2:D12),B2:B12)</f>
        <v>#DIV/0!</v>
      </c>
      <c r="C13" s="22">
        <f t="array" ref="C13">SQRT(MMULT(MMULT(TRANSPOSE(D2:D12),H2:R12),D2:D12))</f>
        <v>9.1042358603842188E-2</v>
      </c>
      <c r="D13" s="202">
        <f>SUM(D2:D12)</f>
        <v>1.0000000000000002</v>
      </c>
    </row>
    <row r="15" spans="1:34" ht="13" thickBot="1"/>
    <row r="16" spans="1:34" ht="13">
      <c r="A16" s="205"/>
    </row>
    <row r="17" spans="1:3" ht="13.5" thickBot="1">
      <c r="A17" s="206" t="s">
        <v>9286</v>
      </c>
    </row>
    <row r="18" spans="1:3" ht="13" thickBot="1"/>
    <row r="19" spans="1:3" ht="13">
      <c r="A19" s="292"/>
      <c r="C19" s="9"/>
    </row>
    <row r="20" spans="1:3" ht="13.5" thickBot="1">
      <c r="A20" s="293" t="s">
        <v>9227</v>
      </c>
    </row>
  </sheetData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3D501-A286-439E-A8C0-2BD141978DEA}">
  <sheetPr>
    <tabColor rgb="FFFFC000"/>
  </sheetPr>
  <dimension ref="A1:AI80"/>
  <sheetViews>
    <sheetView zoomScale="90" zoomScaleNormal="90" workbookViewId="0">
      <selection sqref="A1:L1"/>
    </sheetView>
  </sheetViews>
  <sheetFormatPr defaultColWidth="9.1796875" defaultRowHeight="12.5"/>
  <cols>
    <col min="1" max="1" width="28.453125" style="4" customWidth="1"/>
    <col min="2" max="2" width="15.81640625" style="4" bestFit="1" customWidth="1"/>
    <col min="3" max="3" width="13.453125" style="4" customWidth="1"/>
    <col min="4" max="4" width="15.90625" style="4" bestFit="1" customWidth="1"/>
    <col min="5" max="5" width="16.90625" style="4" customWidth="1"/>
    <col min="6" max="12" width="14.36328125" style="4" bestFit="1" customWidth="1"/>
    <col min="13" max="13" width="10" style="4" bestFit="1" customWidth="1"/>
    <col min="14" max="14" width="9.81640625" style="4" bestFit="1" customWidth="1"/>
    <col min="15" max="17" width="9.1796875" style="4"/>
    <col min="18" max="18" width="10.26953125" style="4" bestFit="1" customWidth="1"/>
    <col min="19" max="20" width="9.1796875" style="4"/>
    <col min="21" max="21" width="17.7265625" style="4" bestFit="1" customWidth="1"/>
    <col min="22" max="22" width="16.26953125" style="4" customWidth="1"/>
    <col min="23" max="24" width="9.1796875" style="4"/>
    <col min="25" max="33" width="14.90625" style="4" bestFit="1" customWidth="1"/>
    <col min="34" max="34" width="13.81640625" style="4" bestFit="1" customWidth="1"/>
    <col min="35" max="35" width="11.90625" style="4" bestFit="1" customWidth="1"/>
    <col min="36" max="16384" width="9.1796875" style="4"/>
  </cols>
  <sheetData>
    <row r="1" spans="1:19" ht="26.5" thickBot="1">
      <c r="A1" s="441" t="s">
        <v>10125</v>
      </c>
      <c r="B1" s="441"/>
      <c r="C1" s="441"/>
      <c r="D1" s="325" t="s">
        <v>10126</v>
      </c>
      <c r="E1" s="326" t="s">
        <v>10127</v>
      </c>
      <c r="G1" s="212" t="s">
        <v>10128</v>
      </c>
    </row>
    <row r="2" spans="1:19" ht="21" customHeight="1">
      <c r="A2" s="442" t="s">
        <v>10129</v>
      </c>
      <c r="B2" s="442"/>
      <c r="C2" s="442"/>
      <c r="D2" s="327">
        <f>B6+NORMSINV(IF(D6="--",20%,IF(D6="-",40%,IF(D6="=",50%,IF(D6="+",65%,IF(D6="++",80%,0))))))*C6</f>
        <v>5.891082159869096E-3</v>
      </c>
      <c r="E2" s="328">
        <f>IF(E6="High",40%,IF(E6="Medium",30%,IF(E6="Low",20%,0)))</f>
        <v>0.2</v>
      </c>
      <c r="F2" s="68"/>
      <c r="G2" s="329"/>
      <c r="H2" s="330"/>
      <c r="I2" s="330"/>
      <c r="J2" s="331"/>
    </row>
    <row r="3" spans="1:19" ht="21" customHeight="1" thickBot="1">
      <c r="A3" s="442" t="s">
        <v>10130</v>
      </c>
      <c r="B3" s="442"/>
      <c r="C3" s="442"/>
      <c r="D3" s="327">
        <f>B7+NORMSINV(IF(D7="--",20%,IF(D7="-",40%,IF(D7="=",50%,IF(D7="+",65%,IF(D7="++",80%,0))))))*C7</f>
        <v>2.189687210653514E-2</v>
      </c>
      <c r="E3" s="328">
        <f>IF(E7="High",40%,IF(E7="Medium",30%,IF(E7="Low",20%,0)))</f>
        <v>0.3</v>
      </c>
      <c r="F3" s="68"/>
      <c r="G3" s="332"/>
      <c r="H3" s="333"/>
      <c r="I3" s="333"/>
      <c r="J3" s="334"/>
      <c r="R3" s="6"/>
      <c r="S3" s="6"/>
    </row>
    <row r="4" spans="1:19" ht="21" customHeight="1">
      <c r="D4" s="443" t="s">
        <v>10131</v>
      </c>
      <c r="E4" s="443"/>
      <c r="F4" s="68"/>
      <c r="R4" s="6"/>
      <c r="S4" s="6"/>
    </row>
    <row r="5" spans="1:19" ht="37" customHeight="1">
      <c r="A5" s="335" t="s">
        <v>10132</v>
      </c>
      <c r="B5" s="336" t="s">
        <v>10132</v>
      </c>
      <c r="C5" s="337" t="s">
        <v>10133</v>
      </c>
      <c r="D5" s="338" t="s">
        <v>10134</v>
      </c>
      <c r="E5" s="338" t="s">
        <v>10135</v>
      </c>
      <c r="F5" s="68"/>
      <c r="G5" s="339" t="s">
        <v>10136</v>
      </c>
      <c r="H5" s="339" t="s">
        <v>10137</v>
      </c>
      <c r="R5" s="6"/>
      <c r="S5" s="6"/>
    </row>
    <row r="6" spans="1:19" ht="19.5" customHeight="1">
      <c r="A6" s="340" t="s">
        <v>10138</v>
      </c>
      <c r="B6" s="341">
        <f>B14-B13</f>
        <v>-2.6548514325257372E-3</v>
      </c>
      <c r="C6" s="342" cm="1">
        <f t="array" ref="C6">SQRT(MMULT(MMULT(U54:AE54,$Y$41:$AI$51),TRANSPOSE(U54:AE54)))</f>
        <v>2.2178768940229299E-2</v>
      </c>
      <c r="D6" s="343" t="s">
        <v>7570</v>
      </c>
      <c r="E6" s="343" t="s">
        <v>10139</v>
      </c>
      <c r="F6" s="68"/>
      <c r="G6" s="344" t="s">
        <v>10140</v>
      </c>
      <c r="H6" s="339" t="s">
        <v>10141</v>
      </c>
      <c r="R6" s="6"/>
      <c r="S6" s="6"/>
    </row>
    <row r="7" spans="1:19" ht="19.5" customHeight="1">
      <c r="A7" s="340" t="s">
        <v>10142</v>
      </c>
      <c r="B7" s="341">
        <f>B17</f>
        <v>3.0575093534246672E-2</v>
      </c>
      <c r="C7" s="342" cm="1">
        <f t="array" ref="C7">SQRT(MMULT(MMULT(U55:AE55,$Y$41:$AI$51),TRANSPOSE(U55:AE55)))</f>
        <v>3.4254275341209693E-2</v>
      </c>
      <c r="D7" s="343" t="s">
        <v>7569</v>
      </c>
      <c r="E7" s="343" t="s">
        <v>10143</v>
      </c>
      <c r="F7" s="68"/>
      <c r="G7" s="344" t="s">
        <v>10144</v>
      </c>
      <c r="H7" s="339" t="s">
        <v>10145</v>
      </c>
      <c r="R7" s="6"/>
      <c r="S7" s="6"/>
    </row>
    <row r="8" spans="1:19" ht="19.5" customHeight="1">
      <c r="F8" s="68"/>
      <c r="G8" s="344" t="s">
        <v>10146</v>
      </c>
      <c r="H8" s="339" t="s">
        <v>10147</v>
      </c>
      <c r="R8" s="6"/>
      <c r="S8" s="6"/>
    </row>
    <row r="9" spans="1:19" ht="19.5" customHeight="1">
      <c r="B9" s="73" t="s">
        <v>36</v>
      </c>
      <c r="C9" s="73" t="s">
        <v>30</v>
      </c>
      <c r="F9" s="68"/>
      <c r="G9" s="344" t="s">
        <v>10148</v>
      </c>
      <c r="H9" s="345"/>
      <c r="R9" s="6"/>
      <c r="S9" s="6"/>
    </row>
    <row r="10" spans="1:19" ht="17.5" customHeight="1">
      <c r="A10" s="70" t="str">
        <f>BL!A6</f>
        <v>Bofa ML Euro 0-1 anni</v>
      </c>
      <c r="B10" s="346">
        <f t="array" ref="B10:B20">B36+B37*MMULT(D23:N33,B23:B33)</f>
        <v>2.0257133950740351E-2</v>
      </c>
      <c r="C10" s="347">
        <f t="array" ref="C10:C20">MMULT(B70:L80,N70:N80)</f>
        <v>2.0260396972648229E-2</v>
      </c>
      <c r="F10" s="68"/>
      <c r="G10" s="344" t="s">
        <v>10149</v>
      </c>
      <c r="H10" s="345"/>
      <c r="R10" s="6"/>
      <c r="S10" s="6"/>
    </row>
    <row r="11" spans="1:19" ht="17.5" customHeight="1">
      <c r="A11" s="70" t="str">
        <f>BL!A7</f>
        <v>Bofa ML Bond Euro 1-3 Y</v>
      </c>
      <c r="B11" s="346">
        <v>2.1473447343052683E-2</v>
      </c>
      <c r="C11" s="347">
        <v>2.1487284486602781E-2</v>
      </c>
      <c r="F11" s="68"/>
      <c r="R11" s="6"/>
      <c r="S11" s="6"/>
    </row>
    <row r="12" spans="1:19" ht="17.5" customHeight="1">
      <c r="A12" s="70" t="str">
        <f>BL!A8</f>
        <v>Bofa ML Obbl. Euro</v>
      </c>
      <c r="B12" s="346">
        <v>2.5666179767316409E-2</v>
      </c>
      <c r="C12" s="347">
        <v>2.5579110638090343E-2</v>
      </c>
      <c r="F12" s="68"/>
      <c r="R12" s="6"/>
      <c r="S12" s="6"/>
    </row>
    <row r="13" spans="1:19" ht="17.5" customHeight="1">
      <c r="A13" s="348" t="str">
        <f>BL!A9</f>
        <v>Bofa ML Obbl. Globale</v>
      </c>
      <c r="B13" s="346">
        <v>3.7065886861551572E-2</v>
      </c>
      <c r="C13" s="347">
        <v>3.6582282122966582E-2</v>
      </c>
      <c r="E13" s="349" t="s">
        <v>10150</v>
      </c>
      <c r="F13" s="302" t="s">
        <v>10151</v>
      </c>
      <c r="R13" s="6"/>
      <c r="S13" s="6"/>
    </row>
    <row r="14" spans="1:19" ht="17.5" customHeight="1">
      <c r="A14" s="348" t="str">
        <f>BL!A10</f>
        <v>ML Global HY</v>
      </c>
      <c r="B14" s="346">
        <v>3.4411035429025835E-2</v>
      </c>
      <c r="C14" s="347">
        <v>3.4600130979172861E-2</v>
      </c>
      <c r="E14" s="350">
        <f>B14-B13</f>
        <v>-2.6548514325257372E-3</v>
      </c>
      <c r="F14" s="351">
        <f>C14-C13</f>
        <v>-1.9821511437937214E-3</v>
      </c>
      <c r="R14" s="6"/>
      <c r="S14" s="6"/>
    </row>
    <row r="15" spans="1:19" ht="17.5" customHeight="1">
      <c r="A15" s="70" t="str">
        <f>BL!A11</f>
        <v>Bofa ML Obbl Emergente</v>
      </c>
      <c r="B15" s="346">
        <v>3.7332533556418274E-2</v>
      </c>
      <c r="C15" s="347">
        <v>3.707545044265477E-2</v>
      </c>
      <c r="E15" s="352"/>
      <c r="F15" s="353"/>
      <c r="R15" s="6"/>
      <c r="S15" s="6"/>
    </row>
    <row r="16" spans="1:19" ht="17.5" customHeight="1">
      <c r="A16" s="70" t="str">
        <f>BL!A12</f>
        <v>MSCI Europe</v>
      </c>
      <c r="B16" s="346">
        <v>1.9654179778194929E-2</v>
      </c>
      <c r="C16" s="347">
        <v>1.9083474225487812E-2</v>
      </c>
      <c r="E16" s="352"/>
      <c r="F16" s="354"/>
      <c r="R16" s="6"/>
      <c r="S16" s="6"/>
    </row>
    <row r="17" spans="1:19" ht="17.5" customHeight="1">
      <c r="A17" s="348" t="str">
        <f>BL!A13</f>
        <v>MSCI North America</v>
      </c>
      <c r="B17" s="346">
        <v>3.0575093534246672E-2</v>
      </c>
      <c r="C17" s="347">
        <v>2.9311613204324849E-2</v>
      </c>
      <c r="E17" s="350">
        <f>B17</f>
        <v>3.0575093534246672E-2</v>
      </c>
      <c r="F17" s="351">
        <f>C17</f>
        <v>2.9311613204324849E-2</v>
      </c>
      <c r="R17" s="6"/>
      <c r="S17" s="6"/>
    </row>
    <row r="18" spans="1:19" ht="17.5" customHeight="1">
      <c r="A18" s="70" t="str">
        <f>BL!A14</f>
        <v>MSCI Pacific</v>
      </c>
      <c r="B18" s="346">
        <v>2.8231842145422993E-2</v>
      </c>
      <c r="C18" s="347">
        <v>2.7539800415017801E-2</v>
      </c>
      <c r="F18" s="68"/>
      <c r="R18" s="6"/>
      <c r="S18" s="6"/>
    </row>
    <row r="19" spans="1:19" ht="17.5" customHeight="1">
      <c r="A19" s="348" t="str">
        <f>BL!A15</f>
        <v>MSCI Emerging Markets</v>
      </c>
      <c r="B19" s="346">
        <v>2.4976587661484705E-2</v>
      </c>
      <c r="C19" s="347">
        <v>2.4587992424388611E-2</v>
      </c>
      <c r="F19" s="68"/>
      <c r="R19" s="6"/>
      <c r="S19" s="6"/>
    </row>
    <row r="20" spans="1:19" ht="17.5" customHeight="1">
      <c r="A20" s="70" t="str">
        <f>BL!A16</f>
        <v>Opportunities</v>
      </c>
      <c r="B20" s="346">
        <v>2.4839546367355792E-2</v>
      </c>
      <c r="C20" s="347">
        <v>2.4176551894613235E-2</v>
      </c>
      <c r="F20" s="68"/>
      <c r="R20" s="6"/>
      <c r="S20" s="6"/>
    </row>
    <row r="22" spans="1:19">
      <c r="A22" s="355" t="s">
        <v>7530</v>
      </c>
      <c r="B22" s="356" t="s">
        <v>25</v>
      </c>
      <c r="D22" s="69" t="s">
        <v>26</v>
      </c>
      <c r="R22" s="6"/>
    </row>
    <row r="23" spans="1:19" ht="13">
      <c r="A23" s="70" t="str">
        <f>A10</f>
        <v>Bofa ML Euro 0-1 anni</v>
      </c>
      <c r="B23" s="71">
        <f>BL!B6</f>
        <v>0.04</v>
      </c>
      <c r="C23" s="6"/>
      <c r="D23" s="156">
        <f>BL!D6</f>
        <v>7.5347333581951282E-5</v>
      </c>
      <c r="E23" s="155">
        <f>BL!E6</f>
        <v>8.4124644276232838E-5</v>
      </c>
      <c r="F23" s="155">
        <f>BL!F6</f>
        <v>8.3378227761587219E-5</v>
      </c>
      <c r="G23" s="155">
        <f>BL!G6</f>
        <v>7.1342984811048989E-5</v>
      </c>
      <c r="H23" s="155">
        <f>BL!H6</f>
        <v>-1.7397430539505484E-4</v>
      </c>
      <c r="I23" s="155">
        <f>BL!I6</f>
        <v>-6.1542754415924508E-5</v>
      </c>
      <c r="J23" s="155">
        <f>BL!J6</f>
        <v>-3.320709539120861E-4</v>
      </c>
      <c r="K23" s="155">
        <f>BL!K6</f>
        <v>-3.9257830681723089E-4</v>
      </c>
      <c r="L23" s="155">
        <f>BL!L6</f>
        <v>-3.4189093623460018E-4</v>
      </c>
      <c r="M23" s="155">
        <f>BL!M6</f>
        <v>-3.3686116151572867E-4</v>
      </c>
      <c r="N23" s="155">
        <f>BL!N6</f>
        <v>-2.6083403824869684E-4</v>
      </c>
    </row>
    <row r="24" spans="1:19" ht="13">
      <c r="A24" s="70" t="str">
        <f t="shared" ref="A24:A33" si="0">A11</f>
        <v>Bofa ML Bond Euro 1-3 Y</v>
      </c>
      <c r="B24" s="71">
        <f>BL!B7</f>
        <v>7.0000000000000007E-2</v>
      </c>
      <c r="C24" s="72"/>
      <c r="D24" s="155">
        <f>BL!D7</f>
        <v>8.4124644276232838E-5</v>
      </c>
      <c r="E24" s="156">
        <f>BL!E7</f>
        <v>2.8519884454560312E-4</v>
      </c>
      <c r="F24" s="155">
        <f>BL!F7</f>
        <v>5.2850668755217978E-4</v>
      </c>
      <c r="G24" s="155">
        <f>BL!G7</f>
        <v>3.01066000602934E-4</v>
      </c>
      <c r="H24" s="155">
        <f>BL!H7</f>
        <v>-1.9639821666575289E-6</v>
      </c>
      <c r="I24" s="155">
        <f>BL!I7</f>
        <v>7.8226155743988811E-5</v>
      </c>
      <c r="J24" s="155">
        <f>BL!J7</f>
        <v>-4.4277804605657772E-4</v>
      </c>
      <c r="K24" s="155">
        <f>BL!K7</f>
        <v>-5.7545911297979539E-4</v>
      </c>
      <c r="L24" s="155">
        <f>BL!L7</f>
        <v>-2.6389479667858002E-4</v>
      </c>
      <c r="M24" s="155">
        <f>BL!M7</f>
        <v>-5.1360835774285382E-4</v>
      </c>
      <c r="N24" s="155">
        <f>BL!N7</f>
        <v>-5.485201342118151E-4</v>
      </c>
    </row>
    <row r="25" spans="1:19" ht="13">
      <c r="A25" s="70" t="str">
        <f t="shared" si="0"/>
        <v>Bofa ML Obbl. Euro</v>
      </c>
      <c r="B25" s="71">
        <f>BL!B8</f>
        <v>0.16</v>
      </c>
      <c r="C25" s="72"/>
      <c r="D25" s="155">
        <f>BL!D8</f>
        <v>8.3378227761587219E-5</v>
      </c>
      <c r="E25" s="155">
        <f>BL!E8</f>
        <v>5.2850668755217978E-4</v>
      </c>
      <c r="F25" s="156">
        <f>BL!F8</f>
        <v>1.7378818126665969E-3</v>
      </c>
      <c r="G25" s="155">
        <f>BL!G8</f>
        <v>1.2112773431940916E-3</v>
      </c>
      <c r="H25" s="155">
        <f>BL!H8</f>
        <v>4.3922155169080985E-4</v>
      </c>
      <c r="I25" s="155">
        <f>BL!I8</f>
        <v>8.264597837064425E-4</v>
      </c>
      <c r="J25" s="155">
        <f>BL!J8</f>
        <v>-3.6330969338229182E-4</v>
      </c>
      <c r="K25" s="155">
        <f>BL!K8</f>
        <v>-3.3697726878285927E-4</v>
      </c>
      <c r="L25" s="155">
        <f>BL!L8</f>
        <v>-2.3877627810028296E-4</v>
      </c>
      <c r="M25" s="155">
        <f>BL!M8</f>
        <v>-4.3200990416061765E-4</v>
      </c>
      <c r="N25" s="155">
        <f>BL!N8</f>
        <v>-6.683191590757348E-4</v>
      </c>
    </row>
    <row r="26" spans="1:19" ht="13">
      <c r="A26" s="70" t="str">
        <f t="shared" si="0"/>
        <v>Bofa ML Obbl. Globale</v>
      </c>
      <c r="B26" s="71">
        <f>BL!B9</f>
        <v>0.6</v>
      </c>
      <c r="C26" s="72"/>
      <c r="D26" s="155">
        <f>BL!D9</f>
        <v>7.1342984811048989E-5</v>
      </c>
      <c r="E26" s="155">
        <f>BL!E9</f>
        <v>3.01066000602934E-4</v>
      </c>
      <c r="F26" s="155">
        <f>BL!F9</f>
        <v>1.2112773431940916E-3</v>
      </c>
      <c r="G26" s="156">
        <f>BL!G9</f>
        <v>4.785129726946679E-3</v>
      </c>
      <c r="H26" s="155">
        <f>BL!H9</f>
        <v>2.3664839029573343E-3</v>
      </c>
      <c r="I26" s="155">
        <f>BL!I9</f>
        <v>2.5755328331092484E-3</v>
      </c>
      <c r="J26" s="155">
        <f>BL!J9</f>
        <v>-2.3069931421341996E-3</v>
      </c>
      <c r="K26" s="155">
        <f>BL!K9</f>
        <v>8.906134966288168E-4</v>
      </c>
      <c r="L26" s="155">
        <f>BL!L9</f>
        <v>2.8093601501943477E-4</v>
      </c>
      <c r="M26" s="155">
        <f>BL!M9</f>
        <v>-1.945600832064914E-3</v>
      </c>
      <c r="N26" s="155">
        <f>BL!N9</f>
        <v>-5.5598841386380465E-4</v>
      </c>
    </row>
    <row r="27" spans="1:19" ht="13">
      <c r="A27" s="70" t="str">
        <f t="shared" si="0"/>
        <v>ML Global HY</v>
      </c>
      <c r="B27" s="71">
        <f>BL!B10</f>
        <v>0.05</v>
      </c>
      <c r="C27" s="72"/>
      <c r="D27" s="155">
        <f>BL!D10</f>
        <v>-1.7397430539505484E-4</v>
      </c>
      <c r="E27" s="155">
        <f>BL!E10</f>
        <v>-1.9639821666575289E-6</v>
      </c>
      <c r="F27" s="155">
        <f>BL!F10</f>
        <v>4.3922155169080985E-4</v>
      </c>
      <c r="G27" s="155">
        <f>BL!G10</f>
        <v>2.3664839029573343E-3</v>
      </c>
      <c r="H27" s="156">
        <f>BL!H10</f>
        <v>1.2245282871569986E-2</v>
      </c>
      <c r="I27" s="155">
        <f>BL!I10</f>
        <v>9.8359200393650717E-3</v>
      </c>
      <c r="J27" s="155">
        <f>BL!J10</f>
        <v>1.0775571097061967E-2</v>
      </c>
      <c r="K27" s="155">
        <f>BL!K10</f>
        <v>1.2850415910903659E-2</v>
      </c>
      <c r="L27" s="155">
        <f>BL!L10</f>
        <v>1.094485755960278E-2</v>
      </c>
      <c r="M27" s="155">
        <f>BL!M10</f>
        <v>1.4937819936021265E-2</v>
      </c>
      <c r="N27" s="155">
        <f>BL!N10</f>
        <v>1.1378504663431628E-2</v>
      </c>
    </row>
    <row r="28" spans="1:19" ht="13">
      <c r="A28" s="70" t="str">
        <f t="shared" si="0"/>
        <v>Bofa ML Obbl Emergente</v>
      </c>
      <c r="B28" s="71">
        <f>BL!B11</f>
        <v>0.08</v>
      </c>
      <c r="C28" s="72"/>
      <c r="D28" s="155">
        <f>BL!D11</f>
        <v>-6.1542754415924508E-5</v>
      </c>
      <c r="E28" s="155">
        <f>BL!E11</f>
        <v>7.8226155743988811E-5</v>
      </c>
      <c r="F28" s="155">
        <f>BL!F11</f>
        <v>8.264597837064425E-4</v>
      </c>
      <c r="G28" s="155">
        <f>BL!G11</f>
        <v>2.5755328331092484E-3</v>
      </c>
      <c r="H28" s="155">
        <f>BL!H11</f>
        <v>9.8359200393650717E-3</v>
      </c>
      <c r="I28" s="156">
        <f>BL!I11</f>
        <v>1.6176791541642241E-2</v>
      </c>
      <c r="J28" s="155">
        <f>BL!J11</f>
        <v>1.0983251729850228E-2</v>
      </c>
      <c r="K28" s="155">
        <f>BL!K11</f>
        <v>1.3100393081417432E-2</v>
      </c>
      <c r="L28" s="155">
        <f>BL!L11</f>
        <v>1.2511455247571617E-2</v>
      </c>
      <c r="M28" s="155">
        <f>BL!M11</f>
        <v>1.917919563628943E-2</v>
      </c>
      <c r="N28" s="155">
        <f>BL!N11</f>
        <v>1.1104224062434411E-2</v>
      </c>
    </row>
    <row r="29" spans="1:19" ht="13">
      <c r="A29" s="70" t="str">
        <f t="shared" si="0"/>
        <v>MSCI Europe</v>
      </c>
      <c r="B29" s="71">
        <f>BL!B12</f>
        <v>0</v>
      </c>
      <c r="C29" s="72"/>
      <c r="D29" s="155">
        <f>BL!D12</f>
        <v>-3.320709539120861E-4</v>
      </c>
      <c r="E29" s="155">
        <f>BL!E12</f>
        <v>-4.4277804605657772E-4</v>
      </c>
      <c r="F29" s="155">
        <f>BL!F12</f>
        <v>-3.6330969338229182E-4</v>
      </c>
      <c r="G29" s="155">
        <f>BL!G12</f>
        <v>-2.3069931421341996E-3</v>
      </c>
      <c r="H29" s="155">
        <f>BL!H12</f>
        <v>1.0775571097061967E-2</v>
      </c>
      <c r="I29" s="155">
        <f>BL!I12</f>
        <v>1.0983251729850228E-2</v>
      </c>
      <c r="J29" s="156">
        <f>BL!J12</f>
        <v>3.0720472418009993E-2</v>
      </c>
      <c r="K29" s="155">
        <f>BL!K12</f>
        <v>2.4597741561789316E-2</v>
      </c>
      <c r="L29" s="155">
        <f>BL!L12</f>
        <v>2.2749367235346356E-2</v>
      </c>
      <c r="M29" s="155">
        <f>BL!M12</f>
        <v>3.0464165948787418E-2</v>
      </c>
      <c r="N29" s="155">
        <f>BL!N12</f>
        <v>2.2943713385354617E-2</v>
      </c>
    </row>
    <row r="30" spans="1:19" ht="13">
      <c r="A30" s="70" t="str">
        <f t="shared" si="0"/>
        <v>MSCI North America</v>
      </c>
      <c r="B30" s="71">
        <f>BL!B13</f>
        <v>0</v>
      </c>
      <c r="C30" s="72"/>
      <c r="D30" s="155">
        <f>BL!D13</f>
        <v>-3.9257830681723089E-4</v>
      </c>
      <c r="E30" s="155">
        <f>BL!E13</f>
        <v>-5.7545911297979539E-4</v>
      </c>
      <c r="F30" s="155">
        <f>BL!F13</f>
        <v>-3.3697726878285927E-4</v>
      </c>
      <c r="G30" s="155">
        <f>BL!G13</f>
        <v>8.906134966288168E-4</v>
      </c>
      <c r="H30" s="155">
        <f>BL!H13</f>
        <v>1.2850415910903659E-2</v>
      </c>
      <c r="I30" s="155">
        <f>BL!I13</f>
        <v>1.3100393081417432E-2</v>
      </c>
      <c r="J30" s="155">
        <f>BL!J13</f>
        <v>2.4597741561789316E-2</v>
      </c>
      <c r="K30" s="156">
        <f>BL!K13</f>
        <v>2.9333884478785155E-2</v>
      </c>
      <c r="L30" s="155">
        <f>BL!L13</f>
        <v>2.2144246119366447E-2</v>
      </c>
      <c r="M30" s="155">
        <f>BL!M13</f>
        <v>2.8532455096904802E-2</v>
      </c>
      <c r="N30" s="155">
        <f>BL!N13</f>
        <v>2.3753384206700121E-2</v>
      </c>
    </row>
    <row r="31" spans="1:19" ht="13">
      <c r="A31" s="70" t="str">
        <f t="shared" si="0"/>
        <v>MSCI Pacific</v>
      </c>
      <c r="B31" s="71">
        <f>BL!B14</f>
        <v>0</v>
      </c>
      <c r="C31" s="72"/>
      <c r="D31" s="155">
        <f>BL!D14</f>
        <v>-3.4189093623460018E-4</v>
      </c>
      <c r="E31" s="155">
        <f>BL!E14</f>
        <v>-2.6389479667858002E-4</v>
      </c>
      <c r="F31" s="155">
        <f>BL!F14</f>
        <v>-2.3877627810028296E-4</v>
      </c>
      <c r="G31" s="155">
        <f>BL!G14</f>
        <v>2.8093601501943477E-4</v>
      </c>
      <c r="H31" s="155">
        <f>BL!H14</f>
        <v>1.094485755960278E-2</v>
      </c>
      <c r="I31" s="155">
        <f>BL!I14</f>
        <v>1.2511455247571617E-2</v>
      </c>
      <c r="J31" s="155">
        <f>BL!J14</f>
        <v>2.2749367235346356E-2</v>
      </c>
      <c r="K31" s="155">
        <f>BL!K14</f>
        <v>2.2144246119366447E-2</v>
      </c>
      <c r="L31" s="156">
        <f>BL!L14</f>
        <v>3.4430402992728919E-2</v>
      </c>
      <c r="M31" s="155">
        <f>BL!M14</f>
        <v>3.4107686374334353E-2</v>
      </c>
      <c r="N31" s="155">
        <f>BL!N14</f>
        <v>2.1696130281675507E-2</v>
      </c>
    </row>
    <row r="32" spans="1:19" ht="13">
      <c r="A32" s="70" t="str">
        <f t="shared" si="0"/>
        <v>MSCI Emerging Markets</v>
      </c>
      <c r="B32" s="71">
        <f>BL!B15</f>
        <v>0</v>
      </c>
      <c r="C32" s="72"/>
      <c r="D32" s="155">
        <f>BL!D15</f>
        <v>-3.3686116151572867E-4</v>
      </c>
      <c r="E32" s="155">
        <f>BL!E15</f>
        <v>-5.1360835774285382E-4</v>
      </c>
      <c r="F32" s="155">
        <f>BL!F15</f>
        <v>-4.3200990416061765E-4</v>
      </c>
      <c r="G32" s="155">
        <f>BL!G15</f>
        <v>-1.945600832064914E-3</v>
      </c>
      <c r="H32" s="155">
        <f>BL!H15</f>
        <v>1.4937819936021265E-2</v>
      </c>
      <c r="I32" s="155">
        <f>BL!I15</f>
        <v>1.917919563628943E-2</v>
      </c>
      <c r="J32" s="155">
        <f>BL!J15</f>
        <v>3.0464165948787418E-2</v>
      </c>
      <c r="K32" s="155">
        <f>BL!K15</f>
        <v>2.8532455096904802E-2</v>
      </c>
      <c r="L32" s="155">
        <f>BL!L15</f>
        <v>3.4107686374334353E-2</v>
      </c>
      <c r="M32" s="156">
        <f>BL!M15</f>
        <v>5.6134322427900181E-2</v>
      </c>
      <c r="N32" s="155">
        <f>BL!N15</f>
        <v>2.8302038321144467E-2</v>
      </c>
    </row>
    <row r="33" spans="1:35" ht="13">
      <c r="A33" s="70" t="str">
        <f t="shared" si="0"/>
        <v>Opportunities</v>
      </c>
      <c r="B33" s="71">
        <f>BL!B16</f>
        <v>0</v>
      </c>
      <c r="C33" s="72"/>
      <c r="D33" s="155">
        <f>BL!D16</f>
        <v>-2.6083403824869684E-4</v>
      </c>
      <c r="E33" s="155">
        <f>BL!E16</f>
        <v>-5.485201342118151E-4</v>
      </c>
      <c r="F33" s="155">
        <f>BL!F16</f>
        <v>-6.683191590757348E-4</v>
      </c>
      <c r="G33" s="155">
        <f>BL!G16</f>
        <v>-5.5598841386380465E-4</v>
      </c>
      <c r="H33" s="155">
        <f>BL!H16</f>
        <v>1.1378504663431628E-2</v>
      </c>
      <c r="I33" s="155">
        <f>BL!I16</f>
        <v>1.1104224062434411E-2</v>
      </c>
      <c r="J33" s="155">
        <f>BL!J16</f>
        <v>2.2943713385354617E-2</v>
      </c>
      <c r="K33" s="155">
        <f>BL!K16</f>
        <v>2.3753384206700121E-2</v>
      </c>
      <c r="L33" s="155">
        <f>BL!L16</f>
        <v>2.1696130281675507E-2</v>
      </c>
      <c r="M33" s="155">
        <f>BL!M16</f>
        <v>2.8302038321144467E-2</v>
      </c>
      <c r="N33" s="156">
        <f>BL!N16</f>
        <v>2.3587697219696446E-2</v>
      </c>
    </row>
    <row r="36" spans="1:35" ht="13">
      <c r="A36" s="73" t="s">
        <v>27</v>
      </c>
      <c r="B36" s="74">
        <f>BL!B19</f>
        <v>1.9999999999999997E-2</v>
      </c>
      <c r="K36" s="357"/>
      <c r="L36" s="357"/>
    </row>
    <row r="37" spans="1:35" ht="13">
      <c r="A37" s="73" t="s">
        <v>28</v>
      </c>
      <c r="B37" s="358">
        <f>BL!B20</f>
        <v>5</v>
      </c>
    </row>
    <row r="38" spans="1:35" ht="14.5">
      <c r="Y38" s="75" t="s">
        <v>29</v>
      </c>
      <c r="Z38" s="359">
        <f>BL!Z21</f>
        <v>0.04</v>
      </c>
    </row>
    <row r="40" spans="1:35">
      <c r="Y40" s="76" t="s">
        <v>31</v>
      </c>
    </row>
    <row r="41" spans="1:35">
      <c r="Y41" s="77">
        <f t="array" ref="Y41:AI51">Z38*(D23:N33)</f>
        <v>3.0138933432780514E-6</v>
      </c>
      <c r="Z41" s="77">
        <v>3.3649857710493135E-6</v>
      </c>
      <c r="AA41" s="77">
        <v>3.3351291104634888E-6</v>
      </c>
      <c r="AB41" s="77">
        <v>2.8537193924419597E-6</v>
      </c>
      <c r="AC41" s="77">
        <v>-6.9589722158021939E-6</v>
      </c>
      <c r="AD41" s="77">
        <v>-2.4617101766369804E-6</v>
      </c>
      <c r="AE41" s="77">
        <v>-1.3282838156483445E-5</v>
      </c>
      <c r="AF41" s="77">
        <v>-1.5703132272689236E-5</v>
      </c>
      <c r="AG41" s="77">
        <v>-1.3675637449384007E-5</v>
      </c>
      <c r="AH41" s="77">
        <v>-1.3474446460629148E-5</v>
      </c>
      <c r="AI41" s="77">
        <v>-1.0433361529947874E-5</v>
      </c>
    </row>
    <row r="42" spans="1:35">
      <c r="Y42" s="77">
        <v>3.3649857710493135E-6</v>
      </c>
      <c r="Z42" s="77">
        <v>1.1407953781824126E-5</v>
      </c>
      <c r="AA42" s="77">
        <v>2.114026750208719E-5</v>
      </c>
      <c r="AB42" s="77">
        <v>1.2042640024117361E-5</v>
      </c>
      <c r="AC42" s="77">
        <v>-7.8559286666301157E-8</v>
      </c>
      <c r="AD42" s="77">
        <v>3.1290462297595526E-6</v>
      </c>
      <c r="AE42" s="77">
        <v>-1.771112184226311E-5</v>
      </c>
      <c r="AF42" s="77">
        <v>-2.3018364519191818E-5</v>
      </c>
      <c r="AG42" s="77">
        <v>-1.05557918671432E-5</v>
      </c>
      <c r="AH42" s="77">
        <v>-2.0544334309714154E-5</v>
      </c>
      <c r="AI42" s="77">
        <v>-2.1940805368472605E-5</v>
      </c>
    </row>
    <row r="43" spans="1:35">
      <c r="Y43" s="77">
        <v>3.3351291104634888E-6</v>
      </c>
      <c r="Z43" s="77">
        <v>2.114026750208719E-5</v>
      </c>
      <c r="AA43" s="77">
        <v>6.9515272506663882E-5</v>
      </c>
      <c r="AB43" s="77">
        <v>4.8451093727763663E-5</v>
      </c>
      <c r="AC43" s="77">
        <v>1.7568862067632396E-5</v>
      </c>
      <c r="AD43" s="77">
        <v>3.3058391348257702E-5</v>
      </c>
      <c r="AE43" s="77">
        <v>-1.4532387735291672E-5</v>
      </c>
      <c r="AF43" s="77">
        <v>-1.3479090751314371E-5</v>
      </c>
      <c r="AG43" s="77">
        <v>-9.551051124011319E-6</v>
      </c>
      <c r="AH43" s="77">
        <v>-1.7280396166424705E-5</v>
      </c>
      <c r="AI43" s="77">
        <v>-2.6732766363029393E-5</v>
      </c>
    </row>
    <row r="44" spans="1:35">
      <c r="Y44" s="77">
        <v>2.8537193924419597E-6</v>
      </c>
      <c r="Z44" s="77">
        <v>1.2042640024117361E-5</v>
      </c>
      <c r="AA44" s="77">
        <v>4.8451093727763663E-5</v>
      </c>
      <c r="AB44" s="77">
        <v>1.9140518907786717E-4</v>
      </c>
      <c r="AC44" s="77">
        <v>9.4659356118293372E-5</v>
      </c>
      <c r="AD44" s="77">
        <v>1.0302131332436994E-4</v>
      </c>
      <c r="AE44" s="77">
        <v>-9.2279725685367987E-5</v>
      </c>
      <c r="AF44" s="77">
        <v>3.5624539865152674E-5</v>
      </c>
      <c r="AG44" s="77">
        <v>1.1237440600777391E-5</v>
      </c>
      <c r="AH44" s="77">
        <v>-7.782403328259656E-5</v>
      </c>
      <c r="AI44" s="77">
        <v>-2.2239536554552187E-5</v>
      </c>
    </row>
    <row r="45" spans="1:35">
      <c r="Y45" s="77">
        <v>-6.9589722158021939E-6</v>
      </c>
      <c r="Z45" s="77">
        <v>-7.8559286666301157E-8</v>
      </c>
      <c r="AA45" s="77">
        <v>1.7568862067632396E-5</v>
      </c>
      <c r="AB45" s="77">
        <v>9.4659356118293372E-5</v>
      </c>
      <c r="AC45" s="77">
        <v>4.898113148627994E-4</v>
      </c>
      <c r="AD45" s="77">
        <v>3.9343680157460285E-4</v>
      </c>
      <c r="AE45" s="77">
        <v>4.3102284388247869E-4</v>
      </c>
      <c r="AF45" s="77">
        <v>5.1401663643614636E-4</v>
      </c>
      <c r="AG45" s="77">
        <v>4.3779430238411122E-4</v>
      </c>
      <c r="AH45" s="77">
        <v>5.9751279744085068E-4</v>
      </c>
      <c r="AI45" s="77">
        <v>4.5514018653726516E-4</v>
      </c>
    </row>
    <row r="46" spans="1:35">
      <c r="Y46" s="77">
        <v>-2.4617101766369804E-6</v>
      </c>
      <c r="Z46" s="77">
        <v>3.1290462297595526E-6</v>
      </c>
      <c r="AA46" s="77">
        <v>3.3058391348257702E-5</v>
      </c>
      <c r="AB46" s="77">
        <v>1.0302131332436994E-4</v>
      </c>
      <c r="AC46" s="77">
        <v>3.9343680157460285E-4</v>
      </c>
      <c r="AD46" s="77">
        <v>6.4707166166568962E-4</v>
      </c>
      <c r="AE46" s="77">
        <v>4.3933006919400912E-4</v>
      </c>
      <c r="AF46" s="77">
        <v>5.2401572325669733E-4</v>
      </c>
      <c r="AG46" s="77">
        <v>5.0045820990286469E-4</v>
      </c>
      <c r="AH46" s="77">
        <v>7.6716782545157723E-4</v>
      </c>
      <c r="AI46" s="77">
        <v>4.4416896249737644E-4</v>
      </c>
    </row>
    <row r="47" spans="1:35">
      <c r="Y47" s="77">
        <v>-1.3282838156483445E-5</v>
      </c>
      <c r="Z47" s="77">
        <v>-1.771112184226311E-5</v>
      </c>
      <c r="AA47" s="77">
        <v>-1.4532387735291672E-5</v>
      </c>
      <c r="AB47" s="77">
        <v>-9.2279725685367987E-5</v>
      </c>
      <c r="AC47" s="77">
        <v>4.3102284388247869E-4</v>
      </c>
      <c r="AD47" s="77">
        <v>4.3933006919400912E-4</v>
      </c>
      <c r="AE47" s="77">
        <v>1.2288188967203998E-3</v>
      </c>
      <c r="AF47" s="77">
        <v>9.8390966247157265E-4</v>
      </c>
      <c r="AG47" s="77">
        <v>9.0997468941385426E-4</v>
      </c>
      <c r="AH47" s="77">
        <v>1.2185666379514967E-3</v>
      </c>
      <c r="AI47" s="77">
        <v>9.1774853541418469E-4</v>
      </c>
    </row>
    <row r="48" spans="1:35">
      <c r="Y48" s="77">
        <v>-1.5703132272689236E-5</v>
      </c>
      <c r="Z48" s="77">
        <v>-2.3018364519191818E-5</v>
      </c>
      <c r="AA48" s="77">
        <v>-1.3479090751314371E-5</v>
      </c>
      <c r="AB48" s="77">
        <v>3.5624539865152674E-5</v>
      </c>
      <c r="AC48" s="77">
        <v>5.1401663643614636E-4</v>
      </c>
      <c r="AD48" s="77">
        <v>5.2401572325669733E-4</v>
      </c>
      <c r="AE48" s="77">
        <v>9.8390966247157265E-4</v>
      </c>
      <c r="AF48" s="77">
        <v>1.1733553791514063E-3</v>
      </c>
      <c r="AG48" s="77">
        <v>8.857698447746579E-4</v>
      </c>
      <c r="AH48" s="77">
        <v>1.1412982038761922E-3</v>
      </c>
      <c r="AI48" s="77">
        <v>9.5013536826800491E-4</v>
      </c>
    </row>
    <row r="49" spans="20:35">
      <c r="Y49" s="77">
        <v>-1.3675637449384007E-5</v>
      </c>
      <c r="Z49" s="77">
        <v>-1.05557918671432E-5</v>
      </c>
      <c r="AA49" s="77">
        <v>-9.551051124011319E-6</v>
      </c>
      <c r="AB49" s="77">
        <v>1.1237440600777391E-5</v>
      </c>
      <c r="AC49" s="77">
        <v>4.3779430238411122E-4</v>
      </c>
      <c r="AD49" s="77">
        <v>5.0045820990286469E-4</v>
      </c>
      <c r="AE49" s="77">
        <v>9.0997468941385426E-4</v>
      </c>
      <c r="AF49" s="77">
        <v>8.857698447746579E-4</v>
      </c>
      <c r="AG49" s="77">
        <v>1.3772161197091568E-3</v>
      </c>
      <c r="AH49" s="77">
        <v>1.3643074549733742E-3</v>
      </c>
      <c r="AI49" s="77">
        <v>8.6784521126702027E-4</v>
      </c>
    </row>
    <row r="50" spans="20:35">
      <c r="Y50" s="77">
        <v>-1.3474446460629148E-5</v>
      </c>
      <c r="Z50" s="77">
        <v>-2.0544334309714154E-5</v>
      </c>
      <c r="AA50" s="77">
        <v>-1.7280396166424705E-5</v>
      </c>
      <c r="AB50" s="77">
        <v>-7.782403328259656E-5</v>
      </c>
      <c r="AC50" s="77">
        <v>5.9751279744085068E-4</v>
      </c>
      <c r="AD50" s="77">
        <v>7.6716782545157723E-4</v>
      </c>
      <c r="AE50" s="77">
        <v>1.2185666379514967E-3</v>
      </c>
      <c r="AF50" s="77">
        <v>1.1412982038761922E-3</v>
      </c>
      <c r="AG50" s="77">
        <v>1.3643074549733742E-3</v>
      </c>
      <c r="AH50" s="77">
        <v>2.2453728971160072E-3</v>
      </c>
      <c r="AI50" s="77">
        <v>1.1320815328457786E-3</v>
      </c>
    </row>
    <row r="51" spans="20:35">
      <c r="Y51" s="77">
        <v>-1.0433361529947874E-5</v>
      </c>
      <c r="Z51" s="77">
        <v>-2.1940805368472605E-5</v>
      </c>
      <c r="AA51" s="77">
        <v>-2.6732766363029393E-5</v>
      </c>
      <c r="AB51" s="77">
        <v>-2.2239536554552187E-5</v>
      </c>
      <c r="AC51" s="77">
        <v>4.5514018653726516E-4</v>
      </c>
      <c r="AD51" s="77">
        <v>4.4416896249737644E-4</v>
      </c>
      <c r="AE51" s="77">
        <v>9.1774853541418469E-4</v>
      </c>
      <c r="AF51" s="77">
        <v>9.5013536826800491E-4</v>
      </c>
      <c r="AG51" s="77">
        <v>8.6784521126702027E-4</v>
      </c>
      <c r="AH51" s="77">
        <v>1.1320815328457786E-3</v>
      </c>
      <c r="AI51" s="77">
        <v>9.4350788878785788E-4</v>
      </c>
    </row>
    <row r="53" spans="20:35">
      <c r="U53" s="70" t="str">
        <f t="array" ref="U53:AE53">TRANSPOSE(A10:A51)</f>
        <v>Bofa ML Euro 0-1 anni</v>
      </c>
      <c r="V53" s="70" t="str">
        <v>Bofa ML Bond Euro 1-3 Y</v>
      </c>
      <c r="W53" s="70" t="str">
        <v>Bofa ML Obbl. Euro</v>
      </c>
      <c r="X53" s="70" t="str">
        <v>Bofa ML Obbl. Globale</v>
      </c>
      <c r="Y53" s="70" t="str">
        <v>ML Global HY</v>
      </c>
      <c r="Z53" s="70" t="str">
        <v>Bofa ML Obbl Emergente</v>
      </c>
      <c r="AA53" s="70" t="str">
        <v>MSCI Europe</v>
      </c>
      <c r="AB53" s="70" t="str">
        <v>MSCI North America</v>
      </c>
      <c r="AC53" s="70" t="str">
        <v>MSCI Pacific</v>
      </c>
      <c r="AD53" s="70" t="str">
        <v>MSCI Emerging Markets</v>
      </c>
      <c r="AE53" s="70" t="str">
        <v>Opportunities</v>
      </c>
    </row>
    <row r="54" spans="20:35" ht="13">
      <c r="T54" s="78" t="s">
        <v>32</v>
      </c>
      <c r="U54" s="148">
        <v>0</v>
      </c>
      <c r="V54" s="148">
        <v>0</v>
      </c>
      <c r="W54" s="148">
        <v>0</v>
      </c>
      <c r="X54" s="148">
        <v>-1</v>
      </c>
      <c r="Y54" s="148">
        <v>1</v>
      </c>
      <c r="Z54" s="148">
        <v>0</v>
      </c>
      <c r="AA54" s="148">
        <v>0</v>
      </c>
      <c r="AB54" s="148">
        <v>0</v>
      </c>
      <c r="AC54" s="148">
        <v>0</v>
      </c>
      <c r="AD54" s="148">
        <v>0</v>
      </c>
      <c r="AE54" s="148">
        <v>0</v>
      </c>
      <c r="AF54" s="4" t="s">
        <v>10152</v>
      </c>
    </row>
    <row r="55" spans="20:35" ht="13">
      <c r="U55" s="148">
        <v>0</v>
      </c>
      <c r="V55" s="148">
        <v>0</v>
      </c>
      <c r="W55" s="148">
        <v>0</v>
      </c>
      <c r="X55" s="148">
        <v>0</v>
      </c>
      <c r="Y55" s="148">
        <v>0</v>
      </c>
      <c r="Z55" s="148">
        <v>0</v>
      </c>
      <c r="AA55" s="148">
        <v>0</v>
      </c>
      <c r="AB55" s="148">
        <v>1</v>
      </c>
      <c r="AC55" s="148">
        <v>0</v>
      </c>
      <c r="AD55" s="148">
        <v>0</v>
      </c>
      <c r="AE55" s="148">
        <v>0</v>
      </c>
      <c r="AF55" s="4" t="s">
        <v>10153</v>
      </c>
    </row>
    <row r="57" spans="20:35">
      <c r="T57" s="78" t="s">
        <v>33</v>
      </c>
      <c r="U57" s="79">
        <f>D2</f>
        <v>5.891082159869096E-3</v>
      </c>
    </row>
    <row r="58" spans="20:35">
      <c r="T58" s="78"/>
      <c r="U58" s="79">
        <f>D3</f>
        <v>2.189687210653514E-2</v>
      </c>
    </row>
    <row r="59" spans="20:35">
      <c r="T59" s="78"/>
    </row>
    <row r="60" spans="20:35">
      <c r="T60" s="78" t="s">
        <v>34</v>
      </c>
      <c r="U60" s="80">
        <f>E2</f>
        <v>0.2</v>
      </c>
    </row>
    <row r="61" spans="20:35">
      <c r="U61" s="80">
        <f>E3</f>
        <v>0.3</v>
      </c>
    </row>
    <row r="63" spans="20:35">
      <c r="T63" s="81" t="s">
        <v>35</v>
      </c>
      <c r="U63" s="147">
        <f t="array" ref="U63">(1/U60-1)*MMULT(MMULT(U54:AE54,Z38*(D23:N33)),TRANSPOSE(U54:AE54))</f>
        <v>1.9675911668163193E-3</v>
      </c>
      <c r="V63" s="83">
        <v>0</v>
      </c>
    </row>
    <row r="64" spans="20:35">
      <c r="U64" s="83">
        <v>0</v>
      </c>
      <c r="V64" s="147">
        <f t="array" ref="V64">(1/U61-1)*MMULT(MMULT(U55:AE55,Z38*(D23:N33)),TRANSPOSE(U55:AE55))</f>
        <v>2.7378292180199482E-3</v>
      </c>
    </row>
    <row r="70" spans="2:14">
      <c r="B70" s="127">
        <f t="array" ref="B70:L80">MINVERSE(MINVERSE(Y41:AI51)+MMULT(MMULT(TRANSPOSE(U54:AE55),MINVERSE(U63:V64)),U54:AE55))</f>
        <v>2.9249055043571699E-6</v>
      </c>
      <c r="C70" s="127">
        <v>3.2419807935986585E-6</v>
      </c>
      <c r="D70" s="127">
        <v>3.1849211105109488E-6</v>
      </c>
      <c r="E70" s="127">
        <v>2.6644241867752695E-6</v>
      </c>
      <c r="F70" s="127">
        <v>-3.8030283954411441E-6</v>
      </c>
      <c r="G70" s="127">
        <v>3.8609146366085082E-7</v>
      </c>
      <c r="H70" s="127">
        <v>-8.0079948422391478E-6</v>
      </c>
      <c r="I70" s="127">
        <v>-9.8914635488322035E-6</v>
      </c>
      <c r="J70" s="127">
        <v>-9.0733642404137173E-6</v>
      </c>
      <c r="K70" s="127">
        <v>-7.131241260261788E-6</v>
      </c>
      <c r="L70" s="127">
        <v>-5.4314888136175289E-6</v>
      </c>
      <c r="N70" s="70">
        <f t="array" ref="N70:N80">MMULT(MINVERSE(Y41:AI51),B10:B20)+MMULT(MMULT(TRANSPOSE(U54:AE55),MINVERSE(U63:V64)),U57:U58)</f>
        <v>8717.4941415064932</v>
      </c>
    </row>
    <row r="71" spans="2:14">
      <c r="B71" s="127">
        <v>3.2419807935986517E-6</v>
      </c>
      <c r="C71" s="127">
        <v>1.1236417265289355E-5</v>
      </c>
      <c r="D71" s="127">
        <v>2.0947635625755864E-5</v>
      </c>
      <c r="E71" s="127">
        <v>1.1860442637187051E-5</v>
      </c>
      <c r="F71" s="127">
        <v>4.2344237598971798E-6</v>
      </c>
      <c r="G71" s="127">
        <v>7.0901971855234559E-6</v>
      </c>
      <c r="H71" s="127">
        <v>-1.0358765230772821E-5</v>
      </c>
      <c r="I71" s="127">
        <v>-1.4814943760645086E-5</v>
      </c>
      <c r="J71" s="127">
        <v>-4.1094579612498955E-6</v>
      </c>
      <c r="K71" s="127">
        <v>-1.1751060058240062E-5</v>
      </c>
      <c r="L71" s="127">
        <v>-1.4949196692091559E-5</v>
      </c>
      <c r="N71" s="70">
        <v>-1059.4041485425755</v>
      </c>
    </row>
    <row r="72" spans="2:14">
      <c r="B72" s="127">
        <v>3.1849211105109276E-6</v>
      </c>
      <c r="C72" s="127">
        <v>2.0947635625755857E-5</v>
      </c>
      <c r="D72" s="127">
        <v>6.9112880629881203E-5</v>
      </c>
      <c r="E72" s="127">
        <v>4.7342863981121443E-5</v>
      </c>
      <c r="F72" s="127">
        <v>2.3386063374841774E-5</v>
      </c>
      <c r="G72" s="127">
        <v>3.761992134727518E-5</v>
      </c>
      <c r="H72" s="127">
        <v>-6.2352650722913266E-6</v>
      </c>
      <c r="I72" s="127">
        <v>-5.3580323284024446E-6</v>
      </c>
      <c r="J72" s="127">
        <v>-2.6239384438998867E-6</v>
      </c>
      <c r="K72" s="127">
        <v>-6.8241347295026688E-6</v>
      </c>
      <c r="L72" s="127">
        <v>-1.9060884055531726E-5</v>
      </c>
      <c r="N72" s="70">
        <v>267.47987173627234</v>
      </c>
    </row>
    <row r="73" spans="2:14">
      <c r="B73" s="127">
        <v>2.6644241867752767E-6</v>
      </c>
      <c r="C73" s="127">
        <v>1.1860442637187066E-5</v>
      </c>
      <c r="D73" s="127">
        <v>4.7342863981121437E-5</v>
      </c>
      <c r="E73" s="127">
        <v>1.8682332910479606E-4</v>
      </c>
      <c r="F73" s="127">
        <v>1.039695795637439E-4</v>
      </c>
      <c r="G73" s="127">
        <v>1.0777858844991775E-4</v>
      </c>
      <c r="H73" s="127">
        <v>-8.4273345069938292E-5</v>
      </c>
      <c r="I73" s="127">
        <v>3.9038483976772458E-5</v>
      </c>
      <c r="J73" s="127">
        <v>1.656930160101772E-5</v>
      </c>
      <c r="K73" s="127">
        <v>-6.5659797355062282E-5</v>
      </c>
      <c r="L73" s="127">
        <v>-1.5685346744488272E-5</v>
      </c>
      <c r="N73" s="70">
        <v>-53.721265510128745</v>
      </c>
    </row>
    <row r="74" spans="2:14">
      <c r="B74" s="127">
        <v>-3.8030283954411992E-6</v>
      </c>
      <c r="C74" s="127">
        <v>4.2344237598970409E-6</v>
      </c>
      <c r="D74" s="127">
        <v>2.3386063374841578E-5</v>
      </c>
      <c r="E74" s="127">
        <v>1.0396957956374368E-4</v>
      </c>
      <c r="F74" s="127">
        <v>3.7627244715429464E-4</v>
      </c>
      <c r="G74" s="127">
        <v>2.9324799317342177E-4</v>
      </c>
      <c r="H74" s="127">
        <v>2.4594842145083572E-4</v>
      </c>
      <c r="I74" s="127">
        <v>3.1346701896492094E-4</v>
      </c>
      <c r="J74" s="127">
        <v>2.7734540016808467E-4</v>
      </c>
      <c r="K74" s="127">
        <v>3.7337758251055979E-4</v>
      </c>
      <c r="L74" s="127">
        <v>2.8028819053842332E-4</v>
      </c>
      <c r="N74" s="70">
        <v>200.6445205280852</v>
      </c>
    </row>
    <row r="75" spans="2:14">
      <c r="B75" s="127">
        <v>3.8609146366077029E-7</v>
      </c>
      <c r="C75" s="127">
        <v>7.0901971855233119E-6</v>
      </c>
      <c r="D75" s="127">
        <v>3.7619921347275085E-5</v>
      </c>
      <c r="E75" s="127">
        <v>1.0777858844991757E-4</v>
      </c>
      <c r="F75" s="127">
        <v>2.9324799317342155E-4</v>
      </c>
      <c r="G75" s="127">
        <v>5.5553115956669358E-4</v>
      </c>
      <c r="H75" s="127">
        <v>2.6952347876488351E-4</v>
      </c>
      <c r="I75" s="127">
        <v>3.3524501370445583E-4</v>
      </c>
      <c r="J75" s="127">
        <v>3.5178822216454014E-4</v>
      </c>
      <c r="K75" s="127">
        <v>5.6375805437882656E-4</v>
      </c>
      <c r="L75" s="127">
        <v>2.8282679454105889E-4</v>
      </c>
      <c r="N75" s="70">
        <v>-98.122000120764014</v>
      </c>
    </row>
    <row r="76" spans="2:14">
      <c r="B76" s="127">
        <v>-8.0079948422393291E-6</v>
      </c>
      <c r="C76" s="127">
        <v>-1.0358765230773101E-5</v>
      </c>
      <c r="D76" s="127">
        <v>-6.2352650722915383E-6</v>
      </c>
      <c r="E76" s="127">
        <v>-8.4273345069938631E-5</v>
      </c>
      <c r="F76" s="127">
        <v>2.4594842145083512E-4</v>
      </c>
      <c r="G76" s="127">
        <v>2.6952347876488334E-4</v>
      </c>
      <c r="H76" s="127">
        <v>9.1367511810175783E-4</v>
      </c>
      <c r="I76" s="127">
        <v>6.3253462168023282E-4</v>
      </c>
      <c r="J76" s="127">
        <v>6.3374153088295484E-4</v>
      </c>
      <c r="K76" s="127">
        <v>8.4154460063617009E-4</v>
      </c>
      <c r="L76" s="127">
        <v>6.1811505720639221E-4</v>
      </c>
      <c r="N76" s="70">
        <v>21.015075694397254</v>
      </c>
    </row>
    <row r="77" spans="2:14">
      <c r="B77" s="127">
        <v>-9.8914635488323255E-6</v>
      </c>
      <c r="C77" s="127">
        <v>-1.481494376064533E-5</v>
      </c>
      <c r="D77" s="127">
        <v>-5.3580323284026656E-6</v>
      </c>
      <c r="E77" s="127">
        <v>3.9038483976772119E-5</v>
      </c>
      <c r="F77" s="127">
        <v>3.1346701896492056E-4</v>
      </c>
      <c r="G77" s="127">
        <v>3.3524501370445583E-4</v>
      </c>
      <c r="H77" s="127">
        <v>6.3253462168023314E-4</v>
      </c>
      <c r="I77" s="127">
        <v>7.7464236059068923E-4</v>
      </c>
      <c r="J77" s="127">
        <v>5.7565606494866897E-4</v>
      </c>
      <c r="K77" s="127">
        <v>7.2418671136941599E-4</v>
      </c>
      <c r="L77" s="127">
        <v>6.1472149814262007E-4</v>
      </c>
      <c r="N77" s="70">
        <v>208.24139581833055</v>
      </c>
    </row>
    <row r="78" spans="2:14">
      <c r="B78" s="127">
        <v>-9.0733642404138985E-6</v>
      </c>
      <c r="C78" s="127">
        <v>-4.1094579612502335E-6</v>
      </c>
      <c r="D78" s="127">
        <v>-2.6239384439001718E-6</v>
      </c>
      <c r="E78" s="127">
        <v>1.6569301601017476E-5</v>
      </c>
      <c r="F78" s="127">
        <v>2.7734540016808391E-4</v>
      </c>
      <c r="G78" s="127">
        <v>3.5178822216453998E-4</v>
      </c>
      <c r="H78" s="127">
        <v>6.3374153088295462E-4</v>
      </c>
      <c r="I78" s="127">
        <v>5.7565606494866875E-4</v>
      </c>
      <c r="J78" s="127">
        <v>1.1344401039808498E-3</v>
      </c>
      <c r="K78" s="127">
        <v>1.0348318071157518E-3</v>
      </c>
      <c r="L78" s="127">
        <v>6.0479985419920231E-4</v>
      </c>
      <c r="N78" s="70">
        <v>98.422364666039272</v>
      </c>
    </row>
    <row r="79" spans="2:14">
      <c r="B79" s="127">
        <v>-7.131241260261976E-6</v>
      </c>
      <c r="C79" s="127">
        <v>-1.1751060058240531E-5</v>
      </c>
      <c r="D79" s="127">
        <v>-6.8241347295029399E-6</v>
      </c>
      <c r="E79" s="127">
        <v>-6.5659797355062757E-5</v>
      </c>
      <c r="F79" s="127">
        <v>3.7337758251055887E-4</v>
      </c>
      <c r="G79" s="127">
        <v>5.6375805437882613E-4</v>
      </c>
      <c r="H79" s="127">
        <v>8.4154460063616987E-4</v>
      </c>
      <c r="I79" s="127">
        <v>7.2418671136941567E-4</v>
      </c>
      <c r="J79" s="127">
        <v>1.0348318071157516E-3</v>
      </c>
      <c r="K79" s="127">
        <v>1.7927957334407068E-3</v>
      </c>
      <c r="L79" s="127">
        <v>7.7424014658238906E-4</v>
      </c>
      <c r="N79" s="70">
        <v>-20.981450117907862</v>
      </c>
    </row>
    <row r="80" spans="2:14">
      <c r="B80" s="127">
        <v>-5.4314888136176873E-6</v>
      </c>
      <c r="C80" s="127">
        <v>-1.4949196692091825E-5</v>
      </c>
      <c r="D80" s="127">
        <v>-1.9060884055531929E-5</v>
      </c>
      <c r="E80" s="127">
        <v>-1.5685346744488661E-5</v>
      </c>
      <c r="F80" s="127">
        <v>2.8028819053842267E-4</v>
      </c>
      <c r="G80" s="127">
        <v>2.8282679454105851E-4</v>
      </c>
      <c r="H80" s="127">
        <v>6.1811505720639199E-4</v>
      </c>
      <c r="I80" s="127">
        <v>6.1472149814261964E-4</v>
      </c>
      <c r="J80" s="127">
        <v>6.0479985419920209E-4</v>
      </c>
      <c r="K80" s="127">
        <v>7.7424014658238885E-4</v>
      </c>
      <c r="L80" s="127">
        <v>6.5836562454164567E-4</v>
      </c>
      <c r="N80" s="70">
        <v>-232.12642411612416</v>
      </c>
    </row>
  </sheetData>
  <mergeCells count="4">
    <mergeCell ref="A1:C1"/>
    <mergeCell ref="A2:C2"/>
    <mergeCell ref="A3:C3"/>
    <mergeCell ref="D4:E4"/>
  </mergeCells>
  <pageMargins left="0.7" right="0.7" top="0.75" bottom="0.75" header="0.3" footer="0.3"/>
  <pageSetup orientation="portrait" verticalDpi="9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A36EA-BC4B-406D-8D30-14B403756CA1}">
  <sheetPr>
    <tabColor rgb="FF00B050"/>
  </sheetPr>
  <dimension ref="A1:L31"/>
  <sheetViews>
    <sheetView zoomScale="90" zoomScaleNormal="90" workbookViewId="0">
      <pane xSplit="1" ySplit="2" topLeftCell="B21" activePane="bottomRight" state="frozen"/>
      <selection sqref="A1:L1"/>
      <selection pane="topRight" sqref="A1:L1"/>
      <selection pane="bottomLeft" sqref="A1:L1"/>
      <selection pane="bottomRight" sqref="A1:L1"/>
    </sheetView>
  </sheetViews>
  <sheetFormatPr defaultColWidth="8.7265625" defaultRowHeight="14.5"/>
  <cols>
    <col min="1" max="1" width="22.54296875" style="141" customWidth="1"/>
    <col min="2" max="11" width="16.1796875" style="141" customWidth="1"/>
    <col min="12" max="12" width="15.81640625" style="323" customWidth="1"/>
    <col min="13" max="16384" width="8.7265625" style="141"/>
  </cols>
  <sheetData>
    <row r="1" spans="1:12" ht="31">
      <c r="B1" s="247" t="s">
        <v>7559</v>
      </c>
      <c r="C1" s="247" t="s">
        <v>7590</v>
      </c>
      <c r="D1" s="247" t="s">
        <v>7561</v>
      </c>
      <c r="E1" s="247" t="s">
        <v>7562</v>
      </c>
      <c r="F1" s="247" t="s">
        <v>7563</v>
      </c>
      <c r="G1" s="247" t="s">
        <v>7527</v>
      </c>
      <c r="H1" s="247" t="s">
        <v>7573</v>
      </c>
      <c r="I1" s="247" t="s">
        <v>7574</v>
      </c>
      <c r="J1" s="247" t="s">
        <v>7575</v>
      </c>
      <c r="K1" s="247" t="s">
        <v>7564</v>
      </c>
      <c r="L1" s="319" t="s">
        <v>9284</v>
      </c>
    </row>
    <row r="2" spans="1:12" ht="54">
      <c r="A2" s="1"/>
      <c r="B2" s="3" t="s">
        <v>7548</v>
      </c>
      <c r="C2" s="3" t="s">
        <v>7556</v>
      </c>
      <c r="D2" s="3" t="s">
        <v>7551</v>
      </c>
      <c r="E2" s="3" t="s">
        <v>7552</v>
      </c>
      <c r="F2" s="3" t="s">
        <v>1</v>
      </c>
      <c r="G2" s="3" t="s">
        <v>7549</v>
      </c>
      <c r="H2" s="3" t="s">
        <v>2</v>
      </c>
      <c r="I2" s="3" t="s">
        <v>3</v>
      </c>
      <c r="J2" s="3" t="s">
        <v>4</v>
      </c>
      <c r="K2" s="3" t="s">
        <v>0</v>
      </c>
      <c r="L2" s="320" t="s">
        <v>7565</v>
      </c>
    </row>
    <row r="3" spans="1:12" ht="18">
      <c r="A3" s="2">
        <v>2000</v>
      </c>
      <c r="B3" s="214">
        <v>4.3210458233030963E-2</v>
      </c>
      <c r="C3" s="214">
        <v>4.7892032167493381E-2</v>
      </c>
      <c r="D3" s="214">
        <v>8.3903018176963801E-2</v>
      </c>
      <c r="E3" s="214">
        <v>0.1048775335795747</v>
      </c>
      <c r="F3" s="214">
        <v>5.7225468345281083E-3</v>
      </c>
      <c r="G3" s="214">
        <v>0.17383461824804236</v>
      </c>
      <c r="H3" s="214">
        <v>-1.9300397317920538E-2</v>
      </c>
      <c r="I3" s="214">
        <v>-5.7888150662675115E-2</v>
      </c>
      <c r="J3" s="214">
        <v>-0.20614968927316954</v>
      </c>
      <c r="K3" s="214">
        <v>-0.25916787639717459</v>
      </c>
      <c r="L3" s="321">
        <v>7.6002505619241045E-2</v>
      </c>
    </row>
    <row r="4" spans="1:12" ht="18">
      <c r="A4" s="2">
        <v>2001</v>
      </c>
      <c r="B4" s="214">
        <v>4.7402997331143448E-2</v>
      </c>
      <c r="C4" s="214">
        <v>5.9393888515782089E-2</v>
      </c>
      <c r="D4" s="214">
        <v>6.2532540980592147E-2</v>
      </c>
      <c r="E4" s="214">
        <v>4.7453241330402934E-2</v>
      </c>
      <c r="F4" s="214">
        <v>8.7266411116434961E-2</v>
      </c>
      <c r="G4" s="214">
        <v>6.9257981004768876E-2</v>
      </c>
      <c r="H4" s="214">
        <v>-0.1526266521885648</v>
      </c>
      <c r="I4" s="214">
        <v>-7.6290838641500575E-2</v>
      </c>
      <c r="J4" s="214">
        <v>-0.2115083525071135</v>
      </c>
      <c r="K4" s="214">
        <v>2.9399749347403178E-2</v>
      </c>
      <c r="L4" s="321">
        <v>-0.16060874976303574</v>
      </c>
    </row>
    <row r="5" spans="1:12" ht="18">
      <c r="A5" s="2">
        <v>2002</v>
      </c>
      <c r="B5" s="214">
        <v>3.5273133538486184E-2</v>
      </c>
      <c r="C5" s="214">
        <v>5.9999735858526027E-2</v>
      </c>
      <c r="D5" s="214">
        <v>8.4875559541034359E-2</v>
      </c>
      <c r="E5" s="214">
        <v>3.1368276779353008E-3</v>
      </c>
      <c r="F5" s="214">
        <v>-0.16127991437857603</v>
      </c>
      <c r="G5" s="214">
        <v>-4.9689975603592118E-2</v>
      </c>
      <c r="H5" s="214">
        <v>-0.30504445269279035</v>
      </c>
      <c r="I5" s="214">
        <v>-0.34110842760899956</v>
      </c>
      <c r="J5" s="214">
        <v>-0.2279355267588124</v>
      </c>
      <c r="K5" s="214">
        <v>-0.20242283192864691</v>
      </c>
      <c r="L5" s="321">
        <v>-0.22188494918955548</v>
      </c>
    </row>
    <row r="6" spans="1:12" ht="18">
      <c r="A6" s="2">
        <v>2003</v>
      </c>
      <c r="B6" s="214">
        <v>2.5411502766070862E-2</v>
      </c>
      <c r="C6" s="214">
        <v>3.3410166957388299E-2</v>
      </c>
      <c r="D6" s="214">
        <v>3.7685942345611387E-2</v>
      </c>
      <c r="E6" s="214">
        <v>-4.9184811627830234E-2</v>
      </c>
      <c r="F6" s="214">
        <v>8.7401596967450201E-2</v>
      </c>
      <c r="G6" s="214">
        <v>1.4666739212519486E-2</v>
      </c>
      <c r="H6" s="214">
        <v>0.15761028523468604</v>
      </c>
      <c r="I6" s="214">
        <v>8.2617922253303624E-2</v>
      </c>
      <c r="J6" s="214">
        <v>0.15629158326717288</v>
      </c>
      <c r="K6" s="214">
        <v>0.30017288635884465</v>
      </c>
      <c r="L6" s="321">
        <v>9.2450294078193274E-2</v>
      </c>
    </row>
    <row r="7" spans="1:12" ht="18">
      <c r="A7" s="2">
        <v>2004</v>
      </c>
      <c r="B7" s="214">
        <v>2.1831287573300159E-2</v>
      </c>
      <c r="C7" s="214">
        <v>3.3969725650006444E-2</v>
      </c>
      <c r="D7" s="214">
        <v>7.5593422787895867E-2</v>
      </c>
      <c r="E7" s="214">
        <v>2.0888849437054463E-2</v>
      </c>
      <c r="F7" s="214">
        <v>4.3264418596624665E-2</v>
      </c>
      <c r="G7" s="214">
        <v>5.1034586075128674E-2</v>
      </c>
      <c r="H7" s="214">
        <v>0.12646241390295612</v>
      </c>
      <c r="I7" s="214">
        <v>3.2721521806923004E-2</v>
      </c>
      <c r="J7" s="214">
        <v>0.10709243177378486</v>
      </c>
      <c r="K7" s="214">
        <v>0.16880286440765918</v>
      </c>
      <c r="L7" s="321">
        <v>8.0494475007247601E-2</v>
      </c>
    </row>
    <row r="8" spans="1:12" ht="18">
      <c r="A8" s="2">
        <v>2005</v>
      </c>
      <c r="B8" s="214">
        <v>2.1950302837566146E-2</v>
      </c>
      <c r="C8" s="214">
        <v>2.0481815319674856E-2</v>
      </c>
      <c r="D8" s="214">
        <v>5.6697383928527696E-2</v>
      </c>
      <c r="E8" s="214">
        <v>7.9256949991453718E-2</v>
      </c>
      <c r="F8" s="214">
        <v>0.16937124708451257</v>
      </c>
      <c r="G8" s="214">
        <v>0.24110171344386644</v>
      </c>
      <c r="H8" s="214">
        <v>0.26679539315214107</v>
      </c>
      <c r="I8" s="214">
        <v>0.23225416819446543</v>
      </c>
      <c r="J8" s="214">
        <v>0.41747030048916828</v>
      </c>
      <c r="K8" s="214">
        <v>0.55039624400639331</v>
      </c>
      <c r="L8" s="321">
        <v>0.318435331091385</v>
      </c>
    </row>
    <row r="9" spans="1:12" ht="18">
      <c r="A9" s="2">
        <v>2006</v>
      </c>
      <c r="B9" s="214">
        <v>3.0160189539941283E-2</v>
      </c>
      <c r="C9" s="214">
        <v>1.7654015574383841E-2</v>
      </c>
      <c r="D9" s="214">
        <v>-2.8239841620452092E-3</v>
      </c>
      <c r="E9" s="214">
        <v>-5.1070580081500436E-2</v>
      </c>
      <c r="F9" s="214">
        <v>1.5390708991116275E-2</v>
      </c>
      <c r="G9" s="214">
        <v>-1.894189319987194E-3</v>
      </c>
      <c r="H9" s="214">
        <v>0.20183832303061555</v>
      </c>
      <c r="I9" s="214">
        <v>3.3003098142864652E-2</v>
      </c>
      <c r="J9" s="214">
        <v>6.3905048313942408E-3</v>
      </c>
      <c r="K9" s="214">
        <v>0.18598341261915233</v>
      </c>
      <c r="L9" s="321">
        <v>-6.3570745286376518E-3</v>
      </c>
    </row>
    <row r="10" spans="1:12" ht="18">
      <c r="A10" s="2">
        <v>2007</v>
      </c>
      <c r="B10" s="214">
        <v>4.4157778929626884E-2</v>
      </c>
      <c r="C10" s="214">
        <v>3.7934886958864711E-2</v>
      </c>
      <c r="D10" s="214">
        <v>9.7233133589003564E-3</v>
      </c>
      <c r="E10" s="214">
        <v>-8.64551512868144E-3</v>
      </c>
      <c r="F10" s="214">
        <v>-7.089022011702395E-2</v>
      </c>
      <c r="G10" s="214">
        <v>-5.3456653883380278E-3</v>
      </c>
      <c r="H10" s="214">
        <v>3.1744811683320454E-2</v>
      </c>
      <c r="I10" s="214">
        <v>-2.893258664949638E-2</v>
      </c>
      <c r="J10" s="214">
        <v>-4.748666638090978E-2</v>
      </c>
      <c r="K10" s="214">
        <v>0.2607031723946433</v>
      </c>
      <c r="L10" s="321">
        <v>3.7263382722876104E-2</v>
      </c>
    </row>
    <row r="11" spans="1:12" ht="18">
      <c r="A11" s="2">
        <v>2008</v>
      </c>
      <c r="B11" s="214">
        <v>5.7465407337030733E-2</v>
      </c>
      <c r="C11" s="214">
        <v>7.0002920845097849E-2</v>
      </c>
      <c r="D11" s="214">
        <v>9.969375657756635E-2</v>
      </c>
      <c r="E11" s="214">
        <v>0.18469272206735934</v>
      </c>
      <c r="F11" s="214">
        <v>-0.24126013060135088</v>
      </c>
      <c r="G11" s="214">
        <v>-1.2968903778351693E-2</v>
      </c>
      <c r="H11" s="214">
        <v>-0.43286398966947276</v>
      </c>
      <c r="I11" s="214">
        <v>-0.345792109441798</v>
      </c>
      <c r="J11" s="214">
        <v>-0.32865114365429371</v>
      </c>
      <c r="K11" s="214">
        <v>-0.50755916256688327</v>
      </c>
      <c r="L11" s="321">
        <v>-0.38150412144392554</v>
      </c>
    </row>
    <row r="12" spans="1:12" ht="18">
      <c r="A12" s="2">
        <v>2009</v>
      </c>
      <c r="B12" s="214">
        <v>2.3113023949303396E-2</v>
      </c>
      <c r="C12" s="214">
        <v>4.2513396016580218E-2</v>
      </c>
      <c r="D12" s="214">
        <v>4.324722114904371E-2</v>
      </c>
      <c r="E12" s="214">
        <v>-1.2753219766629085E-2</v>
      </c>
      <c r="F12" s="214">
        <v>0.56925752641848137</v>
      </c>
      <c r="G12" s="214">
        <v>0.14658973590203894</v>
      </c>
      <c r="H12" s="214">
        <v>0.32548822138541023</v>
      </c>
      <c r="I12" s="214">
        <v>0.2531606742771792</v>
      </c>
      <c r="J12" s="214">
        <v>0.20469975390449205</v>
      </c>
      <c r="K12" s="214">
        <v>0.73444663214954187</v>
      </c>
      <c r="L12" s="321">
        <v>0.22703402291806363</v>
      </c>
    </row>
    <row r="13" spans="1:12" ht="18">
      <c r="A13" s="2">
        <v>2010</v>
      </c>
      <c r="B13" s="214">
        <v>1.1052958789707988E-2</v>
      </c>
      <c r="C13" s="214">
        <v>8.9584444552204268E-3</v>
      </c>
      <c r="D13" s="214">
        <v>1.1438110407179507E-2</v>
      </c>
      <c r="E13" s="214">
        <v>0.14098046535531922</v>
      </c>
      <c r="F13" s="214">
        <v>0.21801765498482606</v>
      </c>
      <c r="G13" s="214">
        <v>0.17277332231628462</v>
      </c>
      <c r="H13" s="214">
        <v>0.1174702277719968</v>
      </c>
      <c r="I13" s="214">
        <v>0.24041418795960293</v>
      </c>
      <c r="J13" s="214">
        <v>0.24141549027088896</v>
      </c>
      <c r="K13" s="214">
        <v>0.27476195948616328</v>
      </c>
      <c r="L13" s="321">
        <v>0.1962613130567834</v>
      </c>
    </row>
    <row r="14" spans="1:12" ht="18">
      <c r="A14" s="2">
        <v>2011</v>
      </c>
      <c r="B14" s="214">
        <v>1.5905963843285995E-2</v>
      </c>
      <c r="C14" s="214">
        <v>2.522617774627145E-3</v>
      </c>
      <c r="D14" s="214">
        <v>2.1785492637240975E-2</v>
      </c>
      <c r="E14" s="214">
        <v>0.13575394653067643</v>
      </c>
      <c r="F14" s="214">
        <v>6.0595095322774295E-2</v>
      </c>
      <c r="G14" s="214">
        <v>5.1516515568174936E-2</v>
      </c>
      <c r="H14" s="214">
        <v>-7.5109008942428473E-2</v>
      </c>
      <c r="I14" s="214">
        <v>3.9165050875958729E-2</v>
      </c>
      <c r="J14" s="214">
        <v>-0.10717121270329107</v>
      </c>
      <c r="K14" s="214">
        <v>-0.15437572697908719</v>
      </c>
      <c r="L14" s="321">
        <v>-7.4270671141031253E-3</v>
      </c>
    </row>
    <row r="15" spans="1:12" ht="18">
      <c r="A15" s="2">
        <v>2012</v>
      </c>
      <c r="B15" s="214">
        <v>1.1938401888962114E-2</v>
      </c>
      <c r="C15" s="214">
        <v>4.3449643915890013E-2</v>
      </c>
      <c r="D15" s="214">
        <v>0.11417449209849195</v>
      </c>
      <c r="E15" s="214">
        <v>-6.6193204682515328E-3</v>
      </c>
      <c r="F15" s="214">
        <v>0.17477214017643905</v>
      </c>
      <c r="G15" s="214">
        <v>0.10498437055748933</v>
      </c>
      <c r="H15" s="214">
        <v>0.18087529065818581</v>
      </c>
      <c r="I15" s="214">
        <v>0.13793416609562187</v>
      </c>
      <c r="J15" s="214">
        <v>0.12838312703489613</v>
      </c>
      <c r="K15" s="214">
        <v>0.16804911280760515</v>
      </c>
      <c r="L15" s="321">
        <v>0.10489583351814069</v>
      </c>
    </row>
    <row r="16" spans="1:12" ht="18">
      <c r="A16" s="2">
        <v>2013</v>
      </c>
      <c r="B16" s="214">
        <v>2.3070600245562733E-3</v>
      </c>
      <c r="C16" s="214">
        <v>1.7864573172555298E-2</v>
      </c>
      <c r="D16" s="214">
        <v>2.1541994248736929E-2</v>
      </c>
      <c r="E16" s="214">
        <v>-9.0687178769365051E-2</v>
      </c>
      <c r="F16" s="214">
        <v>2.1661171189774731E-2</v>
      </c>
      <c r="G16" s="214">
        <v>-0.10925256739847522</v>
      </c>
      <c r="H16" s="214">
        <v>0.20513861540231287</v>
      </c>
      <c r="I16" s="214">
        <v>0.24751505477762445</v>
      </c>
      <c r="J16" s="214">
        <v>0.13309690868415705</v>
      </c>
      <c r="K16" s="214">
        <v>-6.4904622083510499E-2</v>
      </c>
      <c r="L16" s="321">
        <v>0.14594851395239461</v>
      </c>
    </row>
    <row r="17" spans="1:12" ht="18">
      <c r="A17" s="2">
        <v>2014</v>
      </c>
      <c r="B17" s="214">
        <v>3.1182908760136741E-3</v>
      </c>
      <c r="C17" s="214">
        <v>1.8568059060675823E-2</v>
      </c>
      <c r="D17" s="214">
        <v>0.13501671786074509</v>
      </c>
      <c r="E17" s="214">
        <v>0.18787705432454427</v>
      </c>
      <c r="F17" s="214">
        <v>0.06</v>
      </c>
      <c r="G17" s="214">
        <v>0.27904801478639873</v>
      </c>
      <c r="H17" s="214">
        <v>7.4043088394656981E-2</v>
      </c>
      <c r="I17" s="214">
        <v>0.28193899211957318</v>
      </c>
      <c r="J17" s="214">
        <v>0.11067049572035939</v>
      </c>
      <c r="K17" s="214">
        <v>0.11807207117129337</v>
      </c>
      <c r="L17" s="321">
        <v>7.6204201401689486E-2</v>
      </c>
    </row>
    <row r="18" spans="1:12" ht="18">
      <c r="A18" s="2">
        <v>2015</v>
      </c>
      <c r="B18" s="214">
        <v>9.8186212286122121E-4</v>
      </c>
      <c r="C18" s="214">
        <v>7.3892181691901371E-3</v>
      </c>
      <c r="D18" s="214">
        <v>1.7068539949633754E-2</v>
      </c>
      <c r="E18" s="214">
        <v>8.609286123815818E-2</v>
      </c>
      <c r="F18" s="214">
        <v>6.7443379406520565E-2</v>
      </c>
      <c r="G18" s="214">
        <v>0.128885485993673</v>
      </c>
      <c r="H18" s="214">
        <v>8.7821377413924734E-2</v>
      </c>
      <c r="I18" s="214">
        <v>0.1108731847402494</v>
      </c>
      <c r="J18" s="214">
        <v>0.14970936838756274</v>
      </c>
      <c r="K18" s="214">
        <v>-4.8699681041788241E-2</v>
      </c>
      <c r="L18" s="321">
        <v>1.2066185047803213E-2</v>
      </c>
    </row>
    <row r="19" spans="1:12" ht="18">
      <c r="A19" s="2">
        <v>2016</v>
      </c>
      <c r="B19" s="214">
        <v>-1.5013760437826429E-3</v>
      </c>
      <c r="C19" s="214">
        <v>4.1126548397627527E-3</v>
      </c>
      <c r="D19" s="214">
        <v>3.1253869281115287E-2</v>
      </c>
      <c r="E19" s="214">
        <v>4.8989421624628715E-2</v>
      </c>
      <c r="F19" s="214">
        <v>0.18531187357360568</v>
      </c>
      <c r="G19" s="214">
        <v>0.13220800749098416</v>
      </c>
      <c r="H19" s="214">
        <v>3.2227214840089329E-2</v>
      </c>
      <c r="I19" s="214">
        <v>0.15656982300234415</v>
      </c>
      <c r="J19" s="214">
        <v>7.5875640203459521E-2</v>
      </c>
      <c r="K19" s="214">
        <v>0.14942410392540445</v>
      </c>
      <c r="L19" s="321">
        <v>0.12584853927443462</v>
      </c>
    </row>
    <row r="20" spans="1:12" ht="18">
      <c r="A20" s="2">
        <v>2017</v>
      </c>
      <c r="B20" s="214">
        <v>-3.1801480134086013E-3</v>
      </c>
      <c r="C20" s="214">
        <v>-2.9715302023879397E-3</v>
      </c>
      <c r="D20" s="214">
        <v>4.1301651117451321E-3</v>
      </c>
      <c r="E20" s="214">
        <v>-6.1017447035821903E-2</v>
      </c>
      <c r="F20" s="214">
        <v>-3.2151911485703843E-2</v>
      </c>
      <c r="G20" s="214">
        <v>-4.8215332479888295E-2</v>
      </c>
      <c r="H20" s="214">
        <v>0.10882206423919064</v>
      </c>
      <c r="I20" s="214">
        <v>6.8259180790960522E-2</v>
      </c>
      <c r="J20" s="214">
        <v>9.7580592481301159E-2</v>
      </c>
      <c r="K20" s="214">
        <v>0.20997893064247902</v>
      </c>
      <c r="L20" s="321">
        <v>4.1974835584286607E-2</v>
      </c>
    </row>
    <row r="21" spans="1:12" ht="18">
      <c r="A21" s="2">
        <v>2018</v>
      </c>
      <c r="B21" s="214">
        <v>-3.2482956593132828E-3</v>
      </c>
      <c r="C21" s="214">
        <v>-1.2105899848477986E-3</v>
      </c>
      <c r="D21" s="214">
        <v>8.7599710000000001E-3</v>
      </c>
      <c r="E21" s="214">
        <v>4.0491165215541969E-2</v>
      </c>
      <c r="F21" s="214">
        <v>1.2520470412217044E-2</v>
      </c>
      <c r="G21" s="214">
        <v>-8.4195932737938239E-3</v>
      </c>
      <c r="H21" s="214">
        <v>-0.10003568954296387</v>
      </c>
      <c r="I21" s="214">
        <v>-4.0656990523285814E-3</v>
      </c>
      <c r="J21" s="214">
        <v>-7.3278603763618805E-2</v>
      </c>
      <c r="K21" s="214">
        <v>-9.9107624220478724E-2</v>
      </c>
      <c r="L21" s="321">
        <v>-4.8956808994945367E-2</v>
      </c>
    </row>
    <row r="22" spans="1:12" ht="18">
      <c r="A22" s="2">
        <v>2019</v>
      </c>
      <c r="B22" s="248">
        <v>-3.0649962860936908E-3</v>
      </c>
      <c r="C22" s="214">
        <v>4.676305911565759E-3</v>
      </c>
      <c r="D22" s="248">
        <v>6.9428357475812552E-2</v>
      </c>
      <c r="E22" s="248">
        <v>8.0578859839805617E-2</v>
      </c>
      <c r="F22" s="248">
        <v>0.15918905728620047</v>
      </c>
      <c r="G22" s="248">
        <v>0.14767414784236044</v>
      </c>
      <c r="H22" s="248">
        <v>0.26879723803303163</v>
      </c>
      <c r="I22" s="248">
        <v>0.33897995692015626</v>
      </c>
      <c r="J22" s="248">
        <v>0.21809687039660913</v>
      </c>
      <c r="K22" s="248">
        <v>0.21069968845571208</v>
      </c>
      <c r="L22" s="322">
        <v>0.28012988556902796</v>
      </c>
    </row>
    <row r="23" spans="1:12" ht="18">
      <c r="A23" s="2">
        <v>2020</v>
      </c>
      <c r="B23" s="249">
        <v>-4.6786369350395596E-3</v>
      </c>
      <c r="C23" s="214">
        <v>1.7839197188045386E-3</v>
      </c>
      <c r="D23" s="249">
        <v>3.989158919223712E-2</v>
      </c>
      <c r="E23" s="249">
        <v>-5.5513712861010589E-4</v>
      </c>
      <c r="F23" s="249">
        <v>-8.8792961461592324E-3</v>
      </c>
      <c r="G23" s="249">
        <v>-1.1645337919934828E-2</v>
      </c>
      <c r="H23" s="249">
        <v>-2.8225361642042358E-2</v>
      </c>
      <c r="I23" s="249">
        <v>0.10640349398665469</v>
      </c>
      <c r="J23" s="249">
        <v>2.9824729053325956E-2</v>
      </c>
      <c r="K23" s="249">
        <v>8.8851181869153306E-2</v>
      </c>
      <c r="L23" s="321">
        <v>-2.9917153281446729E-2</v>
      </c>
    </row>
    <row r="24" spans="1:12" ht="18">
      <c r="A24" s="2">
        <v>2021</v>
      </c>
      <c r="B24" s="249">
        <v>-4.8840515402815976E-3</v>
      </c>
      <c r="C24" s="214">
        <v>-5.1138052251106236E-3</v>
      </c>
      <c r="D24" s="249">
        <v>-2.7923491896798658E-2</v>
      </c>
      <c r="E24" s="249">
        <v>1.5530074848464581E-2</v>
      </c>
      <c r="F24" s="249">
        <v>8.4666891506434805E-2</v>
      </c>
      <c r="G24" s="249">
        <v>5.0643140695394662E-2</v>
      </c>
      <c r="H24" s="249">
        <v>0.25850430228774246</v>
      </c>
      <c r="I24" s="249">
        <v>0.36611905556688157</v>
      </c>
      <c r="J24" s="249">
        <v>0.10703817946781687</v>
      </c>
      <c r="K24" s="249">
        <v>5.2009734971367051E-2</v>
      </c>
      <c r="L24" s="321">
        <v>0.366262246367137</v>
      </c>
    </row>
    <row r="25" spans="1:12" ht="18">
      <c r="A25" s="2">
        <v>2022</v>
      </c>
      <c r="B25" s="249">
        <v>-7.5187161529581053E-3</v>
      </c>
      <c r="C25" s="214">
        <v>-4.9715217504749137E-2</v>
      </c>
      <c r="D25" s="249">
        <v>-0.18218372948631217</v>
      </c>
      <c r="E25" s="249">
        <v>-0.12272577435699429</v>
      </c>
      <c r="F25" s="249">
        <v>-7.2039300396056147E-2</v>
      </c>
      <c r="G25" s="249">
        <v>-0.12222675713997506</v>
      </c>
      <c r="H25" s="249">
        <v>-8.923465476029413E-2</v>
      </c>
      <c r="I25" s="249">
        <v>-0.1383077642119763</v>
      </c>
      <c r="J25" s="249">
        <v>-7.0634957338081214E-2</v>
      </c>
      <c r="K25" s="249">
        <v>-0.14474990951118002</v>
      </c>
      <c r="L25" s="321">
        <v>-0.14435254634535699</v>
      </c>
    </row>
    <row r="26" spans="1:12" ht="18">
      <c r="A26" s="2">
        <v>2023</v>
      </c>
      <c r="B26" s="249">
        <v>2.8024416157996706E-2</v>
      </c>
      <c r="C26" s="214">
        <v>4.0157905135766614E-2</v>
      </c>
      <c r="D26" s="249">
        <v>7.0936559635684876E-2</v>
      </c>
      <c r="E26" s="249">
        <v>7.7218617342360478E-3</v>
      </c>
      <c r="F26" s="249">
        <v>0.10399830831439183</v>
      </c>
      <c r="G26" s="249">
        <v>7.4180611069800673E-2</v>
      </c>
      <c r="H26" s="249">
        <v>0.16572032219727975</v>
      </c>
      <c r="I26" s="249">
        <v>0.22305199192306741</v>
      </c>
      <c r="J26" s="249">
        <v>0.11675136375793829</v>
      </c>
      <c r="K26" s="249">
        <v>6.5318300389780037E-2</v>
      </c>
      <c r="L26" s="321">
        <v>8.3235635000000002E-2</v>
      </c>
    </row>
    <row r="27" spans="1:12" ht="18">
      <c r="A27" s="2">
        <v>2024</v>
      </c>
      <c r="B27" s="249">
        <v>3.5102196319068114E-2</v>
      </c>
      <c r="C27" s="214">
        <v>3.6641591978712404E-2</v>
      </c>
      <c r="D27" s="249">
        <v>1.953641120600259E-2</v>
      </c>
      <c r="E27" s="249">
        <v>3.0835548690273593E-2</v>
      </c>
      <c r="F27" s="249">
        <v>0.16733264729314648</v>
      </c>
      <c r="G27" s="249">
        <v>0.14425464171005253</v>
      </c>
      <c r="H27" s="249">
        <v>9.2716357045763503E-2</v>
      </c>
      <c r="I27" s="249">
        <v>0.32858683355922136</v>
      </c>
      <c r="J27" s="249">
        <v>0.14489331008861592</v>
      </c>
      <c r="K27" s="249">
        <v>0.1526607693971582</v>
      </c>
      <c r="L27" s="321">
        <v>0.20483933199009469</v>
      </c>
    </row>
    <row r="28" spans="1:12" ht="18">
      <c r="A28" s="2">
        <v>2025</v>
      </c>
      <c r="B28" s="249">
        <v>2.1646740420013615E-2</v>
      </c>
      <c r="C28" s="214">
        <v>2.6444464629143755E-2</v>
      </c>
      <c r="D28" s="249">
        <v>6.5982018738021198E-3</v>
      </c>
      <c r="E28" s="249">
        <v>-5.8025253183666657E-2</v>
      </c>
      <c r="F28" s="249">
        <v>-1.1809632656781156E-2</v>
      </c>
      <c r="G28" s="249">
        <v>-2.6515841581893364E-3</v>
      </c>
      <c r="H28" s="249">
        <v>0.2013165396776033</v>
      </c>
      <c r="I28" s="249">
        <v>4.4951189660523638E-2</v>
      </c>
      <c r="J28" s="249">
        <v>9.0049768186307139E-2</v>
      </c>
      <c r="K28" s="249">
        <v>0.18460104376835937</v>
      </c>
      <c r="L28" s="249">
        <v>8.3563454567458006E-2</v>
      </c>
    </row>
    <row r="29" spans="1:12" ht="23.5">
      <c r="L29" s="318"/>
    </row>
    <row r="30" spans="1:12" ht="21.5" customHeight="1">
      <c r="A30" s="255" t="s">
        <v>9282</v>
      </c>
      <c r="B30" s="318">
        <f>SKEW(B3:B27)</f>
        <v>0.42073348606293665</v>
      </c>
      <c r="C30" s="318">
        <f t="shared" ref="C30:K30" si="0">SKEW(C3:C27)</f>
        <v>-0.44528706940687307</v>
      </c>
      <c r="D30" s="318">
        <f t="shared" si="0"/>
        <v>-1.8170519424227849</v>
      </c>
      <c r="E30" s="318">
        <f t="shared" si="0"/>
        <v>0.22797585702803561</v>
      </c>
      <c r="F30" s="318">
        <f t="shared" si="0"/>
        <v>1.128783524877409</v>
      </c>
      <c r="G30" s="318">
        <f t="shared" si="0"/>
        <v>0.14722578762973784</v>
      </c>
      <c r="H30" s="318">
        <f t="shared" si="0"/>
        <v>-1.0210152008419089</v>
      </c>
      <c r="I30" s="318">
        <f t="shared" si="0"/>
        <v>-0.76624855661631763</v>
      </c>
      <c r="J30" s="318">
        <f t="shared" si="0"/>
        <v>-0.37938792722712628</v>
      </c>
      <c r="K30" s="318">
        <f t="shared" si="0"/>
        <v>0.19668396813529193</v>
      </c>
      <c r="L30" s="318">
        <f t="shared" ref="L30" si="1">SKEW(L3:L27)</f>
        <v>-0.55700926678275442</v>
      </c>
    </row>
    <row r="31" spans="1:12" ht="21.5" customHeight="1">
      <c r="A31" s="255" t="s">
        <v>9283</v>
      </c>
      <c r="B31" s="318">
        <f>KURT(B3:B27)</f>
        <v>-0.96788725465592984</v>
      </c>
      <c r="C31" s="318">
        <f t="shared" ref="C31:K31" si="2">KURT(C3:C27)</f>
        <v>0.88852249047729437</v>
      </c>
      <c r="D31" s="318">
        <f t="shared" si="2"/>
        <v>6.5998454147224059</v>
      </c>
      <c r="E31" s="318">
        <f t="shared" si="2"/>
        <v>-0.2341577718895973</v>
      </c>
      <c r="F31" s="318">
        <f t="shared" si="2"/>
        <v>4.5646307861927431</v>
      </c>
      <c r="G31" s="318">
        <f t="shared" si="2"/>
        <v>-0.41941484975012155</v>
      </c>
      <c r="H31" s="318">
        <f t="shared" si="2"/>
        <v>1.1498727746997304</v>
      </c>
      <c r="I31" s="318">
        <f t="shared" si="2"/>
        <v>0.42337641620068034</v>
      </c>
      <c r="J31" s="318">
        <f t="shared" si="2"/>
        <v>0.14709159710544073</v>
      </c>
      <c r="K31" s="318">
        <f t="shared" si="2"/>
        <v>1.4225998264819237</v>
      </c>
      <c r="L31" s="318">
        <f t="shared" ref="L31" si="3">KURT(L3:L27)</f>
        <v>0.8390001797083837</v>
      </c>
    </row>
  </sheetData>
  <pageMargins left="0.7" right="0.7" top="0.75" bottom="0.75" header="0.3" footer="0.3"/>
  <pageSetup orientation="portrait" verticalDpi="9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DBEBD-B5F2-4A56-B6A2-422EB34D9D96}">
  <sheetPr>
    <tabColor theme="8" tint="0.39997558519241921"/>
  </sheetPr>
  <dimension ref="A1:T39"/>
  <sheetViews>
    <sheetView zoomScale="130" zoomScaleNormal="130" workbookViewId="0">
      <selection sqref="A1:L1"/>
    </sheetView>
  </sheetViews>
  <sheetFormatPr defaultColWidth="9.1796875" defaultRowHeight="12.5"/>
  <cols>
    <col min="1" max="1" width="24.08984375" style="7" bestFit="1" customWidth="1"/>
    <col min="2" max="2" width="10.54296875" style="7" bestFit="1" customWidth="1"/>
    <col min="3" max="4" width="10.08984375" style="7" bestFit="1" customWidth="1"/>
    <col min="5" max="5" width="13" style="7" customWidth="1"/>
    <col min="6" max="6" width="3.1796875" style="7" customWidth="1"/>
    <col min="7" max="7" width="10.26953125" style="7" customWidth="1"/>
    <col min="8" max="8" width="3.1796875" style="7" customWidth="1"/>
    <col min="9" max="9" width="21.7265625" style="7" bestFit="1" customWidth="1"/>
    <col min="10" max="10" width="12.1796875" style="7" bestFit="1" customWidth="1"/>
    <col min="11" max="16384" width="9.1796875" style="7"/>
  </cols>
  <sheetData>
    <row r="1" spans="1:20" ht="13">
      <c r="A1" s="207" t="s">
        <v>7526</v>
      </c>
      <c r="B1" s="303" t="s">
        <v>9277</v>
      </c>
      <c r="C1" s="304" t="s">
        <v>9</v>
      </c>
      <c r="D1" s="360" t="s">
        <v>10154</v>
      </c>
      <c r="E1" s="305" t="s">
        <v>10</v>
      </c>
      <c r="G1" s="306" t="s">
        <v>10155</v>
      </c>
      <c r="I1" s="200" t="s">
        <v>7609</v>
      </c>
      <c r="J1" s="219" t="s">
        <v>7548</v>
      </c>
      <c r="K1" s="219" t="s">
        <v>7556</v>
      </c>
      <c r="L1" s="219" t="s">
        <v>7551</v>
      </c>
      <c r="M1" s="219" t="s">
        <v>7552</v>
      </c>
      <c r="N1" s="219" t="s">
        <v>1</v>
      </c>
      <c r="O1" s="219" t="s">
        <v>7549</v>
      </c>
      <c r="P1" s="219" t="s">
        <v>2</v>
      </c>
      <c r="Q1" s="219" t="s">
        <v>3</v>
      </c>
      <c r="R1" s="219" t="s">
        <v>4</v>
      </c>
      <c r="S1" s="219" t="s">
        <v>0</v>
      </c>
      <c r="T1" s="219" t="s">
        <v>7565</v>
      </c>
    </row>
    <row r="2" spans="1:20" ht="13">
      <c r="A2" s="7" t="s">
        <v>10156</v>
      </c>
      <c r="B2" s="307" t="e">
        <f>BL!C23</f>
        <v>#DIV/0!</v>
      </c>
      <c r="C2" s="13">
        <f>'Mark infra optim'!C2</f>
        <v>8.6802841878564838E-3</v>
      </c>
      <c r="D2" s="361">
        <f t="array" ref="D2:D12">TRANSPOSE('Serie Storiche_2'!B30:L30)</f>
        <v>0.42073348606293665</v>
      </c>
      <c r="E2" s="362">
        <f>1/11</f>
        <v>9.0909090909090912E-2</v>
      </c>
      <c r="F2" s="9"/>
      <c r="G2" s="308" cm="1">
        <f t="array" ref="G2">MMULT('Serie Storiche_2'!B3:L3,$E$2:$E$12)</f>
        <v>-6.4212734473322562E-4</v>
      </c>
      <c r="I2" s="84" t="str">
        <f t="shared" ref="I2:I12" si="0">A2</f>
        <v>Money Mkt in €</v>
      </c>
      <c r="J2" s="186">
        <f>'BL + Infra Optim'!H2</f>
        <v>7.5347333581951296E-5</v>
      </c>
      <c r="K2" s="181">
        <f>'BL + Infra Optim'!I2</f>
        <v>8.4124644276232838E-5</v>
      </c>
      <c r="L2" s="181">
        <f>'BL + Infra Optim'!J2</f>
        <v>8.3378227761587219E-5</v>
      </c>
      <c r="M2" s="181">
        <f>'BL + Infra Optim'!K2</f>
        <v>7.1342984811048989E-5</v>
      </c>
      <c r="N2" s="181">
        <f>'BL + Infra Optim'!L2</f>
        <v>-1.7397430539505484E-4</v>
      </c>
      <c r="O2" s="181">
        <f>'BL + Infra Optim'!M2</f>
        <v>-6.1542754415924508E-5</v>
      </c>
      <c r="P2" s="181">
        <f>'BL + Infra Optim'!N2</f>
        <v>-3.320709539120861E-4</v>
      </c>
      <c r="Q2" s="181">
        <f>'BL + Infra Optim'!O2</f>
        <v>-3.9257830681723089E-4</v>
      </c>
      <c r="R2" s="181">
        <f>'BL + Infra Optim'!P2</f>
        <v>-3.4189093623460018E-4</v>
      </c>
      <c r="S2" s="181">
        <f>'BL + Infra Optim'!Q2</f>
        <v>-3.3686116151572867E-4</v>
      </c>
      <c r="T2" s="181">
        <f>'BL + Infra Optim'!R2</f>
        <v>-2.6083403824869684E-4</v>
      </c>
    </row>
    <row r="3" spans="1:20" ht="13">
      <c r="A3" s="7" t="s">
        <v>10157</v>
      </c>
      <c r="B3" s="307" t="e">
        <f>BL!C24</f>
        <v>#DIV/0!</v>
      </c>
      <c r="C3" s="13">
        <f>'Mark infra optim'!C3</f>
        <v>1.6887831256428492E-2</v>
      </c>
      <c r="D3" s="361">
        <v>-0.44528706940687307</v>
      </c>
      <c r="E3" s="362">
        <f t="shared" ref="E3:E12" si="1">1/11</f>
        <v>9.0909090909090912E-2</v>
      </c>
      <c r="F3" s="9"/>
      <c r="G3" s="308" cm="1">
        <f t="array" ref="G3">MMULT('Serie Storiche_2'!B4:L4,$E$2:$E$12)</f>
        <v>-1.8029798497607909E-2</v>
      </c>
      <c r="I3" s="84" t="str">
        <f t="shared" si="0"/>
        <v>€ Bond Mkt Short Term</v>
      </c>
      <c r="J3" s="181">
        <f>'BL + Infra Optim'!H3</f>
        <v>8.4124644276232838E-5</v>
      </c>
      <c r="K3" s="186">
        <f>'BL + Infra Optim'!I3</f>
        <v>2.8519884454560312E-4</v>
      </c>
      <c r="L3" s="181">
        <f>'BL + Infra Optim'!J3</f>
        <v>5.2850668755217978E-4</v>
      </c>
      <c r="M3" s="181">
        <f>'BL + Infra Optim'!K3</f>
        <v>3.01066000602934E-4</v>
      </c>
      <c r="N3" s="181">
        <f>'BL + Infra Optim'!L3</f>
        <v>-1.9639821666575289E-6</v>
      </c>
      <c r="O3" s="181">
        <f>'BL + Infra Optim'!M3</f>
        <v>7.8226155743988811E-5</v>
      </c>
      <c r="P3" s="181">
        <f>'BL + Infra Optim'!N3</f>
        <v>-4.4277804605657772E-4</v>
      </c>
      <c r="Q3" s="181">
        <f>'BL + Infra Optim'!O3</f>
        <v>-5.7545911297979539E-4</v>
      </c>
      <c r="R3" s="181">
        <f>'BL + Infra Optim'!P3</f>
        <v>-2.6389479667858002E-4</v>
      </c>
      <c r="S3" s="181">
        <f>'BL + Infra Optim'!Q3</f>
        <v>-5.1360835774285382E-4</v>
      </c>
      <c r="T3" s="181">
        <f>'BL + Infra Optim'!R3</f>
        <v>-5.485201342118151E-4</v>
      </c>
    </row>
    <row r="4" spans="1:20" ht="13">
      <c r="A4" s="7" t="s">
        <v>10158</v>
      </c>
      <c r="B4" s="307" t="e">
        <f>BL!C25</f>
        <v>#DIV/0!</v>
      </c>
      <c r="C4" s="13">
        <f>'Mark infra optim'!C4</f>
        <v>4.1687909670150132E-2</v>
      </c>
      <c r="D4" s="361">
        <v>-1.8170519424227849</v>
      </c>
      <c r="E4" s="362">
        <f t="shared" si="1"/>
        <v>9.0909090909090912E-2</v>
      </c>
      <c r="F4" s="9"/>
      <c r="G4" s="308" cm="1">
        <f t="array" ref="G4">MMULT('Serie Storiche_2'!B5:L5,$E$2:$E$12)</f>
        <v>-0.12055280195863553</v>
      </c>
      <c r="I4" s="84" t="str">
        <f t="shared" si="0"/>
        <v>€ Bond Mkt</v>
      </c>
      <c r="J4" s="181">
        <f>'BL + Infra Optim'!H4</f>
        <v>8.3378227761587219E-5</v>
      </c>
      <c r="K4" s="181">
        <f>'BL + Infra Optim'!I4</f>
        <v>5.2850668755217978E-4</v>
      </c>
      <c r="L4" s="186">
        <f>'BL + Infra Optim'!J4</f>
        <v>1.7378818126665969E-3</v>
      </c>
      <c r="M4" s="181">
        <f>'BL + Infra Optim'!K4</f>
        <v>1.2112773431940916E-3</v>
      </c>
      <c r="N4" s="181">
        <f>'BL + Infra Optim'!L4</f>
        <v>4.3922155169080985E-4</v>
      </c>
      <c r="O4" s="181">
        <f>'BL + Infra Optim'!M4</f>
        <v>8.264597837064425E-4</v>
      </c>
      <c r="P4" s="181">
        <f>'BL + Infra Optim'!N4</f>
        <v>-3.6330969338229182E-4</v>
      </c>
      <c r="Q4" s="181">
        <f>'BL + Infra Optim'!O4</f>
        <v>-3.3697726878285927E-4</v>
      </c>
      <c r="R4" s="181">
        <f>'BL + Infra Optim'!P4</f>
        <v>-2.3877627810028296E-4</v>
      </c>
      <c r="S4" s="181">
        <f>'BL + Infra Optim'!Q4</f>
        <v>-4.3200990416061765E-4</v>
      </c>
      <c r="T4" s="181">
        <f>'BL + Infra Optim'!R4</f>
        <v>-6.683191590757348E-4</v>
      </c>
    </row>
    <row r="5" spans="1:20" ht="13">
      <c r="A5" s="7" t="s">
        <v>7562</v>
      </c>
      <c r="B5" s="307" t="e">
        <f>BL!C26</f>
        <v>#DIV/0!</v>
      </c>
      <c r="C5" s="13">
        <f>'Mark infra optim'!C5</f>
        <v>6.9174632105611367E-2</v>
      </c>
      <c r="D5" s="361">
        <v>0.22797585702803561</v>
      </c>
      <c r="E5" s="362">
        <f t="shared" si="1"/>
        <v>9.0909090909090912E-2</v>
      </c>
      <c r="F5" s="9"/>
      <c r="G5" s="308" cm="1">
        <f t="array" ref="G5">MMULT('Serie Storiche_2'!B6:L6,$E$2:$E$12)</f>
        <v>8.532128252849186E-2</v>
      </c>
      <c r="I5" s="84" t="str">
        <f t="shared" si="0"/>
        <v>Global Bond Dev Mkts</v>
      </c>
      <c r="J5" s="181">
        <f>'BL + Infra Optim'!H5</f>
        <v>7.1342984811048989E-5</v>
      </c>
      <c r="K5" s="181">
        <f>'BL + Infra Optim'!I5</f>
        <v>3.01066000602934E-4</v>
      </c>
      <c r="L5" s="181">
        <f>'BL + Infra Optim'!J5</f>
        <v>1.2112773431940916E-3</v>
      </c>
      <c r="M5" s="186">
        <f>'BL + Infra Optim'!K5</f>
        <v>4.785129726946679E-3</v>
      </c>
      <c r="N5" s="181">
        <f>'BL + Infra Optim'!L5</f>
        <v>2.3664839029573343E-3</v>
      </c>
      <c r="O5" s="181">
        <f>'BL + Infra Optim'!M5</f>
        <v>2.5755328331092484E-3</v>
      </c>
      <c r="P5" s="181">
        <f>'BL + Infra Optim'!N5</f>
        <v>-2.3069931421341996E-3</v>
      </c>
      <c r="Q5" s="181">
        <f>'BL + Infra Optim'!O5</f>
        <v>8.906134966288168E-4</v>
      </c>
      <c r="R5" s="181">
        <f>'BL + Infra Optim'!P5</f>
        <v>2.8093601501943477E-4</v>
      </c>
      <c r="S5" s="181">
        <f>'BL + Infra Optim'!Q5</f>
        <v>-1.945600832064914E-3</v>
      </c>
      <c r="T5" s="181">
        <f>'BL + Infra Optim'!R5</f>
        <v>-5.5598841386380465E-4</v>
      </c>
    </row>
    <row r="6" spans="1:20" ht="13">
      <c r="A6" s="7" t="s">
        <v>10159</v>
      </c>
      <c r="B6" s="307" t="e">
        <f>BL!C27</f>
        <v>#DIV/0!</v>
      </c>
      <c r="C6" s="13">
        <f>'Mark infra optim'!C6</f>
        <v>0.11065840623996889</v>
      </c>
      <c r="D6" s="361">
        <v>1.128783524877409</v>
      </c>
      <c r="E6" s="362">
        <f t="shared" si="1"/>
        <v>9.0909090909090912E-2</v>
      </c>
      <c r="F6" s="9"/>
      <c r="G6" s="308" cm="1">
        <f t="array" ref="G6">MMULT('Serie Storiche_2'!B7:L7,$E$2:$E$12)</f>
        <v>6.9286908819871013E-2</v>
      </c>
      <c r="I6" s="84" t="str">
        <f t="shared" si="0"/>
        <v>Global Corp Bond High Yield</v>
      </c>
      <c r="J6" s="181">
        <f>'BL + Infra Optim'!H6</f>
        <v>-1.7397430539505484E-4</v>
      </c>
      <c r="K6" s="181">
        <f>'BL + Infra Optim'!I6</f>
        <v>-1.9639821666575289E-6</v>
      </c>
      <c r="L6" s="181">
        <f>'BL + Infra Optim'!J6</f>
        <v>4.3922155169080985E-4</v>
      </c>
      <c r="M6" s="181">
        <f>'BL + Infra Optim'!K6</f>
        <v>2.3664839029573343E-3</v>
      </c>
      <c r="N6" s="186">
        <f>'BL + Infra Optim'!L6</f>
        <v>1.2245282871569986E-2</v>
      </c>
      <c r="O6" s="181">
        <f>'BL + Infra Optim'!M6</f>
        <v>9.8359200393650717E-3</v>
      </c>
      <c r="P6" s="181">
        <f>'BL + Infra Optim'!N6</f>
        <v>1.0775571097061967E-2</v>
      </c>
      <c r="Q6" s="181">
        <f>'BL + Infra Optim'!O6</f>
        <v>1.2850415910903659E-2</v>
      </c>
      <c r="R6" s="181">
        <f>'BL + Infra Optim'!P6</f>
        <v>1.094485755960278E-2</v>
      </c>
      <c r="S6" s="181">
        <f>'BL + Infra Optim'!Q6</f>
        <v>1.4937819936021265E-2</v>
      </c>
      <c r="T6" s="181">
        <f>'BL + Infra Optim'!R6</f>
        <v>1.1378504663431628E-2</v>
      </c>
    </row>
    <row r="7" spans="1:20" ht="13">
      <c r="A7" s="7" t="s">
        <v>10160</v>
      </c>
      <c r="B7" s="307" t="e">
        <f>BL!C28</f>
        <v>#DIV/0!</v>
      </c>
      <c r="C7" s="13">
        <f>'Mark infra optim'!C7</f>
        <v>0.12718801650172173</v>
      </c>
      <c r="D7" s="361">
        <v>0.14722578762973784</v>
      </c>
      <c r="E7" s="362">
        <f t="shared" si="1"/>
        <v>9.0909090909090912E-2</v>
      </c>
      <c r="F7" s="9"/>
      <c r="G7" s="308" cm="1">
        <f t="array" ref="G7">MMULT('Serie Storiche_2'!B8:L8,$E$2:$E$12)</f>
        <v>0.21583734995810497</v>
      </c>
      <c r="I7" s="84" t="str">
        <f t="shared" si="0"/>
        <v>Em Mkts Bond Mkt</v>
      </c>
      <c r="J7" s="181">
        <f>'BL + Infra Optim'!H7</f>
        <v>-6.1542754415924508E-5</v>
      </c>
      <c r="K7" s="181">
        <f>'BL + Infra Optim'!I7</f>
        <v>7.8226155743988811E-5</v>
      </c>
      <c r="L7" s="181">
        <f>'BL + Infra Optim'!J7</f>
        <v>8.264597837064425E-4</v>
      </c>
      <c r="M7" s="181">
        <f>'BL + Infra Optim'!K7</f>
        <v>2.5755328331092484E-3</v>
      </c>
      <c r="N7" s="181">
        <f>'BL + Infra Optim'!L7</f>
        <v>9.8359200393650717E-3</v>
      </c>
      <c r="O7" s="186">
        <f>'BL + Infra Optim'!M7</f>
        <v>1.6176791541642241E-2</v>
      </c>
      <c r="P7" s="181">
        <f>'BL + Infra Optim'!N7</f>
        <v>1.0983251729850228E-2</v>
      </c>
      <c r="Q7" s="181">
        <f>'BL + Infra Optim'!O7</f>
        <v>1.3100393081417432E-2</v>
      </c>
      <c r="R7" s="181">
        <f>'BL + Infra Optim'!P7</f>
        <v>1.2511455247571617E-2</v>
      </c>
      <c r="S7" s="181">
        <f>'BL + Infra Optim'!Q7</f>
        <v>1.917919563628943E-2</v>
      </c>
      <c r="T7" s="181">
        <f>'BL + Infra Optim'!R7</f>
        <v>1.1104224062434411E-2</v>
      </c>
    </row>
    <row r="8" spans="1:20" ht="13">
      <c r="A8" s="7" t="s">
        <v>10161</v>
      </c>
      <c r="B8" s="307" t="e">
        <f>BL!C29</f>
        <v>#DIV/0!</v>
      </c>
      <c r="C8" s="13">
        <f>'Mark infra optim'!C8</f>
        <v>0.17527256607355868</v>
      </c>
      <c r="D8" s="361">
        <v>-1.0210152008419089</v>
      </c>
      <c r="E8" s="362">
        <f t="shared" si="1"/>
        <v>9.0909090909090912E-2</v>
      </c>
      <c r="F8" s="9"/>
      <c r="G8" s="308" cm="1">
        <f t="array" ref="G8">MMULT('Serie Storiche_2'!B9:L9,$E$2:$E$12)</f>
        <v>3.8934038603390703E-2</v>
      </c>
      <c r="I8" s="84" t="str">
        <f t="shared" si="0"/>
        <v>Equ. Europe</v>
      </c>
      <c r="J8" s="181">
        <f>'BL + Infra Optim'!H8</f>
        <v>-3.320709539120861E-4</v>
      </c>
      <c r="K8" s="181">
        <f>'BL + Infra Optim'!I8</f>
        <v>-4.4277804605657772E-4</v>
      </c>
      <c r="L8" s="181">
        <f>'BL + Infra Optim'!J8</f>
        <v>-3.6330969338229182E-4</v>
      </c>
      <c r="M8" s="181">
        <f>'BL + Infra Optim'!K8</f>
        <v>-2.3069931421341996E-3</v>
      </c>
      <c r="N8" s="181">
        <f>'BL + Infra Optim'!L8</f>
        <v>1.0775571097061967E-2</v>
      </c>
      <c r="O8" s="181">
        <f>'BL + Infra Optim'!M8</f>
        <v>1.0983251729850228E-2</v>
      </c>
      <c r="P8" s="186">
        <f>'BL + Infra Optim'!N8</f>
        <v>3.0720472418009993E-2</v>
      </c>
      <c r="Q8" s="181">
        <f>'BL + Infra Optim'!O8</f>
        <v>2.4597741561789316E-2</v>
      </c>
      <c r="R8" s="181">
        <f>'BL + Infra Optim'!P8</f>
        <v>2.2749367235346356E-2</v>
      </c>
      <c r="S8" s="181">
        <f>'BL + Infra Optim'!Q8</f>
        <v>3.0464165948787418E-2</v>
      </c>
      <c r="T8" s="181">
        <f>'BL + Infra Optim'!R8</f>
        <v>2.2943713385354617E-2</v>
      </c>
    </row>
    <row r="9" spans="1:20" ht="13">
      <c r="A9" s="7" t="s">
        <v>10162</v>
      </c>
      <c r="B9" s="307" t="e">
        <f>BL!C30</f>
        <v>#DIV/0!</v>
      </c>
      <c r="C9" s="13">
        <f>'Mark infra optim'!C9</f>
        <v>0.17799999999999999</v>
      </c>
      <c r="D9" s="361">
        <v>-0.76624855661631763</v>
      </c>
      <c r="E9" s="362">
        <f t="shared" si="1"/>
        <v>9.0909090909090912E-2</v>
      </c>
      <c r="F9" s="9"/>
      <c r="G9" s="308" cm="1">
        <f t="array" ref="G9">MMULT('Serie Storiche_2'!B10:L10,$E$2:$E$12)</f>
        <v>2.3656972034889295E-2</v>
      </c>
      <c r="I9" s="84" t="str">
        <f t="shared" si="0"/>
        <v>Equ. North America</v>
      </c>
      <c r="J9" s="181">
        <f>'BL + Infra Optim'!H9</f>
        <v>-3.9257830681723089E-4</v>
      </c>
      <c r="K9" s="181">
        <f>'BL + Infra Optim'!I9</f>
        <v>-5.7545911297979539E-4</v>
      </c>
      <c r="L9" s="181">
        <f>'BL + Infra Optim'!J9</f>
        <v>-3.3697726878285927E-4</v>
      </c>
      <c r="M9" s="181">
        <f>'BL + Infra Optim'!K9</f>
        <v>8.906134966288168E-4</v>
      </c>
      <c r="N9" s="181">
        <f>'BL + Infra Optim'!L9</f>
        <v>1.2850415910903659E-2</v>
      </c>
      <c r="O9" s="181">
        <f>'BL + Infra Optim'!M9</f>
        <v>1.3100393081417432E-2</v>
      </c>
      <c r="P9" s="181">
        <f>'BL + Infra Optim'!N9</f>
        <v>2.4597741561789316E-2</v>
      </c>
      <c r="Q9" s="186">
        <f>'BL + Infra Optim'!O9</f>
        <v>3.1683999999999997E-2</v>
      </c>
      <c r="R9" s="181">
        <f>'BL + Infra Optim'!P9</f>
        <v>2.2144246119366447E-2</v>
      </c>
      <c r="S9" s="181">
        <f>'BL + Infra Optim'!Q9</f>
        <v>2.8532455096904802E-2</v>
      </c>
      <c r="T9" s="181">
        <f>'BL + Infra Optim'!R9</f>
        <v>2.3753384206700121E-2</v>
      </c>
    </row>
    <row r="10" spans="1:20" ht="13">
      <c r="A10" s="7" t="s">
        <v>10163</v>
      </c>
      <c r="B10" s="307" t="e">
        <f>BL!C31</f>
        <v>#DIV/0!</v>
      </c>
      <c r="C10" s="13">
        <f>'Mark infra optim'!C10</f>
        <v>0.18555431278396339</v>
      </c>
      <c r="D10" s="361">
        <v>-0.37938792722712628</v>
      </c>
      <c r="E10" s="362">
        <f t="shared" si="1"/>
        <v>9.0909090909090912E-2</v>
      </c>
      <c r="F10" s="9"/>
      <c r="G10" s="308" cm="1">
        <f t="array" ref="G10">MMULT('Serie Storiche_2'!B11:L11,$E$2:$E$12)</f>
        <v>-0.16715861402991106</v>
      </c>
      <c r="I10" s="84" t="str">
        <f t="shared" si="0"/>
        <v>Equ. Pacific</v>
      </c>
      <c r="J10" s="181">
        <f>'BL + Infra Optim'!H10</f>
        <v>-3.4189093623460018E-4</v>
      </c>
      <c r="K10" s="181">
        <f>'BL + Infra Optim'!I10</f>
        <v>-2.6389479667858002E-4</v>
      </c>
      <c r="L10" s="181">
        <f>'BL + Infra Optim'!J10</f>
        <v>-2.3877627810028296E-4</v>
      </c>
      <c r="M10" s="181">
        <f>'BL + Infra Optim'!K10</f>
        <v>2.8093601501943477E-4</v>
      </c>
      <c r="N10" s="181">
        <f>'BL + Infra Optim'!L10</f>
        <v>1.094485755960278E-2</v>
      </c>
      <c r="O10" s="181">
        <f>'BL + Infra Optim'!M10</f>
        <v>1.2511455247571617E-2</v>
      </c>
      <c r="P10" s="181">
        <f>'BL + Infra Optim'!N10</f>
        <v>2.2749367235346356E-2</v>
      </c>
      <c r="Q10" s="181">
        <f>'BL + Infra Optim'!O10</f>
        <v>2.2144246119366447E-2</v>
      </c>
      <c r="R10" s="186">
        <f>'BL + Infra Optim'!P10</f>
        <v>3.4430402992728919E-2</v>
      </c>
      <c r="S10" s="181">
        <f>'BL + Infra Optim'!Q10</f>
        <v>3.4107686374334353E-2</v>
      </c>
      <c r="T10" s="181">
        <f>'BL + Infra Optim'!R10</f>
        <v>2.1696130281675507E-2</v>
      </c>
    </row>
    <row r="11" spans="1:20" ht="13">
      <c r="A11" s="7" t="s">
        <v>10164</v>
      </c>
      <c r="B11" s="307" t="e">
        <f>BL!C32</f>
        <v>#DIV/0!</v>
      </c>
      <c r="C11" s="13">
        <f>'Mark infra optim'!C11</f>
        <v>0.23692682926992498</v>
      </c>
      <c r="D11" s="361">
        <v>0.19668396813529193</v>
      </c>
      <c r="E11" s="362">
        <f t="shared" si="1"/>
        <v>9.0909090909090912E-2</v>
      </c>
      <c r="G11" s="308" cm="1">
        <f t="array" ref="G11">MMULT('Serie Storiche_2'!B12:L12,$E$2:$E$12)</f>
        <v>0.23243608984577324</v>
      </c>
      <c r="I11" s="84" t="str">
        <f t="shared" si="0"/>
        <v>Equ. Em Mkts</v>
      </c>
      <c r="J11" s="181">
        <f>'BL + Infra Optim'!H11</f>
        <v>-3.3686116151572867E-4</v>
      </c>
      <c r="K11" s="181">
        <f>'BL + Infra Optim'!I11</f>
        <v>-5.1360835774285382E-4</v>
      </c>
      <c r="L11" s="181">
        <f>'BL + Infra Optim'!J11</f>
        <v>-4.3200990416061765E-4</v>
      </c>
      <c r="M11" s="181">
        <f>'BL + Infra Optim'!K11</f>
        <v>-1.945600832064914E-3</v>
      </c>
      <c r="N11" s="181">
        <f>'BL + Infra Optim'!L11</f>
        <v>1.4937819936021265E-2</v>
      </c>
      <c r="O11" s="181">
        <f>'BL + Infra Optim'!M11</f>
        <v>1.917919563628943E-2</v>
      </c>
      <c r="P11" s="181">
        <f>'BL + Infra Optim'!N11</f>
        <v>3.0464165948787418E-2</v>
      </c>
      <c r="Q11" s="181">
        <f>'BL + Infra Optim'!O11</f>
        <v>2.8532455096904802E-2</v>
      </c>
      <c r="R11" s="181">
        <f>'BL + Infra Optim'!P11</f>
        <v>3.4107686374334353E-2</v>
      </c>
      <c r="S11" s="186">
        <f>'BL + Infra Optim'!Q11</f>
        <v>5.6134322427900181E-2</v>
      </c>
      <c r="T11" s="181">
        <f>'BL + Infra Optim'!R11</f>
        <v>2.8302038321144467E-2</v>
      </c>
    </row>
    <row r="12" spans="1:20" ht="13">
      <c r="A12" s="7" t="s">
        <v>7565</v>
      </c>
      <c r="B12" s="307" t="e">
        <f>BL!C33</f>
        <v>#DIV/0!</v>
      </c>
      <c r="C12" s="13">
        <f>'Mark infra optim'!C12</f>
        <v>0.15358286759823325</v>
      </c>
      <c r="D12" s="361">
        <v>-0.55700926678275442</v>
      </c>
      <c r="E12" s="362">
        <f t="shared" si="1"/>
        <v>9.0909090909090912E-2</v>
      </c>
      <c r="G12" s="308" cm="1">
        <f t="array" ref="G12">MMULT('Serie Storiche_2'!B13:L13,$E$2:$E$12)</f>
        <v>0.14850401225945212</v>
      </c>
      <c r="I12" s="84" t="str">
        <f t="shared" si="0"/>
        <v>Opportunities</v>
      </c>
      <c r="J12" s="181">
        <f>'BL + Infra Optim'!H12</f>
        <v>-2.6083403824869684E-4</v>
      </c>
      <c r="K12" s="181">
        <f>'BL + Infra Optim'!I12</f>
        <v>-5.485201342118151E-4</v>
      </c>
      <c r="L12" s="181">
        <f>'BL + Infra Optim'!J12</f>
        <v>-6.683191590757348E-4</v>
      </c>
      <c r="M12" s="181">
        <f>'BL + Infra Optim'!K12</f>
        <v>-5.5598841386380465E-4</v>
      </c>
      <c r="N12" s="181">
        <f>'BL + Infra Optim'!L12</f>
        <v>1.1378504663431628E-2</v>
      </c>
      <c r="O12" s="181">
        <f>'BL + Infra Optim'!M12</f>
        <v>1.1104224062434411E-2</v>
      </c>
      <c r="P12" s="181">
        <f>'BL + Infra Optim'!N12</f>
        <v>2.2943713385354617E-2</v>
      </c>
      <c r="Q12" s="181">
        <f>'BL + Infra Optim'!O12</f>
        <v>2.3753384206700121E-2</v>
      </c>
      <c r="R12" s="181">
        <f>'BL + Infra Optim'!P12</f>
        <v>2.1696130281675507E-2</v>
      </c>
      <c r="S12" s="181">
        <f>'BL + Infra Optim'!Q12</f>
        <v>2.8302038321144467E-2</v>
      </c>
      <c r="T12" s="186">
        <f>'BL + Infra Optim'!R12</f>
        <v>2.3587697219696446E-2</v>
      </c>
    </row>
    <row r="13" spans="1:20" ht="14">
      <c r="A13" s="115" t="s">
        <v>11</v>
      </c>
      <c r="B13" s="309" t="e">
        <f t="array" ref="B13">MMULT(TRANSPOSE(E2:E12),B2:B12)</f>
        <v>#DIV/0!</v>
      </c>
      <c r="C13" s="309">
        <f t="array" ref="C13">SQRT(MMULT(MMULT(TRANSPOSE(E2:E12),J2:T12),E2:E12))</f>
        <v>9.1042358603842188E-2</v>
      </c>
      <c r="D13" s="310" t="s">
        <v>9278</v>
      </c>
      <c r="E13" s="280">
        <f>SUM(E2:E12)</f>
        <v>1.0000000000000002</v>
      </c>
      <c r="G13" s="308" cm="1">
        <f t="array" ref="G13">MMULT('Serie Storiche_2'!B14:L14,$E$2:$E$12)</f>
        <v>-1.5307575623792133E-3</v>
      </c>
      <c r="T13" s="19"/>
    </row>
    <row r="14" spans="1:20" ht="13.5" thickBot="1">
      <c r="D14" s="311">
        <f>SKEW(G2:G27)</f>
        <v>-0.40462617330809741</v>
      </c>
      <c r="E14" s="312"/>
      <c r="G14" s="308" cm="1">
        <f t="array" ref="G14">MMULT('Serie Storiche_2'!B15:L15,$E$2:$E$12)</f>
        <v>0.10571247802577007</v>
      </c>
    </row>
    <row r="15" spans="1:20" ht="13">
      <c r="A15" s="205">
        <v>0.1</v>
      </c>
      <c r="C15" s="313" t="s">
        <v>10165</v>
      </c>
      <c r="D15" s="313">
        <f>D14/200</f>
        <v>-2.0231308665404871E-3</v>
      </c>
      <c r="G15" s="308" cm="1">
        <f t="array" ref="G15">MMULT('Serie Storiche_2'!B16:L16,$E$2:$E$12)</f>
        <v>4.8202683927341949E-2</v>
      </c>
      <c r="I15" s="218"/>
      <c r="J15" s="171" t="s">
        <v>10166</v>
      </c>
      <c r="K15" s="171" t="s">
        <v>22</v>
      </c>
    </row>
    <row r="16" spans="1:20" ht="13.5" thickBot="1">
      <c r="A16" s="206" t="s">
        <v>9279</v>
      </c>
      <c r="G16" s="308" cm="1">
        <f t="array" ref="G16">MMULT('Serie Storiche_2'!B17:L17,$E$2:$E$12)</f>
        <v>0.12223245324690456</v>
      </c>
      <c r="I16" s="363" t="s">
        <v>7554</v>
      </c>
      <c r="J16" s="218">
        <v>1.232</v>
      </c>
      <c r="K16" s="364">
        <v>5.1999999999999998E-2</v>
      </c>
    </row>
    <row r="17" spans="1:12" ht="13">
      <c r="G17" s="308" cm="1">
        <f t="array" ref="G17">MMULT('Serie Storiche_2'!B18:L18,$E$2:$E$12)</f>
        <v>5.6330161947980795E-2</v>
      </c>
      <c r="I17" s="365" t="s">
        <v>7553</v>
      </c>
      <c r="J17" s="366">
        <v>-0.69</v>
      </c>
      <c r="K17" s="367">
        <v>4.4699999999999997E-2</v>
      </c>
    </row>
    <row r="18" spans="1:12" ht="15.5">
      <c r="A18" s="314" t="s">
        <v>9285</v>
      </c>
      <c r="B18" s="315">
        <v>0</v>
      </c>
      <c r="G18" s="308" cm="1">
        <f t="array" ref="G18">MMULT('Serie Storiche_2'!B19:L19,$E$2:$E$12)</f>
        <v>8.5483615637458724E-2</v>
      </c>
      <c r="I18" s="363" t="s">
        <v>10167</v>
      </c>
      <c r="J18" s="218">
        <f>(J16-J17)</f>
        <v>1.9219999999999999</v>
      </c>
      <c r="K18" s="218">
        <f>(K16-K17)</f>
        <v>7.3000000000000009E-3</v>
      </c>
      <c r="L18" s="10">
        <f>J18/K18</f>
        <v>263.28767123287668</v>
      </c>
    </row>
    <row r="19" spans="1:12">
      <c r="G19" s="308" cm="1">
        <f t="array" ref="G19">MMULT('Serie Storiche_2'!B20:L20,$E$2:$E$12)</f>
        <v>3.4837218148432048E-2</v>
      </c>
    </row>
    <row r="20" spans="1:12">
      <c r="G20" s="308" cm="1">
        <f t="array" ref="G20">MMULT('Serie Storiche_2'!B21:L21,$E$2:$E$12)</f>
        <v>-2.5141027078593753E-2</v>
      </c>
    </row>
    <row r="21" spans="1:12">
      <c r="A21" s="316" t="s">
        <v>10168</v>
      </c>
      <c r="B21" s="317" t="e">
        <f>B18*B13+(1-B18)*D15</f>
        <v>#DIV/0!</v>
      </c>
      <c r="G21" s="308" cm="1">
        <f t="array" ref="G21">MMULT('Serie Storiche_2'!B22:L22,$E$2:$E$12)</f>
        <v>0.16138048831310803</v>
      </c>
    </row>
    <row r="22" spans="1:12">
      <c r="G22" s="308" cm="1">
        <f t="array" ref="G22">MMULT('Serie Storiche_2'!B23:L23,$E$2:$E$12)</f>
        <v>1.6623090069722072E-2</v>
      </c>
    </row>
    <row r="23" spans="1:12">
      <c r="G23" s="308" cm="1">
        <f t="array" ref="G23">MMULT('Serie Storiche_2'!B24:L24,$E$2:$E$12)</f>
        <v>0.11480475245900439</v>
      </c>
    </row>
    <row r="24" spans="1:12">
      <c r="G24" s="308" cm="1">
        <f t="array" ref="G24">MMULT('Serie Storiche_2'!B25:L25,$E$2:$E$12)</f>
        <v>-0.10397175701853942</v>
      </c>
    </row>
    <row r="25" spans="1:12" ht="13">
      <c r="B25" s="201" t="s">
        <v>9280</v>
      </c>
      <c r="C25" s="201" t="s">
        <v>10169</v>
      </c>
      <c r="D25" s="201" t="s">
        <v>10170</v>
      </c>
      <c r="E25" s="201" t="s">
        <v>9281</v>
      </c>
      <c r="G25" s="308" cm="1">
        <f t="array" ref="G25">MMULT('Serie Storiche_2'!B26:L26,$E$2:$E$12)</f>
        <v>8.9008843210540214E-2</v>
      </c>
    </row>
    <row r="26" spans="1:12">
      <c r="A26" s="368" t="s">
        <v>7548</v>
      </c>
      <c r="B26" s="369">
        <v>0</v>
      </c>
      <c r="C26" s="369">
        <v>0</v>
      </c>
      <c r="D26" s="369">
        <v>0</v>
      </c>
      <c r="E26" s="369">
        <v>0</v>
      </c>
      <c r="G26" s="308" cm="1">
        <f t="array" ref="G26">MMULT('Serie Storiche_2'!B27:L27,$E$2:$E$12)</f>
        <v>0.12339996720710086</v>
      </c>
    </row>
    <row r="27" spans="1:12">
      <c r="A27" s="368" t="s">
        <v>7556</v>
      </c>
      <c r="B27" s="369">
        <v>0</v>
      </c>
      <c r="C27" s="369">
        <v>0</v>
      </c>
      <c r="D27" s="369">
        <v>0.17527352918538258</v>
      </c>
      <c r="E27" s="369">
        <v>9.6423187125187992E-2</v>
      </c>
      <c r="G27" s="308" cm="1">
        <f t="array" ref="G27">MMULT('Serie Storiche_2'!B28:L28,$E$2:$E$12)</f>
        <v>5.3334993889506709E-2</v>
      </c>
    </row>
    <row r="28" spans="1:12">
      <c r="A28" s="368" t="s">
        <v>7551</v>
      </c>
      <c r="B28" s="369">
        <v>0.19172171804654944</v>
      </c>
      <c r="C28" s="369">
        <v>0.15934873688787354</v>
      </c>
      <c r="D28" s="369">
        <v>0</v>
      </c>
      <c r="E28" s="369">
        <v>0</v>
      </c>
    </row>
    <row r="29" spans="1:12">
      <c r="A29" s="368" t="s">
        <v>7552</v>
      </c>
      <c r="B29" s="369">
        <v>9.6201657882836897E-2</v>
      </c>
      <c r="C29" s="369">
        <v>8.9184569727626326E-2</v>
      </c>
      <c r="D29" s="369">
        <v>0</v>
      </c>
      <c r="E29" s="369">
        <v>0</v>
      </c>
    </row>
    <row r="30" spans="1:12">
      <c r="A30" s="368" t="s">
        <v>1</v>
      </c>
      <c r="B30" s="369">
        <v>0.1308903416090603</v>
      </c>
      <c r="C30" s="369">
        <v>0.3182867079287503</v>
      </c>
      <c r="D30" s="369">
        <v>0.66230835803167942</v>
      </c>
      <c r="E30" s="369">
        <v>0.90357681287481206</v>
      </c>
    </row>
    <row r="31" spans="1:12">
      <c r="A31" s="368" t="s">
        <v>7549</v>
      </c>
      <c r="B31" s="369">
        <v>6.0817700158145568E-2</v>
      </c>
      <c r="C31" s="369">
        <v>8.0154918681590633E-3</v>
      </c>
      <c r="D31" s="369">
        <v>0</v>
      </c>
      <c r="E31" s="369">
        <v>0</v>
      </c>
    </row>
    <row r="32" spans="1:12">
      <c r="A32" s="368" t="s">
        <v>2</v>
      </c>
      <c r="B32" s="369">
        <v>0.15237942821434533</v>
      </c>
      <c r="C32" s="369">
        <v>0.13165736607992412</v>
      </c>
      <c r="D32" s="369">
        <v>3.2646660632991422E-3</v>
      </c>
      <c r="E32" s="369">
        <v>0</v>
      </c>
    </row>
    <row r="33" spans="1:5">
      <c r="A33" s="368" t="s">
        <v>3</v>
      </c>
      <c r="B33" s="369">
        <v>0.2351248921683487</v>
      </c>
      <c r="C33" s="369">
        <v>0.19507669554375665</v>
      </c>
      <c r="D33" s="369">
        <v>0</v>
      </c>
      <c r="E33" s="369">
        <v>0</v>
      </c>
    </row>
    <row r="34" spans="1:5">
      <c r="A34" s="368" t="s">
        <v>4</v>
      </c>
      <c r="B34" s="369">
        <v>4.0067346463921905E-2</v>
      </c>
      <c r="C34" s="369">
        <v>2.7801519421960463E-2</v>
      </c>
      <c r="D34" s="369">
        <v>0</v>
      </c>
      <c r="E34" s="369">
        <v>0</v>
      </c>
    </row>
    <row r="35" spans="1:5">
      <c r="A35" s="368" t="s">
        <v>0</v>
      </c>
      <c r="B35" s="369">
        <v>0</v>
      </c>
      <c r="C35" s="369">
        <v>5.5542042732254368E-2</v>
      </c>
      <c r="D35" s="369">
        <v>0.1591534467196388</v>
      </c>
      <c r="E35" s="369">
        <v>0</v>
      </c>
    </row>
    <row r="36" spans="1:5">
      <c r="A36" s="368" t="s">
        <v>7565</v>
      </c>
      <c r="B36" s="369">
        <v>9.2796915456791862E-2</v>
      </c>
      <c r="C36" s="369">
        <v>1.5086869809695237E-2</v>
      </c>
      <c r="D36" s="369">
        <v>0</v>
      </c>
      <c r="E36" s="369">
        <v>0</v>
      </c>
    </row>
    <row r="38" spans="1:5" ht="13">
      <c r="A38" s="309" t="s">
        <v>22</v>
      </c>
      <c r="B38" s="309">
        <v>5.1954563514355873E-2</v>
      </c>
      <c r="C38" s="309">
        <v>5.1487124429733383E-2</v>
      </c>
      <c r="D38" s="309">
        <v>4.7313778800833609E-2</v>
      </c>
      <c r="E38" s="309">
        <v>4.4669150527710644E-2</v>
      </c>
    </row>
    <row r="39" spans="1:5" ht="13">
      <c r="A39" s="370" t="s">
        <v>10171</v>
      </c>
      <c r="B39" s="370">
        <v>-0.69114298164259935</v>
      </c>
      <c r="C39" s="370">
        <v>-0.34546561918608276</v>
      </c>
      <c r="D39" s="370">
        <v>1.0670284039183704</v>
      </c>
      <c r="E39" s="370">
        <v>1.2322217788369982</v>
      </c>
    </row>
  </sheetData>
  <pageMargins left="0.7" right="0.7" top="0.75" bottom="0.75" header="0.3" footer="0.3"/>
  <pageSetup paperSize="9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DB773-3FDD-435E-A1AB-75623F0AD88F}">
  <dimension ref="A1:J24"/>
  <sheetViews>
    <sheetView zoomScale="140" zoomScaleNormal="140" workbookViewId="0">
      <selection sqref="A1:L1"/>
    </sheetView>
  </sheetViews>
  <sheetFormatPr defaultRowHeight="12.5"/>
  <cols>
    <col min="2" max="2" width="10.453125" customWidth="1"/>
    <col min="3" max="3" width="11.90625" customWidth="1"/>
    <col min="6" max="6" width="3.54296875" customWidth="1"/>
    <col min="8" max="8" width="14.81640625" customWidth="1"/>
    <col min="9" max="10" width="13.81640625" bestFit="1" customWidth="1"/>
  </cols>
  <sheetData>
    <row r="1" spans="1:10" ht="75">
      <c r="A1" s="371" t="str">
        <f>_xll.DSGRID("880784,36233K","","31/12/2006","31/12/2025","Y","RowHeader=true;ColHeader=true;Code=true;Curn=true;DispSeriesDescription=true;YearlyTSFormat=false;QuarterlyTSFormat=false;MonthlyTSFormat=true")</f>
        <v>Name</v>
      </c>
      <c r="B1" s="372" t="s">
        <v>10172</v>
      </c>
      <c r="C1" s="372" t="s">
        <v>10173</v>
      </c>
      <c r="G1" s="371" t="str">
        <f>_xll.DSGRID("880784,36233K","TNA","31/12/2006","31/12/2025","Y","RowHeader=true;ColHeader=true;Code=true;Curn=true;DispSeriesDescription=true;YearlyTSFormat=false;QuarterlyTSFormat=false;MonthlyTSFormat=true")</f>
        <v>Name</v>
      </c>
      <c r="H1" s="372" t="s">
        <v>10174</v>
      </c>
      <c r="I1" s="372" t="s">
        <v>10175</v>
      </c>
      <c r="J1" s="373"/>
    </row>
    <row r="2" spans="1:10">
      <c r="A2" s="374" t="s">
        <v>10176</v>
      </c>
      <c r="B2" s="374" t="s">
        <v>10177</v>
      </c>
      <c r="C2" s="374" t="s">
        <v>10178</v>
      </c>
      <c r="G2" s="374" t="s">
        <v>10176</v>
      </c>
      <c r="H2" s="374" t="s">
        <v>10179</v>
      </c>
      <c r="I2" s="374" t="s">
        <v>10180</v>
      </c>
      <c r="J2" s="373"/>
    </row>
    <row r="3" spans="1:10">
      <c r="A3" s="374" t="s">
        <v>10181</v>
      </c>
      <c r="B3" s="374" t="s">
        <v>10182</v>
      </c>
      <c r="C3" s="374" t="s">
        <v>10182</v>
      </c>
      <c r="G3" s="374" t="s">
        <v>10181</v>
      </c>
      <c r="H3" s="374" t="s">
        <v>10182</v>
      </c>
      <c r="I3" s="374" t="s">
        <v>10182</v>
      </c>
      <c r="J3" s="375" t="s">
        <v>10183</v>
      </c>
    </row>
    <row r="4" spans="1:10">
      <c r="A4" s="371">
        <v>2006</v>
      </c>
      <c r="B4" s="371">
        <v>383.56569999999999</v>
      </c>
      <c r="C4" s="371">
        <v>102.48</v>
      </c>
      <c r="G4" s="371">
        <v>2006</v>
      </c>
      <c r="H4" s="376">
        <v>2851.846</v>
      </c>
      <c r="I4" s="377">
        <v>2.9420000000000002</v>
      </c>
      <c r="J4" s="378">
        <f>H4+I4</f>
        <v>2854.788</v>
      </c>
    </row>
    <row r="5" spans="1:10">
      <c r="A5" s="371">
        <v>2007</v>
      </c>
      <c r="B5" s="371">
        <v>418.6377</v>
      </c>
      <c r="C5" s="371">
        <v>110.01900000000001</v>
      </c>
      <c r="D5" s="379">
        <f t="shared" ref="D5:E23" si="0">(B5-B4)/B4</f>
        <v>9.1436747342111158E-2</v>
      </c>
      <c r="E5" s="380">
        <f t="shared" si="0"/>
        <v>7.3565573770491818E-2</v>
      </c>
      <c r="F5" s="381"/>
      <c r="G5" s="371">
        <v>2007</v>
      </c>
      <c r="H5" s="376">
        <v>2792.4070000000002</v>
      </c>
      <c r="I5" s="377">
        <v>90.399000000000001</v>
      </c>
      <c r="J5" s="378">
        <f t="shared" ref="J5:J23" si="1">H5+I5</f>
        <v>2882.806</v>
      </c>
    </row>
    <row r="6" spans="1:10">
      <c r="A6" s="371">
        <v>2008</v>
      </c>
      <c r="B6" s="371">
        <v>418.69040000000001</v>
      </c>
      <c r="C6" s="371">
        <v>109.38</v>
      </c>
      <c r="D6" s="379">
        <f t="shared" si="0"/>
        <v>1.2588450586274418E-4</v>
      </c>
      <c r="E6" s="380">
        <f t="shared" si="0"/>
        <v>-5.8080876939438641E-3</v>
      </c>
      <c r="F6" s="381"/>
      <c r="G6" s="371">
        <v>2008</v>
      </c>
      <c r="H6" s="376">
        <v>4786.3869999999997</v>
      </c>
      <c r="I6" s="377">
        <v>355.24099999999999</v>
      </c>
      <c r="J6" s="378">
        <f t="shared" si="1"/>
        <v>5141.6279999999997</v>
      </c>
    </row>
    <row r="7" spans="1:10">
      <c r="A7" s="371">
        <v>2009</v>
      </c>
      <c r="B7" s="371">
        <v>492.34059999999999</v>
      </c>
      <c r="C7" s="371">
        <v>127.49</v>
      </c>
      <c r="D7" s="379">
        <f t="shared" si="0"/>
        <v>0.17590611105485099</v>
      </c>
      <c r="E7" s="380">
        <f t="shared" si="0"/>
        <v>0.16556957396233316</v>
      </c>
      <c r="F7" s="381"/>
      <c r="G7" s="371">
        <v>2009</v>
      </c>
      <c r="H7" s="376">
        <v>14317.21</v>
      </c>
      <c r="I7" s="377">
        <v>2394.8029999999999</v>
      </c>
      <c r="J7" s="378">
        <f t="shared" si="1"/>
        <v>16712.012999999999</v>
      </c>
    </row>
    <row r="8" spans="1:10">
      <c r="A8" s="371">
        <v>2010</v>
      </c>
      <c r="B8" s="371">
        <v>526.46559999999999</v>
      </c>
      <c r="C8" s="371">
        <v>135.65</v>
      </c>
      <c r="D8" s="379">
        <f t="shared" si="0"/>
        <v>6.9311773191160761E-2</v>
      </c>
      <c r="E8" s="380">
        <f t="shared" si="0"/>
        <v>6.4005020001568838E-2</v>
      </c>
      <c r="F8" s="381"/>
      <c r="G8" s="371">
        <v>2010</v>
      </c>
      <c r="H8" s="376">
        <v>23198</v>
      </c>
      <c r="I8" s="377">
        <v>4796</v>
      </c>
      <c r="J8" s="378">
        <f t="shared" si="1"/>
        <v>27994</v>
      </c>
    </row>
    <row r="9" spans="1:10">
      <c r="A9" s="371">
        <v>2011</v>
      </c>
      <c r="B9" s="371">
        <v>522.47950000000003</v>
      </c>
      <c r="C9" s="371">
        <v>133.94999999999999</v>
      </c>
      <c r="D9" s="379">
        <f t="shared" si="0"/>
        <v>-7.5714348667794531E-3</v>
      </c>
      <c r="E9" s="380">
        <f t="shared" si="0"/>
        <v>-1.2532252119425116E-2</v>
      </c>
      <c r="F9" s="381"/>
      <c r="G9" s="371">
        <v>2011</v>
      </c>
      <c r="H9" s="376">
        <v>20815.95</v>
      </c>
      <c r="I9" s="377">
        <v>3867</v>
      </c>
      <c r="J9" s="378">
        <f t="shared" si="1"/>
        <v>24682.95</v>
      </c>
    </row>
    <row r="10" spans="1:10">
      <c r="A10" s="371">
        <v>2012</v>
      </c>
      <c r="B10" s="371">
        <v>550.8098</v>
      </c>
      <c r="C10" s="371">
        <v>140.51</v>
      </c>
      <c r="D10" s="379">
        <f t="shared" si="0"/>
        <v>5.4222797258074169E-2</v>
      </c>
      <c r="E10" s="380">
        <f t="shared" si="0"/>
        <v>4.8973497573721561E-2</v>
      </c>
      <c r="F10" s="381"/>
      <c r="G10" s="371">
        <v>2012</v>
      </c>
      <c r="H10" s="376">
        <v>23759.33</v>
      </c>
      <c r="I10" s="377">
        <v>4063.5120000000002</v>
      </c>
      <c r="J10" s="378">
        <f t="shared" si="1"/>
        <v>27822.842000000001</v>
      </c>
    </row>
    <row r="11" spans="1:10">
      <c r="A11" s="371">
        <v>2013</v>
      </c>
      <c r="B11" s="371">
        <v>570.27980000000002</v>
      </c>
      <c r="C11" s="371">
        <v>144.76</v>
      </c>
      <c r="D11" s="379">
        <f t="shared" si="0"/>
        <v>3.5347954956502274E-2</v>
      </c>
      <c r="E11" s="380">
        <f t="shared" si="0"/>
        <v>3.0246957511920861E-2</v>
      </c>
      <c r="F11" s="381"/>
      <c r="G11" s="371">
        <v>2013</v>
      </c>
      <c r="H11" s="376">
        <v>22882.11</v>
      </c>
      <c r="I11" s="377">
        <v>3508.6469999999999</v>
      </c>
      <c r="J11" s="378">
        <f t="shared" si="1"/>
        <v>26390.757000000001</v>
      </c>
    </row>
    <row r="12" spans="1:10">
      <c r="A12" s="371">
        <v>2014</v>
      </c>
      <c r="B12" s="371">
        <v>620.51980000000003</v>
      </c>
      <c r="C12" s="371">
        <v>156.72</v>
      </c>
      <c r="D12" s="379">
        <f t="shared" si="0"/>
        <v>8.8097106017081456E-2</v>
      </c>
      <c r="E12" s="380">
        <f t="shared" si="0"/>
        <v>8.2619508151423104E-2</v>
      </c>
      <c r="F12" s="381"/>
      <c r="G12" s="371">
        <v>2014</v>
      </c>
      <c r="H12" s="376">
        <v>20808.91</v>
      </c>
      <c r="I12" s="377">
        <v>2713.1750000000002</v>
      </c>
      <c r="J12" s="378">
        <f t="shared" si="1"/>
        <v>23522.084999999999</v>
      </c>
    </row>
    <row r="13" spans="1:10">
      <c r="A13" s="371">
        <v>2015</v>
      </c>
      <c r="B13" s="371">
        <v>624.96</v>
      </c>
      <c r="C13" s="371">
        <v>157.06</v>
      </c>
      <c r="D13" s="379">
        <f t="shared" si="0"/>
        <v>7.1556137290059146E-3</v>
      </c>
      <c r="E13" s="380">
        <f t="shared" si="0"/>
        <v>2.1694742215416247E-3</v>
      </c>
      <c r="F13" s="381"/>
      <c r="G13" s="371">
        <v>2015</v>
      </c>
      <c r="H13" s="376">
        <v>21452.6</v>
      </c>
      <c r="I13" s="377">
        <v>2698.9609999999998</v>
      </c>
      <c r="J13" s="378">
        <f t="shared" si="1"/>
        <v>24151.560999999998</v>
      </c>
    </row>
    <row r="14" spans="1:10">
      <c r="A14" s="371">
        <v>2016</v>
      </c>
      <c r="B14" s="371">
        <v>649.21</v>
      </c>
      <c r="C14" s="371">
        <v>162.35</v>
      </c>
      <c r="D14" s="379">
        <f t="shared" si="0"/>
        <v>3.8802483358934971E-2</v>
      </c>
      <c r="E14" s="380">
        <f t="shared" si="0"/>
        <v>3.3681395644976388E-2</v>
      </c>
      <c r="F14" s="381"/>
      <c r="G14" s="371">
        <v>2016</v>
      </c>
      <c r="H14" s="376">
        <v>21162.77</v>
      </c>
      <c r="I14" s="377">
        <v>2530.8249999999998</v>
      </c>
      <c r="J14" s="378">
        <f t="shared" si="1"/>
        <v>23693.595000000001</v>
      </c>
    </row>
    <row r="15" spans="1:10">
      <c r="A15" s="371">
        <v>2017</v>
      </c>
      <c r="B15" s="371">
        <v>649.76980000000003</v>
      </c>
      <c r="C15" s="371">
        <v>161.69</v>
      </c>
      <c r="D15" s="379">
        <f t="shared" si="0"/>
        <v>8.6227876958148454E-4</v>
      </c>
      <c r="E15" s="380">
        <f t="shared" si="0"/>
        <v>-4.0652910378811006E-3</v>
      </c>
      <c r="F15" s="381"/>
      <c r="G15" s="371">
        <v>2017</v>
      </c>
      <c r="H15" s="376">
        <v>19066.54</v>
      </c>
      <c r="I15" s="377">
        <v>2260.107</v>
      </c>
      <c r="J15" s="378">
        <f t="shared" si="1"/>
        <v>21326.647000000001</v>
      </c>
    </row>
    <row r="16" spans="1:10">
      <c r="A16" s="371">
        <v>2018</v>
      </c>
      <c r="B16" s="371">
        <v>576.3999</v>
      </c>
      <c r="C16" s="371">
        <v>142.71</v>
      </c>
      <c r="D16" s="379">
        <f t="shared" si="0"/>
        <v>-0.11291675913531227</v>
      </c>
      <c r="E16" s="380">
        <f t="shared" si="0"/>
        <v>-0.11738511967344913</v>
      </c>
      <c r="F16" s="381"/>
      <c r="G16" s="371">
        <v>2018</v>
      </c>
      <c r="H16" s="376">
        <v>12441.5</v>
      </c>
      <c r="I16" s="377">
        <v>1486.009</v>
      </c>
      <c r="J16" s="378">
        <f t="shared" si="1"/>
        <v>13927.509</v>
      </c>
    </row>
    <row r="17" spans="1:10">
      <c r="A17" s="371">
        <v>2019</v>
      </c>
      <c r="B17" s="371">
        <v>637.18989999999997</v>
      </c>
      <c r="C17" s="371">
        <v>156.97</v>
      </c>
      <c r="D17" s="379">
        <f t="shared" si="0"/>
        <v>0.10546497318962055</v>
      </c>
      <c r="E17" s="380">
        <f t="shared" si="0"/>
        <v>9.9922920608226398E-2</v>
      </c>
      <c r="F17" s="381"/>
      <c r="G17" s="371">
        <v>2019</v>
      </c>
      <c r="H17" s="376">
        <v>10091.09</v>
      </c>
      <c r="I17" s="377">
        <v>1128.703</v>
      </c>
      <c r="J17" s="378">
        <f t="shared" si="1"/>
        <v>11219.793</v>
      </c>
    </row>
    <row r="18" spans="1:10">
      <c r="A18" s="371">
        <v>2020</v>
      </c>
      <c r="B18" s="371">
        <v>716.17989999999998</v>
      </c>
      <c r="C18" s="371">
        <v>175.64</v>
      </c>
      <c r="D18" s="379">
        <f t="shared" si="0"/>
        <v>0.12396618339367904</v>
      </c>
      <c r="E18" s="380">
        <f t="shared" si="0"/>
        <v>0.11893992482639987</v>
      </c>
      <c r="F18" s="381"/>
      <c r="G18" s="371">
        <v>2020</v>
      </c>
      <c r="H18" s="376">
        <v>9877.8590000000004</v>
      </c>
      <c r="I18" s="377">
        <v>1091.7239999999999</v>
      </c>
      <c r="J18" s="378">
        <f t="shared" si="1"/>
        <v>10969.583000000001</v>
      </c>
    </row>
    <row r="19" spans="1:10">
      <c r="A19" s="371">
        <v>2021</v>
      </c>
      <c r="B19" s="371">
        <v>709.90989999999999</v>
      </c>
      <c r="C19" s="371">
        <v>173.24</v>
      </c>
      <c r="D19" s="379">
        <f t="shared" si="0"/>
        <v>-8.7547835397223262E-3</v>
      </c>
      <c r="E19" s="380">
        <f t="shared" si="0"/>
        <v>-1.3664313368253116E-2</v>
      </c>
      <c r="F19" s="381"/>
      <c r="G19" s="371">
        <v>2021</v>
      </c>
      <c r="H19" s="376">
        <v>8952.723</v>
      </c>
      <c r="I19" s="377">
        <v>1012.7670000000001</v>
      </c>
      <c r="J19" s="378">
        <f t="shared" si="1"/>
        <v>9965.49</v>
      </c>
    </row>
    <row r="20" spans="1:10">
      <c r="A20" s="371">
        <v>2022</v>
      </c>
      <c r="B20" s="371">
        <v>643.29999999999995</v>
      </c>
      <c r="C20" s="371">
        <v>156.36000000000001</v>
      </c>
      <c r="D20" s="379">
        <f t="shared" si="0"/>
        <v>-9.3828667553445919E-2</v>
      </c>
      <c r="E20" s="380">
        <f t="shared" si="0"/>
        <v>-9.7437081505425974E-2</v>
      </c>
      <c r="F20" s="381"/>
      <c r="G20" s="371">
        <v>2022</v>
      </c>
      <c r="H20" s="376">
        <v>6721.3159999999998</v>
      </c>
      <c r="I20" s="377">
        <v>800.66499999999996</v>
      </c>
      <c r="J20" s="378">
        <f t="shared" si="1"/>
        <v>7521.9809999999998</v>
      </c>
    </row>
    <row r="21" spans="1:10">
      <c r="A21" s="371">
        <v>2023</v>
      </c>
      <c r="B21" s="371">
        <v>657.48</v>
      </c>
      <c r="C21" s="371">
        <v>159.01</v>
      </c>
      <c r="D21" s="379">
        <f t="shared" si="0"/>
        <v>2.2042592880460229E-2</v>
      </c>
      <c r="E21" s="380">
        <f t="shared" si="0"/>
        <v>1.6948068559733801E-2</v>
      </c>
      <c r="F21" s="381"/>
      <c r="G21" s="371">
        <v>2023</v>
      </c>
      <c r="H21" s="376">
        <v>5711.8869999999997</v>
      </c>
      <c r="I21" s="377">
        <v>667.72239999999999</v>
      </c>
      <c r="J21" s="378">
        <f t="shared" si="1"/>
        <v>6379.6093999999994</v>
      </c>
    </row>
    <row r="22" spans="1:10">
      <c r="A22" s="371">
        <v>2024</v>
      </c>
      <c r="B22" s="371">
        <v>703.90989999999999</v>
      </c>
      <c r="C22" s="371">
        <v>169.38</v>
      </c>
      <c r="D22" s="379">
        <f t="shared" si="0"/>
        <v>7.0617965565492449E-2</v>
      </c>
      <c r="E22" s="380">
        <f t="shared" si="0"/>
        <v>6.5216024149424595E-2</v>
      </c>
      <c r="F22" s="381"/>
      <c r="G22" s="371">
        <v>2024</v>
      </c>
      <c r="H22" s="376">
        <v>5350.7849999999999</v>
      </c>
      <c r="I22" s="377">
        <v>602.97490000000005</v>
      </c>
      <c r="J22" s="378">
        <f t="shared" si="1"/>
        <v>5953.7599</v>
      </c>
    </row>
    <row r="23" spans="1:10">
      <c r="A23" s="371">
        <v>2025</v>
      </c>
      <c r="B23" s="371">
        <v>789.23</v>
      </c>
      <c r="C23" s="371">
        <v>189.49</v>
      </c>
      <c r="D23" s="379">
        <f t="shared" si="0"/>
        <v>0.12120883652865236</v>
      </c>
      <c r="E23" s="380">
        <f t="shared" si="0"/>
        <v>0.11872712244656992</v>
      </c>
      <c r="F23" s="381"/>
      <c r="G23" s="371">
        <v>2025</v>
      </c>
      <c r="H23" s="376">
        <v>5591.0780000000004</v>
      </c>
      <c r="I23" s="377">
        <v>618.59199999999998</v>
      </c>
      <c r="J23" s="378">
        <f t="shared" si="1"/>
        <v>6209.67</v>
      </c>
    </row>
    <row r="24" spans="1:10">
      <c r="F24" s="381"/>
      <c r="I24" s="382"/>
      <c r="J24" s="382"/>
    </row>
  </sheetData>
  <pageMargins left="0.7" right="0.7" top="0.75" bottom="0.75" header="0.3" footer="0.3"/>
  <customProperties>
    <customPr name="REFI_OFFICE_FUNCTION_DATA" r:id="rId1"/>
  </customProperties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00B050"/>
  </sheetPr>
  <dimension ref="A1:R32"/>
  <sheetViews>
    <sheetView zoomScale="160" zoomScaleNormal="160" workbookViewId="0">
      <selection sqref="A1:L1"/>
    </sheetView>
  </sheetViews>
  <sheetFormatPr defaultColWidth="9.1796875" defaultRowHeight="12.5"/>
  <cols>
    <col min="1" max="1" width="20.1796875" style="94" bestFit="1" customWidth="1"/>
    <col min="2" max="2" width="17.1796875" style="94" bestFit="1" customWidth="1"/>
    <col min="3" max="3" width="9.81640625" style="94" bestFit="1" customWidth="1"/>
    <col min="4" max="5" width="9.1796875" style="94"/>
    <col min="6" max="6" width="20.7265625" style="94" bestFit="1" customWidth="1"/>
    <col min="7" max="14" width="9.1796875" style="94"/>
    <col min="15" max="15" width="19.6328125" style="94" bestFit="1" customWidth="1"/>
    <col min="16" max="16384" width="9.1796875" style="94"/>
  </cols>
  <sheetData>
    <row r="1" spans="1:18" ht="13">
      <c r="A1" s="179" t="s">
        <v>7526</v>
      </c>
      <c r="B1" s="168" t="s">
        <v>7518</v>
      </c>
      <c r="C1" s="161" t="s">
        <v>7592</v>
      </c>
      <c r="D1" s="170" t="s">
        <v>7520</v>
      </c>
      <c r="E1" s="175" t="s">
        <v>7591</v>
      </c>
      <c r="F1" s="182" t="s">
        <v>7593</v>
      </c>
      <c r="P1" s="98" t="s">
        <v>7519</v>
      </c>
      <c r="Q1" s="98" t="s">
        <v>7520</v>
      </c>
      <c r="R1" s="98" t="s">
        <v>7521</v>
      </c>
    </row>
    <row r="2" spans="1:18">
      <c r="A2" s="166" t="str">
        <f>'Mark infra optim'!A2</f>
        <v>Bofa ML Euro 0-1 anni</v>
      </c>
      <c r="B2" s="208"/>
      <c r="C2" s="208"/>
      <c r="D2" s="100"/>
      <c r="E2" s="101"/>
      <c r="F2" s="169"/>
      <c r="O2" s="99" t="str">
        <f t="shared" ref="O2:O12" si="0">A2</f>
        <v>Bofa ML Euro 0-1 anni</v>
      </c>
      <c r="P2" s="102"/>
      <c r="Q2" s="100"/>
      <c r="R2" s="102"/>
    </row>
    <row r="3" spans="1:18">
      <c r="A3" s="166" t="str">
        <f>'Mark infra optim'!A3</f>
        <v>Bofa ML Bond Euro 1-3 Y</v>
      </c>
      <c r="B3" s="208"/>
      <c r="C3" s="208"/>
      <c r="D3" s="100"/>
      <c r="E3" s="101"/>
      <c r="F3" s="169"/>
      <c r="O3" s="99" t="str">
        <f t="shared" si="0"/>
        <v>Bofa ML Bond Euro 1-3 Y</v>
      </c>
      <c r="P3" s="102"/>
      <c r="Q3" s="100"/>
      <c r="R3" s="102"/>
    </row>
    <row r="4" spans="1:18">
      <c r="A4" s="166" t="str">
        <f>'Mark infra optim'!A4</f>
        <v>Bofa ML Obbl. Euro</v>
      </c>
      <c r="B4" s="208"/>
      <c r="C4" s="208"/>
      <c r="D4" s="100"/>
      <c r="E4" s="101"/>
      <c r="F4" s="169"/>
      <c r="O4" s="99" t="str">
        <f t="shared" si="0"/>
        <v>Bofa ML Obbl. Euro</v>
      </c>
      <c r="P4" s="102"/>
      <c r="Q4" s="100"/>
      <c r="R4" s="102"/>
    </row>
    <row r="5" spans="1:18">
      <c r="A5" s="166" t="str">
        <f>'Mark infra optim'!A5</f>
        <v>Bofa ML Obbl. Globale</v>
      </c>
      <c r="B5" s="208"/>
      <c r="C5" s="208"/>
      <c r="D5" s="100"/>
      <c r="E5" s="101"/>
      <c r="F5" s="169"/>
      <c r="O5" s="99" t="str">
        <f t="shared" si="0"/>
        <v>Bofa ML Obbl. Globale</v>
      </c>
      <c r="P5" s="102"/>
      <c r="Q5" s="100"/>
      <c r="R5" s="102"/>
    </row>
    <row r="6" spans="1:18">
      <c r="A6" s="166" t="str">
        <f>'Mark infra optim'!A6</f>
        <v>ML Global HY</v>
      </c>
      <c r="B6" s="208"/>
      <c r="C6" s="208"/>
      <c r="D6" s="100"/>
      <c r="E6" s="101"/>
      <c r="F6" s="169"/>
      <c r="O6" s="99" t="str">
        <f t="shared" si="0"/>
        <v>ML Global HY</v>
      </c>
      <c r="P6" s="102"/>
      <c r="Q6" s="100"/>
      <c r="R6" s="102"/>
    </row>
    <row r="7" spans="1:18">
      <c r="A7" s="166" t="str">
        <f>'Mark infra optim'!A7</f>
        <v>Bofa ML Obbl Emergente</v>
      </c>
      <c r="B7" s="208"/>
      <c r="C7" s="208"/>
      <c r="D7" s="100"/>
      <c r="E7" s="101"/>
      <c r="F7" s="169"/>
      <c r="O7" s="99" t="str">
        <f t="shared" si="0"/>
        <v>Bofa ML Obbl Emergente</v>
      </c>
      <c r="P7" s="102"/>
      <c r="Q7" s="100"/>
      <c r="R7" s="102"/>
    </row>
    <row r="8" spans="1:18">
      <c r="A8" s="166" t="str">
        <f>'Mark infra optim'!A8</f>
        <v>MSCI Europe</v>
      </c>
      <c r="B8" s="208"/>
      <c r="C8" s="208"/>
      <c r="D8" s="100"/>
      <c r="E8" s="101"/>
      <c r="F8" s="169"/>
      <c r="O8" s="99" t="str">
        <f t="shared" si="0"/>
        <v>MSCI Europe</v>
      </c>
      <c r="P8" s="102"/>
      <c r="Q8" s="100"/>
      <c r="R8" s="102"/>
    </row>
    <row r="9" spans="1:18">
      <c r="A9" s="166" t="str">
        <f>'Mark infra optim'!A9</f>
        <v>MSCI North America</v>
      </c>
      <c r="B9" s="208"/>
      <c r="C9" s="208"/>
      <c r="D9" s="100"/>
      <c r="E9" s="101"/>
      <c r="F9" s="169"/>
      <c r="O9" s="99" t="str">
        <f t="shared" si="0"/>
        <v>MSCI North America</v>
      </c>
      <c r="P9" s="102"/>
      <c r="Q9" s="100"/>
      <c r="R9" s="102"/>
    </row>
    <row r="10" spans="1:18">
      <c r="A10" s="166" t="str">
        <f>'Mark infra optim'!A10</f>
        <v>MSCI Pacific</v>
      </c>
      <c r="B10" s="208"/>
      <c r="C10" s="208"/>
      <c r="D10" s="100"/>
      <c r="E10" s="101"/>
      <c r="F10" s="169"/>
      <c r="O10" s="99" t="str">
        <f t="shared" si="0"/>
        <v>MSCI Pacific</v>
      </c>
      <c r="P10" s="102"/>
      <c r="Q10" s="100"/>
      <c r="R10" s="102"/>
    </row>
    <row r="11" spans="1:18">
      <c r="A11" s="166" t="str">
        <f>'Mark infra optim'!A11</f>
        <v>MSCI Emerging Markets</v>
      </c>
      <c r="B11" s="208"/>
      <c r="C11" s="208"/>
      <c r="D11" s="100"/>
      <c r="E11" s="101"/>
      <c r="F11" s="169"/>
      <c r="O11" s="99" t="str">
        <f t="shared" si="0"/>
        <v>MSCI Emerging Markets</v>
      </c>
      <c r="P11" s="165"/>
      <c r="Q11" s="180"/>
      <c r="R11" s="165"/>
    </row>
    <row r="12" spans="1:18">
      <c r="A12" s="166" t="str">
        <f>'Mark infra optim'!A12</f>
        <v>Opportunities</v>
      </c>
      <c r="B12" s="208"/>
      <c r="C12" s="208"/>
      <c r="D12" s="100"/>
      <c r="E12" s="101"/>
      <c r="F12" s="169"/>
      <c r="O12" s="99" t="str">
        <f t="shared" si="0"/>
        <v>Opportunities</v>
      </c>
      <c r="P12" s="165"/>
      <c r="Q12" s="180"/>
      <c r="R12" s="165"/>
    </row>
    <row r="13" spans="1:18" ht="13" thickBot="1">
      <c r="A13" s="172" t="s">
        <v>7522</v>
      </c>
      <c r="B13" s="174"/>
      <c r="C13" s="174"/>
      <c r="D13" s="163"/>
      <c r="E13" s="167"/>
      <c r="F13" s="185"/>
    </row>
    <row r="14" spans="1:18" ht="13" thickBot="1">
      <c r="O14" s="188" t="s">
        <v>7523</v>
      </c>
      <c r="P14" s="103"/>
      <c r="Q14" s="113">
        <f>SUM(E6:E12)</f>
        <v>0</v>
      </c>
      <c r="R14" s="103"/>
    </row>
    <row r="15" spans="1:18" ht="13" thickBot="1">
      <c r="A15" s="104" t="s">
        <v>7531</v>
      </c>
      <c r="B15" s="105"/>
    </row>
    <row r="17" spans="1:2" ht="13.5">
      <c r="A17" s="111" t="s">
        <v>7546</v>
      </c>
      <c r="B17" s="97" t="s">
        <v>7525</v>
      </c>
    </row>
    <row r="18" spans="1:2">
      <c r="A18" s="112"/>
      <c r="B18" s="112"/>
    </row>
    <row r="21" spans="1:2">
      <c r="B21" s="106"/>
    </row>
    <row r="30" spans="1:2" ht="13" thickBot="1"/>
    <row r="31" spans="1:2" ht="13" thickBot="1">
      <c r="A31" s="107" t="s">
        <v>7524</v>
      </c>
      <c r="B31" s="108"/>
    </row>
    <row r="32" spans="1:2" ht="13" thickBot="1">
      <c r="A32" s="109" t="s">
        <v>7532</v>
      </c>
      <c r="B32" s="110"/>
    </row>
  </sheetData>
  <pageMargins left="0.7" right="0.7" top="0.75" bottom="0.75" header="0.3" footer="0.3"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92D050"/>
  </sheetPr>
  <dimension ref="A1:G20"/>
  <sheetViews>
    <sheetView zoomScale="70" zoomScaleNormal="70" workbookViewId="0">
      <selection sqref="A1:L1"/>
    </sheetView>
  </sheetViews>
  <sheetFormatPr defaultColWidth="8.90625" defaultRowHeight="12.5"/>
  <cols>
    <col min="1" max="1" width="50.453125" style="7" bestFit="1" customWidth="1"/>
    <col min="2" max="4" width="21.1796875" style="7" bestFit="1" customWidth="1"/>
    <col min="5" max="5" width="2.36328125" style="7" bestFit="1" customWidth="1"/>
    <col min="6" max="16384" width="8.90625" style="7"/>
  </cols>
  <sheetData>
    <row r="1" spans="1:7" ht="18.5" thickBot="1">
      <c r="A1" s="230" t="s">
        <v>5</v>
      </c>
      <c r="B1" s="231" t="s">
        <v>7610</v>
      </c>
      <c r="C1" s="231" t="s">
        <v>7611</v>
      </c>
      <c r="D1" s="231" t="s">
        <v>7612</v>
      </c>
      <c r="E1" s="448" t="s">
        <v>7613</v>
      </c>
      <c r="F1" s="449"/>
      <c r="G1" s="450"/>
    </row>
    <row r="2" spans="1:7" ht="21.5" thickBot="1">
      <c r="A2" s="232" t="s">
        <v>7614</v>
      </c>
      <c r="B2" s="233" t="s">
        <v>7569</v>
      </c>
      <c r="C2" s="233" t="s">
        <v>7569</v>
      </c>
      <c r="D2" s="233" t="s">
        <v>7615</v>
      </c>
      <c r="E2" s="234" t="s">
        <v>7615</v>
      </c>
      <c r="F2" s="451" t="s">
        <v>7624</v>
      </c>
      <c r="G2" s="452"/>
    </row>
    <row r="3" spans="1:7" ht="21.5" thickBot="1">
      <c r="A3" s="232" t="s">
        <v>7617</v>
      </c>
      <c r="B3" s="233" t="s">
        <v>7615</v>
      </c>
      <c r="C3" s="233" t="s">
        <v>7615</v>
      </c>
      <c r="D3" s="233" t="s">
        <v>7569</v>
      </c>
      <c r="E3" s="234" t="s">
        <v>7615</v>
      </c>
      <c r="F3" s="444" t="s">
        <v>7616</v>
      </c>
      <c r="G3" s="445"/>
    </row>
    <row r="4" spans="1:7" ht="21.5" thickBot="1">
      <c r="A4" s="235" t="s">
        <v>7618</v>
      </c>
      <c r="B4" s="233" t="s">
        <v>7570</v>
      </c>
      <c r="C4" s="233" t="s">
        <v>7570</v>
      </c>
      <c r="D4" s="233" t="s">
        <v>7615</v>
      </c>
      <c r="E4" s="234" t="s">
        <v>7570</v>
      </c>
      <c r="F4" s="446" t="s">
        <v>7619</v>
      </c>
      <c r="G4" s="447"/>
    </row>
    <row r="5" spans="1:7" ht="21.5" thickBot="1">
      <c r="A5" s="232" t="s">
        <v>7620</v>
      </c>
      <c r="B5" s="233" t="s">
        <v>7615</v>
      </c>
      <c r="C5" s="233" t="s">
        <v>7615</v>
      </c>
      <c r="D5" s="233" t="s">
        <v>7615</v>
      </c>
      <c r="E5" s="234" t="s">
        <v>7615</v>
      </c>
      <c r="F5" s="444" t="s">
        <v>7616</v>
      </c>
      <c r="G5" s="445"/>
    </row>
    <row r="6" spans="1:7" ht="21.5" thickBot="1">
      <c r="A6" s="235" t="s">
        <v>7621</v>
      </c>
      <c r="B6" s="233" t="s">
        <v>7570</v>
      </c>
      <c r="C6" s="233" t="s">
        <v>7570</v>
      </c>
      <c r="D6" s="233" t="s">
        <v>7570</v>
      </c>
      <c r="E6" s="234" t="s">
        <v>7570</v>
      </c>
      <c r="F6" s="446" t="s">
        <v>7619</v>
      </c>
      <c r="G6" s="447"/>
    </row>
    <row r="7" spans="1:7" ht="21.5" thickBot="1">
      <c r="A7" s="232" t="s">
        <v>7622</v>
      </c>
      <c r="B7" s="233" t="s">
        <v>7569</v>
      </c>
      <c r="C7" s="233" t="s">
        <v>7615</v>
      </c>
      <c r="D7" s="233" t="s">
        <v>7615</v>
      </c>
      <c r="E7" s="234" t="s">
        <v>7615</v>
      </c>
      <c r="F7" s="444" t="s">
        <v>7616</v>
      </c>
      <c r="G7" s="445"/>
    </row>
    <row r="8" spans="1:7" ht="21.5" thickBot="1">
      <c r="A8" s="236" t="s">
        <v>7623</v>
      </c>
      <c r="B8" s="233" t="s">
        <v>7569</v>
      </c>
      <c r="C8" s="233" t="s">
        <v>7569</v>
      </c>
      <c r="D8" s="233" t="s">
        <v>7615</v>
      </c>
      <c r="E8" s="234" t="s">
        <v>7569</v>
      </c>
      <c r="F8" s="451" t="s">
        <v>7624</v>
      </c>
      <c r="G8" s="452"/>
    </row>
    <row r="9" spans="1:7" ht="21.5" thickBot="1">
      <c r="A9" s="232" t="s">
        <v>7625</v>
      </c>
      <c r="B9" s="233" t="s">
        <v>7570</v>
      </c>
      <c r="C9" s="233" t="s">
        <v>7615</v>
      </c>
      <c r="D9" s="233" t="s">
        <v>7615</v>
      </c>
      <c r="E9" s="234" t="s">
        <v>7615</v>
      </c>
      <c r="F9" s="444" t="s">
        <v>7616</v>
      </c>
      <c r="G9" s="445"/>
    </row>
    <row r="10" spans="1:7" ht="21.5" thickBot="1">
      <c r="A10" s="236" t="s">
        <v>7626</v>
      </c>
      <c r="B10" s="233" t="s">
        <v>7569</v>
      </c>
      <c r="C10" s="233" t="s">
        <v>7569</v>
      </c>
      <c r="D10" s="233" t="s">
        <v>7615</v>
      </c>
      <c r="E10" s="234" t="s">
        <v>7569</v>
      </c>
      <c r="F10" s="451" t="s">
        <v>7624</v>
      </c>
      <c r="G10" s="452"/>
    </row>
    <row r="11" spans="1:7" ht="21.5" thickBot="1">
      <c r="A11" s="235" t="s">
        <v>7627</v>
      </c>
      <c r="B11" s="233" t="s">
        <v>7570</v>
      </c>
      <c r="C11" s="233" t="s">
        <v>7571</v>
      </c>
      <c r="D11" s="233" t="s">
        <v>7615</v>
      </c>
      <c r="E11" s="234" t="s">
        <v>7570</v>
      </c>
      <c r="F11" s="446" t="s">
        <v>7619</v>
      </c>
      <c r="G11" s="447"/>
    </row>
    <row r="12" spans="1:7" ht="21.5" thickBot="1">
      <c r="A12" s="232" t="s">
        <v>7628</v>
      </c>
      <c r="B12" s="233" t="s">
        <v>7570</v>
      </c>
      <c r="C12" s="233" t="s">
        <v>7570</v>
      </c>
      <c r="D12" s="233" t="s">
        <v>7615</v>
      </c>
      <c r="E12" s="234" t="s">
        <v>7615</v>
      </c>
      <c r="F12" s="446" t="s">
        <v>7619</v>
      </c>
      <c r="G12" s="447"/>
    </row>
    <row r="13" spans="1:7" ht="21.5" thickBot="1">
      <c r="A13" s="232" t="s">
        <v>7565</v>
      </c>
      <c r="B13" s="233" t="s">
        <v>7615</v>
      </c>
      <c r="C13" s="233" t="s">
        <v>7570</v>
      </c>
      <c r="D13" s="233" t="s">
        <v>7615</v>
      </c>
      <c r="E13" s="234" t="s">
        <v>7615</v>
      </c>
      <c r="F13" s="444" t="s">
        <v>7616</v>
      </c>
      <c r="G13" s="445"/>
    </row>
    <row r="14" spans="1:7">
      <c r="A14" s="94"/>
      <c r="B14" s="94"/>
      <c r="C14" s="94"/>
      <c r="D14" s="94"/>
      <c r="E14" s="94"/>
      <c r="F14" s="94"/>
      <c r="G14" s="94"/>
    </row>
    <row r="15" spans="1:7">
      <c r="A15" s="94"/>
      <c r="B15" s="94"/>
      <c r="C15" s="94"/>
      <c r="D15" s="94"/>
      <c r="E15" s="94"/>
      <c r="F15" s="94"/>
      <c r="G15" s="94"/>
    </row>
    <row r="16" spans="1:7" ht="18.5" thickBot="1">
      <c r="A16" s="230" t="s">
        <v>7629</v>
      </c>
      <c r="B16" s="231" t="s">
        <v>7610</v>
      </c>
      <c r="C16" s="231" t="s">
        <v>7611</v>
      </c>
      <c r="D16" s="231" t="s">
        <v>7612</v>
      </c>
      <c r="E16" s="448" t="s">
        <v>7613</v>
      </c>
      <c r="F16" s="449"/>
      <c r="G16" s="450"/>
    </row>
    <row r="17" spans="1:7" ht="21.5" thickBot="1">
      <c r="A17" s="236" t="s">
        <v>7630</v>
      </c>
      <c r="B17" s="233" t="s">
        <v>7569</v>
      </c>
      <c r="C17" s="233" t="s">
        <v>7569</v>
      </c>
      <c r="D17" s="233" t="s">
        <v>7615</v>
      </c>
      <c r="E17" s="234" t="s">
        <v>7569</v>
      </c>
      <c r="F17" s="451" t="s">
        <v>7624</v>
      </c>
      <c r="G17" s="452"/>
    </row>
    <row r="18" spans="1:7" ht="21.5" thickBot="1">
      <c r="A18" s="232" t="s">
        <v>7631</v>
      </c>
      <c r="B18" s="233" t="s">
        <v>7615</v>
      </c>
      <c r="C18" s="233" t="s">
        <v>7615</v>
      </c>
      <c r="D18" s="233" t="s">
        <v>7615</v>
      </c>
      <c r="E18" s="234" t="s">
        <v>7615</v>
      </c>
      <c r="F18" s="444" t="s">
        <v>7616</v>
      </c>
      <c r="G18" s="445"/>
    </row>
    <row r="19" spans="1:7" ht="21.5" thickBot="1">
      <c r="A19" s="235" t="s">
        <v>7632</v>
      </c>
      <c r="B19" s="233" t="s">
        <v>7570</v>
      </c>
      <c r="C19" s="233" t="s">
        <v>7570</v>
      </c>
      <c r="D19" s="233" t="s">
        <v>7615</v>
      </c>
      <c r="E19" s="234" t="s">
        <v>7570</v>
      </c>
      <c r="F19" s="446" t="s">
        <v>7619</v>
      </c>
      <c r="G19" s="447"/>
    </row>
    <row r="20" spans="1:7" ht="21.5" thickBot="1">
      <c r="A20" s="232" t="s">
        <v>7565</v>
      </c>
      <c r="B20" s="233" t="s">
        <v>7615</v>
      </c>
      <c r="C20" s="233" t="s">
        <v>7570</v>
      </c>
      <c r="D20" s="233" t="s">
        <v>7615</v>
      </c>
      <c r="E20" s="234" t="s">
        <v>7615</v>
      </c>
      <c r="F20" s="444" t="s">
        <v>7616</v>
      </c>
      <c r="G20" s="445"/>
    </row>
  </sheetData>
  <mergeCells count="18">
    <mergeCell ref="F12:G12"/>
    <mergeCell ref="E1:G1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8:G18"/>
    <mergeCell ref="F19:G19"/>
    <mergeCell ref="F20:G20"/>
    <mergeCell ref="F13:G13"/>
    <mergeCell ref="E16:G16"/>
    <mergeCell ref="F17:G1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dsFormulaCache xmlns="urn:fdsformulacache" version="2" timestamp="1790173623"><![CDATA[{"984000^MSCI_PRICE_DATENC(0)":20260922,"984000^JULIAN(MSCI_PRICE_DATENC(0).DATES)":46287,"984000^FG_COMPANY_NAME()":"MSCI USA","984000^FORMULA_DESCRIPTION(\"MSCI_PRICE_DATENC\")":"Price Date: YYYYMMDD","984000^MSCI_PRICE_DATENC(0CY)":20251231,"984000^JULIAN(MSCI_PRICE_DATENC(0CY).DATES)":46022,"984000^MSCI_PRICE_DATENC(-1AY)":20250922,"984000^JULIAN(MSCI_PRICE_DATENC(-1AY).DATES)":45922,"984000^MSCI_PRICE(-1AY,,,LOC,\"SPLIT\")":6408.104438,"984000^JULIAN(MSCI_PRICE(-1AY,,,LOC,\"SPLIT\").DATES)":45922,"984000^FORMULA_DESCRIPTION(\"MSCI_PRICE\")":"Price - in Selected Currency","984000^MSCI_PRICE(-1AY,NOW,,LOC,\"SPLIT\")":[6408.104438,6371.498272,6352.119848,6320.195285,6357.276263,6374.68263,6397.029821,6417.647945,6423.63824,6422.596714,6446.733437,6419.758965,6458.81883,6441.405037,6266.635257,6364.865385,6355.163509,6380.105051,6338.691585,6371.431887,6440.701662,6442.23576,6405.216267,6444.787499,6494.648382,6575.991022,6589.25479,6588.532969,6521.640804,6544.458419,6554.60879,6474.761431,6498.445336,6423.62782,6432.420653,6531.378452,6544.647088,6547.123197,6434.756419,6430.966787,6370.853188,6319.211382,6342.315204,6241.32456,6301.777772,6399.551182,6458.613684,6502.247141,6538.997464,6504.630187,6522.232555,6544.102912,6551.407777,6562.695028,6539.862332,6533.105153,6576.757174,6590.578091,6518.233786,6505.240472,6490.497633,6413.217372,6465.085337,6524.1465,6567.450676,6595.839993,6616.47019,6614.292589,6590.873756,6581.44012,6532.313728,6547.840316,6591.494972,6631.221039,6609.249353,6607.426094,6648.242475,6658.832904,6645.65146,6610.663289,6626.355007,6622.879019,6485.056298,6558.520312,6595.503434,6596.14695,6629.352961,6657.40516,6656.05496,6644.785224,6612.290136,6645.712633,6587.35166,6552.528342,6470.568585,6600.539948,6634.250209,6612.980692,6611.17022,6504.743117,6509.664265,6516.097412,6553.148159,6536.082569,6577.581336,6505.993201,6557.663533,6611.736883,6576.894887,6547.143217,6554.536376,6489.868486,6540.848955,6503.066817,6417.137866,6471.875418,6457.573353,6452.477139,6352.282657,6314.148124,6379.065059,6395.424166,6308.629848,6293.131245,6196.187198,6268.256511,6243.364781,6279.305185,6169.89331,6065.249272,6040.883708,6218.842772,6262.902605,6271.038997,6298.905552,6303.357468,6460.309959,6496.276427,6488.46623,6557.242912,6636.319701,6691.124749,6706.922973,6788.787274,6776.301321,6733.045876,6803.147094,6775.173327,6826.578566,6833.518218,6798.635384,6795.961216,6867.372888,6887.145693,6859.735806,6913.809282,7016.574972,6986.900845,7038.496527,7053.020585,7041.386844,7084.290141,7141.099664,7049.632789,7044.521445,6999.030251,7077.077884,7088.150095,7117.699093,7161.401676,7160.530859,7204.312087,7221.145169,7238.818387,7256.876351,7200.841495,7234.151739,7037.542147,7059.463624,7038.78176,6922.973652,7046.072969,7077.540124,7196.938508,7155.192833,7070.347061,7146.270877,7119.599257,7021.034138,7014.170339,7006.519329,7005.799072,7094.678216,7148.702492,7136.200426,7140.083863,7194.172536,7161.314992,7138.805976,7196.461436,7222.817826,7168.687379,7195.184238,7221.956146,7185.871077,7115.085979,7099.159736,7159.944312,7148.160396,7063.235872,7067.897127,7073.015478,7087.937798,6981.430355,7092.890784,7140.055351,7245.848557,7375.290428,7361.460628,7350.33989,7401.766799,7398.213048,7376.497219,7397.344041,7443.113569,7428.246384,7388.662337,7337.979456,7351.504624,7286.872385,7320.371905,7299.449688,7321.865405,7320.872352,7374.722169,7354.649994,7329.677636,7274.495457,7305.359954,7387.410121,7360.653905,7318.845516,7283.915171,7240.255367,7302.383688,7267.1864,7232.981528,7201.700016,7284.594848,7295.716477,7405.696769,7406.529913,7406.529913],"984000^JULIAN(MSCI_PRICE(-1AY,NOW,,LOC,\"SPLIT\").DATES)":[45922,45923,45924,45925,45926,45929,45930,45931,45932,45933,45936,45937,45938,45939,45940,45943,45944,45945,45946,45947,45950,45951,45952,45953,45954,45957,45958,45959,45960,45961,45964,45965,45966,45967,45968,45971,45972,45973,45974,45975,45978,45979,45980,45981,45982,45985,45986,45987,45989,45992,45993,45994,45995,45996,45999,46000,46001,46002,46003,46006,46007,46008,46009,46010,46013,46014,46015,46017,46020,46021,46022,46024,46027,46028,46029,46030,46031,46034,46035,46036,46037,46038,46042,46043,46044,46045,46048,46049,46050,46051,46052,46055,46056,46057,46058,46059,46062,46063,46064,46065,46066,46070,46071,46072,46073,46076,46077,46078,46079,46080,46083,46084,46085,46086,46087,46090,46091,46092,46093,46094,46097,46098,46099,46100,46101,46104,46105,46106,46107,46108,46111,46112,46113,46114,46118,46119,46120,46121,46122,46125,46126,46127,46128,46129,46132,46133,46134,46135,46136,46139,46140,46141,46142,46143,46146,46147,46148,46149,46150,46153,46154,46155,46156,46157,46160,46161,46162,46163,46164,46168,46169,46170,46171,46174,46175,46176,46177,46178,46181,46182,46183,46184,46185,46188,46189,46190,46191,46195,46196,46197,46198,46199,46202,46203,46204,46205,46209,46210,46211,46212,46213,46216,46217,46218,46219,46220,46223,46224,46225,46226,46227,46230,46231,46232,46233,46234,46237,46238,46239,46240,46241,46244,46245,46246,46247,46248,46251,46252,46253,46254,46255,46258,46259,46260,46261,46262,46265,46266,46267,46268,46269,46273,46274,46275,46276,46279,46280,46281,46282,46283,46286,46287,46287],"984000^MSCI_PRICE(-1AY,-1AM,,LOC,\"SPLIT\")":[6408.104438,6371.498272,6352.119848,6320.195285,6357.276263,6374.68263,6397.029821,6417.647945,6423.63824,6422.596714,6446.733437,6419.758965,6458.81883,6441.405037,6266.635257,6364.865385,6355.163509,6380.105051,6338.691585,6371.431887,6440.701662,6442.23576,6405.216267,6444.787499,6494.648382,6575.991022,6589.25479,6588.532969,6521.640804,6544.458419,6554.60879,6474.761431,6498.445336,6423.62782,6432.420653,6531.378452,6544.647088,6547.123197,6434.756419,6430.966787,6370.853188,6319.211382,6342.315204,6241.32456,6301.777772,6399.551182,6458.613684,6502.247141,6538.997464,6504.630187,6522.232555,6544.102912,6551.407777,6562.695028,6539.862332,6533.105153,6576.757174,6590.578091,6518.233786,6505.240472,6490.497633,6413.217372,6465.085337,6524.1465,6567.450676,6595.839993,6616.47019,6614.292589,6590.873756,6581.44012,6532.313728,6547.840316,6591.494972,6631.221039,6609.249353,6607.426094,6648.242475,6658.832904,6645.65146,6610.663289,6626.355007,6622.879019,6485.056298,6558.520312,6595.503434,6596.14695,6629.352961,6657.40516,6656.05496,6644.785224,6612.290136,6645.712633,6587.35166,6552.528342,6470.568585,6600.539948,6634.250209,6612.980692,6611.17022,6504.743117,6509.664265,6516.097412,6553.148159,6536.082569,6577.581336,6505.993201,6557.663533,6611.736883,6576.894887,6547.143217,6554.536376,6489.868486,6540.848955,6503.066817,6417.137866,6471.875418,6457.573353,6452.477139,6352.282657,6314.148124,6379.065059,6395.424166,6308.629848,6293.131245,6196.187198,6268.256511,6243.364781,6279.305185,6169.89331,6065.249272,6040.883708,6218.842772,6262.902605,6271.038997,6298.905552,6303.357468,6460.309959,6496.276427,6488.46623,6557.242912,6636.319701,6691.124749,6706.922973,6788.787274,6776.301321,6733.045876,6803.147094,6775.173327,6826.578566,6833.518218,6798.635384,6795.961216,6867.372888,6887.145693,6859.735806,6913.809282,7016.574972,6986.900845,7038.496527,7053.020585,7041.386844,7084.290141,7141.099664,7049.632789,7044.521445,6999.030251,7077.077884,7088.150095,7117.699093,7161.401676,7160.530859,7204.312087,7221.145169,7238.818387,7256.876351,7200.841495,7234.151739,7037.542147,7059.463624,7038.78176,6922.973652,7046.072969,7077.540124,7196.938508,7155.192833,7070.347061,7146.270877,7119.599257,7021.034138,7014.170339,7006.519329,7005.799072,7094.678216,7148.702492,7136.200426,7140.083863,7194.172536,7161.314992,7138.805976,7196.461436,7222.817826,7168.687379,7195.184238,7221.956146,7185.871077,7115.085979,7099.159736,7159.944312,7148.160396,7063.235872,7067.897127,7073.015478,7087.937798,6981.430355,7092.890784,7140.055351,7245.848557,7375.290428,7361.460628,7350.33989,7401.766799,7398.213048,7376.497219,7397.344041,7443.113569,7428.246384,7388.662337,7337.979456,7351.504624,7286.872385,7320.371905],"984000^JULIAN(MSCI_PRICE(-1AY,-1AM,,LOC,\"SPLIT\").DATES)":[45922,45923,45924,45925,45926,45929,45930,45931,45932,45933,45936,45937,45938,45939,45940,45943,45944,45945,45946,45947,45950,45951,45952,45953,45954,45957,45958,45959,45960,45961,45964,45965,45966,45967,45968,45971,45972,45973,45974,45975,45978,45979,45980,45981,45982,45985,45986,45987,45989,45992,45993,45994,45995,45996,45999,46000,46001,46002,46003,46006,46007,46008,46009,46010,46013,46014,46015,46017,46020,46021,46022,46024,46027,46028,46029,46030,46031,46034,46035,46036,46037,46038,46042,46043,46044,46045,46048,46049,46050,46051,46052,46055,46056,46057,46058,46059,46062,46063,46064,46065,46066,46070,46071,46072,46073,46076,46077,46078,46079,46080,46083,46084,46085,46086,46087,46090,46091,46092,46093,46094,46097,46098,46099,46100,46101,46104,46105,46106,46107,46108,46111,46112,46113,46114,46118,46119,46120,46121,46122,46125,46126,46127,46128,46129,46132,46133,46134,46135,46136,46139,46140,46141,46142,46143,46146,46147,46148,46149,46150,46153,46154,46155,46156,46157,46160,46161,46162,46163,46164,46168,46169,46170,46171,46174,46175,46176,46177,46178,46181,46182,46183,46184,46185,46188,46189,46190,46191,46195,46196,46197,46198,46199,46202,46203,46204,46205,46209,46210,46211,46212,46213,46216,46217,46218,46219,46220,46223,46224,46225,46226,46227,46230,46231,46232,46233,46234,46237,46238,46239,46240,46241,46244,46245,46246,46247,46248,46251,46252,46253,46254,46255],"984000^MSCI_PRICE(31/12/2025,-1AM,,LOC,\"SPLIT\")":[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6.529913,7405.696769,7295.716477,7284.594848,7201.700016,7232.981528,7267.1864,7302.383688,7240.255367,7283.915171,7318.845516,7360.653905,7387.410121,7305.359954,7274.495457,7329.677636,7354.649994,7374.722169,7320.872352,7321.865405,7299.449688,7320.371905],"984000^JULIAN(MSCI_PRICE(31/12/2025,-1AM,,LOC,\"SPLIT\").DATES)":[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6,46283,46282,46281,46280,46279,46276,46275,46274,46273,46269,46268,46267,46266,46265,46262,46261,46260,46259,46258,46255],"984000^MSCI_PRICE_DATENC(31/12/2025,-1AM)":[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2,20260921,20260918,20260917,20260916,20260915,20260914,20260911,20260910,20260909,20260908,20260904,20260903,20260902,20260901,20260831,20260828,20260827,20260826,20260825,20260824,20260821],"984000^JULIAN(MSCI_PRICE_DATENC(31/12/2025,-1AM).DATES)":[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7,46286,46283,46282,46281,46280,46279,46276,46275,46274,46273,46269,46268,46267,46266,46265,46262,46261,46260,46259,46258,46255],"984000^MSCI_PRICE_DATENC(12/31/2025,-1AM)":[20251231,20260102,20260105,20260106,20260107,20260108,20260109,20260112,20260113,20260114,20260115,20260116,20260120,20260121,20260122,20260123,20260126,20260127,20260128,20260129,20260130,20260202,20260203,20260204,20260205,20260206,20260209,20260210,20260211,20260212,20260213,20260217,20260218,20260219,20260220,20260223,20260224,20260225,20260226,20260227,20260302,20260303,20260304,20260305,20260306,20260309,20260310,20260311,20260312,20260313,20260316,20260317,20260318,20260319,20260320,20260323,20260324,20260325,20260326,20260327,20260330,20260331,20260401,20260402,20260406,20260407,20260408,20260409,20260410,20260413,20260414,20260415,20260416,20260417,20260420,20260421,20260422,20260423,20260424,20260427,20260428,20260429,20260430,20260501,20260504,20260505,20260506,20260507,20260508,20260511,20260512,20260513,20260514,20260515,20260518,20260519,20260520,20260521,20260522,20260526,20260527,20260528,20260529,20260601,20260602,20260603,20260604,20260605,20260608,20260609,20260610,20260611,20260612,20260615,20260616,20260617,20260618,20260622,20260623,20260624,20260625,20260626,20260629,20260630,20260701,20260702,20260706,20260707,20260708,20260709,20260710,20260713,20260714,20260715,20260716,20260717,20260720,20260721,20260722,20260723,20260724,20260727,20260728,20260729,20260730,20260731,20260803,20260804,20260805,20260806,20260807,20260810,20260811,20260812,20260813,20260814,20260817,20260818,20260819,20260820,20260821],"984000^JULIAN(MSCI_PRICE_DATENC(12/31/2025,-1AM).DATES)":[46022,46024,46027,46028,46029,46030,46031,46034,46035,46036,46037,46038,46042,46043,46044,46045,46048,46049,46050,46051,46052,46055,46056,46057,46058,46059,46062,46063,46064,46065,46066,46070,46071,46072,46073,46076,46077,46078,46079,46080,46083,46084,46085,46086,46087,46090,46091,46092,46093,46094,46097,46098,46099,46100,46101,46104,46105,46106,46107,46108,46111,46112,46113,46114,46118,46119,46120,46121,46122,46125,46126,46127,46128,46129,46132,46133,46134,46135,46136,46139,46140,46141,46142,46143,46146,46147,46148,46149,46150,46153,46154,46155,46156,46157,46160,46161,46162,46163,46164,46168,46169,46170,46171,46174,46175,46176,46177,46178,46181,46182,46183,46184,46185,46188,46189,46190,46191,46195,46196,46197,46198,46199,46202,46203,46204,46205,46209,46210,46211,46212,46213,46216,46217,46218,46219,46220,46223,46224,46225,46226,46227,46230,46231,46232,46233,46234,46237,46238,46239,46240,46241,46244,46245,46246,46247,46248,46251,46252,46253,46254,46255],"984000^MSCI_PRICE_DATENC(12/31/2025,0)":[20251231,20260102,20260105,20260106,20260107,20260108,20260109,20260112,20260113,20260114,20260115,20260116,20260120,20260121,20260122,20260123,20260126,20260127,20260128,20260129,20260130,20260202,20260203,20260204,20260205,20260206,20260209,20260210,20260211,20260212,20260213,20260217,20260218,20260219,20260220,20260223,20260224,20260225,20260226,20260227,20260302,20260303,20260304,20260305,20260306,20260309,20260310,20260311,20260312,20260313,20260316,20260317,20260318,20260319,20260320,20260323,20260324,20260325,20260326,20260327,20260330,20260331,20260401,20260402,20260406,20260407,20260408,20260409,20260410,20260413,20260414,20260415,20260416,20260417,20260420,20260421,20260422,20260423,20260424,20260427,20260428,20260429,20260430,20260501,20260504,20260505,20260506,20260507,20260508,20260511,20260512,20260513,20260514,20260515,20260518,20260519,20260520,20260521,20260522,20260526,20260527,20260528,20260529,20260601,20260602,20260603,20260604,20260605,20260608,20260609,20260610,20260611,20260612,20260615,20260616,20260617,20260618,20260622,20260623,20260624,20260625,20260626,20260629,20260630,20260701,20260702,20260706,20260707,20260708,20260709,20260710,20260713,20260714,20260715,20260716,20260717,20260720,20260721,20260722,20260723,20260724,20260727,20260728,20260729,20260730,20260731,20260803,20260804,20260805,20260806,20260807,20260810,20260811,20260812,20260813,20260814,20260817,20260818,20260819,20260820,20260821,20260824,20260825,20260826,20260827,20260828,20260831,20260901,20260902,20260903,20260904,20260908,20260909,20260910,20260911,20260914,20260915,20260916,20260917,20260918,20260921,20260922],"984000^JULIAN(MSCI_PRICE_DATENC(12/31/2025,0).DATES)":[46022,46024,46027,46028,46029,46030,46031,46034,46035,46036,46037,46038,46042,46043,46044,46045,46048,46049,46050,46051,46052,46055,46056,46057,46058,46059,46062,46063,46064,46065,46066,46070,46071,46072,46073,46076,46077,46078,46079,46080,46083,46084,46085,46086,46087,46090,46091,46092,46093,46094,46097,46098,46099,46100,46101,46104,46105,46106,46107,46108,46111,46112,46113,46114,46118,46119,46120,46121,46122,46125,46126,46127,46128,46129,46132,46133,46134,46135,46136,46139,46140,46141,46142,46143,46146,46147,46148,46149,46150,46153,46154,46155,46156,46157,46160,46161,46162,46163,46164,46168,46169,46170,46171,46174,46175,46176,46177,46178,46181,46182,46183,46184,46185,46188,46189,46190,46191,46195,46196,46197,46198,46199,46202,46203,46204,46205,46209,46210,46211,46212,46213,46216,46217,46218,46219,46220,46223,46224,46225,46226,46227,46230,46231,46232,46233,46234,46237,46238,46239,46240,46241,46244,46245,46246,46247,46248,46251,46252,46253,46254,46255,46258,46259,46260,46261,46262,46265,46266,46267,46268,46269,46273,46274,46275,46276,46279,46280,46281,46282,46283,46286,46287],"984000^MSCI_PRICE_DATENC(12/31/2025,NOW)":[20251231,20260102,20260105,20260106,20260107,20260108,20260109,20260112,20260113,20260114,20260115,20260116,20260120,20260121,20260122,20260123,20260126,20260127,20260128,20260129,20260130,20260202,20260203,20260204,20260205,20260206,20260209,20260210,20260211,20260212,20260213,20260217,20260218,20260219,20260220,20260223,20260224,20260225,20260226,20260227,20260302,20260303,20260304,20260305,20260306,20260309,20260310,20260311,20260312,20260313,20260316,20260317,20260318,20260319,20260320,20260323,20260324,20260325,20260326,20260327,20260330,20260331,20260401,20260402,20260406,20260407,20260408,20260409,20260410,20260413,20260414,20260415,20260416,20260417,20260420,20260421,20260422,20260423,20260424,20260427,20260428,20260429,20260430,20260501,20260504,20260505,20260506,20260507,20260508,20260511,20260512,20260513,20260514,20260515,20260518,20260519,20260520,20260521,20260522,20260526,20260527,20260528,20260529,20260601,20260602,20260603,20260604,20260605,20260608,20260609,20260610,20260611,20260612,20260615,20260616,20260617,20260618,20260622,20260623,20260624,20260625,20260626,20260629,20260630,20260701,20260702,20260706,20260707,20260708,20260709,20260710,20260713,20260714,20260715,20260716,20260717,20260720,20260721,20260722,20260723,20260724,20260727,20260728,20260729,20260730,20260731,20260803,20260804,20260805,20260806,20260807,20260810,20260811,20260812,20260813,20260814,20260817,20260818,20260819,20260820,20260821,20260824,20260825,20260826,20260827,20260828,20260831,20260901,20260902,20260903,20260904,20260908,20260909,20260910,20260911,20260914,20260915,20260916,20260917,20260918,20260921,20260922,20260922],"984000^JULIAN(MSCI_PRICE_DATENC(12/31/2025,NOW).DATES)":[46022,46024,46027,46028,46029,46030,46031,46034,46035,46036,46037,46038,46042,46043,46044,46045,46048,46049,46050,46051,46052,46055,46056,46057,46058,46059,46062,46063,46064,46065,46066,46070,46071,46072,46073,46076,46077,46078,46079,46080,46083,46084,46085,46086,46087,46090,46091,46092,46093,46094,46097,46098,46099,46100,46101,46104,46105,46106,46107,46108,46111,46112,46113,46114,46118,46119,46120,46121,46122,46125,46126,46127,46128,46129,46132,46133,46134,46135,46136,46139,46140,46141,46142,46143,46146,46147,46148,46149,46150,46153,46154,46155,46156,46157,46160,46161,46162,46163,46164,46168,46169,46170,46171,46174,46175,46176,46177,46178,46181,46182,46183,46184,46185,46188,46189,46190,46191,46195,46196,46197,46198,46199,46202,46203,46204,46205,46209,46210,46211,46212,46213,46216,46217,46218,46219,46220,46223,46224,46225,46226,46227,46230,46231,46232,46233,46234,46237,46238,46239,46240,46241,46244,46245,46246,46247,46248,46251,46252,46253,46254,46255,46258,46259,46260,46261,46262,46265,46266,46267,46268,46269,46273,46274,46275,46276,46279,46280,46281,46282,46283,46286,46287,46287],"984000^MSCI_PRICE(12/31/2025,NOW,,LOC,\"SPLIT\")":[6532.313728,6547.840316,6591.494972,6631.221039,6609.249353,6607.426094,6648.242475,6658.832904,6645.65146,6610.663289,6626.355007,6622.879019,6485.056298,6558.520312,6595.503434,6596.14695,6629.352961,6657.40516,6656.05496,6644.785224,6612.290136,6645.712633,6587.35166,6552.528342,6470.568585,6600.539948,6634.250209,6612.980692,6611.17022,6504.743117,6509.664265,6516.097412,6553.148159,6536.082569,6577.581336,6505.993201,6557.663533,6611.736883,6576.894887,6547.143217,6554.536376,6489.868486,6540.848955,6503.066817,6417.137866,6471.875418,6457.573353,6452.477139,6352.282657,6314.148124,6379.065059,6395.424166,6308.629848,6293.131245,6196.187198,6268.256511,6243.364781,6279.305185,6169.89331,6065.249272,6040.883708,6218.842772,6262.902605,6271.038997,6298.905552,6303.357468,6460.309959,6496.276427,6488.46623,6557.242912,6636.319701,6691.124749,6706.922973,6788.787274,6776.301321,6733.045876,6803.147094,6775.173327,6826.578566,6833.518218,6798.635384,6795.961216,6867.372888,6887.145693,6859.735806,6913.809282,7016.574972,6986.900845,7038.496527,7053.020585,7041.386844,7084.290141,7141.099664,7049.632789,7044.521445,6999.030251,7077.077884,7088.150095,7117.699093,7161.401676,7160.530859,7204.312087,7221.145169,7238.818387,7256.876351,7200.841495,7234.151739,7037.542147,7059.463624,7038.78176,6922.973652,7046.072969,7077.540124,7196.938508,7155.192833,7070.347061,7146.270877,7119.599257,7021.034138,7014.170339,7006.519329,7005.799072,7094.678216,7148.702492,7136.200426,7140.083863,7194.172536,7161.314992,7138.805976,7196.461436,7222.817826,7168.687379,7195.184238,7221.956146,7185.871077,7115.085979,7099.159736,7159.944312,7148.160396,7063.235872,7067.897127,7073.015478,7087.937798,6981.430355,7092.890784,7140.055351,7245.848557,7375.290428,7361.460628,7350.33989,7401.766799,7398.213048,7376.497219,7397.344041,7443.113569,7428.246384,7388.662337,7337.979456,7351.504624,7286.872385,7320.371905,7299.449688,7321.865405,7320.872352,7374.722169,7354.649994,7329.677636,7274.495457,7305.359954,7387.410121,7360.653905,7318.845516,7283.915171,7240.255367,7302.383688,7267.1864,7232.981528,7201.700016,7284.594848,7295.716477,7405.696769,7406.529913,7406.529913],"984000^JULIAN(MSCI_PRICE(12/31/2025,NOW,,LOC,\"SPLIT\").DATES)":[46022,46024,46027,46028,46029,46030,46031,46034,46035,46036,46037,46038,46042,46043,46044,46045,46048,46049,46050,46051,46052,46055,46056,46057,46058,46059,46062,46063,46064,46065,46066,46070,46071,46072,46073,46076,46077,46078,46079,46080,46083,46084,46085,46086,46087,46090,46091,46092,46093,46094,46097,46098,46099,46100,46101,46104,46105,46106,46107,46108,46111,46112,46113,46114,46118,46119,46120,46121,46122,46125,46126,46127,46128,46129,46132,46133,46134,46135,46136,46139,46140,46141,46142,46143,46146,46147,46148,46149,46150,46153,46154,46155,46156,46157,46160,46161,46162,46163,46164,46168,46169,46170,46171,46174,46175,46176,46177,46178,46181,46182,46183,46184,46185,46188,46189,46190,46191,46195,46196,46197,46198,46199,46202,46203,46204,46205,46209,46210,46211,46212,46213,46216,46217,46218,46219,46220,46223,46224,46225,46226,46227,46230,46231,46232,46233,46234,46237,46238,46239,46240,46241,46244,46245,46246,46247,46248,46251,46252,46253,46254,46255,46258,46259,46260,46261,46262,46265,46266,46267,46268,46269,46273,46274,46275,46276,46279,46280,46281,46282,46283,46286,46287,46287]}]]></FdsFormulaCache>
</file>

<file path=customXml/itemProps1.xml><?xml version="1.0" encoding="utf-8"?>
<ds:datastoreItem xmlns:ds="http://schemas.openxmlformats.org/officeDocument/2006/customXml" ds:itemID="{726B3C0B-898F-4114-9425-FCF8E964A022}">
  <ds:schemaRefs>
    <ds:schemaRef ds:uri="urn:fdsformulacach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28</vt:i4>
      </vt:variant>
      <vt:variant>
        <vt:lpstr>Grafici</vt:lpstr>
      </vt:variant>
      <vt:variant>
        <vt:i4>10</vt:i4>
      </vt:variant>
    </vt:vector>
  </HeadingPairs>
  <TitlesOfParts>
    <vt:vector size="38" baseType="lpstr">
      <vt:lpstr>GRIGLIA</vt:lpstr>
      <vt:lpstr>Constit ACWI</vt:lpstr>
      <vt:lpstr>ACWI HOLDINGS (ETF)</vt:lpstr>
      <vt:lpstr>Indici MSCI</vt:lpstr>
      <vt:lpstr>Serie Storiche</vt:lpstr>
      <vt:lpstr>Duration Mod</vt:lpstr>
      <vt:lpstr>VaR</vt:lpstr>
      <vt:lpstr>Copertura Az.rio USA</vt:lpstr>
      <vt:lpstr>Copertura Obbl Globale</vt:lpstr>
      <vt:lpstr>GRIGLIA2</vt:lpstr>
      <vt:lpstr>Strategia Naive</vt:lpstr>
      <vt:lpstr>ESEMPIO DI METAPORTFOLIO</vt:lpstr>
      <vt:lpstr>Mark opt</vt:lpstr>
      <vt:lpstr>Mark abs</vt:lpstr>
      <vt:lpstr>Mark infra optim</vt:lpstr>
      <vt:lpstr>MC Sim</vt:lpstr>
      <vt:lpstr>Sim MC1 n MKT</vt:lpstr>
      <vt:lpstr>Resampling_TM</vt:lpstr>
      <vt:lpstr>BL</vt:lpstr>
      <vt:lpstr>BL + Infra Optim</vt:lpstr>
      <vt:lpstr>GRIGLIA_PT</vt:lpstr>
      <vt:lpstr>Mark infra + BL (VAR)</vt:lpstr>
      <vt:lpstr>Approccio Qualitativo</vt:lpstr>
      <vt:lpstr>Serie Storiche_2</vt:lpstr>
      <vt:lpstr>Skew Optim</vt:lpstr>
      <vt:lpstr>Carmignac Patrimoine</vt:lpstr>
      <vt:lpstr>Tactical Optim</vt:lpstr>
      <vt:lpstr>Tactical Views</vt:lpstr>
      <vt:lpstr>Volat2</vt:lpstr>
      <vt:lpstr>Rend Medio</vt:lpstr>
      <vt:lpstr>Comp Port</vt:lpstr>
      <vt:lpstr>Volat</vt:lpstr>
      <vt:lpstr>Volat3</vt:lpstr>
      <vt:lpstr>Rsk-Rend</vt:lpstr>
      <vt:lpstr>Evoluz DM Gov Italy</vt:lpstr>
      <vt:lpstr>Corr</vt:lpstr>
      <vt:lpstr>Grafico1</vt:lpstr>
      <vt:lpstr>Grafico2</vt:lpstr>
    </vt:vector>
  </TitlesOfParts>
  <Company>grill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Pomante</dc:creator>
  <cp:lastModifiedBy>Pomante U.</cp:lastModifiedBy>
  <dcterms:created xsi:type="dcterms:W3CDTF">2009-03-30T08:43:16Z</dcterms:created>
  <dcterms:modified xsi:type="dcterms:W3CDTF">2026-10-06T13:54:13Z</dcterms:modified>
</cp:coreProperties>
</file>